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George Mason\Dissertation\Papers and Presentations\2019XX PeerJ - Public Survey\Materials\"/>
    </mc:Choice>
  </mc:AlternateContent>
  <xr:revisionPtr revIDLastSave="0" documentId="13_ncr:1_{D27EBFAE-436D-45B7-8E5E-082E51B53D9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adFirst" sheetId="9" r:id="rId1"/>
    <sheet name="Issues" sheetId="1" r:id="rId2"/>
    <sheet name="Components" sheetId="3" r:id="rId3"/>
    <sheet name="Funding" sheetId="4" r:id="rId4"/>
    <sheet name="Vulnerability" sheetId="5" r:id="rId5"/>
    <sheet name="Priorities" sheetId="6" r:id="rId6"/>
    <sheet name="Conflict Resolution" sheetId="7" r:id="rId7"/>
    <sheet name="Responses" sheetId="8" r:id="rId8"/>
    <sheet name="Summary" sheetId="10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7" l="1"/>
  <c r="D8" i="10"/>
  <c r="E8" i="10"/>
  <c r="F8" i="10"/>
  <c r="G8" i="10"/>
  <c r="H8" i="10"/>
  <c r="I8" i="10"/>
  <c r="C8" i="10"/>
  <c r="J8" i="10"/>
  <c r="D7" i="10"/>
  <c r="E7" i="10"/>
  <c r="F7" i="10"/>
  <c r="G7" i="10"/>
  <c r="H7" i="10"/>
  <c r="I7" i="10"/>
  <c r="C7" i="10"/>
  <c r="J7" i="10"/>
  <c r="D3" i="10"/>
  <c r="D4" i="10"/>
  <c r="D5" i="10"/>
  <c r="D6" i="10"/>
  <c r="D9" i="10"/>
  <c r="D10" i="10"/>
  <c r="D11" i="10"/>
  <c r="D12" i="10"/>
  <c r="D13" i="10"/>
  <c r="D14" i="10"/>
  <c r="D16" i="10"/>
  <c r="E3" i="10"/>
  <c r="E4" i="10"/>
  <c r="E5" i="10"/>
  <c r="E6" i="10"/>
  <c r="E9" i="10"/>
  <c r="E10" i="10"/>
  <c r="E11" i="10"/>
  <c r="E12" i="10"/>
  <c r="E13" i="10"/>
  <c r="E14" i="10"/>
  <c r="E16" i="10"/>
  <c r="F3" i="10"/>
  <c r="F4" i="10"/>
  <c r="F5" i="10"/>
  <c r="F6" i="10"/>
  <c r="F9" i="10"/>
  <c r="F10" i="10"/>
  <c r="F11" i="10"/>
  <c r="F12" i="10"/>
  <c r="F13" i="10"/>
  <c r="F14" i="10"/>
  <c r="F16" i="10"/>
  <c r="G3" i="10"/>
  <c r="G4" i="10"/>
  <c r="G5" i="10"/>
  <c r="G6" i="10"/>
  <c r="G9" i="10"/>
  <c r="G10" i="10"/>
  <c r="G11" i="10"/>
  <c r="G12" i="10"/>
  <c r="G13" i="10"/>
  <c r="G14" i="10"/>
  <c r="G16" i="10"/>
  <c r="H3" i="10"/>
  <c r="H4" i="10"/>
  <c r="H5" i="10"/>
  <c r="H6" i="10"/>
  <c r="H9" i="10"/>
  <c r="H10" i="10"/>
  <c r="H11" i="10"/>
  <c r="H12" i="10"/>
  <c r="H13" i="10"/>
  <c r="H14" i="10"/>
  <c r="H16" i="10"/>
  <c r="I3" i="10"/>
  <c r="I4" i="10"/>
  <c r="I5" i="10"/>
  <c r="I6" i="10"/>
  <c r="I9" i="10"/>
  <c r="I10" i="10"/>
  <c r="I11" i="10"/>
  <c r="I12" i="10"/>
  <c r="I13" i="10"/>
  <c r="I14" i="10"/>
  <c r="I16" i="10"/>
  <c r="C3" i="10"/>
  <c r="C4" i="10"/>
  <c r="C5" i="10"/>
  <c r="C6" i="10"/>
  <c r="C9" i="10"/>
  <c r="C10" i="10"/>
  <c r="C11" i="10"/>
  <c r="C12" i="10"/>
  <c r="C13" i="10"/>
  <c r="C14" i="10"/>
  <c r="C16" i="10"/>
  <c r="J16" i="10"/>
  <c r="J6" i="10"/>
  <c r="J5" i="10"/>
  <c r="J14" i="10"/>
  <c r="J4" i="10"/>
  <c r="P16" i="8"/>
  <c r="O16" i="8"/>
  <c r="M16" i="7"/>
  <c r="V16" i="6"/>
  <c r="U16" i="6"/>
  <c r="J16" i="5"/>
  <c r="I16" i="5"/>
  <c r="P16" i="4"/>
  <c r="O16" i="4"/>
  <c r="N16" i="3"/>
  <c r="M16" i="3"/>
  <c r="P16" i="1"/>
  <c r="O16" i="1"/>
  <c r="J13" i="10"/>
  <c r="J12" i="10"/>
  <c r="J3" i="10"/>
  <c r="P19" i="8"/>
  <c r="N19" i="7"/>
  <c r="S19" i="6"/>
  <c r="J19" i="5"/>
  <c r="P19" i="4"/>
  <c r="N19" i="3"/>
  <c r="P19" i="1"/>
  <c r="J11" i="10"/>
  <c r="J10" i="10"/>
  <c r="J9" i="10"/>
  <c r="J31" i="10"/>
  <c r="J25" i="10"/>
  <c r="J28" i="10"/>
  <c r="J29" i="10"/>
  <c r="J19" i="10"/>
  <c r="J30" i="10"/>
  <c r="J20" i="10"/>
  <c r="J27" i="10"/>
  <c r="J23" i="10"/>
  <c r="J26" i="10"/>
  <c r="J22" i="10"/>
  <c r="J21" i="10"/>
  <c r="J24" i="10"/>
  <c r="E31" i="10"/>
  <c r="E25" i="10"/>
  <c r="E28" i="10"/>
  <c r="E29" i="10"/>
  <c r="E19" i="10"/>
  <c r="E30" i="10"/>
  <c r="E20" i="10"/>
  <c r="E27" i="10"/>
  <c r="E23" i="10"/>
  <c r="E26" i="10"/>
  <c r="E22" i="10"/>
  <c r="E21" i="10"/>
  <c r="E24" i="10"/>
  <c r="F31" i="10"/>
  <c r="F25" i="10"/>
  <c r="F28" i="10"/>
  <c r="F29" i="10"/>
  <c r="F19" i="10"/>
  <c r="F30" i="10"/>
  <c r="F20" i="10"/>
  <c r="F27" i="10"/>
  <c r="F23" i="10"/>
  <c r="F26" i="10"/>
  <c r="F22" i="10"/>
  <c r="F21" i="10"/>
  <c r="F24" i="10"/>
  <c r="G31" i="10"/>
  <c r="G25" i="10"/>
  <c r="G28" i="10"/>
  <c r="G29" i="10"/>
  <c r="G19" i="10"/>
  <c r="G30" i="10"/>
  <c r="G20" i="10"/>
  <c r="G27" i="10"/>
  <c r="G23" i="10"/>
  <c r="G26" i="10"/>
  <c r="G22" i="10"/>
  <c r="G21" i="10"/>
  <c r="G24" i="10"/>
  <c r="C31" i="10"/>
  <c r="C25" i="10"/>
  <c r="C28" i="10"/>
  <c r="C29" i="10"/>
  <c r="C19" i="10"/>
  <c r="C30" i="10"/>
  <c r="C20" i="10"/>
  <c r="C27" i="10"/>
  <c r="C23" i="10"/>
  <c r="C26" i="10"/>
  <c r="C22" i="10"/>
  <c r="C21" i="10"/>
  <c r="C24" i="10"/>
  <c r="D31" i="10"/>
  <c r="H31" i="10"/>
  <c r="D25" i="10"/>
  <c r="D28" i="10"/>
  <c r="D29" i="10"/>
  <c r="D19" i="10"/>
  <c r="D30" i="10"/>
  <c r="D20" i="10"/>
  <c r="D27" i="10"/>
  <c r="D23" i="10"/>
  <c r="D26" i="10"/>
  <c r="D22" i="10"/>
  <c r="D21" i="10"/>
  <c r="D24" i="10"/>
  <c r="I31" i="10"/>
  <c r="I25" i="10"/>
  <c r="I28" i="10"/>
  <c r="I29" i="10"/>
  <c r="I19" i="10"/>
  <c r="I30" i="10"/>
  <c r="I20" i="10"/>
  <c r="I27" i="10"/>
  <c r="I23" i="10"/>
  <c r="I26" i="10"/>
  <c r="I22" i="10"/>
  <c r="I21" i="10"/>
  <c r="I24" i="10"/>
  <c r="H25" i="10"/>
  <c r="H28" i="10"/>
  <c r="H29" i="10"/>
  <c r="H19" i="10"/>
  <c r="H30" i="10"/>
  <c r="H20" i="10"/>
  <c r="H27" i="10"/>
  <c r="H23" i="10"/>
  <c r="H26" i="10"/>
  <c r="H22" i="10"/>
  <c r="H21" i="10"/>
  <c r="H24" i="10"/>
</calcChain>
</file>

<file path=xl/sharedStrings.xml><?xml version="1.0" encoding="utf-8"?>
<sst xmlns="http://schemas.openxmlformats.org/spreadsheetml/2006/main" count="336" uniqueCount="113">
  <si>
    <t>Issues</t>
  </si>
  <si>
    <t>Economy</t>
  </si>
  <si>
    <t>Preparing for Climate Change</t>
  </si>
  <si>
    <t>Reducing taxes</t>
  </si>
  <si>
    <t>Protecting property from natural disasters</t>
  </si>
  <si>
    <t>Protecting the environment</t>
  </si>
  <si>
    <t>transportation infrastructure</t>
  </si>
  <si>
    <t>Helping people with limited resources</t>
  </si>
  <si>
    <t>Protecting against future flooding</t>
  </si>
  <si>
    <t>Preparing for sea level rise</t>
  </si>
  <si>
    <t>State</t>
  </si>
  <si>
    <t>Components</t>
  </si>
  <si>
    <t>Educating the community</t>
  </si>
  <si>
    <t>Implementing required policies</t>
  </si>
  <si>
    <t>Developing maps and tools</t>
  </si>
  <si>
    <t>Calculating cost-effective protections</t>
  </si>
  <si>
    <t>Voluntary protections</t>
  </si>
  <si>
    <t>Constructed barriers</t>
  </si>
  <si>
    <t>Postponing change</t>
  </si>
  <si>
    <t>Preparedness for events</t>
  </si>
  <si>
    <t>Funding</t>
  </si>
  <si>
    <t>No change</t>
  </si>
  <si>
    <t>Encourage self-pay</t>
  </si>
  <si>
    <t>Cut other local programs and services</t>
  </si>
  <si>
    <t>Public meetings and votes</t>
  </si>
  <si>
    <t>Insurance company requirements</t>
  </si>
  <si>
    <t>Local property taxes</t>
  </si>
  <si>
    <t>Local sales taxes</t>
  </si>
  <si>
    <t>Local income taxes</t>
  </si>
  <si>
    <t>Local fees for beaches and amenities</t>
  </si>
  <si>
    <t>Vulnerability</t>
  </si>
  <si>
    <t>Water surge damage from hurricanes and severe storms</t>
  </si>
  <si>
    <t>Repeated flooding from high tides</t>
  </si>
  <si>
    <t>Increased flooding if sea level rises in the future</t>
  </si>
  <si>
    <t>Other natural disasters</t>
  </si>
  <si>
    <t>Priorities</t>
  </si>
  <si>
    <t>Drinking water</t>
  </si>
  <si>
    <t>Electric power</t>
  </si>
  <si>
    <t>Natural gas / heating fuel</t>
  </si>
  <si>
    <t>Sewer / wastewater</t>
  </si>
  <si>
    <t>Stormwater and green infrastructure</t>
  </si>
  <si>
    <t>Road and highways</t>
  </si>
  <si>
    <t>Public transit</t>
  </si>
  <si>
    <t>Places of cultural importance</t>
  </si>
  <si>
    <t>Houses of worship</t>
  </si>
  <si>
    <t>Homes and residences</t>
  </si>
  <si>
    <t>Businesses, offices, shops</t>
  </si>
  <si>
    <t>Government facilities</t>
  </si>
  <si>
    <t>Parks and public spaces</t>
  </si>
  <si>
    <t>Beaches and similar coastal areas</t>
  </si>
  <si>
    <t>Natural wetlands, wildlife areas</t>
  </si>
  <si>
    <t>Conflict Resolution</t>
  </si>
  <si>
    <t>Hold public meetings</t>
  </si>
  <si>
    <t>Educational efforts through the media</t>
  </si>
  <si>
    <t>Discuss with preparedness experts</t>
  </si>
  <si>
    <t>Discuss with scientists</t>
  </si>
  <si>
    <t>Cost and benefit analysis</t>
  </si>
  <si>
    <t>Hold votes</t>
  </si>
  <si>
    <t>Optional measures</t>
  </si>
  <si>
    <t>Start with areas of greatest support</t>
  </si>
  <si>
    <t>Responses</t>
  </si>
  <si>
    <t>Natural barriers</t>
  </si>
  <si>
    <t>Built barriers</t>
  </si>
  <si>
    <t>Higher elevations new structures</t>
  </si>
  <si>
    <t>Harden public infrastructure</t>
  </si>
  <si>
    <t>Prevent new development</t>
  </si>
  <si>
    <t>Remove existing development</t>
  </si>
  <si>
    <t>Exclude highest risk areas</t>
  </si>
  <si>
    <t>Increased cost of insurance</t>
  </si>
  <si>
    <t>Early warning</t>
  </si>
  <si>
    <t>Gender</t>
  </si>
  <si>
    <t>Age</t>
  </si>
  <si>
    <t>Live coastal</t>
  </si>
  <si>
    <t>Work coastal</t>
  </si>
  <si>
    <t>Visit coastal</t>
  </si>
  <si>
    <t>Income</t>
  </si>
  <si>
    <t>Environmentalist</t>
  </si>
  <si>
    <t>Education</t>
  </si>
  <si>
    <t>Ethnicity</t>
  </si>
  <si>
    <t>Political party</t>
  </si>
  <si>
    <t>Funding mixture</t>
  </si>
  <si>
    <t>Total "same"</t>
  </si>
  <si>
    <t>Total "different"</t>
  </si>
  <si>
    <t>Total "likely different"</t>
  </si>
  <si>
    <t>Total "likely same"</t>
  </si>
  <si>
    <t>Totals</t>
  </si>
  <si>
    <t>Total</t>
  </si>
  <si>
    <t>Total Columns</t>
  </si>
  <si>
    <t>By Percentage</t>
  </si>
  <si>
    <t>By total</t>
  </si>
  <si>
    <t>"Likely different" Analysis</t>
  </si>
  <si>
    <t>The following tabs contain information which demographic and other factors are likely to change the distribution of various results within the survey data.</t>
  </si>
  <si>
    <t>The statistical test determines whether the distribution of a given variable is likely the different or not different (I've used the term "likely same") given changes in another</t>
  </si>
  <si>
    <t>The results do not by themselves indicate in what way the distribution is likely to change based upon changes in the demographic, but rather indicates that there</t>
  </si>
  <si>
    <t xml:space="preserve">variable.  All of the demographic data (left most column) is either ordinal or nominal data, and the variables are interval (based on large-sample Likert questions) </t>
  </si>
  <si>
    <t>Notes on "same different" tables</t>
  </si>
  <si>
    <t>Statistical process</t>
  </si>
  <si>
    <t>Basic preparatory procedures were used prior to inputting the data into SPSS, and a common prepared data set used for all stastistical</t>
  </si>
  <si>
    <t xml:space="preserve">tests. </t>
  </si>
  <si>
    <t>Key Findings</t>
  </si>
  <si>
    <t>is likely to be variability in responses to the variable across people with different responses to the demographic, or if that demographic is likely to influence that variable</t>
  </si>
  <si>
    <t>As seen on the "summary" tab, there are some demographics that influenced many categories of responses, whereas others had little impact.  Although these statistics</t>
  </si>
  <si>
    <r>
      <t xml:space="preserve">cannot determine </t>
    </r>
    <r>
      <rPr>
        <i/>
        <sz val="11"/>
        <color theme="1"/>
        <rFont val="Calibri"/>
        <family val="2"/>
        <scheme val="minor"/>
      </rPr>
      <t xml:space="preserve">why </t>
    </r>
    <r>
      <rPr>
        <sz val="11"/>
        <color theme="1"/>
        <rFont val="Calibri"/>
        <family val="2"/>
        <scheme val="minor"/>
      </rPr>
      <t xml:space="preserve">someone responded the way they did, the correlations between demographics and certain variables means that policymakers will need to be </t>
    </r>
  </si>
  <si>
    <t>sensitive to the needs of the whole range of demographics, and possibly pay special attention to the relationships between certain variables and certain demographics.</t>
  </si>
  <si>
    <t>For example, the following were especially strong in having different distributions across changes in that demographic</t>
  </si>
  <si>
    <t>1. Level of environmentalism changed the distribution of repsonses for 62% of all variables, the highest of any.  This included every question related to vulnerability or conflict resolution</t>
  </si>
  <si>
    <t>2. Although not strictly a demographic, respondent's suggested funding mixture (public versus private funding) correlated with the second largest number of variables at 34%</t>
  </si>
  <si>
    <t>3. Income, level of education, and ethnicity were correlated with the smallest number of changes in distribution, at 2%, 5%, and 6% respectively.</t>
  </si>
  <si>
    <t>Utilities and related infrastructure</t>
  </si>
  <si>
    <t>SPSS (Version 24 was used to conduct a series of Independent-Samples Kruskal-Wallis Test procedures, using a significance level of 0.05</t>
  </si>
  <si>
    <t>Utilize state/federal money</t>
  </si>
  <si>
    <t>Raise elevation of existing structures</t>
  </si>
  <si>
    <t>Supplemental - Demographic Same-Different P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</si>
</sst>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wrapText="1"/>
    </xf>
    <xf numFmtId="0" fontId="2" fillId="0" borderId="0" xfId="0" applyFont="1"/>
    <xf numFmtId="0" fontId="0" fillId="0" borderId="1" xfId="0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0" fontId="3" fillId="0" borderId="1" xfId="0" applyFont="1" applyBorder="1" applyAlignment="1">
      <alignment wrapText="1"/>
    </xf>
    <xf numFmtId="164" fontId="4" fillId="0" borderId="1" xfId="0" applyNumberFormat="1" applyFont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textRotation="90" wrapText="1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4" fontId="0" fillId="0" borderId="1" xfId="0" applyNumberFormat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164" fontId="0" fillId="0" borderId="1" xfId="0" applyNumberFormat="1" applyFill="1" applyBorder="1" applyAlignment="1">
      <alignment shrinkToFit="1"/>
    </xf>
    <xf numFmtId="164" fontId="0" fillId="0" borderId="1" xfId="0" applyNumberFormat="1" applyFont="1" applyBorder="1" applyAlignment="1">
      <alignment shrinkToFit="1"/>
    </xf>
    <xf numFmtId="164" fontId="0" fillId="0" borderId="1" xfId="0" applyNumberFormat="1" applyFont="1" applyFill="1" applyBorder="1" applyAlignment="1">
      <alignment shrinkToFit="1"/>
    </xf>
    <xf numFmtId="164" fontId="0" fillId="2" borderId="1" xfId="0" applyNumberFormat="1" applyFont="1" applyFill="1" applyBorder="1"/>
    <xf numFmtId="0" fontId="1" fillId="0" borderId="0" xfId="0" applyFont="1" applyAlignment="1">
      <alignment textRotation="90"/>
    </xf>
    <xf numFmtId="0" fontId="2" fillId="0" borderId="1" xfId="0" applyFont="1" applyBorder="1"/>
    <xf numFmtId="0" fontId="1" fillId="0" borderId="1" xfId="0" applyFont="1" applyBorder="1" applyAlignment="1">
      <alignment textRotation="90"/>
    </xf>
    <xf numFmtId="9" fontId="0" fillId="0" borderId="1" xfId="0" applyNumberFormat="1" applyBorder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26"/>
  <sheetViews>
    <sheetView tabSelected="1" workbookViewId="0">
      <selection activeCell="D3" sqref="D3"/>
    </sheetView>
  </sheetViews>
  <sheetFormatPr defaultRowHeight="14.4" x14ac:dyDescent="0.3"/>
  <sheetData>
    <row r="1" spans="2:2" x14ac:dyDescent="0.3">
      <c r="B1" s="2" t="s">
        <v>112</v>
      </c>
    </row>
    <row r="3" spans="2:2" x14ac:dyDescent="0.3">
      <c r="B3" s="2" t="s">
        <v>95</v>
      </c>
    </row>
    <row r="5" spans="2:2" x14ac:dyDescent="0.3">
      <c r="B5" t="s">
        <v>91</v>
      </c>
    </row>
    <row r="6" spans="2:2" x14ac:dyDescent="0.3">
      <c r="B6" t="s">
        <v>92</v>
      </c>
    </row>
    <row r="7" spans="2:2" x14ac:dyDescent="0.3">
      <c r="B7" t="s">
        <v>94</v>
      </c>
    </row>
    <row r="8" spans="2:2" x14ac:dyDescent="0.3">
      <c r="B8" t="s">
        <v>93</v>
      </c>
    </row>
    <row r="9" spans="2:2" x14ac:dyDescent="0.3">
      <c r="B9" t="s">
        <v>100</v>
      </c>
    </row>
    <row r="11" spans="2:2" x14ac:dyDescent="0.3">
      <c r="B11" s="2" t="s">
        <v>96</v>
      </c>
    </row>
    <row r="13" spans="2:2" x14ac:dyDescent="0.3">
      <c r="B13" t="s">
        <v>109</v>
      </c>
    </row>
    <row r="14" spans="2:2" x14ac:dyDescent="0.3">
      <c r="B14" t="s">
        <v>97</v>
      </c>
    </row>
    <row r="15" spans="2:2" x14ac:dyDescent="0.3">
      <c r="B15" t="s">
        <v>98</v>
      </c>
    </row>
    <row r="17" spans="2:2" x14ac:dyDescent="0.3">
      <c r="B17" s="2" t="s">
        <v>99</v>
      </c>
    </row>
    <row r="19" spans="2:2" x14ac:dyDescent="0.3">
      <c r="B19" t="s">
        <v>101</v>
      </c>
    </row>
    <row r="20" spans="2:2" x14ac:dyDescent="0.3">
      <c r="B20" t="s">
        <v>102</v>
      </c>
    </row>
    <row r="21" spans="2:2" x14ac:dyDescent="0.3">
      <c r="B21" t="s">
        <v>103</v>
      </c>
    </row>
    <row r="22" spans="2:2" x14ac:dyDescent="0.3">
      <c r="B22" t="s">
        <v>104</v>
      </c>
    </row>
    <row r="24" spans="2:2" x14ac:dyDescent="0.3">
      <c r="B24" t="s">
        <v>105</v>
      </c>
    </row>
    <row r="25" spans="2:2" x14ac:dyDescent="0.3">
      <c r="B25" t="s">
        <v>106</v>
      </c>
    </row>
    <row r="26" spans="2:2" x14ac:dyDescent="0.3">
      <c r="B26" t="s">
        <v>107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"/>
  <sheetViews>
    <sheetView workbookViewId="0">
      <selection activeCell="M23" sqref="M23"/>
    </sheetView>
  </sheetViews>
  <sheetFormatPr defaultRowHeight="14.4" x14ac:dyDescent="0.3"/>
  <cols>
    <col min="1" max="1" width="12.44140625" customWidth="1"/>
    <col min="2" max="3" width="6.5546875" bestFit="1" customWidth="1"/>
    <col min="4" max="4" width="6.44140625" bestFit="1" customWidth="1"/>
    <col min="5" max="5" width="5.6640625" bestFit="1" customWidth="1"/>
    <col min="6" max="6" width="5.44140625" bestFit="1" customWidth="1"/>
    <col min="7" max="7" width="8.109375" bestFit="1" customWidth="1"/>
    <col min="8" max="13" width="5.6640625" bestFit="1" customWidth="1"/>
    <col min="14" max="14" width="5.6640625" customWidth="1"/>
    <col min="15" max="16" width="14.33203125" customWidth="1"/>
    <col min="17" max="17" width="16.44140625" customWidth="1"/>
  </cols>
  <sheetData>
    <row r="1" spans="1:17" x14ac:dyDescent="0.3">
      <c r="D1" s="2" t="s">
        <v>0</v>
      </c>
    </row>
    <row r="2" spans="1:17" ht="90.75" customHeight="1" x14ac:dyDescent="0.3">
      <c r="A2" s="5"/>
      <c r="B2" s="17" t="s">
        <v>84</v>
      </c>
      <c r="C2" s="17" t="s">
        <v>83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108</v>
      </c>
      <c r="K2" s="16" t="s">
        <v>7</v>
      </c>
      <c r="L2" s="16" t="s">
        <v>8</v>
      </c>
      <c r="M2" s="16" t="s">
        <v>9</v>
      </c>
      <c r="O2" s="3" t="s">
        <v>81</v>
      </c>
      <c r="P2" s="3" t="s">
        <v>82</v>
      </c>
    </row>
    <row r="3" spans="1:17" x14ac:dyDescent="0.3">
      <c r="A3" s="12" t="s">
        <v>10</v>
      </c>
      <c r="B3" s="5">
        <v>10</v>
      </c>
      <c r="C3" s="5">
        <v>0</v>
      </c>
      <c r="D3" s="13">
        <v>0.48799999999999999</v>
      </c>
      <c r="E3" s="13">
        <v>0.7</v>
      </c>
      <c r="F3" s="13">
        <v>0.35899999999999999</v>
      </c>
      <c r="G3" s="13">
        <v>0.91600000000000004</v>
      </c>
      <c r="H3" s="13">
        <v>0.94099999999999995</v>
      </c>
      <c r="I3" s="13">
        <v>0.69599999999999995</v>
      </c>
      <c r="J3" s="13">
        <v>0.78500000000000003</v>
      </c>
      <c r="K3" s="13">
        <v>0.317</v>
      </c>
      <c r="L3" s="13">
        <v>0.64600000000000002</v>
      </c>
      <c r="M3" s="13">
        <v>0.80800000000000005</v>
      </c>
      <c r="O3">
        <v>10</v>
      </c>
      <c r="P3">
        <v>0</v>
      </c>
      <c r="Q3" s="2" t="s">
        <v>10</v>
      </c>
    </row>
    <row r="4" spans="1:17" x14ac:dyDescent="0.3">
      <c r="A4" s="12" t="s">
        <v>70</v>
      </c>
      <c r="B4" s="5">
        <v>5</v>
      </c>
      <c r="C4" s="5">
        <v>5</v>
      </c>
      <c r="D4" s="13">
        <v>0.24399999999999999</v>
      </c>
      <c r="E4" s="14">
        <v>7.0000000000000001E-3</v>
      </c>
      <c r="F4" s="13">
        <v>0.50600000000000001</v>
      </c>
      <c r="G4" s="14">
        <v>0.03</v>
      </c>
      <c r="H4" s="14">
        <v>0</v>
      </c>
      <c r="I4" s="13">
        <v>0.89400000000000002</v>
      </c>
      <c r="J4" s="13">
        <v>0.80300000000000005</v>
      </c>
      <c r="K4" s="14">
        <v>0.03</v>
      </c>
      <c r="L4" s="14">
        <v>8.0000000000000002E-3</v>
      </c>
      <c r="M4" s="13">
        <v>0.124</v>
      </c>
      <c r="O4">
        <v>5</v>
      </c>
      <c r="P4">
        <v>5</v>
      </c>
      <c r="Q4" s="2" t="s">
        <v>70</v>
      </c>
    </row>
    <row r="5" spans="1:17" x14ac:dyDescent="0.3">
      <c r="A5" s="12" t="s">
        <v>71</v>
      </c>
      <c r="B5" s="5">
        <v>9</v>
      </c>
      <c r="C5" s="5">
        <v>1</v>
      </c>
      <c r="D5" s="13">
        <v>0.60699999999999998</v>
      </c>
      <c r="E5" s="13">
        <v>0.22700000000000001</v>
      </c>
      <c r="F5" s="13">
        <v>0.115</v>
      </c>
      <c r="G5" s="13">
        <v>0.32700000000000001</v>
      </c>
      <c r="H5" s="13">
        <v>0.20699999999999999</v>
      </c>
      <c r="I5" s="14">
        <v>1.2E-2</v>
      </c>
      <c r="J5" s="13">
        <v>0.14199999999999999</v>
      </c>
      <c r="K5" s="13">
        <v>0.108</v>
      </c>
      <c r="L5" s="13">
        <v>0.28399999999999997</v>
      </c>
      <c r="M5" s="13">
        <v>0.44400000000000001</v>
      </c>
      <c r="O5">
        <v>9</v>
      </c>
      <c r="P5">
        <v>1</v>
      </c>
      <c r="Q5" s="2" t="s">
        <v>71</v>
      </c>
    </row>
    <row r="6" spans="1:17" x14ac:dyDescent="0.3">
      <c r="A6" s="12" t="s">
        <v>72</v>
      </c>
      <c r="B6" s="5">
        <v>10</v>
      </c>
      <c r="C6" s="5">
        <v>0</v>
      </c>
      <c r="D6" s="13">
        <v>0.24299999999999999</v>
      </c>
      <c r="E6" s="13">
        <v>0.88200000000000001</v>
      </c>
      <c r="F6" s="13">
        <v>0.626</v>
      </c>
      <c r="G6" s="13">
        <v>0.86899999999999999</v>
      </c>
      <c r="H6" s="13">
        <v>0.115</v>
      </c>
      <c r="I6" s="13">
        <v>0.94399999999999995</v>
      </c>
      <c r="J6" s="13">
        <v>0.56000000000000005</v>
      </c>
      <c r="K6" s="13">
        <v>0.42</v>
      </c>
      <c r="L6" s="13">
        <v>0.189</v>
      </c>
      <c r="M6" s="13">
        <v>0.20200000000000001</v>
      </c>
      <c r="O6">
        <v>10</v>
      </c>
      <c r="P6">
        <v>0</v>
      </c>
      <c r="Q6" s="2" t="s">
        <v>72</v>
      </c>
    </row>
    <row r="7" spans="1:17" x14ac:dyDescent="0.3">
      <c r="A7" s="12" t="s">
        <v>73</v>
      </c>
      <c r="B7" s="5">
        <v>9</v>
      </c>
      <c r="C7" s="5">
        <v>1</v>
      </c>
      <c r="D7" s="13">
        <v>0.28199999999999997</v>
      </c>
      <c r="E7" s="13">
        <v>0.187</v>
      </c>
      <c r="F7" s="13">
        <v>0.32800000000000001</v>
      </c>
      <c r="G7" s="13">
        <v>0.55900000000000005</v>
      </c>
      <c r="H7" s="13">
        <v>0.52700000000000002</v>
      </c>
      <c r="I7" s="13">
        <v>5.8000000000000003E-2</v>
      </c>
      <c r="J7" s="13">
        <v>0.876</v>
      </c>
      <c r="K7" s="13">
        <v>0.44700000000000001</v>
      </c>
      <c r="L7" s="13">
        <v>0.67200000000000004</v>
      </c>
      <c r="M7" s="14">
        <v>2.4E-2</v>
      </c>
      <c r="O7">
        <v>9</v>
      </c>
      <c r="P7">
        <v>1</v>
      </c>
      <c r="Q7" s="2" t="s">
        <v>73</v>
      </c>
    </row>
    <row r="8" spans="1:17" x14ac:dyDescent="0.3">
      <c r="A8" s="12" t="s">
        <v>74</v>
      </c>
      <c r="B8" s="5">
        <v>10</v>
      </c>
      <c r="C8" s="5">
        <v>0</v>
      </c>
      <c r="D8" s="13">
        <v>0.97699999999999998</v>
      </c>
      <c r="E8" s="13">
        <v>0.47399999999999998</v>
      </c>
      <c r="F8" s="13">
        <v>0.28000000000000003</v>
      </c>
      <c r="G8" s="13">
        <v>0.876</v>
      </c>
      <c r="H8" s="13">
        <v>0.14499999999999999</v>
      </c>
      <c r="I8" s="13">
        <v>0.112</v>
      </c>
      <c r="J8" s="13">
        <v>0.95699999999999996</v>
      </c>
      <c r="K8" s="13">
        <v>0.22900000000000001</v>
      </c>
      <c r="L8" s="13">
        <v>0.77900000000000003</v>
      </c>
      <c r="M8" s="13">
        <v>0.78400000000000003</v>
      </c>
      <c r="O8">
        <v>10</v>
      </c>
      <c r="P8">
        <v>0</v>
      </c>
      <c r="Q8" s="2" t="s">
        <v>74</v>
      </c>
    </row>
    <row r="9" spans="1:17" ht="27.6" x14ac:dyDescent="0.3">
      <c r="A9" s="12" t="s">
        <v>80</v>
      </c>
      <c r="B9" s="5">
        <v>10</v>
      </c>
      <c r="C9" s="5">
        <v>0</v>
      </c>
      <c r="D9" s="13">
        <v>0.19400000000000001</v>
      </c>
      <c r="E9" s="13">
        <v>0.33400000000000002</v>
      </c>
      <c r="F9" s="13">
        <v>0.112</v>
      </c>
      <c r="G9" s="13">
        <v>0.23699999999999999</v>
      </c>
      <c r="H9" s="13">
        <v>0.51200000000000001</v>
      </c>
      <c r="I9" s="13">
        <v>0.193</v>
      </c>
      <c r="J9" s="13">
        <v>0.72799999999999998</v>
      </c>
      <c r="K9" s="13">
        <v>0.68600000000000005</v>
      </c>
      <c r="L9" s="13">
        <v>0.91600000000000004</v>
      </c>
      <c r="M9" s="13">
        <v>0.92800000000000005</v>
      </c>
      <c r="O9">
        <v>10</v>
      </c>
      <c r="P9">
        <v>0</v>
      </c>
      <c r="Q9" s="2" t="s">
        <v>80</v>
      </c>
    </row>
    <row r="10" spans="1:17" x14ac:dyDescent="0.3">
      <c r="A10" s="12" t="s">
        <v>75</v>
      </c>
      <c r="B10" s="5">
        <v>10</v>
      </c>
      <c r="C10" s="5">
        <v>0</v>
      </c>
      <c r="D10" s="13">
        <v>0.84299999999999997</v>
      </c>
      <c r="E10" s="13">
        <v>0.9</v>
      </c>
      <c r="F10" s="13">
        <v>0.94</v>
      </c>
      <c r="G10" s="13">
        <v>0.96099999999999997</v>
      </c>
      <c r="H10" s="13">
        <v>0.98199999999999998</v>
      </c>
      <c r="I10" s="13">
        <v>0.47399999999999998</v>
      </c>
      <c r="J10" s="13">
        <v>0.67300000000000004</v>
      </c>
      <c r="K10" s="13">
        <v>0.28899999999999998</v>
      </c>
      <c r="L10" s="13">
        <v>0.58099999999999996</v>
      </c>
      <c r="M10" s="13">
        <v>0.77500000000000002</v>
      </c>
      <c r="O10">
        <v>10</v>
      </c>
      <c r="P10">
        <v>0</v>
      </c>
      <c r="Q10" s="2" t="s">
        <v>75</v>
      </c>
    </row>
    <row r="11" spans="1:17" ht="27.6" x14ac:dyDescent="0.3">
      <c r="A11" s="12" t="s">
        <v>76</v>
      </c>
      <c r="B11" s="5">
        <v>8</v>
      </c>
      <c r="C11" s="5">
        <v>2</v>
      </c>
      <c r="D11" s="13">
        <v>0.28599999999999998</v>
      </c>
      <c r="E11" s="14">
        <v>0</v>
      </c>
      <c r="F11" s="13">
        <v>0.36799999999999999</v>
      </c>
      <c r="G11" s="13">
        <v>0.61199999999999999</v>
      </c>
      <c r="H11" s="14">
        <v>4.0000000000000001E-3</v>
      </c>
      <c r="I11" s="13">
        <v>0.91300000000000003</v>
      </c>
      <c r="J11" s="13">
        <v>0.64900000000000002</v>
      </c>
      <c r="K11" s="13">
        <v>0.06</v>
      </c>
      <c r="L11" s="13">
        <v>0.63100000000000001</v>
      </c>
      <c r="M11" s="13">
        <v>0.14099999999999999</v>
      </c>
      <c r="O11">
        <v>8</v>
      </c>
      <c r="P11">
        <v>2</v>
      </c>
      <c r="Q11" s="2" t="s">
        <v>76</v>
      </c>
    </row>
    <row r="12" spans="1:17" x14ac:dyDescent="0.3">
      <c r="A12" s="12" t="s">
        <v>77</v>
      </c>
      <c r="B12" s="5">
        <v>7</v>
      </c>
      <c r="C12" s="5">
        <v>3</v>
      </c>
      <c r="D12" s="14">
        <v>2.9000000000000001E-2</v>
      </c>
      <c r="E12" s="13">
        <v>0.33500000000000002</v>
      </c>
      <c r="F12" s="14">
        <v>3.6999999999999998E-2</v>
      </c>
      <c r="G12" s="13">
        <v>0.255</v>
      </c>
      <c r="H12" s="13">
        <v>0.151</v>
      </c>
      <c r="I12" s="14">
        <v>4.9000000000000002E-2</v>
      </c>
      <c r="J12" s="13">
        <v>0.35299999999999998</v>
      </c>
      <c r="K12" s="15">
        <v>0.33500000000000002</v>
      </c>
      <c r="L12" s="15">
        <v>0.38800000000000001</v>
      </c>
      <c r="M12" s="15">
        <v>0.378</v>
      </c>
      <c r="O12">
        <v>7</v>
      </c>
      <c r="P12">
        <v>3</v>
      </c>
      <c r="Q12" s="2" t="s">
        <v>77</v>
      </c>
    </row>
    <row r="13" spans="1:17" x14ac:dyDescent="0.3">
      <c r="A13" s="12" t="s">
        <v>78</v>
      </c>
      <c r="B13" s="5">
        <v>9</v>
      </c>
      <c r="C13" s="5">
        <v>1</v>
      </c>
      <c r="D13" s="13">
        <v>0.56899999999999995</v>
      </c>
      <c r="E13" s="13">
        <v>0.86699999999999999</v>
      </c>
      <c r="F13" s="13">
        <v>0.87</v>
      </c>
      <c r="G13" s="13">
        <v>0.28599999999999998</v>
      </c>
      <c r="H13" s="13">
        <v>0.253</v>
      </c>
      <c r="I13" s="14">
        <v>4.7E-2</v>
      </c>
      <c r="J13" s="13">
        <v>0.55700000000000005</v>
      </c>
      <c r="K13" s="15">
        <v>0.80300000000000005</v>
      </c>
      <c r="L13" s="15">
        <v>0.97899999999999998</v>
      </c>
      <c r="M13" s="15">
        <v>0.73699999999999999</v>
      </c>
      <c r="O13">
        <v>9</v>
      </c>
      <c r="P13">
        <v>1</v>
      </c>
      <c r="Q13" s="2" t="s">
        <v>78</v>
      </c>
    </row>
    <row r="14" spans="1:17" x14ac:dyDescent="0.3">
      <c r="A14" s="12" t="s">
        <v>79</v>
      </c>
      <c r="B14" s="5">
        <v>8</v>
      </c>
      <c r="C14" s="5">
        <v>2</v>
      </c>
      <c r="D14" s="14">
        <v>3.9E-2</v>
      </c>
      <c r="E14" s="14">
        <v>0</v>
      </c>
      <c r="F14" s="13">
        <v>7.1999999999999995E-2</v>
      </c>
      <c r="G14" s="13">
        <v>0.98899999999999999</v>
      </c>
      <c r="H14" s="13">
        <v>0.66600000000000004</v>
      </c>
      <c r="I14" s="13">
        <v>0.71399999999999997</v>
      </c>
      <c r="J14" s="13">
        <v>0.69199999999999995</v>
      </c>
      <c r="K14" s="15">
        <v>0.434</v>
      </c>
      <c r="L14" s="15">
        <v>0.38400000000000001</v>
      </c>
      <c r="M14" s="15">
        <v>0.184</v>
      </c>
      <c r="O14">
        <v>8</v>
      </c>
      <c r="P14">
        <v>2</v>
      </c>
      <c r="Q14" s="2" t="s">
        <v>79</v>
      </c>
    </row>
    <row r="16" spans="1:17" x14ac:dyDescent="0.3">
      <c r="O16">
        <f>SUM(O3:O14)</f>
        <v>105</v>
      </c>
      <c r="P16">
        <f>SUM(P3:P14)</f>
        <v>15</v>
      </c>
      <c r="Q16" s="2" t="s">
        <v>85</v>
      </c>
    </row>
    <row r="19" spans="15:16" x14ac:dyDescent="0.3">
      <c r="O19" t="s">
        <v>87</v>
      </c>
      <c r="P19">
        <f>COUNTA(D3:M3)</f>
        <v>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9"/>
  <sheetViews>
    <sheetView workbookViewId="0">
      <selection activeCell="A4" sqref="A4:XFD4"/>
    </sheetView>
  </sheetViews>
  <sheetFormatPr defaultRowHeight="14.4" x14ac:dyDescent="0.3"/>
  <cols>
    <col min="1" max="1" width="16.33203125" bestFit="1" customWidth="1"/>
    <col min="2" max="2" width="3.6640625" bestFit="1" customWidth="1"/>
    <col min="3" max="8" width="6.5546875" bestFit="1" customWidth="1"/>
    <col min="9" max="10" width="5.5546875" bestFit="1" customWidth="1"/>
    <col min="11" max="11" width="6.5546875" bestFit="1" customWidth="1"/>
    <col min="12" max="12" width="5.6640625" customWidth="1"/>
    <col min="13" max="14" width="14.33203125" customWidth="1"/>
  </cols>
  <sheetData>
    <row r="1" spans="1:15" x14ac:dyDescent="0.3">
      <c r="A1" s="2" t="s">
        <v>11</v>
      </c>
    </row>
    <row r="2" spans="1:15" ht="106.5" customHeight="1" x14ac:dyDescent="0.3">
      <c r="A2" s="7" t="s">
        <v>11</v>
      </c>
      <c r="B2" s="18" t="s">
        <v>84</v>
      </c>
      <c r="C2" s="18" t="s">
        <v>83</v>
      </c>
      <c r="D2" s="18" t="s">
        <v>12</v>
      </c>
      <c r="E2" s="18" t="s">
        <v>13</v>
      </c>
      <c r="F2" s="18" t="s">
        <v>14</v>
      </c>
      <c r="G2" s="18" t="s">
        <v>15</v>
      </c>
      <c r="H2" s="18" t="s">
        <v>16</v>
      </c>
      <c r="I2" s="18" t="s">
        <v>17</v>
      </c>
      <c r="J2" s="18" t="s">
        <v>18</v>
      </c>
      <c r="K2" s="18" t="s">
        <v>19</v>
      </c>
      <c r="L2" s="1"/>
    </row>
    <row r="3" spans="1:15" x14ac:dyDescent="0.3">
      <c r="A3" s="7" t="s">
        <v>10</v>
      </c>
      <c r="B3" s="5">
        <v>8</v>
      </c>
      <c r="C3" s="5">
        <v>0</v>
      </c>
      <c r="D3" s="9">
        <v>0.433</v>
      </c>
      <c r="E3" s="9">
        <v>0.51</v>
      </c>
      <c r="F3" s="9">
        <v>0.81299999999999994</v>
      </c>
      <c r="G3" s="9">
        <v>0.47</v>
      </c>
      <c r="H3" s="9">
        <v>0.36099999999999999</v>
      </c>
      <c r="I3" s="9">
        <v>0.61099999999999999</v>
      </c>
      <c r="J3" s="9">
        <v>0.76100000000000001</v>
      </c>
      <c r="K3" s="9">
        <v>0.504</v>
      </c>
      <c r="O3" s="2" t="s">
        <v>10</v>
      </c>
    </row>
    <row r="4" spans="1:15" x14ac:dyDescent="0.3">
      <c r="A4" s="7" t="s">
        <v>70</v>
      </c>
      <c r="B4" s="5">
        <v>2</v>
      </c>
      <c r="C4" s="5">
        <v>6</v>
      </c>
      <c r="D4" s="10">
        <v>2.7E-2</v>
      </c>
      <c r="E4" s="10">
        <v>8.9999999999999993E-3</v>
      </c>
      <c r="F4" s="10">
        <v>2.9000000000000001E-2</v>
      </c>
      <c r="G4" s="9">
        <v>0.17499999999999999</v>
      </c>
      <c r="H4" s="10">
        <v>1E-3</v>
      </c>
      <c r="I4" s="10">
        <v>3.0000000000000001E-3</v>
      </c>
      <c r="J4" s="9">
        <v>0.57599999999999996</v>
      </c>
      <c r="K4" s="10">
        <v>8.9999999999999993E-3</v>
      </c>
      <c r="O4" s="2" t="s">
        <v>70</v>
      </c>
    </row>
    <row r="5" spans="1:15" x14ac:dyDescent="0.3">
      <c r="A5" s="7" t="s">
        <v>71</v>
      </c>
      <c r="B5" s="5">
        <v>7</v>
      </c>
      <c r="C5" s="5">
        <v>1</v>
      </c>
      <c r="D5" s="9">
        <v>0.88800000000000001</v>
      </c>
      <c r="E5" s="9">
        <v>0.72499999999999998</v>
      </c>
      <c r="F5" s="9">
        <v>0.63400000000000001</v>
      </c>
      <c r="G5" s="9">
        <v>0.40699999999999997</v>
      </c>
      <c r="H5" s="9">
        <v>0.871</v>
      </c>
      <c r="I5" s="9">
        <v>9.9000000000000005E-2</v>
      </c>
      <c r="J5" s="9">
        <v>0.33</v>
      </c>
      <c r="K5" s="10">
        <v>1.2E-2</v>
      </c>
      <c r="O5" s="2" t="s">
        <v>71</v>
      </c>
    </row>
    <row r="6" spans="1:15" x14ac:dyDescent="0.3">
      <c r="A6" s="7" t="s">
        <v>72</v>
      </c>
      <c r="B6" s="5">
        <v>8</v>
      </c>
      <c r="C6" s="5">
        <v>0</v>
      </c>
      <c r="D6" s="9">
        <v>0.29199999999999998</v>
      </c>
      <c r="E6" s="9">
        <v>0.82299999999999995</v>
      </c>
      <c r="F6" s="9">
        <v>0.81200000000000006</v>
      </c>
      <c r="G6" s="9">
        <v>8.2000000000000003E-2</v>
      </c>
      <c r="H6" s="9">
        <v>0.45400000000000001</v>
      </c>
      <c r="I6" s="9">
        <v>0.42399999999999999</v>
      </c>
      <c r="J6" s="9">
        <v>0.28100000000000003</v>
      </c>
      <c r="K6" s="9">
        <v>0.42299999999999999</v>
      </c>
      <c r="O6" s="2" t="s">
        <v>72</v>
      </c>
    </row>
    <row r="7" spans="1:15" x14ac:dyDescent="0.3">
      <c r="A7" s="7" t="s">
        <v>73</v>
      </c>
      <c r="B7" s="5">
        <v>8</v>
      </c>
      <c r="C7" s="5">
        <v>0</v>
      </c>
      <c r="D7" s="9">
        <v>0.88700000000000001</v>
      </c>
      <c r="E7" s="9">
        <v>0.17699999999999999</v>
      </c>
      <c r="F7" s="9">
        <v>0.52800000000000002</v>
      </c>
      <c r="G7" s="9">
        <v>0.56999999999999995</v>
      </c>
      <c r="H7" s="9">
        <v>0.21099999999999999</v>
      </c>
      <c r="I7" s="9">
        <v>0.41399999999999998</v>
      </c>
      <c r="J7" s="9">
        <v>0.33100000000000002</v>
      </c>
      <c r="K7" s="9">
        <v>0.71299999999999997</v>
      </c>
      <c r="O7" s="2" t="s">
        <v>73</v>
      </c>
    </row>
    <row r="8" spans="1:15" x14ac:dyDescent="0.3">
      <c r="A8" s="7" t="s">
        <v>74</v>
      </c>
      <c r="B8" s="5">
        <v>8</v>
      </c>
      <c r="C8" s="5">
        <v>0</v>
      </c>
      <c r="D8" s="9">
        <v>0.17599999999999999</v>
      </c>
      <c r="E8" s="9">
        <v>0.76100000000000001</v>
      </c>
      <c r="F8" s="9">
        <v>0.879</v>
      </c>
      <c r="G8" s="9">
        <v>0.23</v>
      </c>
      <c r="H8" s="9">
        <v>0.32</v>
      </c>
      <c r="I8" s="9">
        <v>0.84499999999999997</v>
      </c>
      <c r="J8" s="9">
        <v>0.376</v>
      </c>
      <c r="K8" s="9">
        <v>0.69399999999999995</v>
      </c>
      <c r="O8" s="2" t="s">
        <v>74</v>
      </c>
    </row>
    <row r="9" spans="1:15" x14ac:dyDescent="0.3">
      <c r="A9" s="7" t="s">
        <v>80</v>
      </c>
      <c r="B9" s="5">
        <v>7</v>
      </c>
      <c r="C9" s="5">
        <v>1</v>
      </c>
      <c r="D9" s="9">
        <v>0.16</v>
      </c>
      <c r="E9" s="9">
        <v>0.59799999999999998</v>
      </c>
      <c r="F9" s="9">
        <v>0.35199999999999998</v>
      </c>
      <c r="G9" s="9">
        <v>0.155</v>
      </c>
      <c r="H9" s="9">
        <v>9.5000000000000001E-2</v>
      </c>
      <c r="I9" s="9">
        <v>0.58299999999999996</v>
      </c>
      <c r="J9" s="10">
        <v>2.1999999999999999E-2</v>
      </c>
      <c r="K9" s="9">
        <v>0.312</v>
      </c>
      <c r="O9" s="2" t="s">
        <v>80</v>
      </c>
    </row>
    <row r="10" spans="1:15" x14ac:dyDescent="0.3">
      <c r="A10" s="7" t="s">
        <v>75</v>
      </c>
      <c r="B10" s="5">
        <v>8</v>
      </c>
      <c r="C10" s="5">
        <v>0</v>
      </c>
      <c r="D10" s="9">
        <v>0.95599999999999996</v>
      </c>
      <c r="E10" s="9">
        <v>0.70799999999999996</v>
      </c>
      <c r="F10" s="9">
        <v>0.93100000000000005</v>
      </c>
      <c r="G10" s="9">
        <v>0.91</v>
      </c>
      <c r="H10" s="9">
        <v>0.745</v>
      </c>
      <c r="I10" s="9">
        <v>0.73399999999999999</v>
      </c>
      <c r="J10" s="9">
        <v>0.92500000000000004</v>
      </c>
      <c r="K10" s="9">
        <v>0.499</v>
      </c>
      <c r="O10" s="2" t="s">
        <v>75</v>
      </c>
    </row>
    <row r="11" spans="1:15" x14ac:dyDescent="0.3">
      <c r="A11" s="7" t="s">
        <v>76</v>
      </c>
      <c r="B11" s="5">
        <v>5</v>
      </c>
      <c r="C11" s="5">
        <v>3</v>
      </c>
      <c r="D11" s="10">
        <v>1E-3</v>
      </c>
      <c r="E11" s="10">
        <v>2.4E-2</v>
      </c>
      <c r="F11" s="9">
        <v>0.27300000000000002</v>
      </c>
      <c r="G11" s="9">
        <v>0.48599999999999999</v>
      </c>
      <c r="H11" s="10">
        <v>8.0000000000000002E-3</v>
      </c>
      <c r="I11" s="9">
        <v>0.17799999999999999</v>
      </c>
      <c r="J11" s="9">
        <v>5.8000000000000003E-2</v>
      </c>
      <c r="K11" s="9">
        <v>0.23499999999999999</v>
      </c>
      <c r="O11" s="2" t="s">
        <v>76</v>
      </c>
    </row>
    <row r="12" spans="1:15" x14ac:dyDescent="0.3">
      <c r="A12" s="7" t="s">
        <v>77</v>
      </c>
      <c r="B12" s="5">
        <v>8</v>
      </c>
      <c r="C12" s="5">
        <v>0</v>
      </c>
      <c r="D12" s="9">
        <v>0.50600000000000001</v>
      </c>
      <c r="E12" s="9">
        <v>0.96199999999999997</v>
      </c>
      <c r="F12" s="9">
        <v>0.188</v>
      </c>
      <c r="G12" s="9">
        <v>0.29699999999999999</v>
      </c>
      <c r="H12" s="9">
        <v>0.54900000000000004</v>
      </c>
      <c r="I12" s="9">
        <v>0.42199999999999999</v>
      </c>
      <c r="J12" s="9">
        <v>8.5999999999999993E-2</v>
      </c>
      <c r="K12" s="9">
        <v>0.19800000000000001</v>
      </c>
      <c r="O12" s="2" t="s">
        <v>77</v>
      </c>
    </row>
    <row r="13" spans="1:15" x14ac:dyDescent="0.3">
      <c r="A13" s="7" t="s">
        <v>78</v>
      </c>
      <c r="B13" s="5">
        <v>8</v>
      </c>
      <c r="C13" s="5">
        <v>0</v>
      </c>
      <c r="D13" s="9">
        <v>0.96099999999999997</v>
      </c>
      <c r="E13" s="9">
        <v>0.78500000000000003</v>
      </c>
      <c r="F13" s="9">
        <v>0.95699999999999996</v>
      </c>
      <c r="G13" s="9">
        <v>0.99399999999999999</v>
      </c>
      <c r="H13" s="9">
        <v>0.72799999999999998</v>
      </c>
      <c r="I13" s="9">
        <v>0.89100000000000001</v>
      </c>
      <c r="J13" s="9">
        <v>0.41099999999999998</v>
      </c>
      <c r="K13" s="9">
        <v>0.68300000000000005</v>
      </c>
      <c r="O13" s="2" t="s">
        <v>78</v>
      </c>
    </row>
    <row r="14" spans="1:15" x14ac:dyDescent="0.3">
      <c r="A14" s="7" t="s">
        <v>79</v>
      </c>
      <c r="B14" s="5">
        <v>8</v>
      </c>
      <c r="C14" s="5">
        <v>0</v>
      </c>
      <c r="D14" s="9">
        <v>0.214</v>
      </c>
      <c r="E14" s="9">
        <v>0.34699999999999998</v>
      </c>
      <c r="F14" s="9">
        <v>0.38200000000000001</v>
      </c>
      <c r="G14" s="9">
        <v>0.91</v>
      </c>
      <c r="H14" s="9">
        <v>0.36199999999999999</v>
      </c>
      <c r="I14" s="9">
        <v>0.27200000000000002</v>
      </c>
      <c r="J14" s="9">
        <v>0.189</v>
      </c>
      <c r="K14" s="9">
        <v>0.95</v>
      </c>
      <c r="O14" s="2" t="s">
        <v>79</v>
      </c>
    </row>
    <row r="16" spans="1:15" x14ac:dyDescent="0.3">
      <c r="M16">
        <f>SUM(B3:B14)</f>
        <v>85</v>
      </c>
      <c r="N16">
        <f>SUM(C3:C14)</f>
        <v>11</v>
      </c>
      <c r="O16" s="2" t="s">
        <v>85</v>
      </c>
    </row>
    <row r="19" spans="13:14" x14ac:dyDescent="0.3">
      <c r="M19" t="s">
        <v>87</v>
      </c>
      <c r="N19">
        <f>COUNTA(D3:K3)</f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"/>
  <sheetViews>
    <sheetView workbookViewId="0">
      <selection activeCell="L29" sqref="L29"/>
    </sheetView>
  </sheetViews>
  <sheetFormatPr defaultRowHeight="14.4" x14ac:dyDescent="0.3"/>
  <cols>
    <col min="1" max="1" width="16" customWidth="1"/>
    <col min="2" max="3" width="3.6640625" bestFit="1" customWidth="1"/>
    <col min="4" max="13" width="5.5546875" bestFit="1" customWidth="1"/>
    <col min="14" max="14" width="5.6640625" customWidth="1"/>
    <col min="15" max="16" width="14.33203125" customWidth="1"/>
  </cols>
  <sheetData>
    <row r="1" spans="1:17" x14ac:dyDescent="0.3">
      <c r="B1" s="2"/>
      <c r="C1" s="2"/>
    </row>
    <row r="2" spans="1:17" ht="190.5" customHeight="1" x14ac:dyDescent="0.3">
      <c r="A2" s="7" t="s">
        <v>20</v>
      </c>
      <c r="B2" s="18" t="s">
        <v>84</v>
      </c>
      <c r="C2" s="18" t="s">
        <v>83</v>
      </c>
      <c r="D2" s="18" t="s">
        <v>21</v>
      </c>
      <c r="E2" s="18" t="s">
        <v>22</v>
      </c>
      <c r="F2" s="18" t="s">
        <v>23</v>
      </c>
      <c r="G2" s="18" t="s">
        <v>110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</row>
    <row r="3" spans="1:17" x14ac:dyDescent="0.3">
      <c r="A3" s="7" t="s">
        <v>10</v>
      </c>
      <c r="B3" s="5">
        <v>8</v>
      </c>
      <c r="C3" s="5">
        <v>2</v>
      </c>
      <c r="D3" s="21">
        <v>0.06</v>
      </c>
      <c r="E3" s="22">
        <v>2.7E-2</v>
      </c>
      <c r="F3" s="21">
        <v>8.2000000000000003E-2</v>
      </c>
      <c r="G3" s="21">
        <v>0.55600000000000005</v>
      </c>
      <c r="H3" s="21">
        <v>5.8000000000000003E-2</v>
      </c>
      <c r="I3" s="21">
        <v>0.27100000000000002</v>
      </c>
      <c r="J3" s="21">
        <v>9.7000000000000003E-2</v>
      </c>
      <c r="K3" s="22">
        <v>3.0000000000000001E-3</v>
      </c>
      <c r="L3" s="21">
        <v>0.14399999999999999</v>
      </c>
      <c r="M3" s="21">
        <v>0.13400000000000001</v>
      </c>
      <c r="Q3" s="2" t="s">
        <v>10</v>
      </c>
    </row>
    <row r="4" spans="1:17" x14ac:dyDescent="0.3">
      <c r="A4" s="7" t="s">
        <v>70</v>
      </c>
      <c r="B4" s="5">
        <v>9</v>
      </c>
      <c r="C4" s="5">
        <v>1</v>
      </c>
      <c r="D4" s="21">
        <v>0.60199999999999998</v>
      </c>
      <c r="E4" s="21">
        <v>0.19700000000000001</v>
      </c>
      <c r="F4" s="21">
        <v>0.59899999999999998</v>
      </c>
      <c r="G4" s="21">
        <v>0.5</v>
      </c>
      <c r="H4" s="22">
        <v>4.0000000000000001E-3</v>
      </c>
      <c r="I4" s="21">
        <v>0.48499999999999999</v>
      </c>
      <c r="J4" s="21">
        <v>0.19500000000000001</v>
      </c>
      <c r="K4" s="21">
        <v>0.56999999999999995</v>
      </c>
      <c r="L4" s="21">
        <v>0.626</v>
      </c>
      <c r="M4" s="21">
        <v>0.94099999999999995</v>
      </c>
      <c r="Q4" s="2" t="s">
        <v>70</v>
      </c>
    </row>
    <row r="5" spans="1:17" x14ac:dyDescent="0.3">
      <c r="A5" s="7" t="s">
        <v>71</v>
      </c>
      <c r="B5" s="5">
        <v>4</v>
      </c>
      <c r="C5" s="5">
        <v>6</v>
      </c>
      <c r="D5" s="22">
        <v>3.0000000000000001E-3</v>
      </c>
      <c r="E5" s="21">
        <v>0.56999999999999995</v>
      </c>
      <c r="F5" s="22">
        <v>0</v>
      </c>
      <c r="G5" s="21">
        <v>0.53</v>
      </c>
      <c r="H5" s="21">
        <v>0.16300000000000001</v>
      </c>
      <c r="I5" s="22">
        <v>0.04</v>
      </c>
      <c r="J5" s="22">
        <v>0</v>
      </c>
      <c r="K5" s="22">
        <v>1E-3</v>
      </c>
      <c r="L5" s="22">
        <v>0</v>
      </c>
      <c r="M5" s="21">
        <v>0.21299999999999999</v>
      </c>
      <c r="Q5" s="2" t="s">
        <v>71</v>
      </c>
    </row>
    <row r="6" spans="1:17" x14ac:dyDescent="0.3">
      <c r="A6" s="7" t="s">
        <v>72</v>
      </c>
      <c r="B6" s="5">
        <v>10</v>
      </c>
      <c r="C6" s="5">
        <v>0</v>
      </c>
      <c r="D6" s="21">
        <v>0.39700000000000002</v>
      </c>
      <c r="E6" s="21">
        <v>0.60299999999999998</v>
      </c>
      <c r="F6" s="21">
        <v>0.35</v>
      </c>
      <c r="G6" s="21">
        <v>0.44600000000000001</v>
      </c>
      <c r="H6" s="21">
        <v>0.371</v>
      </c>
      <c r="I6" s="21">
        <v>0.82599999999999996</v>
      </c>
      <c r="J6" s="21">
        <v>0.56399999999999995</v>
      </c>
      <c r="K6" s="23">
        <v>0.59199999999999997</v>
      </c>
      <c r="L6" s="23">
        <v>0.72499999999999998</v>
      </c>
      <c r="M6" s="23">
        <v>0.70399999999999996</v>
      </c>
      <c r="Q6" s="2" t="s">
        <v>72</v>
      </c>
    </row>
    <row r="7" spans="1:17" x14ac:dyDescent="0.3">
      <c r="A7" s="7" t="s">
        <v>73</v>
      </c>
      <c r="B7" s="5">
        <v>6</v>
      </c>
      <c r="C7" s="5">
        <v>4</v>
      </c>
      <c r="D7" s="21">
        <v>0.129</v>
      </c>
      <c r="E7" s="21">
        <v>0.125</v>
      </c>
      <c r="F7" s="22">
        <v>3.5999999999999997E-2</v>
      </c>
      <c r="G7" s="21">
        <v>0.56399999999999995</v>
      </c>
      <c r="H7" s="21">
        <v>0.79100000000000004</v>
      </c>
      <c r="I7" s="21">
        <v>0.104</v>
      </c>
      <c r="J7" s="21">
        <v>0.1</v>
      </c>
      <c r="K7" s="22">
        <v>2.5000000000000001E-2</v>
      </c>
      <c r="L7" s="22">
        <v>7.0000000000000001E-3</v>
      </c>
      <c r="M7" s="22">
        <v>3.2000000000000001E-2</v>
      </c>
      <c r="Q7" s="2" t="s">
        <v>73</v>
      </c>
    </row>
    <row r="8" spans="1:17" x14ac:dyDescent="0.3">
      <c r="A8" s="7" t="s">
        <v>74</v>
      </c>
      <c r="B8" s="5">
        <v>10</v>
      </c>
      <c r="C8" s="5">
        <v>0</v>
      </c>
      <c r="D8" s="21">
        <v>0.56799999999999995</v>
      </c>
      <c r="E8" s="21">
        <v>0.94899999999999995</v>
      </c>
      <c r="F8" s="21">
        <v>0.58499999999999996</v>
      </c>
      <c r="G8" s="21">
        <v>0.67800000000000005</v>
      </c>
      <c r="H8" s="21">
        <v>0.28499999999999998</v>
      </c>
      <c r="I8" s="21">
        <v>0.81799999999999995</v>
      </c>
      <c r="J8" s="21">
        <v>0.86199999999999999</v>
      </c>
      <c r="K8" s="23">
        <v>0.999</v>
      </c>
      <c r="L8" s="21">
        <v>0.65500000000000003</v>
      </c>
      <c r="M8" s="23">
        <v>0.13</v>
      </c>
      <c r="Q8" s="2" t="s">
        <v>74</v>
      </c>
    </row>
    <row r="9" spans="1:17" x14ac:dyDescent="0.3">
      <c r="A9" s="7" t="s">
        <v>80</v>
      </c>
      <c r="B9" s="5">
        <v>5</v>
      </c>
      <c r="C9" s="5">
        <v>5</v>
      </c>
      <c r="D9" s="22">
        <v>0</v>
      </c>
      <c r="E9" s="21">
        <v>0.16800000000000001</v>
      </c>
      <c r="F9" s="22">
        <v>0</v>
      </c>
      <c r="G9" s="21">
        <v>0.23100000000000001</v>
      </c>
      <c r="H9" s="21">
        <v>0.72699999999999998</v>
      </c>
      <c r="I9" s="21">
        <v>0.17199999999999999</v>
      </c>
      <c r="J9" s="22">
        <v>1E-3</v>
      </c>
      <c r="K9" s="22">
        <v>1.7000000000000001E-2</v>
      </c>
      <c r="L9" s="22">
        <v>7.0000000000000001E-3</v>
      </c>
      <c r="M9" s="23">
        <v>0.247</v>
      </c>
      <c r="Q9" s="2" t="s">
        <v>80</v>
      </c>
    </row>
    <row r="10" spans="1:17" x14ac:dyDescent="0.3">
      <c r="A10" s="7" t="s">
        <v>75</v>
      </c>
      <c r="B10" s="5">
        <v>9</v>
      </c>
      <c r="C10" s="5">
        <v>1</v>
      </c>
      <c r="D10" s="21">
        <v>0.499</v>
      </c>
      <c r="E10" s="22">
        <v>4.5999999999999999E-2</v>
      </c>
      <c r="F10" s="21">
        <v>0.46200000000000002</v>
      </c>
      <c r="G10" s="21">
        <v>0.81100000000000005</v>
      </c>
      <c r="H10" s="21">
        <v>0.97599999999999998</v>
      </c>
      <c r="I10" s="21">
        <v>0.20499999999999999</v>
      </c>
      <c r="J10" s="21">
        <v>0.83</v>
      </c>
      <c r="K10" s="21">
        <v>0.98499999999999999</v>
      </c>
      <c r="L10" s="24">
        <v>0.64700000000000002</v>
      </c>
      <c r="M10" s="25">
        <v>0.32700000000000001</v>
      </c>
      <c r="Q10" s="2" t="s">
        <v>75</v>
      </c>
    </row>
    <row r="11" spans="1:17" x14ac:dyDescent="0.3">
      <c r="A11" s="7" t="s">
        <v>76</v>
      </c>
      <c r="B11" s="5">
        <v>1</v>
      </c>
      <c r="C11" s="5">
        <v>9</v>
      </c>
      <c r="D11" s="21">
        <v>0.21099999999999999</v>
      </c>
      <c r="E11" s="22">
        <v>2E-3</v>
      </c>
      <c r="F11" s="22">
        <v>1E-3</v>
      </c>
      <c r="G11" s="22">
        <v>2E-3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Q11" s="2" t="s">
        <v>76</v>
      </c>
    </row>
    <row r="12" spans="1:17" x14ac:dyDescent="0.3">
      <c r="A12" s="7" t="s">
        <v>77</v>
      </c>
      <c r="B12" s="5">
        <v>10</v>
      </c>
      <c r="C12" s="5">
        <v>0</v>
      </c>
      <c r="D12" s="21">
        <v>0.45700000000000002</v>
      </c>
      <c r="E12" s="21">
        <v>0.42399999999999999</v>
      </c>
      <c r="F12" s="21">
        <v>0.29199999999999998</v>
      </c>
      <c r="G12" s="21">
        <v>0.42699999999999999</v>
      </c>
      <c r="H12" s="21">
        <v>0.996</v>
      </c>
      <c r="I12" s="21">
        <v>0.90300000000000002</v>
      </c>
      <c r="J12" s="21">
        <v>0.55000000000000004</v>
      </c>
      <c r="K12" s="21">
        <v>0.752</v>
      </c>
      <c r="L12" s="24">
        <v>0.39300000000000002</v>
      </c>
      <c r="M12" s="25">
        <v>0.73799999999999999</v>
      </c>
      <c r="Q12" s="2" t="s">
        <v>77</v>
      </c>
    </row>
    <row r="13" spans="1:17" x14ac:dyDescent="0.3">
      <c r="A13" s="7" t="s">
        <v>78</v>
      </c>
      <c r="B13" s="5">
        <v>9</v>
      </c>
      <c r="C13" s="5">
        <v>1</v>
      </c>
      <c r="D13" s="21">
        <v>0.56699999999999995</v>
      </c>
      <c r="E13" s="21">
        <v>0.52</v>
      </c>
      <c r="F13" s="23">
        <v>0.68400000000000005</v>
      </c>
      <c r="G13" s="23">
        <v>0.41299999999999998</v>
      </c>
      <c r="H13" s="23">
        <v>0.64800000000000002</v>
      </c>
      <c r="I13" s="23">
        <v>0.36399999999999999</v>
      </c>
      <c r="J13" s="23">
        <v>5.6000000000000001E-2</v>
      </c>
      <c r="K13" s="23">
        <v>0.55500000000000005</v>
      </c>
      <c r="L13" s="22">
        <v>1.4E-2</v>
      </c>
      <c r="M13" s="25">
        <v>0.26800000000000002</v>
      </c>
      <c r="Q13" s="2" t="s">
        <v>78</v>
      </c>
    </row>
    <row r="14" spans="1:17" x14ac:dyDescent="0.3">
      <c r="A14" s="7" t="s">
        <v>79</v>
      </c>
      <c r="B14" s="5">
        <v>7</v>
      </c>
      <c r="C14" s="5">
        <v>3</v>
      </c>
      <c r="D14" s="21">
        <v>0.38900000000000001</v>
      </c>
      <c r="E14" s="21">
        <v>0.66100000000000003</v>
      </c>
      <c r="F14" s="23">
        <v>6.4000000000000001E-2</v>
      </c>
      <c r="G14" s="23">
        <v>0.32800000000000001</v>
      </c>
      <c r="H14" s="23">
        <v>0.24199999999999999</v>
      </c>
      <c r="I14" s="23">
        <v>0.16600000000000001</v>
      </c>
      <c r="J14" s="23">
        <v>5.7000000000000002E-2</v>
      </c>
      <c r="K14" s="22">
        <v>1.2999999999999999E-2</v>
      </c>
      <c r="L14" s="22">
        <v>3.2000000000000001E-2</v>
      </c>
      <c r="M14" s="22">
        <v>1.7999999999999999E-2</v>
      </c>
      <c r="Q14" s="2" t="s">
        <v>79</v>
      </c>
    </row>
    <row r="16" spans="1:17" x14ac:dyDescent="0.3">
      <c r="O16">
        <f>SUM(B3:B14)</f>
        <v>88</v>
      </c>
      <c r="P16">
        <f>SUM(C3:C14)</f>
        <v>32</v>
      </c>
      <c r="Q16" s="2" t="s">
        <v>85</v>
      </c>
    </row>
    <row r="19" spans="15:16" x14ac:dyDescent="0.3">
      <c r="O19" t="s">
        <v>87</v>
      </c>
      <c r="P19">
        <f>COUNTA(D3:M3)</f>
        <v>10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19"/>
  <sheetViews>
    <sheetView workbookViewId="0">
      <selection activeCell="A4" sqref="A4:XFD4"/>
    </sheetView>
  </sheetViews>
  <sheetFormatPr defaultRowHeight="14.4" x14ac:dyDescent="0.3"/>
  <cols>
    <col min="1" max="1" width="16.44140625" customWidth="1"/>
    <col min="2" max="3" width="3.6640625" bestFit="1" customWidth="1"/>
    <col min="4" max="4" width="9.44140625" bestFit="1" customWidth="1"/>
    <col min="5" max="6" width="6.5546875" bestFit="1" customWidth="1"/>
    <col min="7" max="7" width="5.5546875" bestFit="1" customWidth="1"/>
    <col min="8" max="8" width="5.6640625" customWidth="1"/>
    <col min="9" max="10" width="14.33203125" customWidth="1"/>
    <col min="11" max="13" width="20" customWidth="1"/>
  </cols>
  <sheetData>
    <row r="2" spans="1:13" ht="133.5" customHeight="1" x14ac:dyDescent="0.3">
      <c r="A2" s="7" t="s">
        <v>30</v>
      </c>
      <c r="B2" s="18" t="s">
        <v>84</v>
      </c>
      <c r="C2" s="18" t="s">
        <v>83</v>
      </c>
      <c r="D2" s="18" t="s">
        <v>31</v>
      </c>
      <c r="E2" s="18" t="s">
        <v>32</v>
      </c>
      <c r="F2" s="18" t="s">
        <v>33</v>
      </c>
      <c r="G2" s="18" t="s">
        <v>34</v>
      </c>
      <c r="H2" s="3"/>
      <c r="L2" s="3"/>
      <c r="M2" s="3"/>
    </row>
    <row r="3" spans="1:13" x14ac:dyDescent="0.3">
      <c r="A3" s="7" t="s">
        <v>10</v>
      </c>
      <c r="B3" s="5">
        <v>1</v>
      </c>
      <c r="C3" s="5">
        <v>3</v>
      </c>
      <c r="D3" s="10">
        <v>2.5000000000000001E-2</v>
      </c>
      <c r="E3" s="10">
        <v>0.03</v>
      </c>
      <c r="F3" s="9">
        <v>9.4E-2</v>
      </c>
      <c r="G3" s="10">
        <v>3.5000000000000003E-2</v>
      </c>
      <c r="K3" s="2" t="s">
        <v>10</v>
      </c>
    </row>
    <row r="4" spans="1:13" x14ac:dyDescent="0.3">
      <c r="A4" s="7" t="s">
        <v>70</v>
      </c>
      <c r="B4" s="5">
        <v>4</v>
      </c>
      <c r="C4" s="5">
        <v>0</v>
      </c>
      <c r="D4" s="9">
        <v>9.8000000000000004E-2</v>
      </c>
      <c r="E4" s="9">
        <v>8.5000000000000006E-2</v>
      </c>
      <c r="F4" s="9">
        <v>8.4000000000000005E-2</v>
      </c>
      <c r="G4" s="9">
        <v>0.34699999999999998</v>
      </c>
      <c r="K4" s="2" t="s">
        <v>70</v>
      </c>
    </row>
    <row r="5" spans="1:13" x14ac:dyDescent="0.3">
      <c r="A5" s="7" t="s">
        <v>71</v>
      </c>
      <c r="B5" s="5">
        <v>0</v>
      </c>
      <c r="C5" s="5">
        <v>4</v>
      </c>
      <c r="D5" s="10">
        <v>4.0000000000000001E-3</v>
      </c>
      <c r="E5" s="10">
        <v>0</v>
      </c>
      <c r="F5" s="10">
        <v>0</v>
      </c>
      <c r="G5" s="10">
        <v>5.0000000000000001E-3</v>
      </c>
      <c r="K5" s="2" t="s">
        <v>71</v>
      </c>
    </row>
    <row r="6" spans="1:13" x14ac:dyDescent="0.3">
      <c r="A6" s="7" t="s">
        <v>72</v>
      </c>
      <c r="B6" s="5">
        <v>1</v>
      </c>
      <c r="C6" s="5">
        <v>3</v>
      </c>
      <c r="D6" s="10">
        <v>1E-3</v>
      </c>
      <c r="E6" s="10">
        <v>1E-3</v>
      </c>
      <c r="F6" s="10">
        <v>0</v>
      </c>
      <c r="G6" s="9">
        <v>0.20399999999999999</v>
      </c>
      <c r="K6" s="2" t="s">
        <v>72</v>
      </c>
    </row>
    <row r="7" spans="1:13" x14ac:dyDescent="0.3">
      <c r="A7" s="7" t="s">
        <v>73</v>
      </c>
      <c r="B7" s="5">
        <v>1</v>
      </c>
      <c r="C7" s="5">
        <v>3</v>
      </c>
      <c r="D7" s="10">
        <v>1.4999999999999999E-2</v>
      </c>
      <c r="E7" s="10">
        <v>5.0000000000000001E-3</v>
      </c>
      <c r="F7" s="10">
        <v>1.6E-2</v>
      </c>
      <c r="G7" s="9">
        <v>0.19500000000000001</v>
      </c>
      <c r="K7" s="2" t="s">
        <v>73</v>
      </c>
    </row>
    <row r="8" spans="1:13" x14ac:dyDescent="0.3">
      <c r="A8" s="7" t="s">
        <v>74</v>
      </c>
      <c r="B8" s="5">
        <v>1</v>
      </c>
      <c r="C8" s="5">
        <v>3</v>
      </c>
      <c r="D8" s="10">
        <v>4.0000000000000001E-3</v>
      </c>
      <c r="E8" s="10">
        <v>3.0000000000000001E-3</v>
      </c>
      <c r="F8" s="10">
        <v>8.0000000000000002E-3</v>
      </c>
      <c r="G8" s="11">
        <v>0.316</v>
      </c>
      <c r="K8" s="2" t="s">
        <v>74</v>
      </c>
    </row>
    <row r="9" spans="1:13" x14ac:dyDescent="0.3">
      <c r="A9" s="7" t="s">
        <v>80</v>
      </c>
      <c r="B9" s="5">
        <v>3</v>
      </c>
      <c r="C9" s="5">
        <v>1</v>
      </c>
      <c r="D9" s="11">
        <v>0.29399999999999998</v>
      </c>
      <c r="E9" s="10">
        <v>0.02</v>
      </c>
      <c r="F9" s="11">
        <v>0.24399999999999999</v>
      </c>
      <c r="G9" s="11">
        <v>6.8000000000000005E-2</v>
      </c>
      <c r="K9" s="2" t="s">
        <v>80</v>
      </c>
    </row>
    <row r="10" spans="1:13" x14ac:dyDescent="0.3">
      <c r="A10" s="7" t="s">
        <v>75</v>
      </c>
      <c r="B10" s="5">
        <v>4</v>
      </c>
      <c r="C10" s="5">
        <v>0</v>
      </c>
      <c r="D10" s="11">
        <v>0.94299999999999995</v>
      </c>
      <c r="E10" s="11">
        <v>0.97099999999999997</v>
      </c>
      <c r="F10" s="11">
        <v>0.82699999999999996</v>
      </c>
      <c r="G10" s="11">
        <v>0.90500000000000003</v>
      </c>
      <c r="K10" s="2" t="s">
        <v>75</v>
      </c>
    </row>
    <row r="11" spans="1:13" x14ac:dyDescent="0.3">
      <c r="A11" s="7" t="s">
        <v>76</v>
      </c>
      <c r="B11" s="5">
        <v>0</v>
      </c>
      <c r="C11" s="5">
        <v>4</v>
      </c>
      <c r="D11" s="10">
        <v>1.2999999999999999E-2</v>
      </c>
      <c r="E11" s="10">
        <v>0</v>
      </c>
      <c r="F11" s="10">
        <v>0</v>
      </c>
      <c r="G11" s="10">
        <v>1E-3</v>
      </c>
      <c r="K11" s="2" t="s">
        <v>76</v>
      </c>
    </row>
    <row r="12" spans="1:13" x14ac:dyDescent="0.3">
      <c r="A12" s="7" t="s">
        <v>77</v>
      </c>
      <c r="B12" s="5">
        <v>4</v>
      </c>
      <c r="C12" s="5">
        <v>0</v>
      </c>
      <c r="D12" s="11">
        <v>0.93500000000000005</v>
      </c>
      <c r="E12" s="11">
        <v>0.77700000000000002</v>
      </c>
      <c r="F12" s="11">
        <v>0.66500000000000004</v>
      </c>
      <c r="G12" s="11">
        <v>0.64100000000000001</v>
      </c>
      <c r="K12" s="2" t="s">
        <v>77</v>
      </c>
    </row>
    <row r="13" spans="1:13" x14ac:dyDescent="0.3">
      <c r="A13" s="7" t="s">
        <v>78</v>
      </c>
      <c r="B13" s="5">
        <v>3</v>
      </c>
      <c r="C13" s="5">
        <v>1</v>
      </c>
      <c r="D13" s="11">
        <v>0.13500000000000001</v>
      </c>
      <c r="E13" s="11">
        <v>0.186</v>
      </c>
      <c r="F13" s="10">
        <v>3.6999999999999998E-2</v>
      </c>
      <c r="G13" s="11">
        <v>0.39400000000000002</v>
      </c>
      <c r="K13" s="2" t="s">
        <v>78</v>
      </c>
    </row>
    <row r="14" spans="1:13" x14ac:dyDescent="0.3">
      <c r="A14" s="7" t="s">
        <v>79</v>
      </c>
      <c r="B14" s="5">
        <v>4</v>
      </c>
      <c r="C14" s="5">
        <v>0</v>
      </c>
      <c r="D14" s="11">
        <v>0.35</v>
      </c>
      <c r="E14" s="11">
        <v>0.41199999999999998</v>
      </c>
      <c r="F14" s="11">
        <v>0.25900000000000001</v>
      </c>
      <c r="G14" s="11">
        <v>0.371</v>
      </c>
      <c r="K14" s="2" t="s">
        <v>79</v>
      </c>
    </row>
    <row r="16" spans="1:13" x14ac:dyDescent="0.3">
      <c r="I16">
        <f>SUM(B3:B14)</f>
        <v>26</v>
      </c>
      <c r="J16">
        <f>SUM(C3:C14)</f>
        <v>22</v>
      </c>
      <c r="K16" s="2" t="s">
        <v>85</v>
      </c>
    </row>
    <row r="19" spans="9:10" x14ac:dyDescent="0.3">
      <c r="I19" t="s">
        <v>87</v>
      </c>
      <c r="J19">
        <f>COUNTA(D3:G3)</f>
        <v>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9"/>
  <sheetViews>
    <sheetView workbookViewId="0">
      <selection activeCell="A4" sqref="A4:XFD4"/>
    </sheetView>
  </sheetViews>
  <sheetFormatPr defaultRowHeight="14.4" x14ac:dyDescent="0.3"/>
  <cols>
    <col min="1" max="1" width="7.5546875" customWidth="1"/>
    <col min="2" max="5" width="5.5546875" bestFit="1" customWidth="1"/>
    <col min="6" max="6" width="6.5546875" bestFit="1" customWidth="1"/>
    <col min="7" max="16" width="5.5546875" bestFit="1" customWidth="1"/>
    <col min="17" max="17" width="5.6640625" customWidth="1"/>
    <col min="18" max="19" width="14.33203125" customWidth="1"/>
    <col min="20" max="20" width="15.88671875" customWidth="1"/>
    <col min="21" max="21" width="17" customWidth="1"/>
    <col min="22" max="22" width="13.6640625" customWidth="1"/>
  </cols>
  <sheetData>
    <row r="2" spans="1:22" ht="163.5" customHeight="1" x14ac:dyDescent="0.3">
      <c r="A2" s="7" t="s">
        <v>35</v>
      </c>
      <c r="B2" s="18" t="s">
        <v>36</v>
      </c>
      <c r="C2" s="18" t="s">
        <v>37</v>
      </c>
      <c r="D2" s="18" t="s">
        <v>38</v>
      </c>
      <c r="E2" s="18" t="s">
        <v>39</v>
      </c>
      <c r="F2" s="18" t="s">
        <v>40</v>
      </c>
      <c r="G2" s="18" t="s">
        <v>41</v>
      </c>
      <c r="H2" s="18" t="s">
        <v>42</v>
      </c>
      <c r="I2" s="18" t="s">
        <v>43</v>
      </c>
      <c r="J2" s="18" t="s">
        <v>44</v>
      </c>
      <c r="K2" s="18" t="s">
        <v>45</v>
      </c>
      <c r="L2" s="18" t="s">
        <v>46</v>
      </c>
      <c r="M2" s="18" t="s">
        <v>47</v>
      </c>
      <c r="N2" s="18" t="s">
        <v>48</v>
      </c>
      <c r="O2" s="18" t="s">
        <v>49</v>
      </c>
      <c r="P2" s="18" t="s">
        <v>50</v>
      </c>
      <c r="T2" s="7" t="s">
        <v>35</v>
      </c>
      <c r="U2" s="6" t="s">
        <v>84</v>
      </c>
      <c r="V2" s="6" t="s">
        <v>83</v>
      </c>
    </row>
    <row r="3" spans="1:22" x14ac:dyDescent="0.3">
      <c r="A3" s="8" t="s">
        <v>10</v>
      </c>
      <c r="B3" s="9">
        <v>0.45300000000000001</v>
      </c>
      <c r="C3" s="9">
        <v>0.1</v>
      </c>
      <c r="D3" s="9">
        <v>5.2999999999999999E-2</v>
      </c>
      <c r="E3" s="9">
        <v>0.20699999999999999</v>
      </c>
      <c r="F3" s="9">
        <v>0.16</v>
      </c>
      <c r="G3" s="9">
        <v>0.54300000000000004</v>
      </c>
      <c r="H3" s="10">
        <v>1.9E-2</v>
      </c>
      <c r="I3" s="9">
        <v>0.20799999999999999</v>
      </c>
      <c r="J3" s="9">
        <v>0.34</v>
      </c>
      <c r="K3" s="9">
        <v>0.53600000000000003</v>
      </c>
      <c r="L3" s="10">
        <v>1.7999999999999999E-2</v>
      </c>
      <c r="M3" s="10">
        <v>3.5000000000000003E-2</v>
      </c>
      <c r="N3" s="10">
        <v>3.4000000000000002E-2</v>
      </c>
      <c r="O3" s="9">
        <v>0.13900000000000001</v>
      </c>
      <c r="P3" s="9">
        <v>0.85799999999999998</v>
      </c>
      <c r="T3" s="7" t="s">
        <v>10</v>
      </c>
      <c r="U3" s="5">
        <v>11</v>
      </c>
      <c r="V3" s="5">
        <v>4</v>
      </c>
    </row>
    <row r="4" spans="1:22" x14ac:dyDescent="0.3">
      <c r="A4" s="8" t="s">
        <v>70</v>
      </c>
      <c r="B4" s="9">
        <v>0.06</v>
      </c>
      <c r="C4" s="9">
        <v>0.86099999999999999</v>
      </c>
      <c r="D4" s="9">
        <v>0.51100000000000001</v>
      </c>
      <c r="E4" s="9">
        <v>0.104</v>
      </c>
      <c r="F4" s="9">
        <v>0.67100000000000004</v>
      </c>
      <c r="G4" s="19">
        <v>0.66400000000000003</v>
      </c>
      <c r="H4" s="19">
        <v>0.40899999999999997</v>
      </c>
      <c r="I4" s="19">
        <v>0.90600000000000003</v>
      </c>
      <c r="J4" s="19">
        <v>0.71199999999999997</v>
      </c>
      <c r="K4" s="19">
        <v>0.17199999999999999</v>
      </c>
      <c r="L4" s="9">
        <v>0.495</v>
      </c>
      <c r="M4" s="9">
        <v>0.28899999999999998</v>
      </c>
      <c r="N4" s="9">
        <v>0.64500000000000002</v>
      </c>
      <c r="O4" s="9">
        <v>0.16700000000000001</v>
      </c>
      <c r="P4" s="9">
        <v>0.32</v>
      </c>
      <c r="T4" s="7" t="s">
        <v>70</v>
      </c>
      <c r="U4" s="5">
        <v>15</v>
      </c>
      <c r="V4" s="5">
        <v>0</v>
      </c>
    </row>
    <row r="5" spans="1:22" x14ac:dyDescent="0.3">
      <c r="A5" s="8" t="s">
        <v>71</v>
      </c>
      <c r="B5" s="9">
        <v>0.41</v>
      </c>
      <c r="C5" s="9">
        <v>0.14899999999999999</v>
      </c>
      <c r="D5" s="9">
        <v>0.498</v>
      </c>
      <c r="E5" s="9">
        <v>0.28399999999999997</v>
      </c>
      <c r="F5" s="9">
        <v>0.44</v>
      </c>
      <c r="G5" s="19">
        <v>0.47599999999999998</v>
      </c>
      <c r="H5" s="26">
        <v>4.5999999999999999E-2</v>
      </c>
      <c r="I5" s="19">
        <v>0.67600000000000005</v>
      </c>
      <c r="J5" s="19">
        <v>0.97199999999999998</v>
      </c>
      <c r="K5" s="19">
        <v>0.81399999999999995</v>
      </c>
      <c r="L5" s="19">
        <v>0.65900000000000003</v>
      </c>
      <c r="M5" s="9">
        <v>0.78600000000000003</v>
      </c>
      <c r="N5" s="9">
        <v>8.2000000000000003E-2</v>
      </c>
      <c r="O5" s="9">
        <v>0.92</v>
      </c>
      <c r="P5" s="9">
        <v>0.84899999999999998</v>
      </c>
      <c r="T5" s="7" t="s">
        <v>71</v>
      </c>
      <c r="U5" s="5">
        <v>14</v>
      </c>
      <c r="V5" s="5">
        <v>1</v>
      </c>
    </row>
    <row r="6" spans="1:22" ht="28.8" x14ac:dyDescent="0.3">
      <c r="A6" s="8" t="s">
        <v>72</v>
      </c>
      <c r="B6" s="9">
        <v>0.45</v>
      </c>
      <c r="C6" s="10">
        <v>1.6E-2</v>
      </c>
      <c r="D6" s="9">
        <v>0.10299999999999999</v>
      </c>
      <c r="E6" s="9">
        <v>0.998</v>
      </c>
      <c r="F6" s="9">
        <v>0.47599999999999998</v>
      </c>
      <c r="G6" s="19">
        <v>0.151</v>
      </c>
      <c r="H6" s="19">
        <v>0.98</v>
      </c>
      <c r="I6" s="19">
        <v>0.39100000000000001</v>
      </c>
      <c r="J6" s="19">
        <v>0.14000000000000001</v>
      </c>
      <c r="K6" s="19">
        <v>0.312</v>
      </c>
      <c r="L6" s="19">
        <v>0.752</v>
      </c>
      <c r="M6" s="19">
        <v>0.379</v>
      </c>
      <c r="N6" s="19">
        <v>0.997</v>
      </c>
      <c r="O6" s="26">
        <v>8.0000000000000002E-3</v>
      </c>
      <c r="P6" s="19">
        <v>0.83599999999999997</v>
      </c>
      <c r="T6" s="7" t="s">
        <v>72</v>
      </c>
      <c r="U6" s="5">
        <v>13</v>
      </c>
      <c r="V6" s="5">
        <v>2</v>
      </c>
    </row>
    <row r="7" spans="1:22" ht="28.8" x14ac:dyDescent="0.3">
      <c r="A7" s="8" t="s">
        <v>73</v>
      </c>
      <c r="B7" s="9">
        <v>5.8999999999999997E-2</v>
      </c>
      <c r="C7" s="10">
        <v>1.4E-2</v>
      </c>
      <c r="D7" s="9">
        <v>0.98499999999999999</v>
      </c>
      <c r="E7" s="9">
        <v>0.378</v>
      </c>
      <c r="F7" s="9">
        <v>0.247</v>
      </c>
      <c r="G7" s="19">
        <v>0.11</v>
      </c>
      <c r="H7" s="19">
        <v>0.75700000000000001</v>
      </c>
      <c r="I7" s="26">
        <v>1.9E-2</v>
      </c>
      <c r="J7" s="26">
        <v>3.6999999999999998E-2</v>
      </c>
      <c r="K7" s="19">
        <v>0.11700000000000001</v>
      </c>
      <c r="L7" s="19">
        <v>0.112</v>
      </c>
      <c r="M7" s="19">
        <v>0.63300000000000001</v>
      </c>
      <c r="N7" s="19">
        <v>5.8999999999999997E-2</v>
      </c>
      <c r="O7" s="19">
        <v>0.32100000000000001</v>
      </c>
      <c r="P7" s="19">
        <v>0.23899999999999999</v>
      </c>
      <c r="T7" s="7" t="s">
        <v>73</v>
      </c>
      <c r="U7" s="5">
        <v>12</v>
      </c>
      <c r="V7" s="5">
        <v>3</v>
      </c>
    </row>
    <row r="8" spans="1:22" ht="28.8" x14ac:dyDescent="0.3">
      <c r="A8" s="8" t="s">
        <v>74</v>
      </c>
      <c r="B8" s="9">
        <v>0.63800000000000001</v>
      </c>
      <c r="C8" s="10">
        <v>2.3E-2</v>
      </c>
      <c r="D8" s="9">
        <v>0.20399999999999999</v>
      </c>
      <c r="E8" s="9">
        <v>0.71899999999999997</v>
      </c>
      <c r="F8" s="9">
        <v>0.61199999999999999</v>
      </c>
      <c r="G8" s="19">
        <v>0.29199999999999998</v>
      </c>
      <c r="H8" s="19">
        <v>0.94699999999999995</v>
      </c>
      <c r="I8" s="19">
        <v>0.443</v>
      </c>
      <c r="J8" s="19">
        <v>0.248</v>
      </c>
      <c r="K8" s="19">
        <v>0.443</v>
      </c>
      <c r="L8" s="19">
        <v>0.94799999999999995</v>
      </c>
      <c r="M8" s="19">
        <v>0.16500000000000001</v>
      </c>
      <c r="N8" s="19">
        <v>0.97499999999999998</v>
      </c>
      <c r="O8" s="19">
        <v>0.19600000000000001</v>
      </c>
      <c r="P8" s="19">
        <v>0.93500000000000005</v>
      </c>
      <c r="T8" s="7" t="s">
        <v>74</v>
      </c>
      <c r="U8" s="5">
        <v>14</v>
      </c>
      <c r="V8" s="5">
        <v>1</v>
      </c>
    </row>
    <row r="9" spans="1:22" ht="43.2" x14ac:dyDescent="0.3">
      <c r="A9" s="8" t="s">
        <v>80</v>
      </c>
      <c r="B9" s="10">
        <v>1.0999999999999999E-2</v>
      </c>
      <c r="C9" s="11">
        <v>0.107</v>
      </c>
      <c r="D9" s="9">
        <v>9.6000000000000002E-2</v>
      </c>
      <c r="E9" s="10">
        <v>3.0000000000000001E-3</v>
      </c>
      <c r="F9" s="9">
        <v>0.56499999999999995</v>
      </c>
      <c r="G9" s="26">
        <v>1.0999999999999999E-2</v>
      </c>
      <c r="H9" s="19">
        <v>0.153</v>
      </c>
      <c r="I9" s="26">
        <v>3.9E-2</v>
      </c>
      <c r="J9" s="26">
        <v>0</v>
      </c>
      <c r="K9" s="26">
        <v>5.0000000000000001E-3</v>
      </c>
      <c r="L9" s="20">
        <v>0.14000000000000001</v>
      </c>
      <c r="M9" s="20">
        <v>0.06</v>
      </c>
      <c r="N9" s="26">
        <v>1.6E-2</v>
      </c>
      <c r="O9" s="20">
        <v>0.36299999999999999</v>
      </c>
      <c r="P9" s="20">
        <v>0.30299999999999999</v>
      </c>
      <c r="T9" s="7" t="s">
        <v>80</v>
      </c>
      <c r="U9" s="5">
        <v>8</v>
      </c>
      <c r="V9" s="5">
        <v>7</v>
      </c>
    </row>
    <row r="10" spans="1:22" x14ac:dyDescent="0.3">
      <c r="A10" s="8" t="s">
        <v>75</v>
      </c>
      <c r="B10" s="9">
        <v>0.79200000000000004</v>
      </c>
      <c r="C10" s="11">
        <v>0.98699999999999999</v>
      </c>
      <c r="D10" s="9">
        <v>0.94799999999999995</v>
      </c>
      <c r="E10" s="9">
        <v>0.83199999999999996</v>
      </c>
      <c r="F10" s="9">
        <v>0.95099999999999996</v>
      </c>
      <c r="G10" s="19">
        <v>0.999</v>
      </c>
      <c r="H10" s="19">
        <v>0.97699999999999998</v>
      </c>
      <c r="I10" s="19">
        <v>0.91800000000000004</v>
      </c>
      <c r="J10" s="19">
        <v>0.13200000000000001</v>
      </c>
      <c r="K10" s="19">
        <v>0.85699999999999998</v>
      </c>
      <c r="L10" s="20">
        <v>0.67900000000000005</v>
      </c>
      <c r="M10" s="20">
        <v>0.93100000000000005</v>
      </c>
      <c r="N10" s="20">
        <v>0.97499999999999998</v>
      </c>
      <c r="O10" s="20">
        <v>0.69099999999999995</v>
      </c>
      <c r="P10" s="20">
        <v>0.81299999999999994</v>
      </c>
      <c r="T10" s="7" t="s">
        <v>75</v>
      </c>
      <c r="U10" s="5">
        <v>15</v>
      </c>
      <c r="V10" s="5">
        <v>0</v>
      </c>
    </row>
    <row r="11" spans="1:22" ht="43.2" x14ac:dyDescent="0.3">
      <c r="A11" s="8" t="s">
        <v>76</v>
      </c>
      <c r="B11" s="9">
        <v>0.36899999999999999</v>
      </c>
      <c r="C11" s="11">
        <v>0.54400000000000004</v>
      </c>
      <c r="D11" s="10">
        <v>3.1E-2</v>
      </c>
      <c r="E11" s="10">
        <v>1.0999999999999999E-2</v>
      </c>
      <c r="F11" s="10">
        <v>0</v>
      </c>
      <c r="G11" s="20">
        <v>7.0000000000000007E-2</v>
      </c>
      <c r="H11" s="26">
        <v>1E-3</v>
      </c>
      <c r="I11" s="26">
        <v>0</v>
      </c>
      <c r="J11" s="26">
        <v>8.0000000000000002E-3</v>
      </c>
      <c r="K11" s="20">
        <v>0.108</v>
      </c>
      <c r="L11" s="26">
        <v>4.0000000000000001E-3</v>
      </c>
      <c r="M11" s="20">
        <v>7.4999999999999997E-2</v>
      </c>
      <c r="N11" s="26">
        <v>0</v>
      </c>
      <c r="O11" s="20">
        <v>7.0999999999999994E-2</v>
      </c>
      <c r="P11" s="26">
        <v>0</v>
      </c>
      <c r="T11" s="7" t="s">
        <v>76</v>
      </c>
      <c r="U11" s="5">
        <v>6</v>
      </c>
      <c r="V11" s="5">
        <v>9</v>
      </c>
    </row>
    <row r="12" spans="1:22" ht="28.8" x14ac:dyDescent="0.3">
      <c r="A12" s="8" t="s">
        <v>77</v>
      </c>
      <c r="B12" s="9">
        <v>0.77100000000000002</v>
      </c>
      <c r="C12" s="11">
        <v>0.89300000000000002</v>
      </c>
      <c r="D12" s="9">
        <v>0.71199999999999997</v>
      </c>
      <c r="E12" s="9">
        <v>0.92900000000000005</v>
      </c>
      <c r="F12" s="9">
        <v>0.497</v>
      </c>
      <c r="G12" s="20">
        <v>0.73</v>
      </c>
      <c r="H12" s="20">
        <v>0.90300000000000002</v>
      </c>
      <c r="I12" s="20">
        <v>0.83099999999999996</v>
      </c>
      <c r="J12" s="20">
        <v>0.71699999999999997</v>
      </c>
      <c r="K12" s="20">
        <v>0.82599999999999996</v>
      </c>
      <c r="L12" s="20">
        <v>0.876</v>
      </c>
      <c r="M12" s="20">
        <v>0.91700000000000004</v>
      </c>
      <c r="N12" s="20">
        <v>0.77</v>
      </c>
      <c r="O12" s="20">
        <v>0.624</v>
      </c>
      <c r="P12" s="20">
        <v>0.68600000000000005</v>
      </c>
      <c r="T12" s="7" t="s">
        <v>77</v>
      </c>
      <c r="U12" s="5">
        <v>15</v>
      </c>
      <c r="V12" s="5">
        <v>0</v>
      </c>
    </row>
    <row r="13" spans="1:22" ht="28.8" x14ac:dyDescent="0.3">
      <c r="A13" s="8" t="s">
        <v>78</v>
      </c>
      <c r="B13" s="9">
        <v>0.47899999999999998</v>
      </c>
      <c r="C13" s="9">
        <v>8.3000000000000004E-2</v>
      </c>
      <c r="D13" s="9">
        <v>0.46899999999999997</v>
      </c>
      <c r="E13" s="11">
        <v>0.879</v>
      </c>
      <c r="F13" s="11">
        <v>0.74299999999999999</v>
      </c>
      <c r="G13" s="20">
        <v>0.79200000000000004</v>
      </c>
      <c r="H13" s="20">
        <v>0.871</v>
      </c>
      <c r="I13" s="20">
        <v>0.51</v>
      </c>
      <c r="J13" s="20">
        <v>0.77500000000000002</v>
      </c>
      <c r="K13" s="20">
        <v>0.63500000000000001</v>
      </c>
      <c r="L13" s="20">
        <v>0.77600000000000002</v>
      </c>
      <c r="M13" s="20">
        <v>0.251</v>
      </c>
      <c r="N13" s="20">
        <v>0.85399999999999998</v>
      </c>
      <c r="O13" s="20">
        <v>0.76600000000000001</v>
      </c>
      <c r="P13" s="20">
        <v>0.66600000000000004</v>
      </c>
      <c r="T13" s="7" t="s">
        <v>78</v>
      </c>
      <c r="U13" s="5">
        <v>15</v>
      </c>
      <c r="V13" s="5">
        <v>0</v>
      </c>
    </row>
    <row r="14" spans="1:22" ht="28.8" x14ac:dyDescent="0.3">
      <c r="A14" s="8" t="s">
        <v>79</v>
      </c>
      <c r="B14" s="9">
        <v>0.66400000000000003</v>
      </c>
      <c r="C14" s="9">
        <v>0.91500000000000004</v>
      </c>
      <c r="D14" s="9">
        <v>0.57599999999999996</v>
      </c>
      <c r="E14" s="11">
        <v>0.54200000000000004</v>
      </c>
      <c r="F14" s="11">
        <v>0.55500000000000005</v>
      </c>
      <c r="G14" s="20">
        <v>0.84</v>
      </c>
      <c r="H14" s="20">
        <v>0.33300000000000002</v>
      </c>
      <c r="I14" s="20">
        <v>0.69799999999999995</v>
      </c>
      <c r="J14" s="26">
        <v>4.4999999999999998E-2</v>
      </c>
      <c r="K14" s="20">
        <v>0.61599999999999999</v>
      </c>
      <c r="L14" s="20">
        <v>0.39200000000000002</v>
      </c>
      <c r="M14" s="20">
        <v>0.224</v>
      </c>
      <c r="N14" s="20">
        <v>8.2000000000000003E-2</v>
      </c>
      <c r="O14" s="20">
        <v>0.25800000000000001</v>
      </c>
      <c r="P14" s="20">
        <v>0.39100000000000001</v>
      </c>
      <c r="T14" s="7" t="s">
        <v>79</v>
      </c>
      <c r="U14" s="5">
        <v>14</v>
      </c>
      <c r="V14" s="5">
        <v>1</v>
      </c>
    </row>
    <row r="16" spans="1:22" x14ac:dyDescent="0.3">
      <c r="T16" s="2" t="s">
        <v>85</v>
      </c>
      <c r="U16">
        <f>SUM(U3:U14)</f>
        <v>152</v>
      </c>
      <c r="V16">
        <f>SUM(V3:V14)</f>
        <v>28</v>
      </c>
    </row>
    <row r="19" spans="18:19" x14ac:dyDescent="0.3">
      <c r="R19" t="s">
        <v>87</v>
      </c>
      <c r="S19">
        <f>COUNTA(B3:P3)</f>
        <v>15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O19"/>
  <sheetViews>
    <sheetView workbookViewId="0">
      <selection activeCell="A4" sqref="A4:XFD4"/>
    </sheetView>
  </sheetViews>
  <sheetFormatPr defaultRowHeight="14.4" x14ac:dyDescent="0.3"/>
  <cols>
    <col min="1" max="1" width="17.88671875" customWidth="1"/>
    <col min="2" max="2" width="3.6640625" bestFit="1" customWidth="1"/>
    <col min="3" max="3" width="6.5546875" bestFit="1" customWidth="1"/>
    <col min="4" max="4" width="6" bestFit="1" customWidth="1"/>
    <col min="5" max="5" width="6.5546875" bestFit="1" customWidth="1"/>
    <col min="6" max="6" width="9.44140625" bestFit="1" customWidth="1"/>
    <col min="7" max="8" width="6.5546875" bestFit="1" customWidth="1"/>
    <col min="9" max="10" width="6" bestFit="1" customWidth="1"/>
    <col min="11" max="11" width="6.5546875" bestFit="1" customWidth="1"/>
    <col min="12" max="12" width="5.6640625" customWidth="1"/>
    <col min="13" max="14" width="14.33203125" customWidth="1"/>
  </cols>
  <sheetData>
    <row r="2" spans="1:15" ht="106.5" customHeight="1" x14ac:dyDescent="0.3">
      <c r="A2" s="7" t="s">
        <v>51</v>
      </c>
      <c r="B2" s="18" t="s">
        <v>84</v>
      </c>
      <c r="C2" s="18" t="s">
        <v>83</v>
      </c>
      <c r="D2" s="18" t="s">
        <v>52</v>
      </c>
      <c r="E2" s="18" t="s">
        <v>53</v>
      </c>
      <c r="F2" s="18" t="s">
        <v>54</v>
      </c>
      <c r="G2" s="18" t="s">
        <v>55</v>
      </c>
      <c r="H2" s="18" t="s">
        <v>56</v>
      </c>
      <c r="I2" s="18" t="s">
        <v>57</v>
      </c>
      <c r="J2" s="18" t="s">
        <v>58</v>
      </c>
      <c r="K2" s="18" t="s">
        <v>59</v>
      </c>
      <c r="L2" s="3"/>
    </row>
    <row r="3" spans="1:15" x14ac:dyDescent="0.3">
      <c r="A3" s="7" t="s">
        <v>10</v>
      </c>
      <c r="B3" s="5">
        <v>7</v>
      </c>
      <c r="C3" s="5">
        <v>1</v>
      </c>
      <c r="D3" s="9">
        <v>0.28199999999999997</v>
      </c>
      <c r="E3" s="9">
        <v>0.32</v>
      </c>
      <c r="F3" s="9">
        <v>0.432</v>
      </c>
      <c r="G3" s="9">
        <v>0.23200000000000001</v>
      </c>
      <c r="H3" s="9">
        <v>9.9000000000000005E-2</v>
      </c>
      <c r="I3" s="9">
        <v>9.7000000000000003E-2</v>
      </c>
      <c r="J3" s="9">
        <v>0.26300000000000001</v>
      </c>
      <c r="K3" s="10">
        <v>4.2999999999999997E-2</v>
      </c>
      <c r="O3" s="2" t="s">
        <v>10</v>
      </c>
    </row>
    <row r="4" spans="1:15" x14ac:dyDescent="0.3">
      <c r="A4" s="7" t="s">
        <v>70</v>
      </c>
      <c r="B4" s="5">
        <v>7</v>
      </c>
      <c r="C4" s="5">
        <v>1</v>
      </c>
      <c r="D4" s="9">
        <v>0.46200000000000002</v>
      </c>
      <c r="E4" s="9">
        <v>5.8000000000000003E-2</v>
      </c>
      <c r="F4" s="10">
        <v>0.01</v>
      </c>
      <c r="G4" s="9">
        <v>0.112</v>
      </c>
      <c r="H4" s="9">
        <v>0.12</v>
      </c>
      <c r="I4" s="9">
        <v>0.34499999999999997</v>
      </c>
      <c r="J4" s="9">
        <v>0.443</v>
      </c>
      <c r="K4" s="9">
        <v>0.88300000000000001</v>
      </c>
      <c r="O4" s="2" t="s">
        <v>70</v>
      </c>
    </row>
    <row r="5" spans="1:15" x14ac:dyDescent="0.3">
      <c r="A5" s="7" t="s">
        <v>71</v>
      </c>
      <c r="B5" s="5">
        <v>7</v>
      </c>
      <c r="C5" s="5">
        <v>1</v>
      </c>
      <c r="D5" s="9">
        <v>0.627</v>
      </c>
      <c r="E5" s="9">
        <v>0.38800000000000001</v>
      </c>
      <c r="F5" s="9">
        <v>0.68799999999999994</v>
      </c>
      <c r="G5" s="9">
        <v>0.17499999999999999</v>
      </c>
      <c r="H5" s="10">
        <v>4.8000000000000001E-2</v>
      </c>
      <c r="I5" s="9">
        <v>0.19700000000000001</v>
      </c>
      <c r="J5" s="9">
        <v>5.3999999999999999E-2</v>
      </c>
      <c r="K5" s="9">
        <v>0.188</v>
      </c>
      <c r="O5" s="2" t="s">
        <v>71</v>
      </c>
    </row>
    <row r="6" spans="1:15" x14ac:dyDescent="0.3">
      <c r="A6" s="7" t="s">
        <v>72</v>
      </c>
      <c r="B6" s="5">
        <v>8</v>
      </c>
      <c r="C6" s="5">
        <v>0</v>
      </c>
      <c r="D6" s="9">
        <v>0.437</v>
      </c>
      <c r="E6" s="9">
        <v>0.21199999999999999</v>
      </c>
      <c r="F6" s="9">
        <v>0.27100000000000002</v>
      </c>
      <c r="G6" s="9">
        <v>0.16300000000000001</v>
      </c>
      <c r="H6" s="9">
        <v>0.94499999999999995</v>
      </c>
      <c r="I6" s="9">
        <v>0.93500000000000005</v>
      </c>
      <c r="J6" s="9">
        <v>0.13800000000000001</v>
      </c>
      <c r="K6" s="9">
        <v>0.45</v>
      </c>
      <c r="O6" s="2" t="s">
        <v>72</v>
      </c>
    </row>
    <row r="7" spans="1:15" x14ac:dyDescent="0.3">
      <c r="A7" s="7" t="s">
        <v>73</v>
      </c>
      <c r="B7" s="5">
        <v>8</v>
      </c>
      <c r="C7" s="5">
        <v>0</v>
      </c>
      <c r="D7" s="9">
        <v>0.83599999999999997</v>
      </c>
      <c r="E7" s="9">
        <v>0.33500000000000002</v>
      </c>
      <c r="F7" s="9">
        <v>0.42699999999999999</v>
      </c>
      <c r="G7" s="9">
        <v>0.72599999999999998</v>
      </c>
      <c r="H7" s="9">
        <v>0.115</v>
      </c>
      <c r="I7" s="9">
        <v>0.307</v>
      </c>
      <c r="J7" s="9">
        <v>0.11799999999999999</v>
      </c>
      <c r="K7" s="9">
        <v>0.89700000000000002</v>
      </c>
      <c r="O7" s="2" t="s">
        <v>73</v>
      </c>
    </row>
    <row r="8" spans="1:15" x14ac:dyDescent="0.3">
      <c r="A8" s="7" t="s">
        <v>74</v>
      </c>
      <c r="B8" s="5">
        <v>7</v>
      </c>
      <c r="C8" s="5">
        <v>1</v>
      </c>
      <c r="D8" s="9">
        <v>0.19900000000000001</v>
      </c>
      <c r="E8" s="9">
        <v>0.13700000000000001</v>
      </c>
      <c r="F8" s="9">
        <v>0.26700000000000002</v>
      </c>
      <c r="G8" s="9">
        <v>0.53500000000000003</v>
      </c>
      <c r="H8" s="9">
        <v>0.36</v>
      </c>
      <c r="I8" s="9">
        <v>0.39300000000000002</v>
      </c>
      <c r="J8" s="10">
        <v>2.1000000000000001E-2</v>
      </c>
      <c r="K8" s="9">
        <v>0.40899999999999997</v>
      </c>
      <c r="O8" s="2" t="s">
        <v>74</v>
      </c>
    </row>
    <row r="9" spans="1:15" x14ac:dyDescent="0.3">
      <c r="A9" s="7" t="s">
        <v>80</v>
      </c>
      <c r="B9" s="5">
        <v>7</v>
      </c>
      <c r="C9" s="5">
        <v>1</v>
      </c>
      <c r="D9" s="9">
        <v>7.6999999999999999E-2</v>
      </c>
      <c r="E9" s="9">
        <v>0.63</v>
      </c>
      <c r="F9" s="9">
        <v>0.378</v>
      </c>
      <c r="G9" s="9">
        <v>0.13300000000000001</v>
      </c>
      <c r="H9" s="9">
        <v>0.32</v>
      </c>
      <c r="I9" s="9">
        <v>8.5999999999999993E-2</v>
      </c>
      <c r="J9" s="10">
        <v>1.9E-2</v>
      </c>
      <c r="K9" s="9">
        <v>0.13500000000000001</v>
      </c>
      <c r="O9" s="2" t="s">
        <v>80</v>
      </c>
    </row>
    <row r="10" spans="1:15" x14ac:dyDescent="0.3">
      <c r="A10" s="7" t="s">
        <v>75</v>
      </c>
      <c r="B10" s="5">
        <v>8</v>
      </c>
      <c r="C10" s="5">
        <v>0</v>
      </c>
      <c r="D10" s="9">
        <v>0.41099999999999998</v>
      </c>
      <c r="E10" s="9">
        <v>0.42499999999999999</v>
      </c>
      <c r="F10" s="9">
        <v>0.92700000000000005</v>
      </c>
      <c r="G10" s="9">
        <v>0.58799999999999997</v>
      </c>
      <c r="H10" s="9">
        <v>0.93799999999999994</v>
      </c>
      <c r="I10" s="9">
        <v>0.41699999999999998</v>
      </c>
      <c r="J10" s="9">
        <v>0.4</v>
      </c>
      <c r="K10" s="9">
        <v>0.84399999999999997</v>
      </c>
      <c r="O10" s="2" t="s">
        <v>75</v>
      </c>
    </row>
    <row r="11" spans="1:15" x14ac:dyDescent="0.3">
      <c r="A11" s="7" t="s">
        <v>76</v>
      </c>
      <c r="B11" s="5">
        <v>0</v>
      </c>
      <c r="C11" s="5">
        <v>8</v>
      </c>
      <c r="D11" s="10">
        <v>2E-3</v>
      </c>
      <c r="E11" s="10">
        <v>0</v>
      </c>
      <c r="F11" s="10">
        <v>0</v>
      </c>
      <c r="G11" s="10">
        <v>0</v>
      </c>
      <c r="H11" s="10">
        <v>0</v>
      </c>
      <c r="I11" s="10">
        <v>0.01</v>
      </c>
      <c r="J11" s="10">
        <v>0</v>
      </c>
      <c r="K11" s="10">
        <v>3.3000000000000002E-2</v>
      </c>
      <c r="O11" s="2" t="s">
        <v>76</v>
      </c>
    </row>
    <row r="12" spans="1:15" x14ac:dyDescent="0.3">
      <c r="A12" s="7" t="s">
        <v>77</v>
      </c>
      <c r="B12" s="5">
        <v>8</v>
      </c>
      <c r="C12" s="5">
        <v>0</v>
      </c>
      <c r="D12" s="9">
        <v>0.79600000000000004</v>
      </c>
      <c r="E12" s="9">
        <v>0.85099999999999998</v>
      </c>
      <c r="F12" s="9">
        <v>0.38300000000000001</v>
      </c>
      <c r="G12" s="9">
        <v>0.64900000000000002</v>
      </c>
      <c r="H12" s="9">
        <v>0.83399999999999996</v>
      </c>
      <c r="I12" s="9">
        <v>0.25800000000000001</v>
      </c>
      <c r="J12" s="11">
        <v>0.75900000000000001</v>
      </c>
      <c r="K12" s="11">
        <v>0.90300000000000002</v>
      </c>
      <c r="O12" s="2" t="s">
        <v>77</v>
      </c>
    </row>
    <row r="13" spans="1:15" x14ac:dyDescent="0.3">
      <c r="A13" s="7" t="s">
        <v>78</v>
      </c>
      <c r="B13" s="5">
        <v>7</v>
      </c>
      <c r="C13" s="5">
        <v>1</v>
      </c>
      <c r="D13" s="9">
        <v>0.14299999999999999</v>
      </c>
      <c r="E13" s="9">
        <v>0.38100000000000001</v>
      </c>
      <c r="F13" s="9">
        <v>0.80400000000000005</v>
      </c>
      <c r="G13" s="9">
        <v>8.5000000000000006E-2</v>
      </c>
      <c r="H13" s="9">
        <v>6.9000000000000006E-2</v>
      </c>
      <c r="I13" s="9">
        <v>0.108</v>
      </c>
      <c r="J13" s="10">
        <v>3.0000000000000001E-3</v>
      </c>
      <c r="K13" s="11">
        <v>0.245</v>
      </c>
      <c r="O13" s="2" t="s">
        <v>78</v>
      </c>
    </row>
    <row r="14" spans="1:15" x14ac:dyDescent="0.3">
      <c r="A14" s="7" t="s">
        <v>79</v>
      </c>
      <c r="B14" s="5">
        <v>7</v>
      </c>
      <c r="C14" s="5">
        <v>1</v>
      </c>
      <c r="D14" s="9">
        <v>6.6000000000000003E-2</v>
      </c>
      <c r="E14" s="9">
        <v>5.2999999999999999E-2</v>
      </c>
      <c r="F14" s="9">
        <v>0.22900000000000001</v>
      </c>
      <c r="G14" s="10">
        <v>2.5999999999999999E-2</v>
      </c>
      <c r="H14" s="9">
        <v>0.64400000000000002</v>
      </c>
      <c r="I14" s="9">
        <v>0.249</v>
      </c>
      <c r="J14" s="11">
        <v>0.36899999999999999</v>
      </c>
      <c r="K14" s="11">
        <v>0.86199999999999999</v>
      </c>
      <c r="O14" s="2" t="s">
        <v>79</v>
      </c>
    </row>
    <row r="16" spans="1:15" x14ac:dyDescent="0.3">
      <c r="M16">
        <f>SUM(B3:B14)</f>
        <v>81</v>
      </c>
      <c r="N16">
        <f>SUM(C3:C14)</f>
        <v>15</v>
      </c>
      <c r="O16" s="2" t="s">
        <v>85</v>
      </c>
    </row>
    <row r="19" spans="13:14" x14ac:dyDescent="0.3">
      <c r="M19" t="s">
        <v>87</v>
      </c>
      <c r="N19">
        <f>COUNTA(D3:K3)</f>
        <v>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19"/>
  <sheetViews>
    <sheetView workbookViewId="0">
      <selection activeCell="A4" sqref="A4:XFD4"/>
    </sheetView>
  </sheetViews>
  <sheetFormatPr defaultRowHeight="14.4" x14ac:dyDescent="0.3"/>
  <cols>
    <col min="1" max="1" width="16.44140625" customWidth="1"/>
    <col min="2" max="3" width="3.6640625" bestFit="1" customWidth="1"/>
    <col min="4" max="5" width="5.5546875" bestFit="1" customWidth="1"/>
    <col min="6" max="7" width="6.5546875" bestFit="1" customWidth="1"/>
    <col min="8" max="9" width="5.5546875" bestFit="1" customWidth="1"/>
    <col min="10" max="10" width="6.5546875" bestFit="1" customWidth="1"/>
    <col min="11" max="13" width="5.5546875" bestFit="1" customWidth="1"/>
    <col min="14" max="14" width="5.6640625" customWidth="1"/>
    <col min="15" max="16" width="14.33203125" customWidth="1"/>
  </cols>
  <sheetData>
    <row r="2" spans="1:17" ht="144.75" customHeight="1" x14ac:dyDescent="0.3">
      <c r="A2" s="7" t="s">
        <v>60</v>
      </c>
      <c r="B2" s="18" t="s">
        <v>84</v>
      </c>
      <c r="C2" s="18" t="s">
        <v>83</v>
      </c>
      <c r="D2" s="18" t="s">
        <v>61</v>
      </c>
      <c r="E2" s="18" t="s">
        <v>62</v>
      </c>
      <c r="F2" s="18" t="s">
        <v>63</v>
      </c>
      <c r="G2" s="18" t="s">
        <v>111</v>
      </c>
      <c r="H2" s="18" t="s">
        <v>64</v>
      </c>
      <c r="I2" s="18" t="s">
        <v>65</v>
      </c>
      <c r="J2" s="18" t="s">
        <v>66</v>
      </c>
      <c r="K2" s="18" t="s">
        <v>67</v>
      </c>
      <c r="L2" s="18" t="s">
        <v>68</v>
      </c>
      <c r="M2" s="18" t="s">
        <v>69</v>
      </c>
    </row>
    <row r="3" spans="1:17" x14ac:dyDescent="0.3">
      <c r="A3" s="7" t="s">
        <v>10</v>
      </c>
      <c r="B3" s="5">
        <v>10</v>
      </c>
      <c r="C3" s="5">
        <v>0</v>
      </c>
      <c r="D3" s="9">
        <v>0.13600000000000001</v>
      </c>
      <c r="E3" s="9">
        <v>0.115</v>
      </c>
      <c r="F3" s="9">
        <v>0.38800000000000001</v>
      </c>
      <c r="G3" s="9">
        <v>0.46500000000000002</v>
      </c>
      <c r="H3" s="9">
        <v>0.27800000000000002</v>
      </c>
      <c r="I3" s="9">
        <v>0.61499999999999999</v>
      </c>
      <c r="J3" s="9">
        <v>6.8000000000000005E-2</v>
      </c>
      <c r="K3" s="9">
        <v>0.185</v>
      </c>
      <c r="L3" s="9">
        <v>0.42599999999999999</v>
      </c>
      <c r="M3" s="9">
        <v>0.42499999999999999</v>
      </c>
      <c r="Q3" s="2" t="s">
        <v>10</v>
      </c>
    </row>
    <row r="4" spans="1:17" x14ac:dyDescent="0.3">
      <c r="A4" s="7" t="s">
        <v>70</v>
      </c>
      <c r="B4" s="5">
        <v>4</v>
      </c>
      <c r="C4" s="5">
        <v>6</v>
      </c>
      <c r="D4" s="10">
        <v>0.02</v>
      </c>
      <c r="E4" s="10">
        <v>6.0000000000000001E-3</v>
      </c>
      <c r="F4" s="10">
        <v>1.7000000000000001E-2</v>
      </c>
      <c r="G4" s="10">
        <v>1.7999999999999999E-2</v>
      </c>
      <c r="H4" s="9">
        <v>5.2999999999999999E-2</v>
      </c>
      <c r="I4" s="9">
        <v>0.22</v>
      </c>
      <c r="J4" s="9">
        <v>0.85</v>
      </c>
      <c r="K4" s="10">
        <v>3.0000000000000001E-3</v>
      </c>
      <c r="L4" s="9">
        <v>0.72599999999999998</v>
      </c>
      <c r="M4" s="10">
        <v>1E-3</v>
      </c>
      <c r="Q4" s="2" t="s">
        <v>70</v>
      </c>
    </row>
    <row r="5" spans="1:17" x14ac:dyDescent="0.3">
      <c r="A5" s="7" t="s">
        <v>71</v>
      </c>
      <c r="B5" s="5">
        <v>5</v>
      </c>
      <c r="C5" s="5">
        <v>5</v>
      </c>
      <c r="D5" s="10">
        <v>7.0000000000000001E-3</v>
      </c>
      <c r="E5" s="9">
        <v>0.14099999999999999</v>
      </c>
      <c r="F5" s="10">
        <v>2E-3</v>
      </c>
      <c r="G5" s="9">
        <v>0.82799999999999996</v>
      </c>
      <c r="H5" s="9">
        <v>0.373</v>
      </c>
      <c r="I5" s="10">
        <v>2E-3</v>
      </c>
      <c r="J5" s="9">
        <v>0.18099999999999999</v>
      </c>
      <c r="K5" s="10">
        <v>1.2E-2</v>
      </c>
      <c r="L5" s="10">
        <v>1.9E-2</v>
      </c>
      <c r="M5" s="9">
        <v>0.58599999999999997</v>
      </c>
      <c r="Q5" s="2" t="s">
        <v>71</v>
      </c>
    </row>
    <row r="6" spans="1:17" x14ac:dyDescent="0.3">
      <c r="A6" s="7" t="s">
        <v>72</v>
      </c>
      <c r="B6" s="5">
        <v>10</v>
      </c>
      <c r="C6" s="5">
        <v>0</v>
      </c>
      <c r="D6" s="9">
        <v>0.5</v>
      </c>
      <c r="E6" s="9">
        <v>0.46600000000000003</v>
      </c>
      <c r="F6" s="9">
        <v>0.40300000000000002</v>
      </c>
      <c r="G6" s="9">
        <v>0.58299999999999996</v>
      </c>
      <c r="H6" s="9">
        <v>0.81399999999999995</v>
      </c>
      <c r="I6" s="9">
        <v>0.71799999999999997</v>
      </c>
      <c r="J6" s="9">
        <v>0.96199999999999997</v>
      </c>
      <c r="K6" s="9">
        <v>0.52600000000000002</v>
      </c>
      <c r="L6" s="9">
        <v>0.52700000000000002</v>
      </c>
      <c r="M6" s="9">
        <v>0.41899999999999998</v>
      </c>
      <c r="Q6" s="2" t="s">
        <v>72</v>
      </c>
    </row>
    <row r="7" spans="1:17" x14ac:dyDescent="0.3">
      <c r="A7" s="7" t="s">
        <v>73</v>
      </c>
      <c r="B7" s="5">
        <v>10</v>
      </c>
      <c r="C7" s="5">
        <v>0</v>
      </c>
      <c r="D7" s="9">
        <v>8.7999999999999995E-2</v>
      </c>
      <c r="E7" s="9">
        <v>0.371</v>
      </c>
      <c r="F7" s="9">
        <v>0.44400000000000001</v>
      </c>
      <c r="G7" s="9">
        <v>0.83599999999999997</v>
      </c>
      <c r="H7" s="9">
        <v>0.48299999999999998</v>
      </c>
      <c r="I7" s="9">
        <v>0.26200000000000001</v>
      </c>
      <c r="J7" s="9">
        <v>0.997</v>
      </c>
      <c r="K7" s="9">
        <v>0.33300000000000002</v>
      </c>
      <c r="L7" s="9">
        <v>0.32300000000000001</v>
      </c>
      <c r="M7" s="9">
        <v>0.85899999999999999</v>
      </c>
      <c r="Q7" s="2" t="s">
        <v>73</v>
      </c>
    </row>
    <row r="8" spans="1:17" x14ac:dyDescent="0.3">
      <c r="A8" s="7" t="s">
        <v>74</v>
      </c>
      <c r="B8" s="5">
        <v>10</v>
      </c>
      <c r="C8" s="5">
        <v>0</v>
      </c>
      <c r="D8" s="9">
        <v>0.68400000000000005</v>
      </c>
      <c r="E8" s="9">
        <v>0.114</v>
      </c>
      <c r="F8" s="9">
        <v>0.48</v>
      </c>
      <c r="G8" s="9">
        <v>0.55000000000000004</v>
      </c>
      <c r="H8" s="9">
        <v>0.98899999999999999</v>
      </c>
      <c r="I8" s="9">
        <v>0.77800000000000002</v>
      </c>
      <c r="J8" s="9">
        <v>0.89900000000000002</v>
      </c>
      <c r="K8" s="9">
        <v>0.55200000000000005</v>
      </c>
      <c r="L8" s="9">
        <v>0.94299999999999995</v>
      </c>
      <c r="M8" s="9">
        <v>0.79100000000000004</v>
      </c>
      <c r="Q8" s="2" t="s">
        <v>74</v>
      </c>
    </row>
    <row r="9" spans="1:17" x14ac:dyDescent="0.3">
      <c r="A9" s="7" t="s">
        <v>80</v>
      </c>
      <c r="B9" s="5">
        <v>3</v>
      </c>
      <c r="C9" s="5">
        <v>7</v>
      </c>
      <c r="D9" s="9">
        <v>6.2E-2</v>
      </c>
      <c r="E9" s="10">
        <v>4.7E-2</v>
      </c>
      <c r="F9" s="10">
        <v>1.7000000000000001E-2</v>
      </c>
      <c r="G9" s="10">
        <v>7.0000000000000001E-3</v>
      </c>
      <c r="H9" s="10">
        <v>2.7E-2</v>
      </c>
      <c r="I9" s="11">
        <v>0.72399999999999998</v>
      </c>
      <c r="J9" s="11">
        <v>0.29099999999999998</v>
      </c>
      <c r="K9" s="10">
        <v>8.0000000000000002E-3</v>
      </c>
      <c r="L9" s="10">
        <v>7.0000000000000001E-3</v>
      </c>
      <c r="M9" s="10">
        <v>1.2999999999999999E-2</v>
      </c>
      <c r="Q9" s="2" t="s">
        <v>80</v>
      </c>
    </row>
    <row r="10" spans="1:17" x14ac:dyDescent="0.3">
      <c r="A10" s="7" t="s">
        <v>75</v>
      </c>
      <c r="B10" s="5">
        <v>10</v>
      </c>
      <c r="C10" s="5">
        <v>0</v>
      </c>
      <c r="D10" s="9">
        <v>0.70399999999999996</v>
      </c>
      <c r="E10" s="9">
        <v>0.64300000000000002</v>
      </c>
      <c r="F10" s="9">
        <v>0.77</v>
      </c>
      <c r="G10" s="9">
        <v>0.88100000000000001</v>
      </c>
      <c r="H10" s="9">
        <v>0.81799999999999995</v>
      </c>
      <c r="I10" s="11">
        <v>0.77600000000000002</v>
      </c>
      <c r="J10" s="11">
        <v>0.996</v>
      </c>
      <c r="K10" s="11">
        <v>0.68899999999999995</v>
      </c>
      <c r="L10" s="11">
        <v>0.188</v>
      </c>
      <c r="M10" s="11">
        <v>0.99299999999999999</v>
      </c>
      <c r="Q10" s="2" t="s">
        <v>75</v>
      </c>
    </row>
    <row r="11" spans="1:17" x14ac:dyDescent="0.3">
      <c r="A11" s="7" t="s">
        <v>76</v>
      </c>
      <c r="B11" s="5">
        <v>5</v>
      </c>
      <c r="C11" s="5">
        <v>5</v>
      </c>
      <c r="D11" s="9">
        <v>0.314</v>
      </c>
      <c r="E11" s="9">
        <v>0.14000000000000001</v>
      </c>
      <c r="F11" s="10">
        <v>1E-3</v>
      </c>
      <c r="G11" s="10">
        <v>1E-3</v>
      </c>
      <c r="H11" s="9">
        <v>0.124</v>
      </c>
      <c r="I11" s="10">
        <v>6.0000000000000001E-3</v>
      </c>
      <c r="J11" s="10">
        <v>0</v>
      </c>
      <c r="K11" s="11">
        <v>0.13100000000000001</v>
      </c>
      <c r="L11" s="10">
        <v>1E-3</v>
      </c>
      <c r="M11" s="11">
        <v>0.26200000000000001</v>
      </c>
      <c r="Q11" s="2" t="s">
        <v>76</v>
      </c>
    </row>
    <row r="12" spans="1:17" x14ac:dyDescent="0.3">
      <c r="A12" s="7" t="s">
        <v>77</v>
      </c>
      <c r="B12" s="5">
        <v>10</v>
      </c>
      <c r="C12" s="5">
        <v>0</v>
      </c>
      <c r="D12" s="9">
        <v>0.22600000000000001</v>
      </c>
      <c r="E12" s="9">
        <v>0.55200000000000005</v>
      </c>
      <c r="F12" s="9">
        <v>0.79700000000000004</v>
      </c>
      <c r="G12" s="9">
        <v>0.17299999999999999</v>
      </c>
      <c r="H12" s="9">
        <v>0.67700000000000005</v>
      </c>
      <c r="I12" s="11">
        <v>0.64300000000000002</v>
      </c>
      <c r="J12" s="11">
        <v>0.96199999999999997</v>
      </c>
      <c r="K12" s="11">
        <v>0.13</v>
      </c>
      <c r="L12" s="11">
        <v>0.41399999999999998</v>
      </c>
      <c r="M12" s="11">
        <v>0.89800000000000002</v>
      </c>
      <c r="Q12" s="2" t="s">
        <v>77</v>
      </c>
    </row>
    <row r="13" spans="1:17" x14ac:dyDescent="0.3">
      <c r="A13" s="7" t="s">
        <v>78</v>
      </c>
      <c r="B13" s="5">
        <v>10</v>
      </c>
      <c r="C13" s="5">
        <v>0</v>
      </c>
      <c r="D13" s="9">
        <v>0.32</v>
      </c>
      <c r="E13" s="9">
        <v>0.48099999999999998</v>
      </c>
      <c r="F13" s="11">
        <v>0.70699999999999996</v>
      </c>
      <c r="G13" s="11">
        <v>0.69599999999999995</v>
      </c>
      <c r="H13" s="11">
        <v>0.89300000000000002</v>
      </c>
      <c r="I13" s="11">
        <v>0.879</v>
      </c>
      <c r="J13" s="11">
        <v>0.26300000000000001</v>
      </c>
      <c r="K13" s="11">
        <v>0.29499999999999998</v>
      </c>
      <c r="L13" s="11">
        <v>0.72799999999999998</v>
      </c>
      <c r="M13" s="11">
        <v>0.70299999999999996</v>
      </c>
      <c r="Q13" s="2" t="s">
        <v>78</v>
      </c>
    </row>
    <row r="14" spans="1:17" x14ac:dyDescent="0.3">
      <c r="A14" s="7" t="s">
        <v>79</v>
      </c>
      <c r="B14" s="5">
        <v>9</v>
      </c>
      <c r="C14" s="5">
        <v>1</v>
      </c>
      <c r="D14" s="9">
        <v>0.30399999999999999</v>
      </c>
      <c r="E14" s="9">
        <v>0.52900000000000003</v>
      </c>
      <c r="F14" s="10">
        <v>4.2000000000000003E-2</v>
      </c>
      <c r="G14" s="11">
        <v>0.68700000000000006</v>
      </c>
      <c r="H14" s="11">
        <v>0.16900000000000001</v>
      </c>
      <c r="I14" s="11">
        <v>0.89400000000000002</v>
      </c>
      <c r="J14" s="11">
        <v>0.24199999999999999</v>
      </c>
      <c r="K14" s="11">
        <v>0.34699999999999998</v>
      </c>
      <c r="L14" s="11">
        <v>0.40300000000000002</v>
      </c>
      <c r="M14" s="11">
        <v>0.23699999999999999</v>
      </c>
      <c r="Q14" s="2" t="s">
        <v>79</v>
      </c>
    </row>
    <row r="16" spans="1:17" x14ac:dyDescent="0.3">
      <c r="O16">
        <f>SUM(B3:B14)</f>
        <v>96</v>
      </c>
      <c r="P16">
        <f>SUM(C3:C14)</f>
        <v>24</v>
      </c>
      <c r="Q16" s="2" t="s">
        <v>85</v>
      </c>
    </row>
    <row r="19" spans="15:16" x14ac:dyDescent="0.3">
      <c r="O19" t="s">
        <v>87</v>
      </c>
      <c r="P19">
        <f>COUNTA(D3:M3)</f>
        <v>10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31"/>
  <sheetViews>
    <sheetView workbookViewId="0">
      <selection activeCell="L21" sqref="L21"/>
    </sheetView>
  </sheetViews>
  <sheetFormatPr defaultRowHeight="14.4" x14ac:dyDescent="0.3"/>
  <cols>
    <col min="1" max="1" width="5.6640625" customWidth="1"/>
    <col min="2" max="2" width="16.44140625" customWidth="1"/>
    <col min="3" max="3" width="5.5546875" bestFit="1" customWidth="1"/>
    <col min="4" max="5" width="4.5546875" bestFit="1" customWidth="1"/>
    <col min="6" max="6" width="5.5546875" bestFit="1" customWidth="1"/>
    <col min="7" max="10" width="4.5546875" bestFit="1" customWidth="1"/>
  </cols>
  <sheetData>
    <row r="1" spans="2:10" x14ac:dyDescent="0.3">
      <c r="B1" s="2" t="s">
        <v>90</v>
      </c>
    </row>
    <row r="2" spans="2:10" ht="91.2" x14ac:dyDescent="0.3">
      <c r="B2" s="4" t="s">
        <v>89</v>
      </c>
      <c r="C2" s="27" t="s">
        <v>0</v>
      </c>
      <c r="D2" s="27" t="s">
        <v>11</v>
      </c>
      <c r="E2" s="27" t="s">
        <v>20</v>
      </c>
      <c r="F2" s="27" t="s">
        <v>30</v>
      </c>
      <c r="G2" s="27" t="s">
        <v>35</v>
      </c>
      <c r="H2" s="27" t="s">
        <v>51</v>
      </c>
      <c r="I2" s="27" t="s">
        <v>60</v>
      </c>
      <c r="J2" s="27" t="s">
        <v>86</v>
      </c>
    </row>
    <row r="3" spans="2:10" x14ac:dyDescent="0.3">
      <c r="B3" s="2" t="s">
        <v>10</v>
      </c>
      <c r="C3">
        <f>Issues!P3</f>
        <v>0</v>
      </c>
      <c r="D3">
        <f>Components!C3</f>
        <v>0</v>
      </c>
      <c r="E3">
        <f>Funding!C3</f>
        <v>2</v>
      </c>
      <c r="F3">
        <f>Vulnerability!C3</f>
        <v>3</v>
      </c>
      <c r="G3">
        <f>Priorities!V3</f>
        <v>4</v>
      </c>
      <c r="H3">
        <f>'Conflict Resolution'!C3</f>
        <v>1</v>
      </c>
      <c r="I3">
        <f>Responses!C3</f>
        <v>0</v>
      </c>
      <c r="J3">
        <f t="shared" ref="J3:J14" si="0">SUM(C3:I3)</f>
        <v>10</v>
      </c>
    </row>
    <row r="4" spans="2:10" x14ac:dyDescent="0.3">
      <c r="B4" s="2" t="s">
        <v>70</v>
      </c>
      <c r="C4">
        <f>Issues!P4</f>
        <v>5</v>
      </c>
      <c r="D4">
        <f>Components!C4</f>
        <v>6</v>
      </c>
      <c r="E4">
        <f>Funding!C4</f>
        <v>1</v>
      </c>
      <c r="F4">
        <f>Vulnerability!C4</f>
        <v>0</v>
      </c>
      <c r="G4">
        <f>Priorities!V4</f>
        <v>0</v>
      </c>
      <c r="H4">
        <f>'Conflict Resolution'!C4</f>
        <v>1</v>
      </c>
      <c r="I4">
        <f>Responses!C4</f>
        <v>6</v>
      </c>
      <c r="J4">
        <f t="shared" si="0"/>
        <v>19</v>
      </c>
    </row>
    <row r="5" spans="2:10" x14ac:dyDescent="0.3">
      <c r="B5" s="2" t="s">
        <v>71</v>
      </c>
      <c r="C5">
        <f>Issues!P5</f>
        <v>1</v>
      </c>
      <c r="D5">
        <f>Components!C5</f>
        <v>1</v>
      </c>
      <c r="E5">
        <f>Funding!C5</f>
        <v>6</v>
      </c>
      <c r="F5">
        <f>Vulnerability!C5</f>
        <v>4</v>
      </c>
      <c r="G5">
        <f>Priorities!V5</f>
        <v>1</v>
      </c>
      <c r="H5">
        <f>'Conflict Resolution'!C5</f>
        <v>1</v>
      </c>
      <c r="I5">
        <f>Responses!C5</f>
        <v>5</v>
      </c>
      <c r="J5">
        <f t="shared" si="0"/>
        <v>19</v>
      </c>
    </row>
    <row r="6" spans="2:10" x14ac:dyDescent="0.3">
      <c r="B6" s="2" t="s">
        <v>72</v>
      </c>
      <c r="C6">
        <f>Issues!P6</f>
        <v>0</v>
      </c>
      <c r="D6">
        <f>Components!C6</f>
        <v>0</v>
      </c>
      <c r="E6">
        <f>Funding!C6</f>
        <v>0</v>
      </c>
      <c r="F6">
        <f>Vulnerability!C6</f>
        <v>3</v>
      </c>
      <c r="G6">
        <f>Priorities!V6</f>
        <v>2</v>
      </c>
      <c r="H6">
        <f>'Conflict Resolution'!C6</f>
        <v>0</v>
      </c>
      <c r="I6">
        <f>Responses!C6</f>
        <v>0</v>
      </c>
      <c r="J6">
        <f t="shared" si="0"/>
        <v>5</v>
      </c>
    </row>
    <row r="7" spans="2:10" x14ac:dyDescent="0.3">
      <c r="B7" s="2" t="s">
        <v>73</v>
      </c>
      <c r="C7">
        <f>Issues!P7</f>
        <v>1</v>
      </c>
      <c r="D7">
        <f>Components!C7</f>
        <v>0</v>
      </c>
      <c r="E7">
        <f>Funding!C7</f>
        <v>4</v>
      </c>
      <c r="F7">
        <f>Vulnerability!C7</f>
        <v>3</v>
      </c>
      <c r="G7">
        <f>Priorities!V7</f>
        <v>3</v>
      </c>
      <c r="H7">
        <f>'Conflict Resolution'!C7</f>
        <v>0</v>
      </c>
      <c r="I7">
        <f>Responses!C7</f>
        <v>0</v>
      </c>
      <c r="J7">
        <f t="shared" si="0"/>
        <v>11</v>
      </c>
    </row>
    <row r="8" spans="2:10" x14ac:dyDescent="0.3">
      <c r="B8" s="2" t="s">
        <v>74</v>
      </c>
      <c r="C8">
        <f>Issues!P8</f>
        <v>0</v>
      </c>
      <c r="D8">
        <f>Components!C8</f>
        <v>0</v>
      </c>
      <c r="E8">
        <f>Funding!C8</f>
        <v>0</v>
      </c>
      <c r="F8">
        <f>Vulnerability!C8</f>
        <v>3</v>
      </c>
      <c r="G8">
        <f>Priorities!V8</f>
        <v>1</v>
      </c>
      <c r="H8">
        <f>'Conflict Resolution'!C8</f>
        <v>1</v>
      </c>
      <c r="I8">
        <f>Responses!C8</f>
        <v>0</v>
      </c>
      <c r="J8">
        <f t="shared" si="0"/>
        <v>5</v>
      </c>
    </row>
    <row r="9" spans="2:10" x14ac:dyDescent="0.3">
      <c r="B9" s="2" t="s">
        <v>80</v>
      </c>
      <c r="C9">
        <f>Issues!P9</f>
        <v>0</v>
      </c>
      <c r="D9">
        <f>Components!C9</f>
        <v>1</v>
      </c>
      <c r="E9">
        <f>Funding!C9</f>
        <v>5</v>
      </c>
      <c r="F9">
        <f>Vulnerability!C9</f>
        <v>1</v>
      </c>
      <c r="G9">
        <f>Priorities!V9</f>
        <v>7</v>
      </c>
      <c r="H9">
        <f>'Conflict Resolution'!C9</f>
        <v>1</v>
      </c>
      <c r="I9">
        <f>Responses!C9</f>
        <v>7</v>
      </c>
      <c r="J9">
        <f t="shared" si="0"/>
        <v>22</v>
      </c>
    </row>
    <row r="10" spans="2:10" x14ac:dyDescent="0.3">
      <c r="B10" s="2" t="s">
        <v>75</v>
      </c>
      <c r="C10">
        <f>Issues!P10</f>
        <v>0</v>
      </c>
      <c r="D10">
        <f>Components!C10</f>
        <v>0</v>
      </c>
      <c r="E10">
        <f>Funding!C10</f>
        <v>1</v>
      </c>
      <c r="F10">
        <f>Vulnerability!C10</f>
        <v>0</v>
      </c>
      <c r="G10">
        <f>Priorities!V10</f>
        <v>0</v>
      </c>
      <c r="H10">
        <f>'Conflict Resolution'!C10</f>
        <v>0</v>
      </c>
      <c r="I10">
        <f>Responses!C10</f>
        <v>0</v>
      </c>
      <c r="J10">
        <f t="shared" si="0"/>
        <v>1</v>
      </c>
    </row>
    <row r="11" spans="2:10" x14ac:dyDescent="0.3">
      <c r="B11" s="2" t="s">
        <v>76</v>
      </c>
      <c r="C11">
        <f>Issues!P11</f>
        <v>2</v>
      </c>
      <c r="D11">
        <f>Components!C11</f>
        <v>3</v>
      </c>
      <c r="E11">
        <f>Funding!C11</f>
        <v>9</v>
      </c>
      <c r="F11">
        <f>Vulnerability!C11</f>
        <v>4</v>
      </c>
      <c r="G11">
        <f>Priorities!V11</f>
        <v>9</v>
      </c>
      <c r="H11">
        <f>'Conflict Resolution'!C11</f>
        <v>8</v>
      </c>
      <c r="I11">
        <f>Responses!C11</f>
        <v>5</v>
      </c>
      <c r="J11">
        <f t="shared" si="0"/>
        <v>40</v>
      </c>
    </row>
    <row r="12" spans="2:10" x14ac:dyDescent="0.3">
      <c r="B12" s="2" t="s">
        <v>77</v>
      </c>
      <c r="C12">
        <f>Issues!P12</f>
        <v>3</v>
      </c>
      <c r="D12">
        <f>Components!C12</f>
        <v>0</v>
      </c>
      <c r="E12">
        <f>Funding!C12</f>
        <v>0</v>
      </c>
      <c r="F12">
        <f>Vulnerability!C12</f>
        <v>0</v>
      </c>
      <c r="G12">
        <f>Priorities!V12</f>
        <v>0</v>
      </c>
      <c r="H12">
        <f>'Conflict Resolution'!C12</f>
        <v>0</v>
      </c>
      <c r="I12">
        <f>Responses!C12</f>
        <v>0</v>
      </c>
      <c r="J12">
        <f t="shared" si="0"/>
        <v>3</v>
      </c>
    </row>
    <row r="13" spans="2:10" x14ac:dyDescent="0.3">
      <c r="B13" s="2" t="s">
        <v>78</v>
      </c>
      <c r="C13">
        <f>Issues!P13</f>
        <v>1</v>
      </c>
      <c r="D13">
        <f>Components!C13</f>
        <v>0</v>
      </c>
      <c r="E13">
        <f>Funding!C13</f>
        <v>1</v>
      </c>
      <c r="F13">
        <f>Vulnerability!C13</f>
        <v>1</v>
      </c>
      <c r="G13">
        <f>Priorities!V13</f>
        <v>0</v>
      </c>
      <c r="H13">
        <f>'Conflict Resolution'!C13</f>
        <v>1</v>
      </c>
      <c r="I13">
        <f>Responses!C13</f>
        <v>0</v>
      </c>
      <c r="J13">
        <f t="shared" si="0"/>
        <v>4</v>
      </c>
    </row>
    <row r="14" spans="2:10" x14ac:dyDescent="0.3">
      <c r="B14" s="2" t="s">
        <v>79</v>
      </c>
      <c r="C14">
        <f>Issues!P14</f>
        <v>2</v>
      </c>
      <c r="D14">
        <f>Components!C14</f>
        <v>0</v>
      </c>
      <c r="E14">
        <f>Funding!C14</f>
        <v>3</v>
      </c>
      <c r="F14">
        <f>Vulnerability!C14</f>
        <v>0</v>
      </c>
      <c r="G14">
        <f>Priorities!V14</f>
        <v>1</v>
      </c>
      <c r="H14">
        <f>'Conflict Resolution'!C14</f>
        <v>1</v>
      </c>
      <c r="I14">
        <f>Responses!C14</f>
        <v>1</v>
      </c>
      <c r="J14">
        <f t="shared" si="0"/>
        <v>8</v>
      </c>
    </row>
    <row r="16" spans="2:10" x14ac:dyDescent="0.3">
      <c r="B16" s="2" t="s">
        <v>86</v>
      </c>
      <c r="C16">
        <f t="shared" ref="C16:I16" si="1">SUM(C3:C14)</f>
        <v>15</v>
      </c>
      <c r="D16">
        <f t="shared" si="1"/>
        <v>11</v>
      </c>
      <c r="E16">
        <f t="shared" si="1"/>
        <v>32</v>
      </c>
      <c r="F16">
        <f t="shared" si="1"/>
        <v>22</v>
      </c>
      <c r="G16">
        <f t="shared" si="1"/>
        <v>28</v>
      </c>
      <c r="H16">
        <f t="shared" si="1"/>
        <v>15</v>
      </c>
      <c r="I16">
        <f t="shared" si="1"/>
        <v>24</v>
      </c>
      <c r="J16">
        <f>SUM(C16:I16)</f>
        <v>147</v>
      </c>
    </row>
    <row r="18" spans="2:10" ht="91.2" x14ac:dyDescent="0.3">
      <c r="B18" s="28" t="s">
        <v>88</v>
      </c>
      <c r="C18" s="29" t="s">
        <v>30</v>
      </c>
      <c r="D18" s="29" t="s">
        <v>20</v>
      </c>
      <c r="E18" s="29" t="s">
        <v>60</v>
      </c>
      <c r="F18" s="29" t="s">
        <v>51</v>
      </c>
      <c r="G18" s="29" t="s">
        <v>35</v>
      </c>
      <c r="H18" s="29" t="s">
        <v>0</v>
      </c>
      <c r="I18" s="29" t="s">
        <v>11</v>
      </c>
      <c r="J18" s="29" t="s">
        <v>86</v>
      </c>
    </row>
    <row r="19" spans="2:10" x14ac:dyDescent="0.3">
      <c r="B19" s="7" t="s">
        <v>76</v>
      </c>
      <c r="C19" s="30">
        <f>Vulnerability!C11/Vulnerability!J$19</f>
        <v>1</v>
      </c>
      <c r="D19" s="30">
        <f>Funding!C11/Funding!P$19</f>
        <v>0.9</v>
      </c>
      <c r="E19" s="30">
        <f>Responses!C11/Responses!P$19</f>
        <v>0.5</v>
      </c>
      <c r="F19" s="30">
        <f>'Conflict Resolution'!C11/'Conflict Resolution'!N$19</f>
        <v>1</v>
      </c>
      <c r="G19" s="30">
        <f>Priorities!V11/Priorities!S$19</f>
        <v>0.6</v>
      </c>
      <c r="H19" s="30">
        <f>Issues!P11/Issues!P$19</f>
        <v>0.2</v>
      </c>
      <c r="I19" s="30">
        <f>Components!C11/Components!N$19</f>
        <v>0.375</v>
      </c>
      <c r="J19" s="31">
        <f>(Issues!P11+Components!C11+Funding!C11+Vulnerability!C11+Priorities!V11+'Conflict Resolution'!C11+Responses!C11)/(Issues!P$19+Components!N$19+Funding!P$19+Vulnerability!J$19+Priorities!S$19+'Conflict Resolution'!N$19+Responses!P$19)</f>
        <v>0.61538461538461542</v>
      </c>
    </row>
    <row r="20" spans="2:10" x14ac:dyDescent="0.3">
      <c r="B20" s="7" t="s">
        <v>80</v>
      </c>
      <c r="C20" s="30">
        <f>Vulnerability!C9/Vulnerability!J$19</f>
        <v>0.25</v>
      </c>
      <c r="D20" s="30">
        <f>Funding!C9/Funding!P$19</f>
        <v>0.5</v>
      </c>
      <c r="E20" s="30">
        <f>Responses!C9/Responses!P$19</f>
        <v>0.7</v>
      </c>
      <c r="F20" s="30">
        <f>'Conflict Resolution'!C9/'Conflict Resolution'!N$19</f>
        <v>0.125</v>
      </c>
      <c r="G20" s="30">
        <f>Priorities!V9/Priorities!S$19</f>
        <v>0.46666666666666667</v>
      </c>
      <c r="H20" s="30">
        <f>Issues!P9/Issues!P$19</f>
        <v>0</v>
      </c>
      <c r="I20" s="30">
        <f>Components!C9/Components!N$19</f>
        <v>0.125</v>
      </c>
      <c r="J20" s="31">
        <f>(Issues!P9+Components!C9+Funding!C9+Vulnerability!C9+Priorities!V9+'Conflict Resolution'!C9+Responses!C9)/(Issues!P$19+Components!N$19+Funding!P$19+Vulnerability!J$19+Priorities!S$19+'Conflict Resolution'!N$19+Responses!P$19)</f>
        <v>0.33846153846153848</v>
      </c>
    </row>
    <row r="21" spans="2:10" x14ac:dyDescent="0.3">
      <c r="B21" s="7" t="s">
        <v>70</v>
      </c>
      <c r="C21" s="30">
        <f>Vulnerability!C4/Vulnerability!J$19</f>
        <v>0</v>
      </c>
      <c r="D21" s="30">
        <f>Funding!C4/Funding!P$19</f>
        <v>0.1</v>
      </c>
      <c r="E21" s="30">
        <f>Responses!C4/Responses!P$19</f>
        <v>0.6</v>
      </c>
      <c r="F21" s="30">
        <f>'Conflict Resolution'!C4/'Conflict Resolution'!N$19</f>
        <v>0.125</v>
      </c>
      <c r="G21" s="30">
        <f>Priorities!V4/Priorities!S$19</f>
        <v>0</v>
      </c>
      <c r="H21" s="30">
        <f>Issues!P4/Issues!P$19</f>
        <v>0.5</v>
      </c>
      <c r="I21" s="30">
        <f>Components!C4/Components!N$19</f>
        <v>0.75</v>
      </c>
      <c r="J21" s="31">
        <f>(Issues!P4+Components!C4+Funding!C4+Vulnerability!C4+Priorities!V4+'Conflict Resolution'!C4+Responses!C4)/(Issues!P$19+Components!N$19+Funding!P$19+Vulnerability!J$19+Priorities!S$19+'Conflict Resolution'!N$19+Responses!P$19)</f>
        <v>0.29230769230769232</v>
      </c>
    </row>
    <row r="22" spans="2:10" x14ac:dyDescent="0.3">
      <c r="B22" s="7" t="s">
        <v>71</v>
      </c>
      <c r="C22" s="30">
        <f>Vulnerability!C5/Vulnerability!J$19</f>
        <v>1</v>
      </c>
      <c r="D22" s="30">
        <f>Funding!C5/Funding!P$19</f>
        <v>0.6</v>
      </c>
      <c r="E22" s="30">
        <f>Responses!C5/Responses!P$19</f>
        <v>0.5</v>
      </c>
      <c r="F22" s="30">
        <f>'Conflict Resolution'!C5/'Conflict Resolution'!N$19</f>
        <v>0.125</v>
      </c>
      <c r="G22" s="30">
        <f>Priorities!V5/Priorities!S$19</f>
        <v>6.6666666666666666E-2</v>
      </c>
      <c r="H22" s="30">
        <f>Issues!P5/Issues!P$19</f>
        <v>0.1</v>
      </c>
      <c r="I22" s="30">
        <f>Components!C5/Components!N$19</f>
        <v>0.125</v>
      </c>
      <c r="J22" s="31">
        <f>(Issues!P5+Components!C5+Funding!C5+Vulnerability!C5+Priorities!V5+'Conflict Resolution'!C5+Responses!C5)/(Issues!P$19+Components!N$19+Funding!P$19+Vulnerability!J$19+Priorities!S$19+'Conflict Resolution'!N$19+Responses!P$19)</f>
        <v>0.29230769230769232</v>
      </c>
    </row>
    <row r="23" spans="2:10" x14ac:dyDescent="0.3">
      <c r="B23" s="7" t="s">
        <v>73</v>
      </c>
      <c r="C23" s="30">
        <f>Vulnerability!C7/Vulnerability!J$19</f>
        <v>0.75</v>
      </c>
      <c r="D23" s="30">
        <f>Funding!C7/Funding!P$19</f>
        <v>0.4</v>
      </c>
      <c r="E23" s="30">
        <f>Responses!C7/Responses!P$19</f>
        <v>0</v>
      </c>
      <c r="F23" s="30">
        <f>'Conflict Resolution'!C7/'Conflict Resolution'!N$19</f>
        <v>0</v>
      </c>
      <c r="G23" s="30">
        <f>Priorities!V7/Priorities!S$19</f>
        <v>0.2</v>
      </c>
      <c r="H23" s="30">
        <f>Issues!P7/Issues!P$19</f>
        <v>0.1</v>
      </c>
      <c r="I23" s="30">
        <f>Components!C7/Components!N$19</f>
        <v>0</v>
      </c>
      <c r="J23" s="31">
        <f>(Issues!P7+Components!C7+Funding!C7+Vulnerability!C7+Priorities!V7+'Conflict Resolution'!C7+Responses!C7)/(Issues!P$19+Components!N$19+Funding!P$19+Vulnerability!J$19+Priorities!S$19+'Conflict Resolution'!N$19+Responses!P$19)</f>
        <v>0.16923076923076924</v>
      </c>
    </row>
    <row r="24" spans="2:10" x14ac:dyDescent="0.3">
      <c r="B24" s="7" t="s">
        <v>10</v>
      </c>
      <c r="C24" s="30">
        <f>Vulnerability!C3/Vulnerability!J$19</f>
        <v>0.75</v>
      </c>
      <c r="D24" s="30">
        <f>Funding!C3/Funding!P$19</f>
        <v>0.2</v>
      </c>
      <c r="E24" s="30">
        <f>Responses!C3/Responses!P$19</f>
        <v>0</v>
      </c>
      <c r="F24" s="30">
        <f>'Conflict Resolution'!C3/'Conflict Resolution'!N$19</f>
        <v>0.125</v>
      </c>
      <c r="G24" s="30">
        <f>Priorities!V3/Priorities!S$19</f>
        <v>0.26666666666666666</v>
      </c>
      <c r="H24" s="30">
        <f>Issues!P3/Issues!P$19</f>
        <v>0</v>
      </c>
      <c r="I24" s="30">
        <f>Components!C3/Components!N$19</f>
        <v>0</v>
      </c>
      <c r="J24" s="31">
        <f>(Issues!P3+Components!C3+Funding!C3+Vulnerability!C3+Priorities!V3+'Conflict Resolution'!C3+Responses!C3)/(Issues!P$19+Components!N$19+Funding!P$19+Vulnerability!J$19+Priorities!S$19+'Conflict Resolution'!N$19+Responses!P$19)</f>
        <v>0.15384615384615385</v>
      </c>
    </row>
    <row r="25" spans="2:10" x14ac:dyDescent="0.3">
      <c r="B25" s="7" t="s">
        <v>79</v>
      </c>
      <c r="C25" s="30">
        <f>Vulnerability!C14/Vulnerability!J$19</f>
        <v>0</v>
      </c>
      <c r="D25" s="30">
        <f>Funding!C14/Funding!P$19</f>
        <v>0.3</v>
      </c>
      <c r="E25" s="30">
        <f>Responses!C14/Responses!P$19</f>
        <v>0.1</v>
      </c>
      <c r="F25" s="30">
        <f>'Conflict Resolution'!C14/'Conflict Resolution'!N$19</f>
        <v>0.125</v>
      </c>
      <c r="G25" s="30">
        <f>Priorities!V14/Priorities!S$19</f>
        <v>6.6666666666666666E-2</v>
      </c>
      <c r="H25" s="30">
        <f>Issues!P14/Issues!P$19</f>
        <v>0.2</v>
      </c>
      <c r="I25" s="30">
        <f>Components!C14/Components!N$19</f>
        <v>0</v>
      </c>
      <c r="J25" s="31">
        <f>(Issues!P14+Components!C14+Funding!C14+Vulnerability!C14+Priorities!V14+'Conflict Resolution'!C14+Responses!C14)/(Issues!P$19+Components!N$19+Funding!P$19+Vulnerability!J$19+Priorities!S$19+'Conflict Resolution'!N$19+Responses!P$19)</f>
        <v>0.12307692307692308</v>
      </c>
    </row>
    <row r="26" spans="2:10" x14ac:dyDescent="0.3">
      <c r="B26" s="7" t="s">
        <v>72</v>
      </c>
      <c r="C26" s="30">
        <f>Vulnerability!C6/Vulnerability!J$19</f>
        <v>0.75</v>
      </c>
      <c r="D26" s="30">
        <f>Funding!C6/Funding!P$19</f>
        <v>0</v>
      </c>
      <c r="E26" s="30">
        <f>Responses!C6/Responses!P$19</f>
        <v>0</v>
      </c>
      <c r="F26" s="30">
        <f>'Conflict Resolution'!C6/'Conflict Resolution'!N$19</f>
        <v>0</v>
      </c>
      <c r="G26" s="30">
        <f>Priorities!V6/Priorities!S$19</f>
        <v>0.13333333333333333</v>
      </c>
      <c r="H26" s="30">
        <f>Issues!P6/Issues!P$19</f>
        <v>0</v>
      </c>
      <c r="I26" s="30">
        <f>Components!C6/Components!N$19</f>
        <v>0</v>
      </c>
      <c r="J26" s="31">
        <f>(Issues!P6+Components!C6+Funding!C6+Vulnerability!C6+Priorities!V6+'Conflict Resolution'!C6+Responses!C6)/(Issues!P$19+Components!N$19+Funding!P$19+Vulnerability!J$19+Priorities!S$19+'Conflict Resolution'!N$19+Responses!P$19)</f>
        <v>7.6923076923076927E-2</v>
      </c>
    </row>
    <row r="27" spans="2:10" x14ac:dyDescent="0.3">
      <c r="B27" s="7" t="s">
        <v>74</v>
      </c>
      <c r="C27" s="30">
        <f>Vulnerability!C8/Vulnerability!J$19</f>
        <v>0.75</v>
      </c>
      <c r="D27" s="30">
        <f>Funding!C8/Funding!P$19</f>
        <v>0</v>
      </c>
      <c r="E27" s="30">
        <f>Responses!C8/Responses!P$19</f>
        <v>0</v>
      </c>
      <c r="F27" s="30">
        <f>'Conflict Resolution'!C8/'Conflict Resolution'!N$19</f>
        <v>0.125</v>
      </c>
      <c r="G27" s="30">
        <f>Priorities!V8/Priorities!S$19</f>
        <v>6.6666666666666666E-2</v>
      </c>
      <c r="H27" s="30">
        <f>Issues!P8/Issues!P$19</f>
        <v>0</v>
      </c>
      <c r="I27" s="30">
        <f>Components!C8/Components!N$19</f>
        <v>0</v>
      </c>
      <c r="J27" s="31">
        <f>(Issues!P8+Components!C8+Funding!C8+Vulnerability!C8+Priorities!V8+'Conflict Resolution'!C8+Responses!C8)/(Issues!P$19+Components!N$19+Funding!P$19+Vulnerability!J$19+Priorities!S$19+'Conflict Resolution'!N$19+Responses!P$19)</f>
        <v>7.6923076923076927E-2</v>
      </c>
    </row>
    <row r="28" spans="2:10" x14ac:dyDescent="0.3">
      <c r="B28" s="7" t="s">
        <v>78</v>
      </c>
      <c r="C28" s="30">
        <f>Vulnerability!C13/Vulnerability!J$19</f>
        <v>0.25</v>
      </c>
      <c r="D28" s="30">
        <f>Funding!C13/Funding!P$19</f>
        <v>0.1</v>
      </c>
      <c r="E28" s="30">
        <f>Responses!C13/Responses!P$19</f>
        <v>0</v>
      </c>
      <c r="F28" s="30">
        <f>'Conflict Resolution'!C13/'Conflict Resolution'!N$19</f>
        <v>0.125</v>
      </c>
      <c r="G28" s="30">
        <f>Priorities!V13/Priorities!S$19</f>
        <v>0</v>
      </c>
      <c r="H28" s="30">
        <f>Issues!P13/Issues!P$19</f>
        <v>0.1</v>
      </c>
      <c r="I28" s="30">
        <f>Components!C13/Components!N$19</f>
        <v>0</v>
      </c>
      <c r="J28" s="31">
        <f>(Issues!P13+Components!C13+Funding!C13+Vulnerability!C13+Priorities!V13+'Conflict Resolution'!C13+Responses!C13)/(Issues!P$19+Components!N$19+Funding!P$19+Vulnerability!J$19+Priorities!S$19+'Conflict Resolution'!N$19+Responses!P$19)</f>
        <v>6.1538461538461542E-2</v>
      </c>
    </row>
    <row r="29" spans="2:10" x14ac:dyDescent="0.3">
      <c r="B29" s="7" t="s">
        <v>77</v>
      </c>
      <c r="C29" s="30">
        <f>Vulnerability!C12/Vulnerability!J$19</f>
        <v>0</v>
      </c>
      <c r="D29" s="30">
        <f>Funding!C12/Funding!P$19</f>
        <v>0</v>
      </c>
      <c r="E29" s="30">
        <f>Responses!C12/Responses!P$19</f>
        <v>0</v>
      </c>
      <c r="F29" s="30">
        <f>'Conflict Resolution'!C12/'Conflict Resolution'!N$19</f>
        <v>0</v>
      </c>
      <c r="G29" s="30">
        <f>Priorities!V12/Priorities!S$19</f>
        <v>0</v>
      </c>
      <c r="H29" s="30">
        <f>Issues!P12/Issues!P$19</f>
        <v>0.3</v>
      </c>
      <c r="I29" s="30">
        <f>Components!C12/Components!N$19</f>
        <v>0</v>
      </c>
      <c r="J29" s="31">
        <f>(Issues!P12+Components!C12+Funding!C12+Vulnerability!C12+Priorities!V12+'Conflict Resolution'!C12+Responses!C12)/(Issues!P$19+Components!N$19+Funding!P$19+Vulnerability!J$19+Priorities!S$19+'Conflict Resolution'!N$19+Responses!P$19)</f>
        <v>4.6153846153846156E-2</v>
      </c>
    </row>
    <row r="30" spans="2:10" x14ac:dyDescent="0.3">
      <c r="B30" s="7" t="s">
        <v>75</v>
      </c>
      <c r="C30" s="30">
        <f>Vulnerability!C10/Vulnerability!J$19</f>
        <v>0</v>
      </c>
      <c r="D30" s="30">
        <f>Funding!C10/Funding!P$19</f>
        <v>0.1</v>
      </c>
      <c r="E30" s="30">
        <f>Responses!C10/Responses!P$19</f>
        <v>0</v>
      </c>
      <c r="F30" s="30">
        <f>'Conflict Resolution'!C10/'Conflict Resolution'!N$19</f>
        <v>0</v>
      </c>
      <c r="G30" s="30">
        <f>Priorities!V10/Priorities!S$19</f>
        <v>0</v>
      </c>
      <c r="H30" s="30">
        <f>Issues!P10/Issues!P$19</f>
        <v>0</v>
      </c>
      <c r="I30" s="30">
        <f>Components!C10/Components!N$19</f>
        <v>0</v>
      </c>
      <c r="J30" s="31">
        <f>(Issues!P10+Components!C10+Funding!C10+Vulnerability!C10+Priorities!V10+'Conflict Resolution'!C10+Responses!C10)/(Issues!P$19+Components!N$19+Funding!P$19+Vulnerability!J$19+Priorities!S$19+'Conflict Resolution'!N$19+Responses!P$19)</f>
        <v>1.5384615384615385E-2</v>
      </c>
    </row>
    <row r="31" spans="2:10" x14ac:dyDescent="0.3">
      <c r="B31" s="7" t="s">
        <v>86</v>
      </c>
      <c r="C31" s="31">
        <f>SUM(Vulnerability!C3:C14)/(Vulnerability!J19*COUNTA(Vulnerability!C3:C14))</f>
        <v>0.45833333333333331</v>
      </c>
      <c r="D31" s="31">
        <f>SUM(Funding!C3:C14)/(Funding!P19*COUNTA(Funding!C3:C14))</f>
        <v>0.26666666666666666</v>
      </c>
      <c r="E31" s="31">
        <f>SUM(Responses!C3:C14)/(Responses!P19*COUNTA(Responses!C3:C14))</f>
        <v>0.2</v>
      </c>
      <c r="F31" s="31">
        <f>SUM('Conflict Resolution'!C3:C14)/('Conflict Resolution'!N19*COUNTA('Conflict Resolution'!C3:C14))</f>
        <v>0.15625</v>
      </c>
      <c r="G31" s="31">
        <f>SUM(Priorities!V3:V14)/(Priorities!S19*COUNTA(Priorities!V3:V14))</f>
        <v>0.15555555555555556</v>
      </c>
      <c r="H31" s="31">
        <f>SUM(Issues!P3:P14)/(Issues!P19*COUNTA(Issues!P3:P14))</f>
        <v>0.125</v>
      </c>
      <c r="I31" s="31">
        <f>SUM(Components!C3:C14)/(Components!N19*COUNTA(Components!C3:C14))</f>
        <v>0.11458333333333333</v>
      </c>
      <c r="J31" s="31">
        <f>(Issues!P16+Components!N16+Funding!P16+Vulnerability!J16+Priorities!V16+'Conflict Resolution'!N16+Responses!P16)/((Issues!P19*COUNTA(Issues!P3:P14))+(Components!N19*COUNTA(Components!C3:C14))+(Funding!P19*COUNTA(Funding!C3:C14))+(Vulnerability!J19*COUNTA(Vulnerability!C3:C14))+(Priorities!S19*COUNTA(Priorities!V3:V14))+('Conflict Resolution'!N19*COUNTA('Conflict Resolution'!C3:C14))+(Responses!P19*COUNTA(Responses!C3:C14)))</f>
        <v>0.18846153846153846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ReadFirst</vt:lpstr>
      <vt:lpstr>Issues</vt:lpstr>
      <vt:lpstr>Components</vt:lpstr>
      <vt:lpstr>Funding</vt:lpstr>
      <vt:lpstr>Vulnerability</vt:lpstr>
      <vt:lpstr>Priorities</vt:lpstr>
      <vt:lpstr>Conflict Resolution</vt:lpstr>
      <vt:lpstr>Responses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Carpenter</dc:creator>
  <cp:lastModifiedBy>Adam Carpenter</cp:lastModifiedBy>
  <cp:lastPrinted>2018-04-15T18:34:56Z</cp:lastPrinted>
  <dcterms:created xsi:type="dcterms:W3CDTF">2018-04-14T16:21:31Z</dcterms:created>
  <dcterms:modified xsi:type="dcterms:W3CDTF">2019-08-23T02:37:14Z</dcterms:modified>
</cp:coreProperties>
</file>