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585" windowHeight="447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<sst xmlns="http://schemas.openxmlformats.org/spreadsheetml/2006/main" count="281" uniqueCount="50">
  <si>
    <t>Expt</t>
  </si>
  <si>
    <t>Grp</t>
  </si>
  <si>
    <t>Tub</t>
  </si>
  <si>
    <t>FoxTot</t>
  </si>
  <si>
    <t>pFox</t>
  </si>
  <si>
    <t>pFox_tub</t>
  </si>
  <si>
    <t>Fox_tub</t>
  </si>
  <si>
    <t>pFox_Fox</t>
  </si>
  <si>
    <t>Order</t>
  </si>
  <si>
    <t>[Protein]</t>
  </si>
  <si>
    <t>D_Control</t>
  </si>
  <si>
    <t>N_Control</t>
  </si>
  <si>
    <t>D_SS</t>
  </si>
  <si>
    <t>N_SS</t>
  </si>
  <si>
    <t>D_Cd30</t>
  </si>
  <si>
    <t>N_Cd30</t>
  </si>
  <si>
    <t>D_Pq30</t>
  </si>
  <si>
    <t>N_Pq30</t>
  </si>
  <si>
    <t>pFox_Pro</t>
  </si>
  <si>
    <t>Fox_Pro</t>
  </si>
  <si>
    <t>pFox/Fox</t>
  </si>
  <si>
    <t>median</t>
  </si>
  <si>
    <t>st. deva.</t>
  </si>
  <si>
    <t>D_Cd6</t>
  </si>
  <si>
    <t>N_Cd6</t>
  </si>
  <si>
    <t>D_Pq6</t>
  </si>
  <si>
    <t>N_Pq6</t>
  </si>
  <si>
    <t>D_Cd30*</t>
  </si>
  <si>
    <t>Fox_Pro mean</t>
  </si>
  <si>
    <t>Pr30, (dw/+23 &amp; dw22), and (dw/+31 &amp; dw28)</t>
  </si>
  <si>
    <t>mean</t>
  </si>
  <si>
    <t>Sqrt Tr.</t>
  </si>
  <si>
    <t>Sqrt median</t>
  </si>
  <si>
    <t>Sqrt mean</t>
  </si>
  <si>
    <t>Sqrt st. deva.</t>
  </si>
  <si>
    <t>t-test</t>
  </si>
  <si>
    <t xml:space="preserve"> </t>
  </si>
  <si>
    <t>Sqrt t-test</t>
  </si>
  <si>
    <t>Fox_Pro median</t>
  </si>
  <si>
    <t>Fox_Pro st. deva.</t>
  </si>
  <si>
    <t>Fox_Pro t-test</t>
  </si>
  <si>
    <t>Expt.: Pr30, (dw/+23 &amp; dw22), (dw/+31 &amp; dw28), Pr38, Pr39, Pr40, Pr51, Pr52, (dw/+22 &amp; dw24), (dw/+28 &amp; dw29), Pr54, Pr55, and Pr56</t>
  </si>
  <si>
    <t xml:space="preserve">  </t>
  </si>
  <si>
    <t>dw/dw Pq. vs. dw/+ Pq.</t>
  </si>
  <si>
    <t>dw/dw Cd vs. dw/+ Cd</t>
  </si>
  <si>
    <t>dw/dw S.S. vs. dw/+ S.S.</t>
  </si>
  <si>
    <t>dw/dw Comp. vs. dw/+ Comp.</t>
  </si>
  <si>
    <t>Comp. vs. S.S.</t>
  </si>
  <si>
    <t>pFox_Pro t-tests</t>
  </si>
  <si>
    <t>Fox_Pro t-tests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</si>
</sst>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10.5"/>
      <color indexed="8"/>
      <name val="Arial"/>
      <family val="0"/>
    </font>
    <font>
      <sz val="8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2" fontId="0" fillId="36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0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Ser253:Total FoxO3a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9"/>
          <c:w val="0.6342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v>dw/dw Comp.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0.22"/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Sheet1!$S$6</c:f>
              <c:numCache/>
            </c:numRef>
          </c:val>
        </c:ser>
        <c:ser>
          <c:idx val="1"/>
          <c:order val="1"/>
          <c:tx>
            <c:v>dw/+ Comp.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0.35"/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Sheet1!$S$9</c:f>
              <c:numCache/>
            </c:numRef>
          </c:val>
        </c:ser>
        <c:ser>
          <c:idx val="2"/>
          <c:order val="2"/>
          <c:tx>
            <c:v>dw/dw SS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0.23"/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Sheet1!$S$12</c:f>
              <c:numCache/>
            </c:numRef>
          </c:val>
        </c:ser>
        <c:ser>
          <c:idx val="3"/>
          <c:order val="3"/>
          <c:tx>
            <c:v>dw/+ SS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0.03"/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Sheet1!$S$15</c:f>
              <c:numCache/>
            </c:numRef>
          </c:val>
        </c:ser>
        <c:ser>
          <c:idx val="4"/>
          <c:order val="4"/>
          <c:tx>
            <c:v>dw/dw 30-min. Cd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0.21"/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Sheet1!$S$18</c:f>
              <c:numCache/>
            </c:numRef>
          </c:val>
        </c:ser>
        <c:ser>
          <c:idx val="5"/>
          <c:order val="5"/>
          <c:tx>
            <c:v>dw/+ 30-min. Cd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0.36"/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Sheet1!$S$21</c:f>
              <c:numCache/>
            </c:numRef>
          </c:val>
        </c:ser>
        <c:ser>
          <c:idx val="6"/>
          <c:order val="6"/>
          <c:tx>
            <c:v>dw/dw 6-hr. Cd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0.14"/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Sheet1!$S$24</c:f>
              <c:numCache/>
            </c:numRef>
          </c:val>
        </c:ser>
        <c:ser>
          <c:idx val="7"/>
          <c:order val="7"/>
          <c:tx>
            <c:v>dw/+ 6-hr. Cd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0.22"/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Sheet1!$S$27</c:f>
              <c:numCache/>
            </c:numRef>
          </c:val>
        </c:ser>
        <c:ser>
          <c:idx val="8"/>
          <c:order val="8"/>
          <c:tx>
            <c:v>dw/dw 30-min. Pq.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0.3"/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Sheet1!$S$30</c:f>
              <c:numCache/>
            </c:numRef>
          </c:val>
        </c:ser>
        <c:ser>
          <c:idx val="9"/>
          <c:order val="9"/>
          <c:tx>
            <c:v>dw/+ 30-min. Pq.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0.07"/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Sheet1!$S$33</c:f>
              <c:numCache/>
            </c:numRef>
          </c:val>
        </c:ser>
        <c:ser>
          <c:idx val="10"/>
          <c:order val="10"/>
          <c:tx>
            <c:v>dw/dw 6-hr. Pq.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0.42"/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Sheet1!$S$36</c:f>
              <c:numCache/>
            </c:numRef>
          </c:val>
        </c:ser>
        <c:ser>
          <c:idx val="11"/>
          <c:order val="11"/>
          <c:tx>
            <c:v>dw/+ 6-hr. Pq.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0.2"/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Sheet1!$S$39</c:f>
              <c:numCache/>
            </c:numRef>
          </c:val>
        </c:ser>
        <c:axId val="62783079"/>
        <c:axId val="28176800"/>
      </c:barChart>
      <c:catAx>
        <c:axId val="62783079"/>
        <c:scaling>
          <c:orientation val="minMax"/>
        </c:scaling>
        <c:axPos val="b"/>
        <c:delete val="1"/>
        <c:majorTickMark val="out"/>
        <c:minorTickMark val="none"/>
        <c:tickLblPos val="nextTo"/>
        <c:crossAx val="28176800"/>
        <c:crosses val="autoZero"/>
        <c:auto val="1"/>
        <c:lblOffset val="100"/>
        <c:tickLblSkip val="1"/>
        <c:noMultiLvlLbl val="0"/>
      </c:catAx>
      <c:valAx>
        <c:axId val="2817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Concentration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83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02325"/>
          <c:w val="0.2635"/>
          <c:h val="0.9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Ser253-FoxO3a:FoxO3a (6-hr. Cd)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705"/>
          <c:w val="0.7537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dw/dw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xVal>
          <c:yVal>
            <c:numRef>
              <c:f>(Sheet3!$I$71:$I$73,Sheet3!$I$75)</c:f>
              <c:numCache/>
            </c:numRef>
          </c:yVal>
          <c:smooth val="0"/>
        </c:ser>
        <c:ser>
          <c:idx val="1"/>
          <c:order val="1"/>
          <c:tx>
            <c:v>dw/+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xVal>
          <c:yVal>
            <c:numRef>
              <c:f>(Sheet3!$I$78:$I$80,Sheet3!$I$82)</c:f>
              <c:numCache/>
            </c:numRef>
          </c:yVal>
          <c:smooth val="0"/>
        </c:ser>
        <c:axId val="52264609"/>
        <c:axId val="619434"/>
      </c:scatterChart>
      <c:valAx>
        <c:axId val="52264609"/>
        <c:scaling>
          <c:orientation val="minMax"/>
        </c:scaling>
        <c:axPos val="b"/>
        <c:delete val="1"/>
        <c:majorTickMark val="out"/>
        <c:minorTickMark val="none"/>
        <c:tickLblPos val="nextTo"/>
        <c:crossAx val="619434"/>
        <c:crosses val="autoZero"/>
        <c:crossBetween val="midCat"/>
        <c:dispUnits/>
      </c:valAx>
      <c:valAx>
        <c:axId val="619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Arbitrary Intensity Units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64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8825"/>
          <c:w val="0.131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Ser253-FoxO3a:FoxO3a (30-min. Pq.)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705"/>
          <c:w val="0.7537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dw/dw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</c:numLit>
          </c:xVal>
          <c:yVal>
            <c:numRef>
              <c:f>Sheet3!$I$85:$I$94</c:f>
              <c:numCache/>
            </c:numRef>
          </c:yVal>
          <c:smooth val="0"/>
        </c:ser>
        <c:ser>
          <c:idx val="1"/>
          <c:order val="1"/>
          <c:tx>
            <c:v>dw/+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10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</c:numLit>
          </c:xVal>
          <c:yVal>
            <c:numRef>
              <c:f>Sheet3!$I$95:$I$104</c:f>
              <c:numCache/>
            </c:numRef>
          </c:yVal>
          <c:smooth val="0"/>
        </c:ser>
        <c:axId val="5574907"/>
        <c:axId val="50174164"/>
      </c:scatterChart>
      <c:valAx>
        <c:axId val="5574907"/>
        <c:scaling>
          <c:orientation val="minMax"/>
        </c:scaling>
        <c:axPos val="b"/>
        <c:delete val="1"/>
        <c:majorTickMark val="out"/>
        <c:minorTickMark val="none"/>
        <c:tickLblPos val="nextTo"/>
        <c:crossAx val="50174164"/>
        <c:crosses val="autoZero"/>
        <c:crossBetween val="midCat"/>
        <c:dispUnits/>
      </c:valAx>
      <c:valAx>
        <c:axId val="5017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Arbitrary Intensity Units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8825"/>
          <c:w val="0.131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Ser253-FoxO3a:FoxO3a (6-hr. Pq.)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705"/>
          <c:w val="0.7537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dw/dw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xVal>
          <c:yVal>
            <c:numRef>
              <c:f>Sheet3!$I$105:$I$110</c:f>
              <c:numCache/>
            </c:numRef>
          </c:yVal>
          <c:smooth val="0"/>
        </c:ser>
        <c:ser>
          <c:idx val="1"/>
          <c:order val="1"/>
          <c:tx>
            <c:v>dw/+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6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</c:numLit>
          </c:xVal>
          <c:yVal>
            <c:numRef>
              <c:f>Sheet3!$I$112:$I$117</c:f>
              <c:numCache/>
            </c:numRef>
          </c:yVal>
          <c:smooth val="0"/>
        </c:ser>
        <c:axId val="48914293"/>
        <c:axId val="37575454"/>
      </c:scatterChart>
      <c:valAx>
        <c:axId val="48914293"/>
        <c:scaling>
          <c:orientation val="minMax"/>
        </c:scaling>
        <c:axPos val="b"/>
        <c:delete val="1"/>
        <c:majorTickMark val="out"/>
        <c:minorTickMark val="none"/>
        <c:tickLblPos val="nextTo"/>
        <c:crossAx val="37575454"/>
        <c:crosses val="autoZero"/>
        <c:crossBetween val="midCat"/>
        <c:dispUnits/>
      </c:valAx>
      <c:valAx>
        <c:axId val="37575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Arbitrary Intensity Units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142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8825"/>
          <c:w val="0.131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[FoxO3a] (Complete DMEM)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595"/>
          <c:w val="0.7825"/>
          <c:h val="0.80975"/>
        </c:manualLayout>
      </c:layout>
      <c:scatterChart>
        <c:scatterStyle val="lineMarker"/>
        <c:varyColors val="0"/>
        <c:ser>
          <c:idx val="0"/>
          <c:order val="0"/>
          <c:tx>
            <c:v>dw/dw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</c:numLit>
          </c:xVal>
          <c:yVal>
            <c:numRef>
              <c:f>Sheet3!$K$5:$K$17</c:f>
              <c:numCache/>
            </c:numRef>
          </c:yVal>
          <c:smooth val="0"/>
        </c:ser>
        <c:ser>
          <c:idx val="1"/>
          <c:order val="1"/>
          <c:tx>
            <c:v>dw/+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13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</c:numLit>
          </c:xVal>
          <c:yVal>
            <c:numRef>
              <c:f>Sheet3!$K$18:$K$30</c:f>
              <c:numCache/>
            </c:numRef>
          </c:yVal>
          <c:smooth val="0"/>
        </c:ser>
        <c:axId val="2634767"/>
        <c:axId val="23712904"/>
      </c:scatterChart>
      <c:valAx>
        <c:axId val="2634767"/>
        <c:scaling>
          <c:orientation val="minMax"/>
        </c:scaling>
        <c:axPos val="b"/>
        <c:delete val="1"/>
        <c:majorTickMark val="out"/>
        <c:minorTickMark val="none"/>
        <c:tickLblPos val="nextTo"/>
        <c:crossAx val="23712904"/>
        <c:crosses val="autoZero"/>
        <c:crossBetween val="midCat"/>
        <c:dispUnits/>
      </c:valAx>
      <c:valAx>
        <c:axId val="2371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Arbitrary Intensity Units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5"/>
          <c:w val="0.11625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Ser253-FoxO3a/[Pro.]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9"/>
          <c:w val="0.58525"/>
          <c:h val="0.77125"/>
        </c:manualLayout>
      </c:layout>
      <c:scatterChart>
        <c:scatterStyle val="lineMarker"/>
        <c:varyColors val="0"/>
        <c:ser>
          <c:idx val="0"/>
          <c:order val="0"/>
          <c:tx>
            <c:v>dw/dw Comp.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xVal>
          <c:yVal>
            <c:numRef>
              <c:f>(Sheet3!$J$5:$J$15,Sheet3!$J$17)</c:f>
              <c:numCache/>
            </c:numRef>
          </c:yVal>
          <c:smooth val="0"/>
        </c:ser>
        <c:ser>
          <c:idx val="1"/>
          <c:order val="1"/>
          <c:tx>
            <c:v>dw/dw Serum-Deprived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10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</c:numLit>
          </c:xVal>
          <c:yVal>
            <c:numRef>
              <c:f>Sheet3!$J$31:$J$40</c:f>
              <c:numCache/>
            </c:numRef>
          </c:yVal>
          <c:smooth val="0"/>
        </c:ser>
        <c:ser>
          <c:idx val="2"/>
          <c:order val="2"/>
          <c:tx>
            <c:v>dw/dw Cd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Lit>
              <c:ptCount val="9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3</c:v>
              </c:pt>
            </c:numLit>
          </c:xVal>
          <c:yVal>
            <c:numRef>
              <c:f>(Sheet3!$J$51:$J$55,Sheet3!$J$57:$J$60)</c:f>
              <c:numCache/>
            </c:numRef>
          </c:yVal>
          <c:smooth val="0"/>
        </c:ser>
        <c:ser>
          <c:idx val="3"/>
          <c:order val="3"/>
          <c:tx>
            <c:v>dw/dw Pq.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Lit>
              <c:ptCount val="10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</c:numLit>
          </c:xVal>
          <c:yVal>
            <c:numRef>
              <c:f>Sheet3!$J$85:$J$94</c:f>
              <c:numCache/>
            </c:numRef>
          </c:yVal>
          <c:smooth val="0"/>
        </c:ser>
        <c:ser>
          <c:idx val="4"/>
          <c:order val="4"/>
          <c:tx>
            <c:v>dw/+ Comp.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13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</c:numLit>
          </c:xVal>
          <c:yVal>
            <c:numRef>
              <c:f>Sheet3!$J$18:$J$30</c:f>
              <c:numCache/>
            </c:numRef>
          </c:yVal>
          <c:smooth val="0"/>
        </c:ser>
        <c:ser>
          <c:idx val="5"/>
          <c:order val="5"/>
          <c:tx>
            <c:v>dw/+ Serum-Deprived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10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</c:numLit>
          </c:xVal>
          <c:yVal>
            <c:numRef>
              <c:f>Sheet3!$J$41:$J$50</c:f>
              <c:numCache/>
            </c:numRef>
          </c:yVal>
          <c:smooth val="0"/>
        </c:ser>
        <c:ser>
          <c:idx val="6"/>
          <c:order val="6"/>
          <c:tx>
            <c:v>dw/+ Cd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Lit>
              <c:ptCount val="9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7</c:v>
              </c:pt>
              <c:pt idx="4">
                <c:v>7</c:v>
              </c:pt>
              <c:pt idx="5">
                <c:v>7</c:v>
              </c:pt>
              <c:pt idx="6">
                <c:v>7</c:v>
              </c:pt>
              <c:pt idx="7">
                <c:v>7</c:v>
              </c:pt>
              <c:pt idx="8">
                <c:v>7</c:v>
              </c:pt>
            </c:numLit>
          </c:xVal>
          <c:yVal>
            <c:numRef>
              <c:f>(Sheet3!$J$61:$J$65,Sheet3!$J$67:$J$70)</c:f>
              <c:numCache/>
            </c:numRef>
          </c:yVal>
          <c:smooth val="0"/>
        </c:ser>
        <c:ser>
          <c:idx val="7"/>
          <c:order val="7"/>
          <c:tx>
            <c:v>dw/+ Pq.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Lit>
              <c:ptCount val="10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</c:numLit>
          </c:xVal>
          <c:yVal>
            <c:numRef>
              <c:f>Sheet3!$J$95:$J$104</c:f>
              <c:numCache/>
            </c:numRef>
          </c:yVal>
          <c:smooth val="0"/>
        </c:ser>
        <c:axId val="12089545"/>
        <c:axId val="41697042"/>
      </c:scatterChart>
      <c:valAx>
        <c:axId val="12089545"/>
        <c:scaling>
          <c:orientation val="minMax"/>
        </c:scaling>
        <c:axPos val="b"/>
        <c:delete val="1"/>
        <c:majorTickMark val="out"/>
        <c:minorTickMark val="none"/>
        <c:tickLblPos val="nextTo"/>
        <c:crossAx val="41697042"/>
        <c:crosses val="autoZero"/>
        <c:crossBetween val="midCat"/>
        <c:dispUnits/>
      </c:valAx>
      <c:valAx>
        <c:axId val="41697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Arbitrary Intensity Units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895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5"/>
          <c:y val="0.248"/>
          <c:w val="0.31325"/>
          <c:h val="0.6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Ser253-FoxO3a:FoxO3a (30-min. Cd)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705"/>
          <c:w val="0.7537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dw/dw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</c:numLit>
          </c:xVal>
          <c:yVal>
            <c:numRef>
              <c:f>Sheet3!$I$51:$I$60</c:f>
              <c:numCache/>
            </c:numRef>
          </c:yVal>
          <c:smooth val="0"/>
        </c:ser>
        <c:ser>
          <c:idx val="1"/>
          <c:order val="1"/>
          <c:tx>
            <c:v>dw/+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10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</c:numLit>
          </c:xVal>
          <c:yVal>
            <c:numRef>
              <c:f>Sheet3!$I$61:$I$70</c:f>
              <c:numCache/>
            </c:numRef>
          </c:yVal>
          <c:smooth val="0"/>
        </c:ser>
        <c:axId val="39729059"/>
        <c:axId val="22017212"/>
      </c:scatterChart>
      <c:valAx>
        <c:axId val="39729059"/>
        <c:scaling>
          <c:orientation val="minMax"/>
        </c:scaling>
        <c:axPos val="b"/>
        <c:delete val="1"/>
        <c:majorTickMark val="out"/>
        <c:minorTickMark val="none"/>
        <c:tickLblPos val="nextTo"/>
        <c:crossAx val="22017212"/>
        <c:crosses val="autoZero"/>
        <c:crossBetween val="midCat"/>
        <c:dispUnits/>
      </c:valAx>
      <c:valAx>
        <c:axId val="2201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Arbitrary Intensity Units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9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8825"/>
          <c:w val="0.131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Ser253-FoxO3a:FoxO3a (Serum-Free DMEM)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705"/>
          <c:w val="0.7537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dw/dw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</c:numLit>
          </c:xVal>
          <c:yVal>
            <c:numRef>
              <c:f>Sheet3!$I$31:$I$40</c:f>
              <c:numCache/>
            </c:numRef>
          </c:yVal>
          <c:smooth val="0"/>
        </c:ser>
        <c:ser>
          <c:idx val="1"/>
          <c:order val="1"/>
          <c:tx>
            <c:v>dw/+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9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</c:numLit>
          </c:xVal>
          <c:yVal>
            <c:numRef>
              <c:f>(Sheet3!$I$41:$I$42,Sheet3!$I$44:$I$50)</c:f>
              <c:numCache/>
            </c:numRef>
          </c:yVal>
          <c:smooth val="0"/>
        </c:ser>
        <c:axId val="63937181"/>
        <c:axId val="38563718"/>
      </c:scatterChart>
      <c:valAx>
        <c:axId val="63937181"/>
        <c:scaling>
          <c:orientation val="minMax"/>
        </c:scaling>
        <c:axPos val="b"/>
        <c:delete val="1"/>
        <c:majorTickMark val="out"/>
        <c:minorTickMark val="none"/>
        <c:tickLblPos val="nextTo"/>
        <c:crossAx val="38563718"/>
        <c:crosses val="autoZero"/>
        <c:crossBetween val="midCat"/>
        <c:dispUnits/>
      </c:valAx>
      <c:valAx>
        <c:axId val="38563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Arbitrary Intensity Units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7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8825"/>
          <c:w val="0.131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Ser253-FoxO3a:FoxO3a (Complete DMEM)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705"/>
          <c:w val="0.7537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dw/dw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</c:numLit>
          </c:xVal>
          <c:yVal>
            <c:numRef>
              <c:f>Sheet3!$I$5:$I$17</c:f>
              <c:numCache/>
            </c:numRef>
          </c:yVal>
          <c:smooth val="0"/>
        </c:ser>
        <c:ser>
          <c:idx val="1"/>
          <c:order val="1"/>
          <c:tx>
            <c:v>dw/+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13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</c:numLit>
          </c:xVal>
          <c:yVal>
            <c:numRef>
              <c:f>Sheet3!$I$18:$I$30</c:f>
              <c:numCache/>
            </c:numRef>
          </c:yVal>
          <c:smooth val="0"/>
        </c:ser>
        <c:axId val="11529143"/>
        <c:axId val="36653424"/>
      </c:scatterChart>
      <c:valAx>
        <c:axId val="11529143"/>
        <c:scaling>
          <c:orientation val="minMax"/>
        </c:scaling>
        <c:axPos val="b"/>
        <c:delete val="1"/>
        <c:majorTickMark val="out"/>
        <c:minorTickMark val="none"/>
        <c:tickLblPos val="nextTo"/>
        <c:crossAx val="36653424"/>
        <c:crosses val="autoZero"/>
        <c:crossBetween val="midCat"/>
        <c:dispUnits/>
      </c:valAx>
      <c:valAx>
        <c:axId val="3665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Arbitrary Intensity Units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29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8825"/>
          <c:w val="0.131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10</xdr:row>
      <xdr:rowOff>76200</xdr:rowOff>
    </xdr:from>
    <xdr:to>
      <xdr:col>8</xdr:col>
      <xdr:colOff>381000</xdr:colOff>
      <xdr:row>26</xdr:row>
      <xdr:rowOff>28575</xdr:rowOff>
    </xdr:to>
    <xdr:graphicFrame>
      <xdr:nvGraphicFramePr>
        <xdr:cNvPr id="1" name="Chart 13"/>
        <xdr:cNvGraphicFramePr/>
      </xdr:nvGraphicFramePr>
      <xdr:xfrm>
        <a:off x="581025" y="1762125"/>
        <a:ext cx="46767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172</xdr:row>
      <xdr:rowOff>95250</xdr:rowOff>
    </xdr:from>
    <xdr:to>
      <xdr:col>8</xdr:col>
      <xdr:colOff>371475</xdr:colOff>
      <xdr:row>188</xdr:row>
      <xdr:rowOff>47625</xdr:rowOff>
    </xdr:to>
    <xdr:graphicFrame>
      <xdr:nvGraphicFramePr>
        <xdr:cNvPr id="1" name="Chart 4"/>
        <xdr:cNvGraphicFramePr/>
      </xdr:nvGraphicFramePr>
      <xdr:xfrm>
        <a:off x="1181100" y="28013025"/>
        <a:ext cx="40671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121</xdr:row>
      <xdr:rowOff>28575</xdr:rowOff>
    </xdr:from>
    <xdr:to>
      <xdr:col>11</xdr:col>
      <xdr:colOff>381000</xdr:colOff>
      <xdr:row>136</xdr:row>
      <xdr:rowOff>142875</xdr:rowOff>
    </xdr:to>
    <xdr:graphicFrame>
      <xdr:nvGraphicFramePr>
        <xdr:cNvPr id="2" name="Chart 5"/>
        <xdr:cNvGraphicFramePr/>
      </xdr:nvGraphicFramePr>
      <xdr:xfrm>
        <a:off x="3019425" y="19688175"/>
        <a:ext cx="40671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169</xdr:row>
      <xdr:rowOff>152400</xdr:rowOff>
    </xdr:from>
    <xdr:to>
      <xdr:col>8</xdr:col>
      <xdr:colOff>342900</xdr:colOff>
      <xdr:row>185</xdr:row>
      <xdr:rowOff>104775</xdr:rowOff>
    </xdr:to>
    <xdr:graphicFrame>
      <xdr:nvGraphicFramePr>
        <xdr:cNvPr id="3" name="Chart 6"/>
        <xdr:cNvGraphicFramePr/>
      </xdr:nvGraphicFramePr>
      <xdr:xfrm>
        <a:off x="1152525" y="27584400"/>
        <a:ext cx="40671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146</xdr:row>
      <xdr:rowOff>38100</xdr:rowOff>
    </xdr:from>
    <xdr:to>
      <xdr:col>7</xdr:col>
      <xdr:colOff>581025</xdr:colOff>
      <xdr:row>165</xdr:row>
      <xdr:rowOff>152400</xdr:rowOff>
    </xdr:to>
    <xdr:graphicFrame>
      <xdr:nvGraphicFramePr>
        <xdr:cNvPr id="4" name="Chart 7"/>
        <xdr:cNvGraphicFramePr/>
      </xdr:nvGraphicFramePr>
      <xdr:xfrm>
        <a:off x="171450" y="23745825"/>
        <a:ext cx="467677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68</xdr:row>
      <xdr:rowOff>9525</xdr:rowOff>
    </xdr:from>
    <xdr:to>
      <xdr:col>7</xdr:col>
      <xdr:colOff>409575</xdr:colOff>
      <xdr:row>83</xdr:row>
      <xdr:rowOff>123825</xdr:rowOff>
    </xdr:to>
    <xdr:graphicFrame>
      <xdr:nvGraphicFramePr>
        <xdr:cNvPr id="5" name="Chart 8"/>
        <xdr:cNvGraphicFramePr/>
      </xdr:nvGraphicFramePr>
      <xdr:xfrm>
        <a:off x="0" y="11087100"/>
        <a:ext cx="46767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590550</xdr:colOff>
      <xdr:row>125</xdr:row>
      <xdr:rowOff>57150</xdr:rowOff>
    </xdr:from>
    <xdr:to>
      <xdr:col>12</xdr:col>
      <xdr:colOff>390525</xdr:colOff>
      <xdr:row>141</xdr:row>
      <xdr:rowOff>9525</xdr:rowOff>
    </xdr:to>
    <xdr:graphicFrame>
      <xdr:nvGraphicFramePr>
        <xdr:cNvPr id="6" name="Chart 3"/>
        <xdr:cNvGraphicFramePr/>
      </xdr:nvGraphicFramePr>
      <xdr:xfrm>
        <a:off x="3638550" y="20364450"/>
        <a:ext cx="40671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342900</xdr:colOff>
      <xdr:row>127</xdr:row>
      <xdr:rowOff>47625</xdr:rowOff>
    </xdr:from>
    <xdr:to>
      <xdr:col>13</xdr:col>
      <xdr:colOff>142875</xdr:colOff>
      <xdr:row>143</xdr:row>
      <xdr:rowOff>0</xdr:rowOff>
    </xdr:to>
    <xdr:graphicFrame>
      <xdr:nvGraphicFramePr>
        <xdr:cNvPr id="7" name="Chart 2"/>
        <xdr:cNvGraphicFramePr/>
      </xdr:nvGraphicFramePr>
      <xdr:xfrm>
        <a:off x="4000500" y="20678775"/>
        <a:ext cx="4067175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85725</xdr:colOff>
      <xdr:row>129</xdr:row>
      <xdr:rowOff>57150</xdr:rowOff>
    </xdr:from>
    <xdr:to>
      <xdr:col>13</xdr:col>
      <xdr:colOff>495300</xdr:colOff>
      <xdr:row>145</xdr:row>
      <xdr:rowOff>9525</xdr:rowOff>
    </xdr:to>
    <xdr:graphicFrame>
      <xdr:nvGraphicFramePr>
        <xdr:cNvPr id="8" name="Chart 1"/>
        <xdr:cNvGraphicFramePr/>
      </xdr:nvGraphicFramePr>
      <xdr:xfrm>
        <a:off x="4352925" y="21012150"/>
        <a:ext cx="4067175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1"/>
  <sheetViews>
    <sheetView zoomScalePageLayoutView="0" workbookViewId="0" topLeftCell="A1">
      <selection activeCell="V37" sqref="V37"/>
    </sheetView>
  </sheetViews>
  <sheetFormatPr defaultColWidth="9.140625" defaultRowHeight="12.75"/>
  <cols>
    <col min="17" max="17" width="9.8515625" style="0" customWidth="1"/>
    <col min="18" max="18" width="14.00390625" style="0" customWidth="1"/>
    <col min="19" max="19" width="13.28125" style="0" customWidth="1"/>
    <col min="20" max="20" width="13.421875" style="0" customWidth="1"/>
    <col min="21" max="23" width="16.140625" style="0" customWidth="1"/>
  </cols>
  <sheetData>
    <row r="2" ht="18">
      <c r="A2" s="1" t="s">
        <v>29</v>
      </c>
    </row>
    <row r="5" spans="1:22" ht="12.75">
      <c r="A5" s="3" t="s">
        <v>0</v>
      </c>
      <c r="B5" s="3" t="s">
        <v>1</v>
      </c>
      <c r="C5" s="2" t="s">
        <v>9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31</v>
      </c>
      <c r="K5" s="2" t="s">
        <v>18</v>
      </c>
      <c r="L5" s="2" t="s">
        <v>19</v>
      </c>
      <c r="M5" s="2" t="s">
        <v>20</v>
      </c>
      <c r="N5" s="3" t="s">
        <v>8</v>
      </c>
      <c r="O5" s="2" t="s">
        <v>21</v>
      </c>
      <c r="P5" s="2" t="s">
        <v>30</v>
      </c>
      <c r="Q5" s="2" t="s">
        <v>22</v>
      </c>
      <c r="R5" s="2" t="s">
        <v>28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ht="12.75">
      <c r="A6" s="4">
        <v>1</v>
      </c>
      <c r="B6" s="5" t="s">
        <v>10</v>
      </c>
      <c r="C6" s="10">
        <v>585</v>
      </c>
      <c r="D6" s="6"/>
      <c r="E6" s="6">
        <v>348</v>
      </c>
      <c r="F6" s="6">
        <v>186</v>
      </c>
      <c r="G6" s="7"/>
      <c r="H6" s="7"/>
      <c r="I6" s="7">
        <f aca="true" t="shared" si="0" ref="I6:I41">F6/E6</f>
        <v>0.5344827586206896</v>
      </c>
      <c r="J6" s="7">
        <f>SQRT(I6)</f>
        <v>0.7310832774866962</v>
      </c>
      <c r="K6" s="7">
        <f aca="true" t="shared" si="1" ref="K6:K16">F6/C6</f>
        <v>0.31794871794871793</v>
      </c>
      <c r="L6" s="7">
        <f aca="true" t="shared" si="2" ref="L6:L16">E6/C6</f>
        <v>0.5948717948717949</v>
      </c>
      <c r="M6" s="7">
        <f aca="true" t="shared" si="3" ref="M6:M41">K6/L6</f>
        <v>0.5344827586206896</v>
      </c>
      <c r="N6">
        <v>1</v>
      </c>
      <c r="O6" s="13">
        <f>MEDIAN(I6:I8)</f>
        <v>0.5344827586206896</v>
      </c>
      <c r="P6" s="13">
        <f>AVERAGE(I6:I8)</f>
        <v>0.6387818345729096</v>
      </c>
      <c r="Q6" s="14">
        <f>STDEVA(I6:I8)</f>
        <v>0.35743449382762393</v>
      </c>
      <c r="R6" s="15">
        <f>AVERAGE(L6:L8)</f>
        <v>0.4988277766903721</v>
      </c>
      <c r="S6" s="9">
        <f>MEDIAN(J6:J8)</f>
        <v>0.7310832774866962</v>
      </c>
      <c r="T6" s="9">
        <f>AVERAGE(J6:J8)</f>
        <v>0.7789167226724262</v>
      </c>
      <c r="U6">
        <f>STDEVA(J6:J8)</f>
        <v>0.2193304825400121</v>
      </c>
      <c r="V6">
        <f>TTEST(J6:J8,J9:J11,2,3)</f>
        <v>0.3704887514514987</v>
      </c>
    </row>
    <row r="7" spans="1:19" ht="12.75">
      <c r="A7" s="4">
        <v>2</v>
      </c>
      <c r="B7" s="5" t="s">
        <v>10</v>
      </c>
      <c r="C7" s="10">
        <v>459</v>
      </c>
      <c r="D7" s="6"/>
      <c r="E7" s="6">
        <v>255</v>
      </c>
      <c r="F7" s="6">
        <v>88</v>
      </c>
      <c r="G7" s="7"/>
      <c r="H7" s="7"/>
      <c r="I7" s="7">
        <f t="shared" si="0"/>
        <v>0.34509803921568627</v>
      </c>
      <c r="J7" s="7">
        <f aca="true" t="shared" si="4" ref="J7:J41">SQRT(I7)</f>
        <v>0.587450456818008</v>
      </c>
      <c r="K7" s="7">
        <f t="shared" si="1"/>
        <v>0.19172113289760348</v>
      </c>
      <c r="L7" s="7">
        <f t="shared" si="2"/>
        <v>0.5555555555555556</v>
      </c>
      <c r="M7" s="7">
        <f t="shared" si="3"/>
        <v>0.34509803921568627</v>
      </c>
      <c r="N7">
        <v>1</v>
      </c>
      <c r="S7" s="9"/>
    </row>
    <row r="8" spans="1:19" ht="12.75">
      <c r="A8" s="4">
        <v>3</v>
      </c>
      <c r="B8" s="5" t="s">
        <v>10</v>
      </c>
      <c r="C8" s="10">
        <v>393</v>
      </c>
      <c r="D8" s="6"/>
      <c r="E8" s="6">
        <v>136</v>
      </c>
      <c r="F8" s="6">
        <v>141</v>
      </c>
      <c r="G8" s="7"/>
      <c r="H8" s="7"/>
      <c r="I8" s="7">
        <f t="shared" si="0"/>
        <v>1.036764705882353</v>
      </c>
      <c r="J8" s="7">
        <f t="shared" si="4"/>
        <v>1.0182164337125743</v>
      </c>
      <c r="K8" s="7">
        <f t="shared" si="1"/>
        <v>0.35877862595419846</v>
      </c>
      <c r="L8" s="7">
        <f t="shared" si="2"/>
        <v>0.3460559796437659</v>
      </c>
      <c r="M8" s="7">
        <f t="shared" si="3"/>
        <v>1.036764705882353</v>
      </c>
      <c r="N8">
        <v>1</v>
      </c>
      <c r="S8" s="9"/>
    </row>
    <row r="9" spans="1:21" ht="12.75">
      <c r="A9" s="4">
        <v>1</v>
      </c>
      <c r="B9" t="s">
        <v>11</v>
      </c>
      <c r="C9" s="12">
        <v>397</v>
      </c>
      <c r="D9" s="8"/>
      <c r="E9" s="8">
        <v>205</v>
      </c>
      <c r="F9" s="8">
        <v>210</v>
      </c>
      <c r="G9" s="9"/>
      <c r="H9" s="9"/>
      <c r="I9" s="9">
        <f t="shared" si="0"/>
        <v>1.024390243902439</v>
      </c>
      <c r="J9" s="11">
        <f t="shared" si="4"/>
        <v>1.0121216546949479</v>
      </c>
      <c r="K9" s="11">
        <f t="shared" si="1"/>
        <v>0.5289672544080605</v>
      </c>
      <c r="L9" s="11">
        <f t="shared" si="2"/>
        <v>0.5163727959697733</v>
      </c>
      <c r="M9" s="11">
        <f t="shared" si="3"/>
        <v>1.024390243902439</v>
      </c>
      <c r="N9">
        <v>1</v>
      </c>
      <c r="O9" s="13">
        <f>MEDIAN(I9:I11)</f>
        <v>1.024390243902439</v>
      </c>
      <c r="P9" s="13">
        <f>AVERAGE(I9:I11)</f>
        <v>1.1286860823700458</v>
      </c>
      <c r="Q9" s="14">
        <f>STDEVA(I9:I11)</f>
        <v>0.721394534766253</v>
      </c>
      <c r="R9" s="15">
        <f>AVERAGE(L9:L11)</f>
        <v>0.3955883536962485</v>
      </c>
      <c r="S9" s="9">
        <f>MEDIAN(J9:J11)</f>
        <v>1.0121216546949479</v>
      </c>
      <c r="T9" s="9">
        <f>AVERAGE(J9:J11)</f>
        <v>1.0237564934049301</v>
      </c>
      <c r="U9">
        <f>STDEVA(J9:J11)</f>
        <v>0.3477255913388176</v>
      </c>
    </row>
    <row r="10" spans="1:14" ht="12.75">
      <c r="A10" s="4">
        <v>2</v>
      </c>
      <c r="B10" t="s">
        <v>11</v>
      </c>
      <c r="C10" s="12">
        <v>471</v>
      </c>
      <c r="D10" s="8"/>
      <c r="E10" s="8">
        <v>258</v>
      </c>
      <c r="F10" s="8">
        <v>120</v>
      </c>
      <c r="G10" s="9"/>
      <c r="H10" s="9"/>
      <c r="I10" s="9">
        <f t="shared" si="0"/>
        <v>0.46511627906976744</v>
      </c>
      <c r="J10" s="11">
        <f t="shared" si="4"/>
        <v>0.6819943394704735</v>
      </c>
      <c r="K10" s="11">
        <f t="shared" si="1"/>
        <v>0.25477707006369427</v>
      </c>
      <c r="L10" s="11">
        <f t="shared" si="2"/>
        <v>0.5477707006369427</v>
      </c>
      <c r="M10" s="11">
        <f t="shared" si="3"/>
        <v>0.46511627906976744</v>
      </c>
      <c r="N10">
        <v>1</v>
      </c>
    </row>
    <row r="11" spans="1:14" ht="12.75">
      <c r="A11" s="4">
        <v>3</v>
      </c>
      <c r="B11" t="s">
        <v>11</v>
      </c>
      <c r="C11" s="12">
        <v>473</v>
      </c>
      <c r="D11" s="8"/>
      <c r="E11" s="8">
        <v>58</v>
      </c>
      <c r="F11" s="8">
        <v>110</v>
      </c>
      <c r="G11" s="9"/>
      <c r="H11" s="9"/>
      <c r="I11" s="9">
        <f t="shared" si="0"/>
        <v>1.896551724137931</v>
      </c>
      <c r="J11" s="11">
        <f t="shared" si="4"/>
        <v>1.3771534860493695</v>
      </c>
      <c r="K11" s="11">
        <f t="shared" si="1"/>
        <v>0.23255813953488372</v>
      </c>
      <c r="L11" s="11">
        <f t="shared" si="2"/>
        <v>0.1226215644820296</v>
      </c>
      <c r="M11" s="11">
        <f t="shared" si="3"/>
        <v>1.896551724137931</v>
      </c>
      <c r="N11">
        <v>1</v>
      </c>
    </row>
    <row r="12" spans="1:22" ht="12.75">
      <c r="A12" s="4">
        <v>1</v>
      </c>
      <c r="B12" s="5" t="s">
        <v>12</v>
      </c>
      <c r="C12" s="10">
        <v>734</v>
      </c>
      <c r="D12" s="6"/>
      <c r="E12" s="6">
        <v>682</v>
      </c>
      <c r="F12" s="6">
        <v>325</v>
      </c>
      <c r="G12" s="7"/>
      <c r="H12" s="7"/>
      <c r="I12" s="7">
        <f t="shared" si="0"/>
        <v>0.47653958944281527</v>
      </c>
      <c r="J12" s="7">
        <f t="shared" si="4"/>
        <v>0.6903184695796681</v>
      </c>
      <c r="K12" s="7">
        <f t="shared" si="1"/>
        <v>0.4427792915531335</v>
      </c>
      <c r="L12" s="7">
        <f t="shared" si="2"/>
        <v>0.9291553133514986</v>
      </c>
      <c r="M12" s="7">
        <f t="shared" si="3"/>
        <v>0.47653958944281527</v>
      </c>
      <c r="N12">
        <v>2</v>
      </c>
      <c r="O12" s="13">
        <f>MEDIAN(I12:I14)</f>
        <v>0.8682634730538922</v>
      </c>
      <c r="P12" s="13">
        <f>AVERAGE(I12:I14)</f>
        <v>0.8837204813331992</v>
      </c>
      <c r="Q12" s="14">
        <f>STDEVA(I12:I14)</f>
        <v>0.41512527776891656</v>
      </c>
      <c r="R12" s="15">
        <f>AVERAGE(L12:L14)</f>
        <v>0.4710736802363921</v>
      </c>
      <c r="S12" s="9">
        <f>MEDIAN(J12:J14)</f>
        <v>0.9318065641826592</v>
      </c>
      <c r="T12" s="9">
        <f>AVERAGE(J12:J14)</f>
        <v>0.9216951308125015</v>
      </c>
      <c r="U12">
        <f>STDEVA(J12:J14)</f>
        <v>0.2264902884332724</v>
      </c>
      <c r="V12">
        <f>TTEST(I12:I14,I15:I17,2,3)</f>
        <v>0.3412120116772072</v>
      </c>
    </row>
    <row r="13" spans="1:14" ht="12.75">
      <c r="A13" s="4">
        <v>2</v>
      </c>
      <c r="B13" s="5" t="s">
        <v>12</v>
      </c>
      <c r="C13" s="10">
        <v>726</v>
      </c>
      <c r="D13" s="6"/>
      <c r="E13" s="6">
        <v>167</v>
      </c>
      <c r="F13" s="6">
        <v>145</v>
      </c>
      <c r="G13" s="7"/>
      <c r="H13" s="7"/>
      <c r="I13" s="7">
        <f t="shared" si="0"/>
        <v>0.8682634730538922</v>
      </c>
      <c r="J13" s="7">
        <f t="shared" si="4"/>
        <v>0.9318065641826592</v>
      </c>
      <c r="K13" s="7">
        <f t="shared" si="1"/>
        <v>0.19972451790633608</v>
      </c>
      <c r="L13" s="7">
        <f t="shared" si="2"/>
        <v>0.23002754820936638</v>
      </c>
      <c r="M13" s="7">
        <f t="shared" si="3"/>
        <v>0.8682634730538922</v>
      </c>
      <c r="N13">
        <v>2</v>
      </c>
    </row>
    <row r="14" spans="1:14" ht="12.75">
      <c r="A14" s="4">
        <v>3</v>
      </c>
      <c r="B14" s="5" t="s">
        <v>12</v>
      </c>
      <c r="C14" s="10">
        <v>681</v>
      </c>
      <c r="D14" s="6"/>
      <c r="E14" s="6">
        <v>173</v>
      </c>
      <c r="F14" s="6">
        <v>226</v>
      </c>
      <c r="G14" s="7"/>
      <c r="H14" s="7"/>
      <c r="I14" s="7">
        <f t="shared" si="0"/>
        <v>1.30635838150289</v>
      </c>
      <c r="J14" s="7">
        <f t="shared" si="4"/>
        <v>1.1429603586751773</v>
      </c>
      <c r="K14" s="7">
        <f t="shared" si="1"/>
        <v>0.33186490455212925</v>
      </c>
      <c r="L14" s="7">
        <f t="shared" si="2"/>
        <v>0.2540381791483113</v>
      </c>
      <c r="M14" s="7">
        <f t="shared" si="3"/>
        <v>1.3063583815028903</v>
      </c>
      <c r="N14">
        <v>2</v>
      </c>
    </row>
    <row r="15" spans="1:21" ht="12.75">
      <c r="A15" s="4">
        <v>1</v>
      </c>
      <c r="B15" t="s">
        <v>13</v>
      </c>
      <c r="C15" s="12">
        <v>527</v>
      </c>
      <c r="D15" s="8"/>
      <c r="E15" s="8">
        <v>436</v>
      </c>
      <c r="F15" s="8">
        <v>244</v>
      </c>
      <c r="G15" s="9"/>
      <c r="H15" s="9"/>
      <c r="I15" s="9">
        <f t="shared" si="0"/>
        <v>0.5596330275229358</v>
      </c>
      <c r="J15" s="11">
        <f t="shared" si="4"/>
        <v>0.7480862433723372</v>
      </c>
      <c r="K15" s="11">
        <f t="shared" si="1"/>
        <v>0.4629981024667932</v>
      </c>
      <c r="L15" s="11">
        <f t="shared" si="2"/>
        <v>0.8273244781783681</v>
      </c>
      <c r="M15" s="11">
        <f t="shared" si="3"/>
        <v>0.5596330275229359</v>
      </c>
      <c r="N15">
        <v>2</v>
      </c>
      <c r="O15" s="13">
        <f>MEDIAN(I15:I16)</f>
        <v>0.5871335869321996</v>
      </c>
      <c r="P15" s="13">
        <f>AVERAGE(I15:I17)</f>
        <v>0.5871335869321996</v>
      </c>
      <c r="Q15" s="14">
        <f>STDEVA(I15:I16)</f>
        <v>0.03889166408942793</v>
      </c>
      <c r="R15" s="15">
        <f>AVERAGE(L15:L16)</f>
        <v>0.5696744156493058</v>
      </c>
      <c r="S15" s="9">
        <f>MEDIAN(J15:J17)</f>
        <v>0.7480862433723372</v>
      </c>
      <c r="T15" s="9">
        <f>AVERAGE(J15:J17)</f>
        <v>0.5106907686554075</v>
      </c>
      <c r="U15">
        <f>STDEVA(J15:J16)</f>
        <v>0.025385005614927795</v>
      </c>
    </row>
    <row r="16" spans="1:14" ht="12.75">
      <c r="A16" s="4">
        <v>2</v>
      </c>
      <c r="B16" t="s">
        <v>13</v>
      </c>
      <c r="C16" s="12">
        <v>657</v>
      </c>
      <c r="D16" s="8"/>
      <c r="E16" s="8">
        <v>205</v>
      </c>
      <c r="F16" s="8">
        <v>126</v>
      </c>
      <c r="G16" s="9"/>
      <c r="H16" s="9"/>
      <c r="I16" s="9">
        <f t="shared" si="0"/>
        <v>0.6146341463414634</v>
      </c>
      <c r="J16" s="11">
        <f t="shared" si="4"/>
        <v>0.7839860625938853</v>
      </c>
      <c r="K16" s="11">
        <f t="shared" si="1"/>
        <v>0.1917808219178082</v>
      </c>
      <c r="L16" s="11">
        <f t="shared" si="2"/>
        <v>0.3120243531202435</v>
      </c>
      <c r="M16" s="11">
        <f t="shared" si="3"/>
        <v>0.6146341463414634</v>
      </c>
      <c r="N16">
        <v>2</v>
      </c>
    </row>
    <row r="17" spans="1:14" ht="12.75">
      <c r="A17" s="4">
        <v>3</v>
      </c>
      <c r="B17" t="s">
        <v>13</v>
      </c>
      <c r="C17" s="12">
        <v>661</v>
      </c>
      <c r="D17" s="8"/>
      <c r="E17" s="8"/>
      <c r="F17" s="8">
        <v>271</v>
      </c>
      <c r="G17" s="9"/>
      <c r="H17" s="9"/>
      <c r="I17" s="9"/>
      <c r="J17" s="11">
        <f t="shared" si="4"/>
        <v>0</v>
      </c>
      <c r="K17" s="11"/>
      <c r="L17" s="11"/>
      <c r="M17" s="11"/>
      <c r="N17">
        <v>2</v>
      </c>
    </row>
    <row r="18" spans="1:22" ht="12.75">
      <c r="A18" s="4">
        <v>1</v>
      </c>
      <c r="B18" s="5" t="s">
        <v>27</v>
      </c>
      <c r="C18" s="10">
        <v>107</v>
      </c>
      <c r="D18" s="6"/>
      <c r="E18" s="6">
        <v>220</v>
      </c>
      <c r="F18" s="6">
        <v>65</v>
      </c>
      <c r="G18" s="7"/>
      <c r="H18" s="7"/>
      <c r="I18" s="7">
        <f t="shared" si="0"/>
        <v>0.29545454545454547</v>
      </c>
      <c r="J18" s="7">
        <f t="shared" si="4"/>
        <v>0.543557306504609</v>
      </c>
      <c r="K18" s="7">
        <f aca="true" t="shared" si="5" ref="K18:K23">F18/C18</f>
        <v>0.6074766355140186</v>
      </c>
      <c r="L18" s="7">
        <f aca="true" t="shared" si="6" ref="L18:L23">E18/C18</f>
        <v>2.05607476635514</v>
      </c>
      <c r="M18" s="7">
        <f t="shared" si="3"/>
        <v>0.29545454545454547</v>
      </c>
      <c r="N18">
        <v>3</v>
      </c>
      <c r="O18" s="13">
        <f>MEDIAN(I18:I20)</f>
        <v>0.5916230366492147</v>
      </c>
      <c r="P18" s="13">
        <f>AVERAGE(I18:I20)</f>
        <v>0.6015997003637007</v>
      </c>
      <c r="Q18" s="14">
        <f>STDEVA(I18:I20)</f>
        <v>0.3112534288189776</v>
      </c>
      <c r="R18" s="15">
        <f>AVERAGE(L19:L20)</f>
        <v>0.2859102343439693</v>
      </c>
      <c r="S18" s="9">
        <f>MEDIAN(J18:J20)</f>
        <v>0.7691703560650363</v>
      </c>
      <c r="T18" s="9">
        <f>AVERAGE(J18:J20)</f>
        <v>0.7569018301981881</v>
      </c>
      <c r="U18">
        <f>STDEVA(J18:J20)</f>
        <v>0.20748248048811374</v>
      </c>
      <c r="V18">
        <f>TTEST(I18:I20,I21:I23,2,3)</f>
        <v>0.3871777408890494</v>
      </c>
    </row>
    <row r="19" spans="1:14" ht="12.75">
      <c r="A19" s="4">
        <v>2</v>
      </c>
      <c r="B19" s="5" t="s">
        <v>14</v>
      </c>
      <c r="C19" s="10">
        <v>581</v>
      </c>
      <c r="D19" s="6"/>
      <c r="E19" s="6">
        <v>191</v>
      </c>
      <c r="F19" s="6">
        <v>113</v>
      </c>
      <c r="G19" s="7"/>
      <c r="H19" s="7"/>
      <c r="I19" s="7">
        <f t="shared" si="0"/>
        <v>0.5916230366492147</v>
      </c>
      <c r="J19" s="7">
        <f t="shared" si="4"/>
        <v>0.7691703560650363</v>
      </c>
      <c r="K19" s="7">
        <f t="shared" si="5"/>
        <v>0.1944922547332186</v>
      </c>
      <c r="L19" s="7">
        <f t="shared" si="6"/>
        <v>0.3287435456110155</v>
      </c>
      <c r="M19" s="7">
        <f t="shared" si="3"/>
        <v>0.5916230366492147</v>
      </c>
      <c r="N19">
        <v>3</v>
      </c>
    </row>
    <row r="20" spans="1:14" ht="12.75">
      <c r="A20" s="4">
        <v>3</v>
      </c>
      <c r="B20" s="5" t="s">
        <v>14</v>
      </c>
      <c r="C20" s="10">
        <v>650</v>
      </c>
      <c r="D20" s="6"/>
      <c r="E20" s="6">
        <v>158</v>
      </c>
      <c r="F20" s="6">
        <v>145</v>
      </c>
      <c r="G20" s="7"/>
      <c r="H20" s="7"/>
      <c r="I20" s="7">
        <f t="shared" si="0"/>
        <v>0.9177215189873418</v>
      </c>
      <c r="J20" s="7">
        <f t="shared" si="4"/>
        <v>0.9579778280249193</v>
      </c>
      <c r="K20" s="7">
        <f t="shared" si="5"/>
        <v>0.2230769230769231</v>
      </c>
      <c r="L20" s="7">
        <f t="shared" si="6"/>
        <v>0.24307692307692308</v>
      </c>
      <c r="M20" s="7">
        <f t="shared" si="3"/>
        <v>0.9177215189873418</v>
      </c>
      <c r="N20">
        <v>3</v>
      </c>
    </row>
    <row r="21" spans="1:21" ht="12.75">
      <c r="A21" s="4">
        <v>1</v>
      </c>
      <c r="B21" t="s">
        <v>15</v>
      </c>
      <c r="C21" s="12">
        <v>595</v>
      </c>
      <c r="D21" s="8"/>
      <c r="E21" s="8">
        <v>491</v>
      </c>
      <c r="F21" s="8">
        <v>245</v>
      </c>
      <c r="G21" s="9"/>
      <c r="H21" s="9"/>
      <c r="I21" s="9">
        <f t="shared" si="0"/>
        <v>0.4989816700610998</v>
      </c>
      <c r="J21" s="11">
        <f t="shared" si="4"/>
        <v>0.7063863461740323</v>
      </c>
      <c r="K21" s="11">
        <f t="shared" si="5"/>
        <v>0.4117647058823529</v>
      </c>
      <c r="L21" s="11">
        <f t="shared" si="6"/>
        <v>0.8252100840336134</v>
      </c>
      <c r="M21" s="11">
        <f t="shared" si="3"/>
        <v>0.4989816700610998</v>
      </c>
      <c r="N21">
        <v>3</v>
      </c>
      <c r="O21" s="13">
        <f>MEDIAN(I21:I23)</f>
        <v>0.8260869565217391</v>
      </c>
      <c r="P21" s="13">
        <f>AVERAGE(I21:I23)</f>
        <v>1.1083562088609462</v>
      </c>
      <c r="Q21" s="14">
        <f>STDEVA(I21:I23)</f>
        <v>0.7893167645598579</v>
      </c>
      <c r="R21" s="15">
        <f>AVERAGE(L21:L23)</f>
        <v>0.4491056389948207</v>
      </c>
      <c r="S21" s="9">
        <f>MEDIAN(J21:J23)</f>
        <v>0.9088932591463857</v>
      </c>
      <c r="T21" s="9">
        <f>AVERAGE(J21:J23)</f>
        <v>1.0098310558978378</v>
      </c>
      <c r="U21">
        <f>STDEVA(J21:J23)</f>
        <v>0.3645492711661988</v>
      </c>
    </row>
    <row r="22" spans="1:14" ht="12.75">
      <c r="A22" s="4">
        <v>2</v>
      </c>
      <c r="B22" t="s">
        <v>15</v>
      </c>
      <c r="C22" s="12">
        <v>537</v>
      </c>
      <c r="D22" s="8"/>
      <c r="E22" s="8">
        <v>101</v>
      </c>
      <c r="F22" s="8">
        <v>202</v>
      </c>
      <c r="G22" s="9"/>
      <c r="H22" s="9"/>
      <c r="I22" s="9">
        <f t="shared" si="0"/>
        <v>2</v>
      </c>
      <c r="J22" s="11">
        <f t="shared" si="4"/>
        <v>1.4142135623730951</v>
      </c>
      <c r="K22" s="11">
        <f t="shared" si="5"/>
        <v>0.3761638733705773</v>
      </c>
      <c r="L22" s="11">
        <f t="shared" si="6"/>
        <v>0.18808193668528864</v>
      </c>
      <c r="M22" s="11">
        <f t="shared" si="3"/>
        <v>2</v>
      </c>
      <c r="N22">
        <v>3</v>
      </c>
    </row>
    <row r="23" spans="1:14" ht="12.75">
      <c r="A23" s="4">
        <v>3</v>
      </c>
      <c r="B23" t="s">
        <v>15</v>
      </c>
      <c r="C23" s="12">
        <v>482</v>
      </c>
      <c r="D23" s="8"/>
      <c r="E23" s="8">
        <v>161</v>
      </c>
      <c r="F23" s="8">
        <v>133</v>
      </c>
      <c r="G23" s="9"/>
      <c r="H23" s="9"/>
      <c r="I23" s="9">
        <f t="shared" si="0"/>
        <v>0.8260869565217391</v>
      </c>
      <c r="J23" s="11">
        <f t="shared" si="4"/>
        <v>0.9088932591463857</v>
      </c>
      <c r="K23" s="11">
        <f t="shared" si="5"/>
        <v>0.27593360995850624</v>
      </c>
      <c r="L23" s="11">
        <f t="shared" si="6"/>
        <v>0.33402489626556015</v>
      </c>
      <c r="M23" s="11">
        <f t="shared" si="3"/>
        <v>0.8260869565217392</v>
      </c>
      <c r="N23">
        <v>3</v>
      </c>
    </row>
    <row r="24" spans="1:22" ht="12.75">
      <c r="A24" s="4">
        <v>1</v>
      </c>
      <c r="B24" s="5" t="s">
        <v>23</v>
      </c>
      <c r="C24" s="10">
        <v>581</v>
      </c>
      <c r="D24" s="6"/>
      <c r="E24" s="6">
        <v>643</v>
      </c>
      <c r="F24" s="6">
        <v>226</v>
      </c>
      <c r="G24" s="7"/>
      <c r="H24" s="7"/>
      <c r="I24" s="7">
        <f t="shared" si="0"/>
        <v>0.3514774494556765</v>
      </c>
      <c r="J24" s="7">
        <f t="shared" si="4"/>
        <v>0.592855336026991</v>
      </c>
      <c r="K24" s="7">
        <f aca="true" t="shared" si="7" ref="K24:K41">F24/C24</f>
        <v>0.3889845094664372</v>
      </c>
      <c r="L24" s="7">
        <f aca="true" t="shared" si="8" ref="L24:L41">E24/C24</f>
        <v>1.1067125645438898</v>
      </c>
      <c r="M24" s="7">
        <f t="shared" si="3"/>
        <v>0.35147744945567655</v>
      </c>
      <c r="N24">
        <v>4</v>
      </c>
      <c r="O24" s="13">
        <f>MEDIAN(I24:I26)</f>
        <v>0.3514774494556765</v>
      </c>
      <c r="P24" s="13">
        <f>AVERAGE(I24:I26)</f>
        <v>0.35574422276125245</v>
      </c>
      <c r="Q24" s="14">
        <f>STDEVA(I24:I26)</f>
        <v>0.16190140587166701</v>
      </c>
      <c r="R24" s="15">
        <f>AVERAGE(L24:L26)</f>
        <v>0.8023586324620776</v>
      </c>
      <c r="S24" s="9">
        <f>MEDIAN(J24:J26)</f>
        <v>0.592855336026991</v>
      </c>
      <c r="T24" s="9">
        <f>AVERAGE(J24:J26)</f>
        <v>0.5855075757295674</v>
      </c>
      <c r="U24">
        <f>STDEVA(J24:J26)</f>
        <v>0.1392395500093492</v>
      </c>
      <c r="V24">
        <f>TTEST(I24:I26,I27:I29,2,3)</f>
        <v>0.25943442184476007</v>
      </c>
    </row>
    <row r="25" spans="1:14" ht="12.75">
      <c r="A25" s="4">
        <v>2</v>
      </c>
      <c r="B25" s="5" t="s">
        <v>23</v>
      </c>
      <c r="C25" s="10">
        <v>657</v>
      </c>
      <c r="D25" s="6"/>
      <c r="E25" s="6">
        <v>653</v>
      </c>
      <c r="F25" s="6">
        <v>128</v>
      </c>
      <c r="G25" s="7"/>
      <c r="H25" s="7"/>
      <c r="I25" s="7">
        <f t="shared" si="0"/>
        <v>0.19601837672281777</v>
      </c>
      <c r="J25" s="7">
        <f t="shared" si="4"/>
        <v>0.4427396263299884</v>
      </c>
      <c r="K25" s="7">
        <f t="shared" si="7"/>
        <v>0.1948249619482496</v>
      </c>
      <c r="L25" s="7">
        <f t="shared" si="8"/>
        <v>0.9939117199391172</v>
      </c>
      <c r="M25" s="7">
        <f t="shared" si="3"/>
        <v>0.19601837672281774</v>
      </c>
      <c r="N25">
        <v>4</v>
      </c>
    </row>
    <row r="26" spans="1:14" ht="12.75">
      <c r="A26" s="4">
        <v>3</v>
      </c>
      <c r="B26" s="5" t="s">
        <v>23</v>
      </c>
      <c r="C26" s="10">
        <v>496</v>
      </c>
      <c r="D26" s="6"/>
      <c r="E26" s="6">
        <v>152</v>
      </c>
      <c r="F26" s="6">
        <v>79</v>
      </c>
      <c r="G26" s="7"/>
      <c r="H26" s="7"/>
      <c r="I26" s="7">
        <f t="shared" si="0"/>
        <v>0.5197368421052632</v>
      </c>
      <c r="J26" s="7">
        <f t="shared" si="4"/>
        <v>0.7209277648317224</v>
      </c>
      <c r="K26" s="7">
        <f t="shared" si="7"/>
        <v>0.1592741935483871</v>
      </c>
      <c r="L26" s="7">
        <f t="shared" si="8"/>
        <v>0.3064516129032258</v>
      </c>
      <c r="M26" s="7">
        <f t="shared" si="3"/>
        <v>0.5197368421052632</v>
      </c>
      <c r="N26">
        <v>4</v>
      </c>
    </row>
    <row r="27" spans="1:21" ht="12.75">
      <c r="A27" s="4">
        <v>1</v>
      </c>
      <c r="B27" t="s">
        <v>24</v>
      </c>
      <c r="C27" s="12">
        <v>449</v>
      </c>
      <c r="D27" s="8"/>
      <c r="E27" s="8">
        <v>672</v>
      </c>
      <c r="F27" s="8">
        <v>203</v>
      </c>
      <c r="G27" s="9"/>
      <c r="H27" s="9"/>
      <c r="I27" s="9">
        <f t="shared" si="0"/>
        <v>0.3020833333333333</v>
      </c>
      <c r="J27" s="11">
        <f t="shared" si="4"/>
        <v>0.5496210815947049</v>
      </c>
      <c r="K27" s="11">
        <f t="shared" si="7"/>
        <v>0.4521158129175947</v>
      </c>
      <c r="L27" s="11">
        <f t="shared" si="8"/>
        <v>1.4966592427616927</v>
      </c>
      <c r="M27" s="11">
        <f>K27/L27</f>
        <v>0.3020833333333333</v>
      </c>
      <c r="N27">
        <v>4</v>
      </c>
      <c r="O27" s="13">
        <f>MEDIAN(I27:I29)</f>
        <v>0.7006802721088435</v>
      </c>
      <c r="P27" s="13">
        <f>AVERAGE(I27:I29)</f>
        <v>0.6591490499153249</v>
      </c>
      <c r="Q27" s="14">
        <f>STDEVA(I27:I29)</f>
        <v>0.3382179663501685</v>
      </c>
      <c r="R27" s="15">
        <f>AVERAGE(L27:L29)</f>
        <v>0.6850916400174208</v>
      </c>
      <c r="S27" s="9">
        <f>MEDIAN(J27:J29)</f>
        <v>0.8370664681546165</v>
      </c>
      <c r="T27" s="9">
        <f>AVERAGE(J27:J29)</f>
        <v>0.7913160586934943</v>
      </c>
      <c r="U27">
        <f>STDEVA(J27:J29)</f>
        <v>0.2223778715467855</v>
      </c>
    </row>
    <row r="28" spans="1:14" ht="12.75">
      <c r="A28" s="4">
        <v>2</v>
      </c>
      <c r="B28" t="s">
        <v>24</v>
      </c>
      <c r="C28" s="12">
        <v>537</v>
      </c>
      <c r="D28" s="8"/>
      <c r="E28" s="8">
        <v>158</v>
      </c>
      <c r="F28" s="8">
        <v>154</v>
      </c>
      <c r="G28" s="9"/>
      <c r="H28" s="9"/>
      <c r="I28" s="9">
        <f t="shared" si="0"/>
        <v>0.9746835443037974</v>
      </c>
      <c r="J28" s="11">
        <f t="shared" si="4"/>
        <v>0.9872606263311616</v>
      </c>
      <c r="K28" s="11">
        <f t="shared" si="7"/>
        <v>0.28677839851024206</v>
      </c>
      <c r="L28" s="11">
        <f t="shared" si="8"/>
        <v>0.2942271880819367</v>
      </c>
      <c r="M28" s="11">
        <f t="shared" si="3"/>
        <v>0.9746835443037973</v>
      </c>
      <c r="N28">
        <v>4</v>
      </c>
    </row>
    <row r="29" spans="1:14" ht="12.75">
      <c r="A29" s="4">
        <v>3</v>
      </c>
      <c r="B29" t="s">
        <v>24</v>
      </c>
      <c r="C29" s="12">
        <v>556</v>
      </c>
      <c r="D29" s="8"/>
      <c r="E29" s="8">
        <v>147</v>
      </c>
      <c r="F29" s="8">
        <v>103</v>
      </c>
      <c r="G29" s="9"/>
      <c r="H29" s="9"/>
      <c r="I29" s="9">
        <f t="shared" si="0"/>
        <v>0.7006802721088435</v>
      </c>
      <c r="J29" s="11">
        <f t="shared" si="4"/>
        <v>0.8370664681546165</v>
      </c>
      <c r="K29" s="11">
        <f t="shared" si="7"/>
        <v>0.18525179856115107</v>
      </c>
      <c r="L29" s="11">
        <f t="shared" si="8"/>
        <v>0.2643884892086331</v>
      </c>
      <c r="M29" s="11">
        <f t="shared" si="3"/>
        <v>0.7006802721088434</v>
      </c>
      <c r="N29">
        <v>4</v>
      </c>
    </row>
    <row r="30" spans="1:22" ht="12.75">
      <c r="A30" s="4">
        <v>1</v>
      </c>
      <c r="B30" s="5" t="s">
        <v>16</v>
      </c>
      <c r="C30" s="10">
        <v>763</v>
      </c>
      <c r="D30" s="6"/>
      <c r="E30" s="6">
        <v>647</v>
      </c>
      <c r="F30" s="6">
        <v>331</v>
      </c>
      <c r="G30" s="7"/>
      <c r="H30" s="7"/>
      <c r="I30" s="7">
        <f t="shared" si="0"/>
        <v>0.5115919629057187</v>
      </c>
      <c r="J30" s="7">
        <f t="shared" si="4"/>
        <v>0.7152565713824087</v>
      </c>
      <c r="K30" s="7">
        <f t="shared" si="7"/>
        <v>0.4338138925294889</v>
      </c>
      <c r="L30" s="7">
        <f t="shared" si="8"/>
        <v>0.8479685452162516</v>
      </c>
      <c r="M30" s="7">
        <f t="shared" si="3"/>
        <v>0.5115919629057187</v>
      </c>
      <c r="N30">
        <v>5</v>
      </c>
      <c r="O30" s="13">
        <f>MEDIAN(I30:I32)</f>
        <v>0.5115919629057187</v>
      </c>
      <c r="P30" s="13">
        <f>AVERAGE(I30:I32)</f>
        <v>0.8457808663460114</v>
      </c>
      <c r="Q30" s="14">
        <f>STDEVA(I30:I32)</f>
        <v>0.5831027920861472</v>
      </c>
      <c r="R30" s="15">
        <f>AVERAGE(L30:L32)</f>
        <v>0.4797534582851796</v>
      </c>
      <c r="S30" s="9">
        <f>MEDIAN(J30:J32)</f>
        <v>0.7152565713824087</v>
      </c>
      <c r="T30" s="9">
        <f>AVERAGE(J30:J32)</f>
        <v>0.8865243444508422</v>
      </c>
      <c r="U30">
        <f>STDEVA(J30:J32)</f>
        <v>0.29963841469848945</v>
      </c>
      <c r="V30">
        <f>TTEST(I30:I32,I33:I35,2,3)</f>
        <v>0.5485135945500584</v>
      </c>
    </row>
    <row r="31" spans="1:14" ht="12.75">
      <c r="A31" s="4">
        <v>2</v>
      </c>
      <c r="B31" s="5" t="s">
        <v>16</v>
      </c>
      <c r="C31" s="10">
        <v>590</v>
      </c>
      <c r="D31" s="6"/>
      <c r="E31" s="6">
        <v>225</v>
      </c>
      <c r="F31" s="6">
        <v>114</v>
      </c>
      <c r="G31" s="7"/>
      <c r="H31" s="7"/>
      <c r="I31" s="7">
        <f t="shared" si="0"/>
        <v>0.5066666666666667</v>
      </c>
      <c r="J31" s="7">
        <f t="shared" si="4"/>
        <v>0.7118052168020874</v>
      </c>
      <c r="K31" s="7">
        <f t="shared" si="7"/>
        <v>0.19322033898305085</v>
      </c>
      <c r="L31" s="7">
        <f t="shared" si="8"/>
        <v>0.3813559322033898</v>
      </c>
      <c r="M31" s="7">
        <f t="shared" si="3"/>
        <v>0.5066666666666667</v>
      </c>
      <c r="N31">
        <v>5</v>
      </c>
    </row>
    <row r="32" spans="1:14" ht="12.75">
      <c r="A32" s="4">
        <v>3</v>
      </c>
      <c r="B32" s="5" t="s">
        <v>16</v>
      </c>
      <c r="C32" s="10">
        <v>624</v>
      </c>
      <c r="D32" s="6"/>
      <c r="E32" s="6">
        <v>131</v>
      </c>
      <c r="F32" s="6">
        <v>199</v>
      </c>
      <c r="G32" s="7"/>
      <c r="H32" s="7"/>
      <c r="I32" s="7">
        <f t="shared" si="0"/>
        <v>1.5190839694656488</v>
      </c>
      <c r="J32" s="7">
        <f t="shared" si="4"/>
        <v>1.2325112451680305</v>
      </c>
      <c r="K32" s="7">
        <f t="shared" si="7"/>
        <v>0.3189102564102564</v>
      </c>
      <c r="L32" s="7">
        <f t="shared" si="8"/>
        <v>0.20993589743589744</v>
      </c>
      <c r="M32" s="7">
        <f t="shared" si="3"/>
        <v>1.5190839694656488</v>
      </c>
      <c r="N32">
        <v>5</v>
      </c>
    </row>
    <row r="33" spans="1:21" ht="12.75">
      <c r="A33" s="4">
        <v>1</v>
      </c>
      <c r="B33" t="s">
        <v>17</v>
      </c>
      <c r="C33" s="12">
        <v>463</v>
      </c>
      <c r="D33" s="8"/>
      <c r="E33" s="8">
        <v>481</v>
      </c>
      <c r="F33" s="8">
        <v>291</v>
      </c>
      <c r="G33" s="9"/>
      <c r="H33" s="9"/>
      <c r="I33" s="9">
        <f t="shared" si="0"/>
        <v>0.604989604989605</v>
      </c>
      <c r="J33" s="11">
        <f t="shared" si="4"/>
        <v>0.7778107771107347</v>
      </c>
      <c r="K33" s="11">
        <f t="shared" si="7"/>
        <v>0.6285097192224622</v>
      </c>
      <c r="L33" s="11">
        <f t="shared" si="8"/>
        <v>1.038876889848812</v>
      </c>
      <c r="M33" s="11">
        <f t="shared" si="3"/>
        <v>0.604989604989605</v>
      </c>
      <c r="N33">
        <v>5</v>
      </c>
      <c r="O33" s="13">
        <f>MEDIAN(I33:I35)</f>
        <v>0.604989604989605</v>
      </c>
      <c r="P33" s="13">
        <f>AVERAGE(I33:I35)</f>
        <v>0.6037099852889326</v>
      </c>
      <c r="Q33" s="14">
        <f>STDEVA(I33:I35)</f>
        <v>0.10307613271207257</v>
      </c>
      <c r="R33" s="15">
        <f>AVERAGE(L33:L35)</f>
        <v>0.6433038133693946</v>
      </c>
      <c r="S33" s="9">
        <f>MEDIAN(J33:J35)</f>
        <v>0.7778107771107347</v>
      </c>
      <c r="T33" s="9">
        <f>AVERAGE(J33:J35)</f>
        <v>0.775079711389997</v>
      </c>
      <c r="U33">
        <f>STDEVA(J33:J35)</f>
        <v>0.06664937674725303</v>
      </c>
    </row>
    <row r="34" spans="1:14" ht="12.75">
      <c r="A34" s="4">
        <v>2</v>
      </c>
      <c r="B34" t="s">
        <v>17</v>
      </c>
      <c r="C34" s="12">
        <v>680</v>
      </c>
      <c r="D34" s="8"/>
      <c r="E34" s="8">
        <v>228</v>
      </c>
      <c r="F34" s="8">
        <v>161</v>
      </c>
      <c r="G34" s="9"/>
      <c r="H34" s="9"/>
      <c r="I34" s="9">
        <f t="shared" si="0"/>
        <v>0.706140350877193</v>
      </c>
      <c r="J34" s="11">
        <f t="shared" si="4"/>
        <v>0.840321575872709</v>
      </c>
      <c r="K34" s="11">
        <f t="shared" si="7"/>
        <v>0.23676470588235293</v>
      </c>
      <c r="L34" s="11">
        <f t="shared" si="8"/>
        <v>0.3352941176470588</v>
      </c>
      <c r="M34" s="11">
        <f t="shared" si="3"/>
        <v>0.706140350877193</v>
      </c>
      <c r="N34">
        <v>5</v>
      </c>
    </row>
    <row r="35" spans="1:14" ht="12.75">
      <c r="A35" s="4">
        <v>3</v>
      </c>
      <c r="B35" t="s">
        <v>17</v>
      </c>
      <c r="C35" s="12">
        <v>601</v>
      </c>
      <c r="D35" s="8"/>
      <c r="E35" s="8">
        <v>334</v>
      </c>
      <c r="F35" s="8">
        <v>167</v>
      </c>
      <c r="G35" s="9"/>
      <c r="H35" s="9"/>
      <c r="I35" s="9">
        <f t="shared" si="0"/>
        <v>0.5</v>
      </c>
      <c r="J35" s="11">
        <f t="shared" si="4"/>
        <v>0.7071067811865476</v>
      </c>
      <c r="K35" s="11">
        <f t="shared" si="7"/>
        <v>0.2778702163061564</v>
      </c>
      <c r="L35" s="11">
        <f t="shared" si="8"/>
        <v>0.5557404326123128</v>
      </c>
      <c r="M35" s="11">
        <f t="shared" si="3"/>
        <v>0.5</v>
      </c>
      <c r="N35">
        <v>5</v>
      </c>
    </row>
    <row r="36" spans="1:22" ht="12.75">
      <c r="A36" s="4">
        <v>1</v>
      </c>
      <c r="B36" s="5" t="s">
        <v>25</v>
      </c>
      <c r="C36" s="10">
        <v>797</v>
      </c>
      <c r="D36" s="6"/>
      <c r="E36" s="6">
        <v>712</v>
      </c>
      <c r="F36" s="6">
        <v>308</v>
      </c>
      <c r="G36" s="7"/>
      <c r="H36" s="7"/>
      <c r="I36" s="7">
        <f t="shared" si="0"/>
        <v>0.43258426966292135</v>
      </c>
      <c r="J36" s="7">
        <f>SQRT(I36)</f>
        <v>0.6577113878160552</v>
      </c>
      <c r="K36" s="7">
        <f t="shared" si="7"/>
        <v>0.3864491844416562</v>
      </c>
      <c r="L36" s="7">
        <f t="shared" si="8"/>
        <v>0.8933500627352572</v>
      </c>
      <c r="M36" s="7">
        <f t="shared" si="3"/>
        <v>0.43258426966292135</v>
      </c>
      <c r="N36">
        <v>6</v>
      </c>
      <c r="O36" s="13">
        <f>MEDIAN(I36:I38)</f>
        <v>0.43258426966292135</v>
      </c>
      <c r="P36" s="13">
        <f>AVERAGE(I36:I38)</f>
        <v>0.8599190665257647</v>
      </c>
      <c r="Q36" s="14">
        <f>STDEVA(I36:I38)</f>
        <v>0.8180609076726506</v>
      </c>
      <c r="R36" s="15">
        <f>AVERAGE(L36:L38)</f>
        <v>0.5967969726745117</v>
      </c>
      <c r="S36" s="9">
        <f>MEDIAN(J36:J38)</f>
        <v>0.6577113878160552</v>
      </c>
      <c r="T36" s="9">
        <f>AVERAGE(J36:J38)</f>
        <v>0.862353488361744</v>
      </c>
      <c r="U36">
        <f>STDEVA(J36:J38)</f>
        <v>0.41761021473874943</v>
      </c>
      <c r="V36">
        <f>TTEST(I36:I38,I39:I41,2,3)</f>
        <v>0.8097417436822008</v>
      </c>
    </row>
    <row r="37" spans="1:14" ht="12.75">
      <c r="A37" s="4">
        <v>2</v>
      </c>
      <c r="B37" s="5" t="s">
        <v>25</v>
      </c>
      <c r="C37" s="10">
        <v>540</v>
      </c>
      <c r="D37" s="6"/>
      <c r="E37" s="6">
        <v>343</v>
      </c>
      <c r="F37" s="6">
        <v>118</v>
      </c>
      <c r="G37" s="7"/>
      <c r="H37" s="7"/>
      <c r="I37" s="7">
        <f t="shared" si="0"/>
        <v>0.34402332361516036</v>
      </c>
      <c r="J37" s="7">
        <f t="shared" si="4"/>
        <v>0.5865350148244863</v>
      </c>
      <c r="K37" s="7">
        <f t="shared" si="7"/>
        <v>0.21851851851851853</v>
      </c>
      <c r="L37" s="7">
        <f t="shared" si="8"/>
        <v>0.6351851851851852</v>
      </c>
      <c r="M37" s="7">
        <f t="shared" si="3"/>
        <v>0.34402332361516036</v>
      </c>
      <c r="N37">
        <v>6</v>
      </c>
    </row>
    <row r="38" spans="1:14" ht="12.75">
      <c r="A38" s="4">
        <v>3</v>
      </c>
      <c r="B38" s="5" t="s">
        <v>25</v>
      </c>
      <c r="C38" s="10">
        <v>485</v>
      </c>
      <c r="D38" s="6"/>
      <c r="E38" s="6">
        <v>127</v>
      </c>
      <c r="F38" s="6">
        <v>229</v>
      </c>
      <c r="G38" s="7"/>
      <c r="H38" s="7"/>
      <c r="I38" s="7">
        <f t="shared" si="0"/>
        <v>1.8031496062992125</v>
      </c>
      <c r="J38" s="7">
        <f t="shared" si="4"/>
        <v>1.3428140624446903</v>
      </c>
      <c r="K38" s="7">
        <f t="shared" si="7"/>
        <v>0.47216494845360824</v>
      </c>
      <c r="L38" s="7">
        <f t="shared" si="8"/>
        <v>0.2618556701030928</v>
      </c>
      <c r="M38" s="7">
        <f t="shared" si="3"/>
        <v>1.8031496062992125</v>
      </c>
      <c r="N38">
        <v>6</v>
      </c>
    </row>
    <row r="39" spans="1:21" ht="12.75">
      <c r="A39" s="4">
        <v>1</v>
      </c>
      <c r="B39" t="s">
        <v>26</v>
      </c>
      <c r="C39" s="12">
        <v>369</v>
      </c>
      <c r="D39" s="8"/>
      <c r="E39" s="8">
        <v>300</v>
      </c>
      <c r="F39" s="8">
        <v>193</v>
      </c>
      <c r="G39" s="9"/>
      <c r="H39" s="9"/>
      <c r="I39" s="9">
        <f t="shared" si="0"/>
        <v>0.6433333333333333</v>
      </c>
      <c r="J39" s="11">
        <f t="shared" si="4"/>
        <v>0.8020806277010643</v>
      </c>
      <c r="K39" s="11">
        <f t="shared" si="7"/>
        <v>0.5230352303523035</v>
      </c>
      <c r="L39" s="11">
        <f t="shared" si="8"/>
        <v>0.8130081300813008</v>
      </c>
      <c r="M39" s="11">
        <f t="shared" si="3"/>
        <v>0.6433333333333333</v>
      </c>
      <c r="N39">
        <v>6</v>
      </c>
      <c r="O39" s="13">
        <f>MEDIAN(I39:I41)</f>
        <v>0.9254658385093167</v>
      </c>
      <c r="P39" s="13">
        <f>AVERAGE(I39:I41)</f>
        <v>0.9982782249337433</v>
      </c>
      <c r="Q39" s="14">
        <f>STDEVA(I39:I41)</f>
        <v>0.39639866838402965</v>
      </c>
      <c r="R39" s="15">
        <f>AVERAGE(L39:L41)</f>
        <v>0.5818109320422188</v>
      </c>
      <c r="S39" s="9">
        <f>MEDIAN(J39:J41)</f>
        <v>0.9620113505096064</v>
      </c>
      <c r="T39" s="9">
        <f>AVERAGE(J39:J41)</f>
        <v>0.9860864208461216</v>
      </c>
      <c r="U39">
        <f>STDEVA(J39:J41)</f>
        <v>0.1971489115743306</v>
      </c>
    </row>
    <row r="40" spans="1:14" ht="12.75">
      <c r="A40" s="4">
        <v>2</v>
      </c>
      <c r="B40" t="s">
        <v>26</v>
      </c>
      <c r="C40" s="12">
        <v>592</v>
      </c>
      <c r="D40" s="8"/>
      <c r="E40" s="8">
        <v>322</v>
      </c>
      <c r="F40" s="8">
        <v>298</v>
      </c>
      <c r="G40" s="9"/>
      <c r="H40" s="9"/>
      <c r="I40" s="9">
        <f t="shared" si="0"/>
        <v>0.9254658385093167</v>
      </c>
      <c r="J40" s="11">
        <f t="shared" si="4"/>
        <v>0.9620113505096064</v>
      </c>
      <c r="K40" s="11">
        <f t="shared" si="7"/>
        <v>0.5033783783783784</v>
      </c>
      <c r="L40" s="11">
        <f t="shared" si="8"/>
        <v>0.543918918918919</v>
      </c>
      <c r="M40" s="11">
        <f t="shared" si="3"/>
        <v>0.9254658385093167</v>
      </c>
      <c r="N40">
        <v>6</v>
      </c>
    </row>
    <row r="41" spans="1:14" ht="12.75">
      <c r="A41" s="4">
        <v>3</v>
      </c>
      <c r="B41" t="s">
        <v>26</v>
      </c>
      <c r="C41" s="12">
        <v>435</v>
      </c>
      <c r="D41" s="8"/>
      <c r="E41" s="8">
        <v>169</v>
      </c>
      <c r="F41" s="8">
        <v>241</v>
      </c>
      <c r="G41" s="9"/>
      <c r="H41" s="9"/>
      <c r="I41" s="9">
        <f t="shared" si="0"/>
        <v>1.4260355029585798</v>
      </c>
      <c r="J41" s="11">
        <f t="shared" si="4"/>
        <v>1.194167284327694</v>
      </c>
      <c r="K41" s="11">
        <f t="shared" si="7"/>
        <v>0.5540229885057472</v>
      </c>
      <c r="L41" s="11">
        <f t="shared" si="8"/>
        <v>0.38850574712643676</v>
      </c>
      <c r="M41" s="11">
        <f t="shared" si="3"/>
        <v>1.42603550295858</v>
      </c>
      <c r="N41">
        <v>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R5" sqref="R5"/>
    </sheetView>
  </sheetViews>
  <sheetFormatPr defaultColWidth="9.140625" defaultRowHeight="12.75"/>
  <sheetData>
    <row r="1" ht="18">
      <c r="A1" s="1" t="s">
        <v>29</v>
      </c>
    </row>
    <row r="4" spans="1:23" ht="12.75">
      <c r="A4" s="3" t="s">
        <v>0</v>
      </c>
      <c r="B4" s="3" t="s">
        <v>1</v>
      </c>
      <c r="C4" s="2" t="s">
        <v>9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31</v>
      </c>
      <c r="K4" s="2" t="s">
        <v>18</v>
      </c>
      <c r="L4" s="2" t="s">
        <v>19</v>
      </c>
      <c r="M4" s="2" t="s">
        <v>20</v>
      </c>
      <c r="N4" s="3" t="s">
        <v>8</v>
      </c>
      <c r="O4" s="2" t="s">
        <v>21</v>
      </c>
      <c r="P4" s="2" t="s">
        <v>30</v>
      </c>
      <c r="Q4" s="2" t="s">
        <v>22</v>
      </c>
      <c r="R4" s="2" t="s">
        <v>35</v>
      </c>
      <c r="S4" s="2" t="s">
        <v>28</v>
      </c>
      <c r="T4" s="2" t="s">
        <v>32</v>
      </c>
      <c r="U4" s="2" t="s">
        <v>33</v>
      </c>
      <c r="V4" s="2" t="s">
        <v>34</v>
      </c>
      <c r="W4" s="2" t="s">
        <v>37</v>
      </c>
    </row>
    <row r="5" spans="1:23" ht="12.75">
      <c r="A5" s="4">
        <v>1</v>
      </c>
      <c r="B5" s="5" t="s">
        <v>10</v>
      </c>
      <c r="C5" s="10">
        <v>585</v>
      </c>
      <c r="D5" s="6"/>
      <c r="E5" s="6">
        <v>348</v>
      </c>
      <c r="F5" s="6">
        <v>186</v>
      </c>
      <c r="G5" s="7"/>
      <c r="H5" s="7"/>
      <c r="I5" s="7">
        <f aca="true" t="shared" si="0" ref="I5:I24">F5/E5</f>
        <v>0.5344827586206896</v>
      </c>
      <c r="J5" s="7">
        <f>SQRT(I5)</f>
        <v>0.7310832774866962</v>
      </c>
      <c r="K5" s="7">
        <f aca="true" t="shared" si="1" ref="K5:K21">F5/C5</f>
        <v>0.31794871794871793</v>
      </c>
      <c r="L5" s="7">
        <f aca="true" t="shared" si="2" ref="L5:L21">E5/C5</f>
        <v>0.5948717948717949</v>
      </c>
      <c r="M5" s="7">
        <f aca="true" t="shared" si="3" ref="M5:M21">K5/L5</f>
        <v>0.5344827586206896</v>
      </c>
      <c r="N5">
        <v>1</v>
      </c>
      <c r="O5" s="13">
        <f>MEDIAN(I5:I9)</f>
        <v>0.6051587301587301</v>
      </c>
      <c r="P5" s="13">
        <f>AVERAGE(I5:I9)</f>
        <v>0.6617656355078861</v>
      </c>
      <c r="Q5" s="14">
        <f>STDEVA(I5:I9)</f>
        <v>0.26271316609165213</v>
      </c>
      <c r="R5" s="14">
        <f>TTEST(I5:I9,I10:I14,2,3)</f>
        <v>0.26385586466361033</v>
      </c>
      <c r="S5" s="15">
        <f>AVERAGE(L5:L7)</f>
        <v>0.4988277766903721</v>
      </c>
      <c r="T5" s="9">
        <f>MEDIAN(J5:J9)</f>
        <v>0.7779194882240258</v>
      </c>
      <c r="U5" s="9">
        <f>AVERAGE(J5:J9)</f>
        <v>0.8003964843305347</v>
      </c>
      <c r="V5">
        <f>STDEVA(J5:J9)</f>
        <v>0.16252347284010343</v>
      </c>
      <c r="W5">
        <f>TTEST(J5:J9,J10:J14,2,3)</f>
        <v>0.30634199029063974</v>
      </c>
    </row>
    <row r="6" spans="1:20" ht="12.75">
      <c r="A6" s="4">
        <v>2</v>
      </c>
      <c r="B6" s="5" t="s">
        <v>10</v>
      </c>
      <c r="C6" s="10">
        <v>459</v>
      </c>
      <c r="D6" s="6"/>
      <c r="E6" s="6">
        <v>255</v>
      </c>
      <c r="F6" s="6">
        <v>88</v>
      </c>
      <c r="G6" s="7"/>
      <c r="H6" s="7"/>
      <c r="I6" s="7">
        <f t="shared" si="0"/>
        <v>0.34509803921568627</v>
      </c>
      <c r="J6" s="7">
        <f aca="true" t="shared" si="4" ref="J6:J24">SQRT(I6)</f>
        <v>0.587450456818008</v>
      </c>
      <c r="K6" s="7">
        <f t="shared" si="1"/>
        <v>0.19172113289760348</v>
      </c>
      <c r="L6" s="7">
        <f t="shared" si="2"/>
        <v>0.5555555555555556</v>
      </c>
      <c r="M6" s="7">
        <f t="shared" si="3"/>
        <v>0.34509803921568627</v>
      </c>
      <c r="N6">
        <v>1</v>
      </c>
      <c r="T6" s="9"/>
    </row>
    <row r="7" spans="1:20" ht="12.75">
      <c r="A7" s="4">
        <v>3</v>
      </c>
      <c r="B7" s="5" t="s">
        <v>10</v>
      </c>
      <c r="C7" s="10">
        <v>393</v>
      </c>
      <c r="D7" s="6"/>
      <c r="E7" s="6">
        <v>136</v>
      </c>
      <c r="F7" s="6">
        <v>141</v>
      </c>
      <c r="G7" s="7"/>
      <c r="H7" s="7"/>
      <c r="I7" s="7">
        <f t="shared" si="0"/>
        <v>1.036764705882353</v>
      </c>
      <c r="J7" s="7">
        <f t="shared" si="4"/>
        <v>1.0182164337125743</v>
      </c>
      <c r="K7" s="7">
        <f t="shared" si="1"/>
        <v>0.35877862595419846</v>
      </c>
      <c r="L7" s="7">
        <f t="shared" si="2"/>
        <v>0.3460559796437659</v>
      </c>
      <c r="M7" s="7">
        <f t="shared" si="3"/>
        <v>1.036764705882353</v>
      </c>
      <c r="N7">
        <v>1</v>
      </c>
      <c r="T7" s="9"/>
    </row>
    <row r="8" spans="1:20" ht="12.75">
      <c r="A8" s="4">
        <v>4</v>
      </c>
      <c r="B8" s="5" t="s">
        <v>10</v>
      </c>
      <c r="C8" s="10"/>
      <c r="D8" s="6"/>
      <c r="E8" s="5">
        <v>710</v>
      </c>
      <c r="F8" s="5">
        <v>559</v>
      </c>
      <c r="G8" s="7"/>
      <c r="H8" s="7"/>
      <c r="I8" s="7">
        <f t="shared" si="0"/>
        <v>0.7873239436619718</v>
      </c>
      <c r="J8" s="7">
        <f t="shared" si="4"/>
        <v>0.8873127654113694</v>
      </c>
      <c r="K8" s="7"/>
      <c r="L8" s="7"/>
      <c r="M8" s="7"/>
      <c r="N8">
        <v>1</v>
      </c>
      <c r="T8" s="9"/>
    </row>
    <row r="9" spans="1:20" ht="12.75">
      <c r="A9" s="4">
        <v>5</v>
      </c>
      <c r="B9" s="5" t="s">
        <v>10</v>
      </c>
      <c r="C9" s="10"/>
      <c r="D9" s="6"/>
      <c r="E9" s="5">
        <v>1008</v>
      </c>
      <c r="F9" s="5">
        <v>610</v>
      </c>
      <c r="G9" s="7"/>
      <c r="H9" s="7"/>
      <c r="I9" s="7">
        <f t="shared" si="0"/>
        <v>0.6051587301587301</v>
      </c>
      <c r="J9" s="7">
        <f t="shared" si="4"/>
        <v>0.7779194882240258</v>
      </c>
      <c r="K9" s="7"/>
      <c r="L9" s="7"/>
      <c r="M9" s="7"/>
      <c r="N9">
        <v>1</v>
      </c>
      <c r="T9" s="9"/>
    </row>
    <row r="10" spans="1:22" ht="12.75">
      <c r="A10" s="16">
        <v>1</v>
      </c>
      <c r="B10" t="s">
        <v>11</v>
      </c>
      <c r="C10" s="12">
        <v>397</v>
      </c>
      <c r="D10" s="8"/>
      <c r="E10" s="8">
        <v>205</v>
      </c>
      <c r="F10" s="8">
        <v>210</v>
      </c>
      <c r="G10" s="9"/>
      <c r="H10" s="9"/>
      <c r="I10" s="9">
        <f t="shared" si="0"/>
        <v>1.024390243902439</v>
      </c>
      <c r="J10" s="11">
        <f t="shared" si="4"/>
        <v>1.0121216546949479</v>
      </c>
      <c r="K10" s="11">
        <f t="shared" si="1"/>
        <v>0.5289672544080605</v>
      </c>
      <c r="L10" s="11">
        <f t="shared" si="2"/>
        <v>0.5163727959697733</v>
      </c>
      <c r="M10" s="11">
        <f t="shared" si="3"/>
        <v>1.024390243902439</v>
      </c>
      <c r="N10">
        <v>1</v>
      </c>
      <c r="O10" s="13">
        <f>MEDIAN(I10:I14)</f>
        <v>1.024390243902439</v>
      </c>
      <c r="P10" s="13">
        <f>AVERAGE(I10:I14)</f>
        <v>1.051461387720218</v>
      </c>
      <c r="Q10" s="14">
        <f>STDEVA(I10:I14)</f>
        <v>0.6458713055271504</v>
      </c>
      <c r="R10" s="14"/>
      <c r="S10" s="15">
        <f>AVERAGE(L10:L12)</f>
        <v>0.3955883536962485</v>
      </c>
      <c r="T10" s="9">
        <f>MEDIAN(J10:J14)</f>
        <v>1.0121216546949479</v>
      </c>
      <c r="U10" s="9">
        <f>AVERAGE(J10:J14)</f>
        <v>0.9830070799157322</v>
      </c>
      <c r="V10">
        <f>STDEVA(J10:J14)</f>
        <v>0.32626382835782436</v>
      </c>
    </row>
    <row r="11" spans="1:14" ht="12.75">
      <c r="A11" s="16">
        <v>2</v>
      </c>
      <c r="B11" t="s">
        <v>11</v>
      </c>
      <c r="C11" s="12">
        <v>471</v>
      </c>
      <c r="D11" s="8"/>
      <c r="E11" s="8">
        <v>258</v>
      </c>
      <c r="F11" s="8">
        <v>120</v>
      </c>
      <c r="G11" s="9"/>
      <c r="H11" s="9"/>
      <c r="I11" s="9">
        <f t="shared" si="0"/>
        <v>0.46511627906976744</v>
      </c>
      <c r="J11" s="11">
        <f t="shared" si="4"/>
        <v>0.6819943394704735</v>
      </c>
      <c r="K11" s="11">
        <f t="shared" si="1"/>
        <v>0.25477707006369427</v>
      </c>
      <c r="L11" s="11">
        <f t="shared" si="2"/>
        <v>0.5477707006369427</v>
      </c>
      <c r="M11" s="11">
        <f t="shared" si="3"/>
        <v>0.46511627906976744</v>
      </c>
      <c r="N11">
        <v>1</v>
      </c>
    </row>
    <row r="12" spans="1:14" ht="12.75">
      <c r="A12" s="16">
        <v>3</v>
      </c>
      <c r="B12" t="s">
        <v>11</v>
      </c>
      <c r="C12" s="12">
        <v>473</v>
      </c>
      <c r="D12" s="8"/>
      <c r="E12" s="8">
        <v>58</v>
      </c>
      <c r="F12" s="8">
        <v>110</v>
      </c>
      <c r="G12" s="9"/>
      <c r="H12" s="9"/>
      <c r="I12" s="9">
        <f t="shared" si="0"/>
        <v>1.896551724137931</v>
      </c>
      <c r="J12" s="11">
        <f t="shared" si="4"/>
        <v>1.3771534860493695</v>
      </c>
      <c r="K12" s="11">
        <f t="shared" si="1"/>
        <v>0.23255813953488372</v>
      </c>
      <c r="L12" s="11">
        <f t="shared" si="2"/>
        <v>0.1226215644820296</v>
      </c>
      <c r="M12" s="11">
        <f t="shared" si="3"/>
        <v>1.896551724137931</v>
      </c>
      <c r="N12">
        <v>1</v>
      </c>
    </row>
    <row r="13" spans="1:14" ht="12.75">
      <c r="A13" s="16">
        <v>4</v>
      </c>
      <c r="B13" t="s">
        <v>11</v>
      </c>
      <c r="C13" s="12"/>
      <c r="D13" s="8"/>
      <c r="E13" s="8">
        <v>743</v>
      </c>
      <c r="F13" s="8">
        <v>294</v>
      </c>
      <c r="G13" s="9"/>
      <c r="H13" s="9"/>
      <c r="I13" s="9">
        <f t="shared" si="0"/>
        <v>0.39569313593539707</v>
      </c>
      <c r="J13" s="11">
        <f t="shared" si="4"/>
        <v>0.629041442144631</v>
      </c>
      <c r="K13" s="11"/>
      <c r="L13" s="11"/>
      <c r="M13" s="11"/>
      <c r="N13">
        <v>1</v>
      </c>
    </row>
    <row r="14" spans="1:14" ht="12.75">
      <c r="A14" s="16">
        <v>5</v>
      </c>
      <c r="B14" t="s">
        <v>11</v>
      </c>
      <c r="C14" s="12"/>
      <c r="D14" s="8"/>
      <c r="E14" s="8">
        <v>675</v>
      </c>
      <c r="F14" s="8">
        <v>996</v>
      </c>
      <c r="G14" s="9"/>
      <c r="H14" s="9"/>
      <c r="I14" s="9">
        <f t="shared" si="0"/>
        <v>1.4755555555555555</v>
      </c>
      <c r="J14" s="11">
        <f t="shared" si="4"/>
        <v>1.2147244772192398</v>
      </c>
      <c r="K14" s="11"/>
      <c r="L14" s="11"/>
      <c r="M14" s="11"/>
      <c r="N14">
        <v>1</v>
      </c>
    </row>
    <row r="15" spans="1:23" ht="12.75">
      <c r="A15" s="4">
        <v>1</v>
      </c>
      <c r="B15" s="5" t="s">
        <v>12</v>
      </c>
      <c r="C15" s="10">
        <v>734</v>
      </c>
      <c r="D15" s="6"/>
      <c r="E15" s="6">
        <v>682</v>
      </c>
      <c r="F15" s="6">
        <v>325</v>
      </c>
      <c r="G15" s="7"/>
      <c r="H15" s="7"/>
      <c r="I15" s="7">
        <f t="shared" si="0"/>
        <v>0.47653958944281527</v>
      </c>
      <c r="J15" s="7">
        <f t="shared" si="4"/>
        <v>0.6903184695796681</v>
      </c>
      <c r="K15" s="7">
        <f t="shared" si="1"/>
        <v>0.4427792915531335</v>
      </c>
      <c r="L15" s="7">
        <f t="shared" si="2"/>
        <v>0.9291553133514986</v>
      </c>
      <c r="M15" s="7">
        <f t="shared" si="3"/>
        <v>0.47653958944281527</v>
      </c>
      <c r="N15">
        <v>2</v>
      </c>
      <c r="O15" s="13">
        <f>MEDIAN(I15:I19)</f>
        <v>0.890728476821192</v>
      </c>
      <c r="P15" s="13">
        <f>AVERAGE(I15:I19)</f>
        <v>1.0708654465513194</v>
      </c>
      <c r="Q15" s="14">
        <f>STDEVA(I15:I19)</f>
        <v>0.5079630562103645</v>
      </c>
      <c r="R15" s="14">
        <f>TTEST(I15:I19,I20:I24,2,3)</f>
        <v>0.7168911582707194</v>
      </c>
      <c r="S15" s="15">
        <f>AVERAGE(L15:L17)</f>
        <v>0.4710736802363921</v>
      </c>
      <c r="T15" s="9">
        <f>MEDIAN(J15:J19)</f>
        <v>0.9437841261756801</v>
      </c>
      <c r="U15" s="9">
        <f>AVERAGE(J15:J19)</f>
        <v>1.011027487686588</v>
      </c>
      <c r="V15">
        <f>STDEVA(J15:J19)</f>
        <v>0.24670038937308605</v>
      </c>
      <c r="W15">
        <f>TTEST(J15:J19,J20:J24,2,3)</f>
        <v>0.7861106242742492</v>
      </c>
    </row>
    <row r="16" spans="1:14" ht="12.75">
      <c r="A16" s="4">
        <v>2</v>
      </c>
      <c r="B16" s="5" t="s">
        <v>12</v>
      </c>
      <c r="C16" s="10">
        <v>726</v>
      </c>
      <c r="D16" s="6"/>
      <c r="E16" s="6">
        <v>167</v>
      </c>
      <c r="F16" s="6">
        <v>145</v>
      </c>
      <c r="G16" s="7"/>
      <c r="H16" s="7"/>
      <c r="I16" s="7">
        <f t="shared" si="0"/>
        <v>0.8682634730538922</v>
      </c>
      <c r="J16" s="7">
        <f t="shared" si="4"/>
        <v>0.9318065641826592</v>
      </c>
      <c r="K16" s="7">
        <f t="shared" si="1"/>
        <v>0.19972451790633608</v>
      </c>
      <c r="L16" s="7">
        <f t="shared" si="2"/>
        <v>0.23002754820936638</v>
      </c>
      <c r="M16" s="7">
        <f t="shared" si="3"/>
        <v>0.8682634730538922</v>
      </c>
      <c r="N16">
        <v>2</v>
      </c>
    </row>
    <row r="17" spans="1:14" ht="12.75">
      <c r="A17" s="4">
        <v>3</v>
      </c>
      <c r="B17" s="5" t="s">
        <v>12</v>
      </c>
      <c r="C17" s="10">
        <v>681</v>
      </c>
      <c r="D17" s="6"/>
      <c r="E17" s="6">
        <v>173</v>
      </c>
      <c r="F17" s="6">
        <v>226</v>
      </c>
      <c r="G17" s="7"/>
      <c r="H17" s="7"/>
      <c r="I17" s="7">
        <f t="shared" si="0"/>
        <v>1.30635838150289</v>
      </c>
      <c r="J17" s="7">
        <f t="shared" si="4"/>
        <v>1.1429603586751773</v>
      </c>
      <c r="K17" s="7">
        <f t="shared" si="1"/>
        <v>0.33186490455212925</v>
      </c>
      <c r="L17" s="7">
        <f t="shared" si="2"/>
        <v>0.2540381791483113</v>
      </c>
      <c r="M17" s="7">
        <f t="shared" si="3"/>
        <v>1.3063583815028903</v>
      </c>
      <c r="N17">
        <v>2</v>
      </c>
    </row>
    <row r="18" spans="1:14" ht="12.75">
      <c r="A18" s="4">
        <v>4</v>
      </c>
      <c r="B18" s="5" t="s">
        <v>12</v>
      </c>
      <c r="C18" s="10"/>
      <c r="D18" s="6"/>
      <c r="E18" s="6">
        <v>906</v>
      </c>
      <c r="F18" s="6">
        <v>807</v>
      </c>
      <c r="G18" s="7"/>
      <c r="H18" s="7"/>
      <c r="I18" s="7">
        <f t="shared" si="0"/>
        <v>0.890728476821192</v>
      </c>
      <c r="J18" s="7">
        <f t="shared" si="4"/>
        <v>0.9437841261756801</v>
      </c>
      <c r="K18" s="7"/>
      <c r="L18" s="7"/>
      <c r="M18" s="7"/>
      <c r="N18">
        <v>2</v>
      </c>
    </row>
    <row r="19" spans="1:14" ht="12.75">
      <c r="A19" s="4">
        <v>5</v>
      </c>
      <c r="B19" s="5" t="s">
        <v>12</v>
      </c>
      <c r="C19" s="10"/>
      <c r="D19" s="6"/>
      <c r="E19" s="6">
        <v>997</v>
      </c>
      <c r="F19" s="6">
        <v>1807</v>
      </c>
      <c r="G19" s="7"/>
      <c r="H19" s="7"/>
      <c r="I19" s="7">
        <f t="shared" si="0"/>
        <v>1.8124373119358075</v>
      </c>
      <c r="J19" s="7">
        <f t="shared" si="4"/>
        <v>1.346267919819754</v>
      </c>
      <c r="K19" s="7"/>
      <c r="L19" s="7"/>
      <c r="M19" s="7"/>
      <c r="N19">
        <v>2</v>
      </c>
    </row>
    <row r="20" spans="1:22" ht="12.75">
      <c r="A20" s="16">
        <v>1</v>
      </c>
      <c r="B20" s="12" t="s">
        <v>13</v>
      </c>
      <c r="C20" s="12">
        <v>527</v>
      </c>
      <c r="D20" s="8"/>
      <c r="E20" s="8">
        <v>436</v>
      </c>
      <c r="F20" s="8">
        <v>244</v>
      </c>
      <c r="G20" s="9"/>
      <c r="H20" s="9"/>
      <c r="I20" s="9">
        <f t="shared" si="0"/>
        <v>0.5596330275229358</v>
      </c>
      <c r="J20" s="11">
        <f t="shared" si="4"/>
        <v>0.7480862433723372</v>
      </c>
      <c r="K20" s="11">
        <f t="shared" si="1"/>
        <v>0.4629981024667932</v>
      </c>
      <c r="L20" s="11">
        <f t="shared" si="2"/>
        <v>0.8273244781783681</v>
      </c>
      <c r="M20" s="11">
        <f t="shared" si="3"/>
        <v>0.5596330275229359</v>
      </c>
      <c r="N20">
        <v>2</v>
      </c>
      <c r="O20" s="13">
        <f>MEDIAN(I20:I24)</f>
        <v>1.140650406504065</v>
      </c>
      <c r="P20" s="13">
        <f>AVERAGE(I20:I24)</f>
        <v>1.2448640669929247</v>
      </c>
      <c r="Q20" s="14">
        <f>STDEVA(I20:I24)</f>
        <v>0.8779269993654393</v>
      </c>
      <c r="R20" s="14"/>
      <c r="S20" s="15">
        <f>AVERAGE(L20:L21)</f>
        <v>0.5696744156493058</v>
      </c>
      <c r="T20" s="9">
        <f>MEDIAN(J20:J24)</f>
        <v>1.0374902556648453</v>
      </c>
      <c r="U20" s="9">
        <f>AVERAGE(J20:J24)</f>
        <v>1.0713588818567066</v>
      </c>
      <c r="V20">
        <f>STDEVA(J20:J24)</f>
        <v>0.5715034418149401</v>
      </c>
    </row>
    <row r="21" spans="1:14" ht="12.75">
      <c r="A21" s="16">
        <v>2</v>
      </c>
      <c r="B21" s="12" t="s">
        <v>13</v>
      </c>
      <c r="C21" s="12">
        <v>657</v>
      </c>
      <c r="D21" s="8"/>
      <c r="E21" s="8">
        <v>205</v>
      </c>
      <c r="F21" s="8">
        <v>126</v>
      </c>
      <c r="G21" s="9"/>
      <c r="H21" s="9"/>
      <c r="I21" s="9">
        <f t="shared" si="0"/>
        <v>0.6146341463414634</v>
      </c>
      <c r="J21" s="11">
        <f t="shared" si="4"/>
        <v>0.7839860625938853</v>
      </c>
      <c r="K21" s="11">
        <f t="shared" si="1"/>
        <v>0.1917808219178082</v>
      </c>
      <c r="L21" s="11">
        <f t="shared" si="2"/>
        <v>0.3120243531202435</v>
      </c>
      <c r="M21" s="11">
        <f t="shared" si="3"/>
        <v>0.6146341463414634</v>
      </c>
      <c r="N21">
        <v>2</v>
      </c>
    </row>
    <row r="22" spans="1:14" ht="12.75">
      <c r="A22" s="16">
        <v>3</v>
      </c>
      <c r="B22" s="12" t="s">
        <v>13</v>
      </c>
      <c r="C22" s="12">
        <v>661</v>
      </c>
      <c r="D22" s="8"/>
      <c r="E22" s="8"/>
      <c r="F22" s="8">
        <v>271</v>
      </c>
      <c r="G22" s="9"/>
      <c r="H22" s="9"/>
      <c r="I22" s="9" t="s">
        <v>36</v>
      </c>
      <c r="J22" s="11" t="s">
        <v>36</v>
      </c>
      <c r="K22" s="11"/>
      <c r="L22" s="11"/>
      <c r="M22" s="11"/>
      <c r="N22">
        <v>2</v>
      </c>
    </row>
    <row r="23" spans="1:14" ht="12.75">
      <c r="A23" s="16">
        <v>4</v>
      </c>
      <c r="B23" s="12" t="s">
        <v>13</v>
      </c>
      <c r="E23" s="8">
        <v>318</v>
      </c>
      <c r="F23" s="8">
        <v>530</v>
      </c>
      <c r="I23" s="9">
        <f t="shared" si="0"/>
        <v>1.6666666666666667</v>
      </c>
      <c r="J23" s="11">
        <f t="shared" si="4"/>
        <v>1.2909944487358056</v>
      </c>
      <c r="N23">
        <v>2</v>
      </c>
    </row>
    <row r="24" spans="1:14" ht="12.75">
      <c r="A24" s="16">
        <v>5</v>
      </c>
      <c r="B24" s="12" t="s">
        <v>13</v>
      </c>
      <c r="E24" s="8">
        <v>758</v>
      </c>
      <c r="F24" s="8">
        <v>1621</v>
      </c>
      <c r="I24" s="9">
        <f t="shared" si="0"/>
        <v>2.138522427440633</v>
      </c>
      <c r="J24" s="11">
        <f t="shared" si="4"/>
        <v>1.4623687727247985</v>
      </c>
      <c r="N24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18"/>
  <sheetViews>
    <sheetView tabSelected="1" zoomScalePageLayoutView="0" workbookViewId="0" topLeftCell="A121">
      <selection activeCell="Z19" sqref="Z19"/>
    </sheetView>
  </sheetViews>
  <sheetFormatPr defaultColWidth="9.140625" defaultRowHeight="12.75"/>
  <cols>
    <col min="18" max="18" width="17.00390625" style="0" customWidth="1"/>
    <col min="19" max="19" width="15.7109375" style="0" customWidth="1"/>
    <col min="20" max="21" width="17.28125" style="0" customWidth="1"/>
    <col min="23" max="23" width="23.00390625" style="0" customWidth="1"/>
    <col min="26" max="26" width="12.421875" style="0" bestFit="1" customWidth="1"/>
  </cols>
  <sheetData>
    <row r="1" ht="18">
      <c r="A1" s="1" t="s">
        <v>41</v>
      </c>
    </row>
    <row r="3" ht="12.75">
      <c r="B3" t="s">
        <v>36</v>
      </c>
    </row>
    <row r="4" spans="1:26" ht="12.75">
      <c r="A4" s="3" t="s">
        <v>0</v>
      </c>
      <c r="B4" s="3" t="s">
        <v>1</v>
      </c>
      <c r="C4" s="2" t="s">
        <v>9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18</v>
      </c>
      <c r="K4" s="2" t="s">
        <v>19</v>
      </c>
      <c r="L4" s="2" t="s">
        <v>20</v>
      </c>
      <c r="M4" s="3" t="s">
        <v>8</v>
      </c>
      <c r="N4" s="2" t="s">
        <v>21</v>
      </c>
      <c r="O4" s="2" t="s">
        <v>30</v>
      </c>
      <c r="P4" s="2" t="s">
        <v>22</v>
      </c>
      <c r="Q4" s="2" t="s">
        <v>35</v>
      </c>
      <c r="R4" s="2" t="s">
        <v>38</v>
      </c>
      <c r="S4" s="2" t="s">
        <v>28</v>
      </c>
      <c r="T4" s="2" t="s">
        <v>39</v>
      </c>
      <c r="U4" s="2" t="s">
        <v>40</v>
      </c>
      <c r="W4" s="2" t="s">
        <v>48</v>
      </c>
      <c r="Z4" s="2" t="s">
        <v>49</v>
      </c>
    </row>
    <row r="5" spans="1:26" ht="12.75">
      <c r="A5" s="4">
        <v>1</v>
      </c>
      <c r="B5" s="5" t="s">
        <v>10</v>
      </c>
      <c r="C5" s="10">
        <v>195</v>
      </c>
      <c r="D5" s="6"/>
      <c r="E5" s="6">
        <v>348</v>
      </c>
      <c r="F5" s="6">
        <v>186</v>
      </c>
      <c r="G5" s="7"/>
      <c r="H5" s="7"/>
      <c r="I5" s="7">
        <f aca="true" t="shared" si="0" ref="I5:I115">F5/E5</f>
        <v>0.5344827586206896</v>
      </c>
      <c r="J5" s="7">
        <f aca="true" t="shared" si="1" ref="J5:J115">F5/C5</f>
        <v>0.9538461538461539</v>
      </c>
      <c r="K5" s="7">
        <f aca="true" t="shared" si="2" ref="K5:K115">E5/C5</f>
        <v>1.7846153846153847</v>
      </c>
      <c r="L5" s="7">
        <f aca="true" t="shared" si="3" ref="L5:L115">J5/K5</f>
        <v>0.5344827586206896</v>
      </c>
      <c r="M5">
        <v>1</v>
      </c>
      <c r="N5" s="13">
        <f>MEDIAN(I5:I17)</f>
        <v>0.6912518853695324</v>
      </c>
      <c r="O5" s="13">
        <f>AVERAGE(I5:I17)</f>
        <v>0.7627242634268784</v>
      </c>
      <c r="P5" s="14">
        <f>STDEVA(I5:I17)</f>
        <v>0.3727097131862116</v>
      </c>
      <c r="Q5" s="14">
        <f>TTEST(I5:I17,I18:I30,2,1)</f>
        <v>0.003348783670766708</v>
      </c>
      <c r="R5" s="15">
        <f>MEDIAN(K5:K17)</f>
        <v>1.497843137254902</v>
      </c>
      <c r="S5" s="15">
        <f>AVERAGE(K5:K17)</f>
        <v>1.4243124159342277</v>
      </c>
      <c r="T5" s="15">
        <f>STDEVA(K5:K17)</f>
        <v>0.7186499625736564</v>
      </c>
      <c r="U5" s="15">
        <f>TTEST(K5:K17,K18:K30,2,1)</f>
        <v>0.034990239529990766</v>
      </c>
      <c r="W5" t="s">
        <v>46</v>
      </c>
      <c r="Z5" t="s">
        <v>46</v>
      </c>
    </row>
    <row r="6" spans="1:26" ht="12.75">
      <c r="A6" s="4">
        <v>2</v>
      </c>
      <c r="B6" s="5" t="s">
        <v>10</v>
      </c>
      <c r="C6" s="10">
        <v>153</v>
      </c>
      <c r="D6" s="6"/>
      <c r="E6" s="6">
        <v>255</v>
      </c>
      <c r="F6" s="6">
        <v>176</v>
      </c>
      <c r="G6" s="7"/>
      <c r="H6" s="7"/>
      <c r="I6" s="7">
        <f t="shared" si="0"/>
        <v>0.6901960784313725</v>
      </c>
      <c r="J6" s="7">
        <f t="shared" si="1"/>
        <v>1.1503267973856208</v>
      </c>
      <c r="K6" s="7">
        <f t="shared" si="2"/>
        <v>1.6666666666666667</v>
      </c>
      <c r="L6" s="7">
        <f t="shared" si="3"/>
        <v>0.6901960784313724</v>
      </c>
      <c r="M6">
        <v>1</v>
      </c>
      <c r="W6">
        <f>TTEST(J5:J17,J18:J30,2,1)</f>
        <v>0.6478529795624679</v>
      </c>
      <c r="Z6">
        <f>TTEST(K5:K17,K18:K30,2,1)</f>
        <v>0.034990239529990766</v>
      </c>
    </row>
    <row r="7" spans="1:13" ht="12.75">
      <c r="A7" s="4">
        <v>3</v>
      </c>
      <c r="B7" s="5" t="s">
        <v>10</v>
      </c>
      <c r="C7" s="10">
        <v>65</v>
      </c>
      <c r="D7" s="6"/>
      <c r="E7" s="6">
        <v>136</v>
      </c>
      <c r="F7" s="6">
        <v>141</v>
      </c>
      <c r="G7" s="7"/>
      <c r="H7" s="7"/>
      <c r="I7" s="7">
        <f t="shared" si="0"/>
        <v>1.036764705882353</v>
      </c>
      <c r="J7" s="7">
        <f t="shared" si="1"/>
        <v>2.169230769230769</v>
      </c>
      <c r="K7" s="7">
        <f t="shared" si="2"/>
        <v>2.0923076923076924</v>
      </c>
      <c r="L7" s="7">
        <f t="shared" si="3"/>
        <v>1.0367647058823528</v>
      </c>
      <c r="M7">
        <v>1</v>
      </c>
    </row>
    <row r="8" spans="1:26" ht="12.75">
      <c r="A8" s="4">
        <v>4</v>
      </c>
      <c r="B8" s="5" t="s">
        <v>10</v>
      </c>
      <c r="C8" s="10">
        <v>109</v>
      </c>
      <c r="D8" s="6"/>
      <c r="E8" s="6">
        <v>239</v>
      </c>
      <c r="F8" s="6">
        <v>148</v>
      </c>
      <c r="G8" s="7"/>
      <c r="H8" s="7"/>
      <c r="I8" s="7">
        <f t="shared" si="0"/>
        <v>0.6192468619246861</v>
      </c>
      <c r="J8" s="7">
        <f t="shared" si="1"/>
        <v>1.3577981651376148</v>
      </c>
      <c r="K8" s="7">
        <f t="shared" si="2"/>
        <v>2.1926605504587156</v>
      </c>
      <c r="L8" s="7">
        <f t="shared" si="3"/>
        <v>0.6192468619246863</v>
      </c>
      <c r="M8">
        <v>1</v>
      </c>
      <c r="W8" t="s">
        <v>45</v>
      </c>
      <c r="Z8" t="s">
        <v>45</v>
      </c>
    </row>
    <row r="9" spans="1:26" ht="12.75">
      <c r="A9" s="4">
        <v>5</v>
      </c>
      <c r="B9" s="5" t="s">
        <v>10</v>
      </c>
      <c r="C9" s="10">
        <v>156</v>
      </c>
      <c r="D9" s="6"/>
      <c r="E9" s="6">
        <v>169</v>
      </c>
      <c r="F9" s="6">
        <v>117</v>
      </c>
      <c r="G9" s="7"/>
      <c r="H9" s="7"/>
      <c r="I9" s="7">
        <f t="shared" si="0"/>
        <v>0.6923076923076923</v>
      </c>
      <c r="J9" s="7">
        <f t="shared" si="1"/>
        <v>0.75</v>
      </c>
      <c r="K9" s="7">
        <f t="shared" si="2"/>
        <v>1.0833333333333333</v>
      </c>
      <c r="L9" s="7">
        <f t="shared" si="3"/>
        <v>0.6923076923076924</v>
      </c>
      <c r="M9">
        <v>1</v>
      </c>
      <c r="W9">
        <f>TTEST(J31:J40,J41:J50,2,1)</f>
        <v>0.9413398914491127</v>
      </c>
      <c r="Z9">
        <f>TTEST(K31:K40,K41:K50,2,1)</f>
        <v>0.7414117962407205</v>
      </c>
    </row>
    <row r="10" spans="1:13" ht="12.75">
      <c r="A10" s="4">
        <v>6</v>
      </c>
      <c r="B10" s="5" t="s">
        <v>10</v>
      </c>
      <c r="C10" s="10">
        <v>150</v>
      </c>
      <c r="D10" s="6"/>
      <c r="E10" s="6">
        <v>212</v>
      </c>
      <c r="F10" s="6">
        <v>134</v>
      </c>
      <c r="G10" s="7"/>
      <c r="H10" s="7"/>
      <c r="I10" s="7">
        <f t="shared" si="0"/>
        <v>0.6320754716981132</v>
      </c>
      <c r="J10" s="7">
        <f t="shared" si="1"/>
        <v>0.8933333333333333</v>
      </c>
      <c r="K10" s="7">
        <f t="shared" si="2"/>
        <v>1.4133333333333333</v>
      </c>
      <c r="L10" s="7">
        <f t="shared" si="3"/>
        <v>0.6320754716981132</v>
      </c>
      <c r="M10">
        <v>1</v>
      </c>
    </row>
    <row r="11" spans="1:26" ht="12.75">
      <c r="A11" s="4">
        <v>7</v>
      </c>
      <c r="B11" s="5" t="s">
        <v>10</v>
      </c>
      <c r="C11" s="10">
        <v>92</v>
      </c>
      <c r="D11" s="6"/>
      <c r="E11" s="6">
        <v>120</v>
      </c>
      <c r="F11" s="6">
        <v>172</v>
      </c>
      <c r="G11" s="7"/>
      <c r="H11" s="7"/>
      <c r="I11" s="7">
        <f t="shared" si="0"/>
        <v>1.4333333333333333</v>
      </c>
      <c r="J11" s="7">
        <f t="shared" si="1"/>
        <v>1.8695652173913044</v>
      </c>
      <c r="K11" s="7">
        <f t="shared" si="2"/>
        <v>1.3043478260869565</v>
      </c>
      <c r="L11" s="7">
        <f t="shared" si="3"/>
        <v>1.4333333333333333</v>
      </c>
      <c r="M11">
        <v>1</v>
      </c>
      <c r="W11" t="s">
        <v>44</v>
      </c>
      <c r="Z11" t="s">
        <v>44</v>
      </c>
    </row>
    <row r="12" spans="1:26" ht="12.75">
      <c r="A12" s="4">
        <v>8</v>
      </c>
      <c r="B12" s="5" t="s">
        <v>10</v>
      </c>
      <c r="C12" s="10">
        <v>104</v>
      </c>
      <c r="D12" s="6"/>
      <c r="E12" s="6">
        <v>232</v>
      </c>
      <c r="F12" s="6">
        <v>258</v>
      </c>
      <c r="G12" s="7"/>
      <c r="H12" s="7"/>
      <c r="I12" s="7">
        <f t="shared" si="0"/>
        <v>1.1120689655172413</v>
      </c>
      <c r="J12" s="7">
        <f t="shared" si="1"/>
        <v>2.480769230769231</v>
      </c>
      <c r="K12" s="7">
        <f t="shared" si="2"/>
        <v>2.230769230769231</v>
      </c>
      <c r="L12" s="7">
        <f t="shared" si="3"/>
        <v>1.1120689655172413</v>
      </c>
      <c r="M12">
        <v>1</v>
      </c>
      <c r="W12">
        <f>TTEST(J51:J60,J61:J70,2,1)</f>
        <v>0.795175491897543</v>
      </c>
      <c r="Z12">
        <f>TTEST(K51:K60,K61:K70,2,1)</f>
        <v>0.45650996909121455</v>
      </c>
    </row>
    <row r="13" spans="1:13" ht="12.75">
      <c r="A13" s="4">
        <v>9</v>
      </c>
      <c r="B13" s="5" t="s">
        <v>10</v>
      </c>
      <c r="C13" s="10">
        <v>170</v>
      </c>
      <c r="D13" s="6"/>
      <c r="E13" s="6">
        <v>269</v>
      </c>
      <c r="F13" s="6">
        <v>242</v>
      </c>
      <c r="G13" s="7"/>
      <c r="H13" s="7"/>
      <c r="I13" s="7">
        <f t="shared" si="0"/>
        <v>0.8996282527881041</v>
      </c>
      <c r="J13" s="7">
        <f t="shared" si="1"/>
        <v>1.423529411764706</v>
      </c>
      <c r="K13" s="7">
        <f t="shared" si="2"/>
        <v>1.5823529411764705</v>
      </c>
      <c r="L13" s="7">
        <f t="shared" si="3"/>
        <v>0.8996282527881042</v>
      </c>
      <c r="M13">
        <v>1</v>
      </c>
    </row>
    <row r="14" spans="1:26" ht="12.75">
      <c r="A14" s="4">
        <v>10</v>
      </c>
      <c r="B14" s="5" t="s">
        <v>10</v>
      </c>
      <c r="C14" s="10">
        <v>436</v>
      </c>
      <c r="D14" s="6"/>
      <c r="E14" s="6">
        <v>176</v>
      </c>
      <c r="F14" s="6">
        <v>145</v>
      </c>
      <c r="G14" s="7"/>
      <c r="H14" s="7"/>
      <c r="I14" s="7">
        <f t="shared" si="0"/>
        <v>0.8238636363636364</v>
      </c>
      <c r="J14" s="7">
        <f t="shared" si="1"/>
        <v>0.33256880733944955</v>
      </c>
      <c r="K14" s="7">
        <f t="shared" si="2"/>
        <v>0.4036697247706422</v>
      </c>
      <c r="L14" s="7">
        <f t="shared" si="3"/>
        <v>0.8238636363636364</v>
      </c>
      <c r="M14">
        <v>1</v>
      </c>
      <c r="W14" t="s">
        <v>43</v>
      </c>
      <c r="Z14" t="s">
        <v>43</v>
      </c>
    </row>
    <row r="15" spans="1:26" ht="12.75">
      <c r="A15" s="4">
        <v>11</v>
      </c>
      <c r="B15" s="5" t="s">
        <v>10</v>
      </c>
      <c r="C15" s="10">
        <v>650</v>
      </c>
      <c r="D15" s="6"/>
      <c r="E15" s="6">
        <v>282</v>
      </c>
      <c r="F15" s="6">
        <v>105</v>
      </c>
      <c r="G15" s="7"/>
      <c r="H15" s="7"/>
      <c r="I15" s="7">
        <f t="shared" si="0"/>
        <v>0.3723404255319149</v>
      </c>
      <c r="J15" s="7">
        <f t="shared" si="1"/>
        <v>0.16153846153846155</v>
      </c>
      <c r="K15" s="7">
        <f t="shared" si="2"/>
        <v>0.4338461538461538</v>
      </c>
      <c r="L15" s="7">
        <f t="shared" si="3"/>
        <v>0.37234042553191493</v>
      </c>
      <c r="M15">
        <v>1</v>
      </c>
      <c r="W15">
        <f>TTEST(J85:J94,J95:J104,2,1)</f>
        <v>0.7394738603984381</v>
      </c>
      <c r="Z15">
        <f>TTEST(K85:K94,K95:K104,2,1)</f>
        <v>0.6938898701384397</v>
      </c>
    </row>
    <row r="16" spans="1:13" ht="12.75">
      <c r="A16" s="4">
        <v>12</v>
      </c>
      <c r="B16" s="5" t="s">
        <v>10</v>
      </c>
      <c r="C16" s="10">
        <v>515</v>
      </c>
      <c r="D16" s="6"/>
      <c r="E16" s="6"/>
      <c r="F16" s="6"/>
      <c r="G16" s="7"/>
      <c r="H16" s="7"/>
      <c r="I16" s="7" t="s">
        <v>36</v>
      </c>
      <c r="J16" s="7" t="s">
        <v>36</v>
      </c>
      <c r="K16" s="7" t="s">
        <v>36</v>
      </c>
      <c r="L16" s="7" t="s">
        <v>36</v>
      </c>
      <c r="M16">
        <v>1</v>
      </c>
    </row>
    <row r="17" spans="1:26" ht="12.75">
      <c r="A17" s="4">
        <v>13</v>
      </c>
      <c r="B17" s="5" t="s">
        <v>10</v>
      </c>
      <c r="C17" s="10">
        <v>780</v>
      </c>
      <c r="D17" s="6"/>
      <c r="E17" s="6">
        <v>705</v>
      </c>
      <c r="F17" s="6">
        <v>216</v>
      </c>
      <c r="G17" s="7"/>
      <c r="H17" s="7"/>
      <c r="I17" s="7">
        <f t="shared" si="0"/>
        <v>0.30638297872340425</v>
      </c>
      <c r="J17" s="7">
        <f t="shared" si="1"/>
        <v>0.27692307692307694</v>
      </c>
      <c r="K17" s="7">
        <f t="shared" si="2"/>
        <v>0.9038461538461539</v>
      </c>
      <c r="L17" s="7">
        <f t="shared" si="3"/>
        <v>0.30638297872340425</v>
      </c>
      <c r="M17">
        <v>1</v>
      </c>
      <c r="W17" t="s">
        <v>47</v>
      </c>
      <c r="Z17" t="s">
        <v>47</v>
      </c>
    </row>
    <row r="18" spans="1:26" ht="12.75">
      <c r="A18" s="16">
        <v>1</v>
      </c>
      <c r="B18" t="s">
        <v>11</v>
      </c>
      <c r="C18" s="12">
        <v>132</v>
      </c>
      <c r="D18" s="8"/>
      <c r="E18" s="8">
        <v>205</v>
      </c>
      <c r="F18" s="8">
        <v>210</v>
      </c>
      <c r="G18" s="9"/>
      <c r="H18" s="9"/>
      <c r="I18" s="9">
        <f t="shared" si="0"/>
        <v>1.024390243902439</v>
      </c>
      <c r="J18" s="11">
        <f t="shared" si="1"/>
        <v>1.5909090909090908</v>
      </c>
      <c r="K18" s="11">
        <f t="shared" si="2"/>
        <v>1.553030303030303</v>
      </c>
      <c r="L18" s="11">
        <f t="shared" si="3"/>
        <v>1.024390243902439</v>
      </c>
      <c r="M18">
        <v>1</v>
      </c>
      <c r="N18" s="13">
        <f>MEDIAN(I18:I30)</f>
        <v>1.2110091743119267</v>
      </c>
      <c r="O18" s="13">
        <f>AVERAGE(I18:I30)</f>
        <v>1.1695028265957772</v>
      </c>
      <c r="P18" s="14">
        <f>STDEVA(I18:I30)</f>
        <v>0.5231905162965172</v>
      </c>
      <c r="Q18" s="12"/>
      <c r="R18" s="15">
        <f>MEDIAN(K18:K30)</f>
        <v>0.9066666666666666</v>
      </c>
      <c r="S18" s="15">
        <f>AVERAGE(K18:K30)</f>
        <v>0.9982710001363101</v>
      </c>
      <c r="T18" s="15">
        <f>STDEVA(K18:K30)</f>
        <v>0.44158635289933834</v>
      </c>
      <c r="U18" s="15"/>
      <c r="W18">
        <f>TTEST(J5:J30,J31:J50,2,3)</f>
        <v>2.262062728225426E-05</v>
      </c>
      <c r="Z18">
        <f>TTEST(K5:K30,K31:K50,2,3)</f>
        <v>3.4580776703483016E-08</v>
      </c>
    </row>
    <row r="19" spans="1:13" ht="12.75">
      <c r="A19" s="16">
        <v>2</v>
      </c>
      <c r="B19" t="s">
        <v>11</v>
      </c>
      <c r="C19" s="12">
        <v>157</v>
      </c>
      <c r="D19" s="8"/>
      <c r="E19" s="8">
        <v>258</v>
      </c>
      <c r="F19" s="8">
        <v>240</v>
      </c>
      <c r="G19" s="9"/>
      <c r="H19" s="9"/>
      <c r="I19" s="9">
        <f t="shared" si="0"/>
        <v>0.9302325581395349</v>
      </c>
      <c r="J19" s="11">
        <f t="shared" si="1"/>
        <v>1.5286624203821657</v>
      </c>
      <c r="K19" s="11">
        <f t="shared" si="2"/>
        <v>1.643312101910828</v>
      </c>
      <c r="L19" s="11">
        <f t="shared" si="3"/>
        <v>0.9302325581395349</v>
      </c>
      <c r="M19">
        <v>1</v>
      </c>
    </row>
    <row r="20" spans="1:13" ht="12.75">
      <c r="A20" s="16">
        <v>3</v>
      </c>
      <c r="B20" t="s">
        <v>11</v>
      </c>
      <c r="C20" s="12">
        <v>79</v>
      </c>
      <c r="D20" s="8"/>
      <c r="E20" s="8">
        <v>58</v>
      </c>
      <c r="F20" s="8">
        <v>110</v>
      </c>
      <c r="G20" s="9"/>
      <c r="H20" s="9"/>
      <c r="I20" s="9">
        <f t="shared" si="0"/>
        <v>1.896551724137931</v>
      </c>
      <c r="J20" s="11">
        <f t="shared" si="1"/>
        <v>1.3924050632911393</v>
      </c>
      <c r="K20" s="11">
        <f t="shared" si="2"/>
        <v>0.7341772151898734</v>
      </c>
      <c r="L20" s="11">
        <f t="shared" si="3"/>
        <v>1.896551724137931</v>
      </c>
      <c r="M20">
        <v>1</v>
      </c>
    </row>
    <row r="21" spans="1:13" ht="12.75">
      <c r="A21" s="16">
        <v>4</v>
      </c>
      <c r="B21" t="s">
        <v>11</v>
      </c>
      <c r="C21" s="12">
        <v>121</v>
      </c>
      <c r="D21" s="8"/>
      <c r="E21" s="8">
        <v>109</v>
      </c>
      <c r="F21" s="8">
        <v>132</v>
      </c>
      <c r="G21" s="9"/>
      <c r="H21" s="9"/>
      <c r="I21" s="9">
        <f t="shared" si="0"/>
        <v>1.2110091743119267</v>
      </c>
      <c r="J21" s="11">
        <f t="shared" si="1"/>
        <v>1.0909090909090908</v>
      </c>
      <c r="K21" s="11">
        <f t="shared" si="2"/>
        <v>0.9008264462809917</v>
      </c>
      <c r="L21" s="11">
        <f t="shared" si="3"/>
        <v>1.2110091743119265</v>
      </c>
      <c r="M21">
        <v>1</v>
      </c>
    </row>
    <row r="22" spans="1:13" ht="12.75">
      <c r="A22" s="16">
        <v>5</v>
      </c>
      <c r="B22" t="s">
        <v>11</v>
      </c>
      <c r="C22" s="12">
        <v>192</v>
      </c>
      <c r="D22" s="8"/>
      <c r="E22" s="8">
        <v>190</v>
      </c>
      <c r="F22" s="8">
        <v>151</v>
      </c>
      <c r="G22" s="9"/>
      <c r="H22" s="9"/>
      <c r="I22" s="9">
        <f t="shared" si="0"/>
        <v>0.7947368421052632</v>
      </c>
      <c r="J22" s="11">
        <f t="shared" si="1"/>
        <v>0.7864583333333334</v>
      </c>
      <c r="K22" s="11">
        <f t="shared" si="2"/>
        <v>0.9895833333333334</v>
      </c>
      <c r="L22" s="11">
        <f t="shared" si="3"/>
        <v>0.7947368421052632</v>
      </c>
      <c r="M22">
        <v>1</v>
      </c>
    </row>
    <row r="23" spans="1:13" ht="12.75">
      <c r="A23" s="16">
        <v>6</v>
      </c>
      <c r="B23" t="s">
        <v>11</v>
      </c>
      <c r="C23" s="12">
        <v>150</v>
      </c>
      <c r="D23" s="8"/>
      <c r="E23" s="8">
        <v>136</v>
      </c>
      <c r="F23" s="8">
        <v>207</v>
      </c>
      <c r="G23" s="9"/>
      <c r="H23" s="9"/>
      <c r="I23" s="9">
        <f t="shared" si="0"/>
        <v>1.5220588235294117</v>
      </c>
      <c r="J23" s="11">
        <f t="shared" si="1"/>
        <v>1.38</v>
      </c>
      <c r="K23" s="11">
        <f t="shared" si="2"/>
        <v>0.9066666666666666</v>
      </c>
      <c r="L23" s="11">
        <f t="shared" si="3"/>
        <v>1.5220588235294117</v>
      </c>
      <c r="M23">
        <v>1</v>
      </c>
    </row>
    <row r="24" spans="1:13" ht="12.75">
      <c r="A24" s="16">
        <v>7</v>
      </c>
      <c r="B24" t="s">
        <v>11</v>
      </c>
      <c r="C24" s="12">
        <v>74</v>
      </c>
      <c r="D24" s="8"/>
      <c r="E24" s="8">
        <v>112</v>
      </c>
      <c r="F24" s="8">
        <v>213</v>
      </c>
      <c r="G24" s="9"/>
      <c r="H24" s="9"/>
      <c r="I24" s="9">
        <f t="shared" si="0"/>
        <v>1.9017857142857142</v>
      </c>
      <c r="J24" s="11">
        <f t="shared" si="1"/>
        <v>2.8783783783783785</v>
      </c>
      <c r="K24" s="11">
        <f t="shared" si="2"/>
        <v>1.5135135135135136</v>
      </c>
      <c r="L24" s="11">
        <f t="shared" si="3"/>
        <v>1.9017857142857142</v>
      </c>
      <c r="M24">
        <v>1</v>
      </c>
    </row>
    <row r="25" spans="1:13" ht="12.75">
      <c r="A25" s="16">
        <v>8</v>
      </c>
      <c r="B25" t="s">
        <v>11</v>
      </c>
      <c r="C25" s="12">
        <v>76</v>
      </c>
      <c r="D25" s="8"/>
      <c r="E25" s="8">
        <v>108</v>
      </c>
      <c r="F25" s="8">
        <v>135</v>
      </c>
      <c r="G25" s="9"/>
      <c r="H25" s="9"/>
      <c r="I25" s="9">
        <f t="shared" si="0"/>
        <v>1.25</v>
      </c>
      <c r="J25" s="11">
        <f t="shared" si="1"/>
        <v>1.7763157894736843</v>
      </c>
      <c r="K25" s="11">
        <f t="shared" si="2"/>
        <v>1.4210526315789473</v>
      </c>
      <c r="L25" s="11">
        <f t="shared" si="3"/>
        <v>1.25</v>
      </c>
      <c r="M25">
        <v>1</v>
      </c>
    </row>
    <row r="26" spans="1:13" ht="12.75">
      <c r="A26" s="16">
        <v>9</v>
      </c>
      <c r="B26" t="s">
        <v>11</v>
      </c>
      <c r="C26" s="12">
        <v>159</v>
      </c>
      <c r="D26" s="8"/>
      <c r="E26" s="8">
        <v>196</v>
      </c>
      <c r="F26" s="8">
        <v>180</v>
      </c>
      <c r="G26" s="9"/>
      <c r="H26" s="9"/>
      <c r="I26" s="9">
        <f t="shared" si="0"/>
        <v>0.9183673469387755</v>
      </c>
      <c r="J26" s="11">
        <f t="shared" si="1"/>
        <v>1.1320754716981132</v>
      </c>
      <c r="K26" s="11">
        <f t="shared" si="2"/>
        <v>1.2327044025157232</v>
      </c>
      <c r="L26" s="11">
        <f t="shared" si="3"/>
        <v>0.9183673469387755</v>
      </c>
      <c r="M26">
        <v>1</v>
      </c>
    </row>
    <row r="27" spans="1:13" ht="12.75">
      <c r="A27" s="16">
        <v>10</v>
      </c>
      <c r="B27" t="s">
        <v>11</v>
      </c>
      <c r="C27" s="12">
        <v>482</v>
      </c>
      <c r="D27" s="8"/>
      <c r="E27" s="8">
        <v>203</v>
      </c>
      <c r="F27" s="8">
        <v>341</v>
      </c>
      <c r="G27" s="9"/>
      <c r="H27" s="9"/>
      <c r="I27" s="9">
        <f t="shared" si="0"/>
        <v>1.6798029556650247</v>
      </c>
      <c r="J27" s="11">
        <f t="shared" si="1"/>
        <v>0.7074688796680498</v>
      </c>
      <c r="K27" s="11">
        <f t="shared" si="2"/>
        <v>0.4211618257261411</v>
      </c>
      <c r="L27" s="11">
        <f t="shared" si="3"/>
        <v>1.6798029556650247</v>
      </c>
      <c r="M27">
        <v>1</v>
      </c>
    </row>
    <row r="28" spans="1:13" ht="12.75">
      <c r="A28" s="16">
        <v>11</v>
      </c>
      <c r="B28" t="s">
        <v>11</v>
      </c>
      <c r="C28" s="12">
        <v>510</v>
      </c>
      <c r="D28" s="8"/>
      <c r="E28" s="8">
        <v>316</v>
      </c>
      <c r="F28" s="8">
        <v>101</v>
      </c>
      <c r="G28" s="9"/>
      <c r="H28" s="9"/>
      <c r="I28" s="9">
        <f t="shared" si="0"/>
        <v>0.31962025316455694</v>
      </c>
      <c r="J28" s="11">
        <f t="shared" si="1"/>
        <v>0.1980392156862745</v>
      </c>
      <c r="K28" s="11">
        <f t="shared" si="2"/>
        <v>0.6196078431372549</v>
      </c>
      <c r="L28" s="11">
        <f t="shared" si="3"/>
        <v>0.31962025316455694</v>
      </c>
      <c r="M28">
        <v>1</v>
      </c>
    </row>
    <row r="29" spans="1:13" ht="12.75">
      <c r="A29" s="16">
        <v>12</v>
      </c>
      <c r="B29" t="s">
        <v>11</v>
      </c>
      <c r="C29" s="12">
        <v>712</v>
      </c>
      <c r="D29" s="8"/>
      <c r="E29" s="8">
        <v>214</v>
      </c>
      <c r="F29" s="8">
        <v>310</v>
      </c>
      <c r="G29" s="9"/>
      <c r="H29" s="9"/>
      <c r="I29" s="9">
        <f t="shared" si="0"/>
        <v>1.4485981308411215</v>
      </c>
      <c r="J29" s="11">
        <f t="shared" si="1"/>
        <v>0.4353932584269663</v>
      </c>
      <c r="K29" s="11">
        <f t="shared" si="2"/>
        <v>0.300561797752809</v>
      </c>
      <c r="L29" s="11">
        <f t="shared" si="3"/>
        <v>1.4485981308411215</v>
      </c>
      <c r="M29">
        <v>1</v>
      </c>
    </row>
    <row r="30" spans="1:13" ht="12.75">
      <c r="A30" s="16">
        <v>13</v>
      </c>
      <c r="B30" t="s">
        <v>11</v>
      </c>
      <c r="C30" s="12">
        <v>634</v>
      </c>
      <c r="D30" s="8"/>
      <c r="E30" s="8">
        <v>470</v>
      </c>
      <c r="F30" s="8">
        <v>144</v>
      </c>
      <c r="G30" s="9"/>
      <c r="H30" s="9"/>
      <c r="I30" s="9">
        <f t="shared" si="0"/>
        <v>0.30638297872340425</v>
      </c>
      <c r="J30" s="11">
        <f t="shared" si="1"/>
        <v>0.22712933753943218</v>
      </c>
      <c r="K30" s="11">
        <f t="shared" si="2"/>
        <v>0.7413249211356467</v>
      </c>
      <c r="L30" s="11">
        <f t="shared" si="3"/>
        <v>0.30638297872340425</v>
      </c>
      <c r="M30">
        <v>1</v>
      </c>
    </row>
    <row r="31" spans="1:54" ht="12.75">
      <c r="A31" s="4">
        <v>1</v>
      </c>
      <c r="B31" s="5" t="s">
        <v>12</v>
      </c>
      <c r="C31" s="10">
        <v>734</v>
      </c>
      <c r="D31" s="6"/>
      <c r="E31" s="6">
        <v>682</v>
      </c>
      <c r="F31" s="6">
        <v>650</v>
      </c>
      <c r="G31" s="7"/>
      <c r="H31" s="7"/>
      <c r="I31" s="7">
        <f aca="true" t="shared" si="4" ref="I31:I50">F31/E31</f>
        <v>0.9530791788856305</v>
      </c>
      <c r="J31" s="7">
        <f aca="true" t="shared" si="5" ref="J31:J50">F31/C31</f>
        <v>0.885558583106267</v>
      </c>
      <c r="K31" s="7">
        <f aca="true" t="shared" si="6" ref="K31:K50">E31/C31</f>
        <v>0.9291553133514986</v>
      </c>
      <c r="L31" s="7">
        <f aca="true" t="shared" si="7" ref="L31:L50">J31/K31</f>
        <v>0.9530791788856305</v>
      </c>
      <c r="M31">
        <v>2</v>
      </c>
      <c r="N31" s="13">
        <f>MEDIAN(I31:I40)</f>
        <v>1.4169142916203716</v>
      </c>
      <c r="O31" s="13">
        <f>AVERAGE(I31:I40)</f>
        <v>1.4767593453620176</v>
      </c>
      <c r="P31" s="14">
        <f>STDEVA(I31:I40)</f>
        <v>0.5346759597491721</v>
      </c>
      <c r="Q31" s="17">
        <f>TTEST(I31:I40,I41:I50,2,1)</f>
        <v>0.4008732271387704</v>
      </c>
      <c r="R31" s="9">
        <f>MEDIAN(K31:K40)</f>
        <v>0.21155677579102383</v>
      </c>
      <c r="S31" s="9">
        <f>AVERAGE(K31:K40)</f>
        <v>0.2980189987141982</v>
      </c>
      <c r="T31">
        <f>STDEVA(K31:K40)</f>
        <v>0.2402946250352763</v>
      </c>
      <c r="U31" s="11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ht="12.75">
      <c r="A32" s="4">
        <v>2</v>
      </c>
      <c r="B32" s="5" t="s">
        <v>12</v>
      </c>
      <c r="C32" s="10">
        <v>726</v>
      </c>
      <c r="D32" s="6"/>
      <c r="E32" s="6">
        <v>167</v>
      </c>
      <c r="F32" s="6">
        <v>290</v>
      </c>
      <c r="G32" s="7"/>
      <c r="H32" s="7"/>
      <c r="I32" s="7">
        <f t="shared" si="4"/>
        <v>1.7365269461077844</v>
      </c>
      <c r="J32" s="7">
        <f t="shared" si="5"/>
        <v>0.39944903581267216</v>
      </c>
      <c r="K32" s="7">
        <f t="shared" si="6"/>
        <v>0.23002754820936638</v>
      </c>
      <c r="L32" s="7">
        <f t="shared" si="7"/>
        <v>1.7365269461077844</v>
      </c>
      <c r="M32">
        <v>2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ht="12.75">
      <c r="A33" s="4">
        <v>3</v>
      </c>
      <c r="B33" s="5" t="s">
        <v>12</v>
      </c>
      <c r="C33" s="10">
        <v>681</v>
      </c>
      <c r="D33" s="6"/>
      <c r="E33" s="6">
        <v>173</v>
      </c>
      <c r="F33" s="6">
        <v>226</v>
      </c>
      <c r="G33" s="7"/>
      <c r="H33" s="7"/>
      <c r="I33" s="7">
        <f t="shared" si="4"/>
        <v>1.30635838150289</v>
      </c>
      <c r="J33" s="7">
        <f t="shared" si="5"/>
        <v>0.33186490455212925</v>
      </c>
      <c r="K33" s="7">
        <f t="shared" si="6"/>
        <v>0.2540381791483113</v>
      </c>
      <c r="L33" s="7">
        <f t="shared" si="7"/>
        <v>1.3063583815028903</v>
      </c>
      <c r="M33">
        <v>2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ht="12.75">
      <c r="A34" s="4">
        <v>7</v>
      </c>
      <c r="B34" s="5" t="s">
        <v>12</v>
      </c>
      <c r="C34" s="10">
        <v>1154</v>
      </c>
      <c r="D34" s="6"/>
      <c r="E34" s="6">
        <v>195</v>
      </c>
      <c r="F34" s="6">
        <v>200</v>
      </c>
      <c r="G34" s="7"/>
      <c r="H34" s="7"/>
      <c r="I34" s="7">
        <f t="shared" si="4"/>
        <v>1.0256410256410255</v>
      </c>
      <c r="J34" s="7">
        <f t="shared" si="5"/>
        <v>0.1733102253032929</v>
      </c>
      <c r="K34" s="7">
        <f t="shared" si="6"/>
        <v>0.16897746967071056</v>
      </c>
      <c r="L34" s="7">
        <f t="shared" si="7"/>
        <v>1.0256410256410258</v>
      </c>
      <c r="M34">
        <v>2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ht="12.75">
      <c r="A35" s="4">
        <v>8</v>
      </c>
      <c r="B35" s="5" t="s">
        <v>12</v>
      </c>
      <c r="C35" s="10">
        <v>1186</v>
      </c>
      <c r="D35" s="6"/>
      <c r="E35" s="6">
        <v>229</v>
      </c>
      <c r="F35" s="6">
        <v>340</v>
      </c>
      <c r="G35" s="7"/>
      <c r="H35" s="7"/>
      <c r="I35" s="7">
        <f t="shared" si="4"/>
        <v>1.48471615720524</v>
      </c>
      <c r="J35" s="7">
        <f t="shared" si="5"/>
        <v>0.2866779089376054</v>
      </c>
      <c r="K35" s="7">
        <f t="shared" si="6"/>
        <v>0.19308600337268128</v>
      </c>
      <c r="L35" s="7">
        <f t="shared" si="7"/>
        <v>1.4847161572052403</v>
      </c>
      <c r="M35">
        <v>2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ht="12.75">
      <c r="A36" s="4">
        <v>9</v>
      </c>
      <c r="B36" s="5" t="s">
        <v>12</v>
      </c>
      <c r="C36" s="10">
        <v>964</v>
      </c>
      <c r="D36" s="6"/>
      <c r="E36" s="6">
        <v>169</v>
      </c>
      <c r="F36" s="6">
        <v>228</v>
      </c>
      <c r="G36" s="7"/>
      <c r="H36" s="7"/>
      <c r="I36" s="7">
        <f t="shared" si="4"/>
        <v>1.349112426035503</v>
      </c>
      <c r="J36" s="7">
        <f t="shared" si="5"/>
        <v>0.23651452282157676</v>
      </c>
      <c r="K36" s="7">
        <f t="shared" si="6"/>
        <v>0.17531120331950206</v>
      </c>
      <c r="L36" s="7">
        <f t="shared" si="7"/>
        <v>1.349112426035503</v>
      </c>
      <c r="M36">
        <v>2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ht="12.75">
      <c r="A37" s="4">
        <v>10</v>
      </c>
      <c r="B37" s="5" t="s">
        <v>12</v>
      </c>
      <c r="C37" s="10">
        <v>457</v>
      </c>
      <c r="D37" s="6"/>
      <c r="E37" s="6">
        <v>61</v>
      </c>
      <c r="F37" s="6">
        <v>171</v>
      </c>
      <c r="G37" s="7"/>
      <c r="H37" s="7"/>
      <c r="I37" s="7">
        <f t="shared" si="4"/>
        <v>2.80327868852459</v>
      </c>
      <c r="J37" s="7">
        <f t="shared" si="5"/>
        <v>0.3741794310722101</v>
      </c>
      <c r="K37" s="7">
        <f t="shared" si="6"/>
        <v>0.13347921225382933</v>
      </c>
      <c r="L37" s="7">
        <f t="shared" si="7"/>
        <v>2.80327868852459</v>
      </c>
      <c r="M37">
        <v>2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ht="12.75">
      <c r="A38" s="4">
        <v>11</v>
      </c>
      <c r="B38" s="5" t="s">
        <v>12</v>
      </c>
      <c r="C38" s="10">
        <v>998</v>
      </c>
      <c r="D38" s="6"/>
      <c r="E38" s="6">
        <v>448</v>
      </c>
      <c r="F38" s="6">
        <v>669</v>
      </c>
      <c r="G38" s="7"/>
      <c r="H38" s="7"/>
      <c r="I38" s="7">
        <f t="shared" si="4"/>
        <v>1.4933035714285714</v>
      </c>
      <c r="J38" s="7">
        <f t="shared" si="5"/>
        <v>0.6703406813627254</v>
      </c>
      <c r="K38" s="7">
        <f t="shared" si="6"/>
        <v>0.44889779559118237</v>
      </c>
      <c r="L38" s="7">
        <f t="shared" si="7"/>
        <v>1.4933035714285714</v>
      </c>
      <c r="M38">
        <v>2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ht="12.75">
      <c r="A39" s="4">
        <v>12</v>
      </c>
      <c r="B39" s="5" t="s">
        <v>12</v>
      </c>
      <c r="C39" s="10">
        <v>564</v>
      </c>
      <c r="D39" s="6"/>
      <c r="E39" s="6">
        <v>84</v>
      </c>
      <c r="F39" s="6">
        <v>134</v>
      </c>
      <c r="G39" s="7"/>
      <c r="H39" s="7"/>
      <c r="I39" s="7">
        <f t="shared" si="4"/>
        <v>1.5952380952380953</v>
      </c>
      <c r="J39" s="7">
        <f t="shared" si="5"/>
        <v>0.2375886524822695</v>
      </c>
      <c r="K39" s="7">
        <f t="shared" si="6"/>
        <v>0.14893617021276595</v>
      </c>
      <c r="L39" s="7">
        <f t="shared" si="7"/>
        <v>1.5952380952380953</v>
      </c>
      <c r="M39">
        <v>2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ht="12.75">
      <c r="A40" s="4">
        <v>13</v>
      </c>
      <c r="B40" s="5" t="s">
        <v>12</v>
      </c>
      <c r="C40" s="10">
        <v>989</v>
      </c>
      <c r="D40" s="6"/>
      <c r="E40" s="6">
        <v>295</v>
      </c>
      <c r="F40" s="6">
        <v>301</v>
      </c>
      <c r="G40" s="7"/>
      <c r="H40" s="7"/>
      <c r="I40" s="7">
        <f t="shared" si="4"/>
        <v>1.0203389830508474</v>
      </c>
      <c r="J40" s="7">
        <f t="shared" si="5"/>
        <v>0.30434782608695654</v>
      </c>
      <c r="K40" s="7">
        <f t="shared" si="6"/>
        <v>0.2982810920121335</v>
      </c>
      <c r="L40" s="7">
        <f t="shared" si="7"/>
        <v>1.0203389830508474</v>
      </c>
      <c r="M40">
        <v>2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ht="12.75">
      <c r="A41" s="16">
        <v>1</v>
      </c>
      <c r="B41" t="s">
        <v>13</v>
      </c>
      <c r="C41" s="12">
        <v>527</v>
      </c>
      <c r="D41" s="8"/>
      <c r="E41" s="8">
        <v>436</v>
      </c>
      <c r="F41" s="8">
        <v>488</v>
      </c>
      <c r="G41" s="9"/>
      <c r="H41" s="9"/>
      <c r="I41" s="9">
        <f t="shared" si="4"/>
        <v>1.1192660550458715</v>
      </c>
      <c r="J41" s="11">
        <f t="shared" si="5"/>
        <v>0.9259962049335864</v>
      </c>
      <c r="K41" s="11">
        <f t="shared" si="6"/>
        <v>0.8273244781783681</v>
      </c>
      <c r="L41" s="11">
        <f t="shared" si="7"/>
        <v>1.1192660550458717</v>
      </c>
      <c r="M41">
        <v>2</v>
      </c>
      <c r="N41" s="13">
        <f>MEDIAN(I41:I50)</f>
        <v>1.2292682926829268</v>
      </c>
      <c r="O41" s="13">
        <f>AVERAGE(I45:I50)</f>
        <v>1.3170676218921833</v>
      </c>
      <c r="P41" s="14">
        <f>STDEVA(I41:I50)</f>
        <v>0.6438506912623724</v>
      </c>
      <c r="Q41" s="11"/>
      <c r="R41" s="9">
        <f>MEDIAN(K41:K50)</f>
        <v>0.268733850129199</v>
      </c>
      <c r="S41" s="9">
        <f>AVERAGE(K41:K50)</f>
        <v>0.32005355862021906</v>
      </c>
      <c r="T41">
        <f>STDEVA(K41:K50)</f>
        <v>0.23152575325716251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ht="12.75">
      <c r="A42" s="16">
        <v>2</v>
      </c>
      <c r="B42" t="s">
        <v>13</v>
      </c>
      <c r="C42" s="12">
        <v>657</v>
      </c>
      <c r="D42" s="8"/>
      <c r="E42" s="8">
        <v>205</v>
      </c>
      <c r="F42" s="8">
        <v>252</v>
      </c>
      <c r="G42" s="9"/>
      <c r="H42" s="9"/>
      <c r="I42" s="9">
        <f t="shared" si="4"/>
        <v>1.2292682926829268</v>
      </c>
      <c r="J42" s="11">
        <f t="shared" si="5"/>
        <v>0.3835616438356164</v>
      </c>
      <c r="K42" s="11">
        <f t="shared" si="6"/>
        <v>0.3120243531202435</v>
      </c>
      <c r="L42" s="11">
        <f t="shared" si="7"/>
        <v>1.2292682926829268</v>
      </c>
      <c r="M42">
        <v>2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 ht="12.75">
      <c r="A43" s="16">
        <v>3</v>
      </c>
      <c r="B43" t="s">
        <v>13</v>
      </c>
      <c r="C43" s="12">
        <v>661</v>
      </c>
      <c r="D43" s="8"/>
      <c r="E43" s="8"/>
      <c r="F43" s="8">
        <v>271</v>
      </c>
      <c r="G43" s="9"/>
      <c r="H43" s="9"/>
      <c r="I43" s="9" t="s">
        <v>36</v>
      </c>
      <c r="J43" s="11">
        <f t="shared" si="5"/>
        <v>0.40998487140695916</v>
      </c>
      <c r="K43" s="11" t="s">
        <v>36</v>
      </c>
      <c r="L43" s="11" t="s">
        <v>36</v>
      </c>
      <c r="M43">
        <v>2</v>
      </c>
      <c r="U43" s="11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ht="12.75">
      <c r="A44" s="16">
        <v>7</v>
      </c>
      <c r="B44" t="s">
        <v>13</v>
      </c>
      <c r="C44" s="12">
        <v>785</v>
      </c>
      <c r="D44" s="8"/>
      <c r="E44" s="8">
        <v>154</v>
      </c>
      <c r="F44" s="8">
        <v>203</v>
      </c>
      <c r="G44" s="9"/>
      <c r="H44" s="9"/>
      <c r="I44" s="9">
        <f t="shared" si="4"/>
        <v>1.3181818181818181</v>
      </c>
      <c r="J44" s="11">
        <f t="shared" si="5"/>
        <v>0.2585987261146497</v>
      </c>
      <c r="K44" s="11">
        <f t="shared" si="6"/>
        <v>0.1961783439490446</v>
      </c>
      <c r="L44" s="11">
        <f t="shared" si="7"/>
        <v>1.3181818181818181</v>
      </c>
      <c r="M44">
        <v>2</v>
      </c>
      <c r="U44" s="1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ht="12.75">
      <c r="A45" s="16">
        <v>8</v>
      </c>
      <c r="B45" t="s">
        <v>13</v>
      </c>
      <c r="C45" s="12">
        <v>612</v>
      </c>
      <c r="D45" s="8"/>
      <c r="E45" s="8">
        <v>54</v>
      </c>
      <c r="F45" s="8">
        <v>136</v>
      </c>
      <c r="G45" s="9"/>
      <c r="H45" s="9"/>
      <c r="I45" s="9">
        <f t="shared" si="4"/>
        <v>2.5185185185185186</v>
      </c>
      <c r="J45" s="11">
        <f t="shared" si="5"/>
        <v>0.2222222222222222</v>
      </c>
      <c r="K45" s="11">
        <f t="shared" si="6"/>
        <v>0.08823529411764706</v>
      </c>
      <c r="L45" s="11">
        <f t="shared" si="7"/>
        <v>2.518518518518518</v>
      </c>
      <c r="M45">
        <v>2</v>
      </c>
      <c r="U45" s="1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ht="12.75">
      <c r="A46" s="16">
        <v>9</v>
      </c>
      <c r="B46" t="s">
        <v>13</v>
      </c>
      <c r="C46" s="12">
        <v>902</v>
      </c>
      <c r="D46" s="8"/>
      <c r="E46" s="8">
        <v>152</v>
      </c>
      <c r="F46" s="8">
        <v>173</v>
      </c>
      <c r="G46" s="9"/>
      <c r="H46" s="9"/>
      <c r="I46" s="9">
        <f t="shared" si="4"/>
        <v>1.138157894736842</v>
      </c>
      <c r="J46" s="11">
        <f t="shared" si="5"/>
        <v>0.1917960088691796</v>
      </c>
      <c r="K46" s="11">
        <f t="shared" si="6"/>
        <v>0.16851441241685144</v>
      </c>
      <c r="L46" s="11">
        <f t="shared" si="7"/>
        <v>1.138157894736842</v>
      </c>
      <c r="M46">
        <v>2</v>
      </c>
      <c r="U46" s="1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ht="12.75">
      <c r="A47" s="16">
        <v>10</v>
      </c>
      <c r="B47" t="s">
        <v>13</v>
      </c>
      <c r="C47" s="12">
        <v>635</v>
      </c>
      <c r="D47" s="8"/>
      <c r="E47" s="8">
        <v>304</v>
      </c>
      <c r="F47" s="8">
        <v>424</v>
      </c>
      <c r="G47" s="9"/>
      <c r="H47" s="9"/>
      <c r="I47" s="9">
        <f t="shared" si="4"/>
        <v>1.394736842105263</v>
      </c>
      <c r="J47" s="11">
        <f t="shared" si="5"/>
        <v>0.6677165354330709</v>
      </c>
      <c r="K47" s="11">
        <f t="shared" si="6"/>
        <v>0.47874015748031495</v>
      </c>
      <c r="L47" s="11">
        <f t="shared" si="7"/>
        <v>1.394736842105263</v>
      </c>
      <c r="M47">
        <v>2</v>
      </c>
      <c r="U47" s="1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ht="12.75">
      <c r="A48" s="16">
        <v>11</v>
      </c>
      <c r="B48" t="s">
        <v>13</v>
      </c>
      <c r="C48" s="12">
        <v>665</v>
      </c>
      <c r="D48" s="8"/>
      <c r="E48" s="8">
        <v>222</v>
      </c>
      <c r="F48" s="8">
        <v>311</v>
      </c>
      <c r="G48" s="9"/>
      <c r="H48" s="9"/>
      <c r="I48" s="9">
        <f t="shared" si="4"/>
        <v>1.4009009009009008</v>
      </c>
      <c r="J48" s="11">
        <f t="shared" si="5"/>
        <v>0.46766917293233085</v>
      </c>
      <c r="K48" s="11">
        <f t="shared" si="6"/>
        <v>0.33383458646616543</v>
      </c>
      <c r="L48" s="11">
        <f t="shared" si="7"/>
        <v>1.4009009009009008</v>
      </c>
      <c r="M48">
        <v>2</v>
      </c>
      <c r="U48" s="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ht="12.75">
      <c r="A49" s="16">
        <v>12</v>
      </c>
      <c r="B49" t="s">
        <v>13</v>
      </c>
      <c r="C49" s="12">
        <v>774</v>
      </c>
      <c r="D49" s="8"/>
      <c r="E49" s="8">
        <v>208</v>
      </c>
      <c r="F49" s="8">
        <v>132</v>
      </c>
      <c r="G49" s="9"/>
      <c r="H49" s="9"/>
      <c r="I49" s="9">
        <f t="shared" si="4"/>
        <v>0.6346153846153846</v>
      </c>
      <c r="J49" s="11">
        <f t="shared" si="5"/>
        <v>0.17054263565891473</v>
      </c>
      <c r="K49" s="11">
        <f t="shared" si="6"/>
        <v>0.268733850129199</v>
      </c>
      <c r="L49" s="11">
        <f t="shared" si="7"/>
        <v>0.6346153846153846</v>
      </c>
      <c r="M49">
        <v>2</v>
      </c>
      <c r="U49" s="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ht="12.75">
      <c r="A50" s="16">
        <v>13</v>
      </c>
      <c r="B50" t="s">
        <v>13</v>
      </c>
      <c r="C50" s="12">
        <v>812</v>
      </c>
      <c r="D50" s="8"/>
      <c r="E50" s="8">
        <v>168</v>
      </c>
      <c r="F50" s="8">
        <v>137</v>
      </c>
      <c r="G50" s="9"/>
      <c r="H50" s="9"/>
      <c r="I50" s="9">
        <f t="shared" si="4"/>
        <v>0.8154761904761905</v>
      </c>
      <c r="J50" s="11">
        <f t="shared" si="5"/>
        <v>0.1687192118226601</v>
      </c>
      <c r="K50" s="11">
        <f t="shared" si="6"/>
        <v>0.20689655172413793</v>
      </c>
      <c r="L50" s="11">
        <f t="shared" si="7"/>
        <v>0.8154761904761905</v>
      </c>
      <c r="M50">
        <v>2</v>
      </c>
      <c r="U50" s="1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ht="12.75">
      <c r="A51" s="4">
        <v>1</v>
      </c>
      <c r="B51" s="5" t="s">
        <v>27</v>
      </c>
      <c r="C51" s="10">
        <v>107</v>
      </c>
      <c r="D51" s="6"/>
      <c r="E51" s="6">
        <v>220</v>
      </c>
      <c r="F51" s="6">
        <v>130</v>
      </c>
      <c r="G51" s="7"/>
      <c r="H51" s="7"/>
      <c r="I51" s="7">
        <f t="shared" si="0"/>
        <v>0.5909090909090909</v>
      </c>
      <c r="J51" s="7">
        <f t="shared" si="1"/>
        <v>1.2149532710280373</v>
      </c>
      <c r="K51" s="7">
        <f t="shared" si="2"/>
        <v>2.05607476635514</v>
      </c>
      <c r="L51" s="7">
        <f t="shared" si="3"/>
        <v>0.5909090909090909</v>
      </c>
      <c r="M51">
        <v>3</v>
      </c>
      <c r="N51" s="13">
        <f>MEDIAN(I51:I60)</f>
        <v>0.853448275862069</v>
      </c>
      <c r="O51" s="13">
        <f>AVERAGE(I51:I60)</f>
        <v>0.831918605082042</v>
      </c>
      <c r="P51" s="14">
        <f>STDEVA(I51:I60)</f>
        <v>0.16965939925227813</v>
      </c>
      <c r="Q51" s="13">
        <f>TTEST(I51:I60,I61:I70,2,1)</f>
        <v>0.3675105740426394</v>
      </c>
      <c r="R51" s="9">
        <f>MEDIAN(K51:K60)</f>
        <v>0.3287435456110155</v>
      </c>
      <c r="S51" s="9">
        <f>AVERAGE(K51:K60)</f>
        <v>0.47617884281948947</v>
      </c>
      <c r="T51">
        <f>STDEVA(K51:K60)</f>
        <v>0.5844689362660401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</row>
    <row r="52" spans="1:13" ht="12.75">
      <c r="A52" s="4">
        <v>2</v>
      </c>
      <c r="B52" s="5" t="s">
        <v>14</v>
      </c>
      <c r="C52" s="10">
        <v>581</v>
      </c>
      <c r="D52" s="6"/>
      <c r="E52" s="6">
        <v>191</v>
      </c>
      <c r="F52" s="6">
        <v>113</v>
      </c>
      <c r="G52" s="7"/>
      <c r="H52" s="7"/>
      <c r="I52" s="7">
        <f t="shared" si="0"/>
        <v>0.5916230366492147</v>
      </c>
      <c r="J52" s="7">
        <f t="shared" si="1"/>
        <v>0.1944922547332186</v>
      </c>
      <c r="K52" s="7">
        <f t="shared" si="2"/>
        <v>0.3287435456110155</v>
      </c>
      <c r="L52" s="7">
        <f t="shared" si="3"/>
        <v>0.5916230366492147</v>
      </c>
      <c r="M52">
        <v>3</v>
      </c>
    </row>
    <row r="53" spans="1:13" ht="12.75">
      <c r="A53" s="4">
        <v>3</v>
      </c>
      <c r="B53" s="5" t="s">
        <v>14</v>
      </c>
      <c r="C53" s="10">
        <v>650</v>
      </c>
      <c r="D53" s="6"/>
      <c r="E53" s="6">
        <v>158</v>
      </c>
      <c r="F53" s="6">
        <v>145</v>
      </c>
      <c r="G53" s="7"/>
      <c r="H53" s="7"/>
      <c r="I53" s="7">
        <f t="shared" si="0"/>
        <v>0.9177215189873418</v>
      </c>
      <c r="J53" s="7">
        <f t="shared" si="1"/>
        <v>0.2230769230769231</v>
      </c>
      <c r="K53" s="7">
        <f t="shared" si="2"/>
        <v>0.24307692307692308</v>
      </c>
      <c r="L53" s="7">
        <f t="shared" si="3"/>
        <v>0.9177215189873418</v>
      </c>
      <c r="M53">
        <v>3</v>
      </c>
    </row>
    <row r="54" spans="1:13" ht="12.75">
      <c r="A54" s="4">
        <v>7</v>
      </c>
      <c r="B54" s="5" t="s">
        <v>14</v>
      </c>
      <c r="C54" s="10">
        <v>1056</v>
      </c>
      <c r="D54" s="6"/>
      <c r="E54" s="6">
        <v>142</v>
      </c>
      <c r="F54" s="6">
        <v>148</v>
      </c>
      <c r="G54" s="7"/>
      <c r="H54" s="7"/>
      <c r="I54" s="7">
        <f t="shared" si="0"/>
        <v>1.0422535211267605</v>
      </c>
      <c r="J54" s="7">
        <f t="shared" si="1"/>
        <v>0.14015151515151514</v>
      </c>
      <c r="K54" s="7">
        <f t="shared" si="2"/>
        <v>0.13446969696969696</v>
      </c>
      <c r="L54" s="7">
        <f t="shared" si="3"/>
        <v>1.0422535211267605</v>
      </c>
      <c r="M54">
        <v>3</v>
      </c>
    </row>
    <row r="55" spans="1:13" ht="12.75">
      <c r="A55" s="4">
        <v>8</v>
      </c>
      <c r="B55" s="5" t="s">
        <v>14</v>
      </c>
      <c r="C55" s="10">
        <v>1328</v>
      </c>
      <c r="D55" s="6"/>
      <c r="E55" s="6">
        <v>228</v>
      </c>
      <c r="F55" s="6">
        <v>213</v>
      </c>
      <c r="G55" s="7"/>
      <c r="H55" s="7"/>
      <c r="I55" s="7">
        <f t="shared" si="0"/>
        <v>0.9342105263157895</v>
      </c>
      <c r="J55" s="7">
        <f t="shared" si="1"/>
        <v>0.16039156626506024</v>
      </c>
      <c r="K55" s="7">
        <f t="shared" si="2"/>
        <v>0.1716867469879518</v>
      </c>
      <c r="L55" s="7">
        <f t="shared" si="3"/>
        <v>0.9342105263157895</v>
      </c>
      <c r="M55">
        <v>3</v>
      </c>
    </row>
    <row r="56" spans="1:13" ht="12.75">
      <c r="A56" s="4">
        <v>9</v>
      </c>
      <c r="B56" s="5" t="s">
        <v>14</v>
      </c>
      <c r="C56" s="10"/>
      <c r="D56" s="6"/>
      <c r="E56" s="6"/>
      <c r="F56" s="6"/>
      <c r="G56" s="7"/>
      <c r="H56" s="7"/>
      <c r="I56" s="7"/>
      <c r="J56" s="7" t="s">
        <v>36</v>
      </c>
      <c r="K56" s="7" t="s">
        <v>36</v>
      </c>
      <c r="L56" s="7" t="s">
        <v>36</v>
      </c>
      <c r="M56">
        <v>3</v>
      </c>
    </row>
    <row r="57" spans="1:13" ht="12.75">
      <c r="A57" s="4">
        <v>10</v>
      </c>
      <c r="B57" s="5" t="s">
        <v>14</v>
      </c>
      <c r="C57" s="10">
        <v>338</v>
      </c>
      <c r="D57" s="6"/>
      <c r="E57" s="6">
        <v>119</v>
      </c>
      <c r="F57" s="6">
        <v>123</v>
      </c>
      <c r="G57" s="7"/>
      <c r="H57" s="7"/>
      <c r="I57" s="7">
        <f t="shared" si="0"/>
        <v>1.0336134453781514</v>
      </c>
      <c r="J57" s="7">
        <f t="shared" si="1"/>
        <v>0.363905325443787</v>
      </c>
      <c r="K57" s="7">
        <f t="shared" si="2"/>
        <v>0.3520710059171598</v>
      </c>
      <c r="L57" s="7">
        <f t="shared" si="3"/>
        <v>1.0336134453781514</v>
      </c>
      <c r="M57">
        <v>3</v>
      </c>
    </row>
    <row r="58" spans="1:13" ht="12.75">
      <c r="A58" s="4">
        <v>11</v>
      </c>
      <c r="B58" s="5" t="s">
        <v>14</v>
      </c>
      <c r="C58" s="10">
        <v>755</v>
      </c>
      <c r="D58" s="6"/>
      <c r="E58" s="6">
        <v>302</v>
      </c>
      <c r="F58" s="6">
        <v>238</v>
      </c>
      <c r="G58" s="7"/>
      <c r="H58" s="7"/>
      <c r="I58" s="7">
        <f t="shared" si="0"/>
        <v>0.7880794701986755</v>
      </c>
      <c r="J58" s="7">
        <f t="shared" si="1"/>
        <v>0.3152317880794702</v>
      </c>
      <c r="K58" s="7">
        <f t="shared" si="2"/>
        <v>0.4</v>
      </c>
      <c r="L58" s="7">
        <f t="shared" si="3"/>
        <v>0.7880794701986755</v>
      </c>
      <c r="M58">
        <v>3</v>
      </c>
    </row>
    <row r="59" spans="1:13" ht="12.75">
      <c r="A59" s="4">
        <v>12</v>
      </c>
      <c r="B59" s="5" t="s">
        <v>14</v>
      </c>
      <c r="C59" s="10">
        <v>467</v>
      </c>
      <c r="D59" s="6"/>
      <c r="E59" s="6">
        <v>116</v>
      </c>
      <c r="F59" s="6">
        <v>99</v>
      </c>
      <c r="G59" s="7"/>
      <c r="H59" s="7"/>
      <c r="I59" s="7">
        <f t="shared" si="0"/>
        <v>0.853448275862069</v>
      </c>
      <c r="J59" s="7">
        <f t="shared" si="1"/>
        <v>0.21199143468950749</v>
      </c>
      <c r="K59" s="7">
        <f t="shared" si="2"/>
        <v>0.24839400428265523</v>
      </c>
      <c r="L59" s="7">
        <f t="shared" si="3"/>
        <v>0.853448275862069</v>
      </c>
      <c r="M59">
        <v>3</v>
      </c>
    </row>
    <row r="60" spans="1:13" ht="12.75">
      <c r="A60" s="4">
        <v>13</v>
      </c>
      <c r="B60" s="5" t="s">
        <v>14</v>
      </c>
      <c r="C60" s="10">
        <v>732</v>
      </c>
      <c r="D60" s="6"/>
      <c r="E60" s="6">
        <v>257</v>
      </c>
      <c r="F60" s="6">
        <v>189</v>
      </c>
      <c r="G60" s="7"/>
      <c r="H60" s="7"/>
      <c r="I60" s="7">
        <f t="shared" si="0"/>
        <v>0.7354085603112841</v>
      </c>
      <c r="J60" s="7">
        <f t="shared" si="1"/>
        <v>0.2581967213114754</v>
      </c>
      <c r="K60" s="7">
        <f t="shared" si="2"/>
        <v>0.3510928961748634</v>
      </c>
      <c r="L60" s="7">
        <f t="shared" si="3"/>
        <v>0.7354085603112841</v>
      </c>
      <c r="M60">
        <v>3</v>
      </c>
    </row>
    <row r="61" spans="1:20" ht="12.75">
      <c r="A61" s="16">
        <v>1</v>
      </c>
      <c r="B61" t="s">
        <v>15</v>
      </c>
      <c r="C61" s="12">
        <v>595</v>
      </c>
      <c r="D61" s="8"/>
      <c r="E61" s="8">
        <v>491</v>
      </c>
      <c r="F61" s="8">
        <v>490</v>
      </c>
      <c r="G61" s="9"/>
      <c r="H61" s="9"/>
      <c r="I61" s="9">
        <f t="shared" si="0"/>
        <v>0.9979633401221996</v>
      </c>
      <c r="J61" s="11">
        <f t="shared" si="1"/>
        <v>0.8235294117647058</v>
      </c>
      <c r="K61" s="11">
        <f t="shared" si="2"/>
        <v>0.8252100840336134</v>
      </c>
      <c r="L61" s="11">
        <f t="shared" si="3"/>
        <v>0.9979633401221996</v>
      </c>
      <c r="M61">
        <v>3</v>
      </c>
      <c r="N61" s="13">
        <f>MEDIAN(I61:I70)</f>
        <v>0.9491525423728814</v>
      </c>
      <c r="O61" s="13">
        <f>AVERAGE(I61:I70)</f>
        <v>1.0151355663667485</v>
      </c>
      <c r="P61" s="14">
        <f>STDEVA(I61:I70)</f>
        <v>0.5958929342744945</v>
      </c>
      <c r="Q61" s="11"/>
      <c r="R61" s="9">
        <f>MEDIAN(K61:K70)</f>
        <v>0.3072916666666667</v>
      </c>
      <c r="S61" s="9">
        <f>AVERAGE(K61:K70)</f>
        <v>0.3627787103166252</v>
      </c>
      <c r="T61">
        <f>STDEVA(K61:K70)</f>
        <v>0.22244685853080762</v>
      </c>
    </row>
    <row r="62" spans="1:13" ht="12.75">
      <c r="A62" s="16">
        <v>2</v>
      </c>
      <c r="B62" t="s">
        <v>15</v>
      </c>
      <c r="C62" s="12">
        <v>537</v>
      </c>
      <c r="D62" s="8"/>
      <c r="E62" s="8">
        <v>101</v>
      </c>
      <c r="F62" s="8">
        <v>202</v>
      </c>
      <c r="G62" s="9"/>
      <c r="H62" s="9"/>
      <c r="I62" s="9">
        <f t="shared" si="0"/>
        <v>2</v>
      </c>
      <c r="J62" s="11">
        <f t="shared" si="1"/>
        <v>0.3761638733705773</v>
      </c>
      <c r="K62" s="11">
        <f t="shared" si="2"/>
        <v>0.18808193668528864</v>
      </c>
      <c r="L62" s="11">
        <f t="shared" si="3"/>
        <v>2</v>
      </c>
      <c r="M62">
        <v>3</v>
      </c>
    </row>
    <row r="63" spans="1:13" ht="12.75">
      <c r="A63" s="16">
        <v>3</v>
      </c>
      <c r="B63" t="s">
        <v>15</v>
      </c>
      <c r="C63" s="12">
        <v>482</v>
      </c>
      <c r="D63" s="8"/>
      <c r="E63" s="8">
        <v>161</v>
      </c>
      <c r="F63" s="8">
        <v>133</v>
      </c>
      <c r="G63" s="9"/>
      <c r="H63" s="9"/>
      <c r="I63" s="9">
        <f t="shared" si="0"/>
        <v>0.8260869565217391</v>
      </c>
      <c r="J63" s="11">
        <f t="shared" si="1"/>
        <v>0.27593360995850624</v>
      </c>
      <c r="K63" s="11">
        <f t="shared" si="2"/>
        <v>0.33402489626556015</v>
      </c>
      <c r="L63" s="11">
        <f t="shared" si="3"/>
        <v>0.8260869565217392</v>
      </c>
      <c r="M63">
        <v>3</v>
      </c>
    </row>
    <row r="64" spans="1:13" ht="12.75">
      <c r="A64" s="16">
        <v>7</v>
      </c>
      <c r="B64" t="s">
        <v>15</v>
      </c>
      <c r="C64" s="12">
        <v>796</v>
      </c>
      <c r="D64" s="8"/>
      <c r="E64" s="8">
        <v>158</v>
      </c>
      <c r="F64" s="8">
        <v>270</v>
      </c>
      <c r="G64" s="9"/>
      <c r="H64" s="9"/>
      <c r="I64" s="9">
        <f t="shared" si="0"/>
        <v>1.7088607594936709</v>
      </c>
      <c r="J64" s="11">
        <f t="shared" si="1"/>
        <v>0.3391959798994975</v>
      </c>
      <c r="K64" s="11">
        <f t="shared" si="2"/>
        <v>0.1984924623115578</v>
      </c>
      <c r="L64" s="11">
        <f t="shared" si="3"/>
        <v>1.708860759493671</v>
      </c>
      <c r="M64">
        <v>3</v>
      </c>
    </row>
    <row r="65" spans="1:13" ht="12.75">
      <c r="A65" s="16">
        <v>8</v>
      </c>
      <c r="B65" t="s">
        <v>15</v>
      </c>
      <c r="C65" s="12">
        <v>824</v>
      </c>
      <c r="D65" s="8"/>
      <c r="E65" s="8">
        <v>206</v>
      </c>
      <c r="F65" s="8">
        <v>218</v>
      </c>
      <c r="G65" s="9"/>
      <c r="H65" s="9"/>
      <c r="I65" s="9">
        <f t="shared" si="0"/>
        <v>1.058252427184466</v>
      </c>
      <c r="J65" s="11">
        <f t="shared" si="1"/>
        <v>0.2645631067961165</v>
      </c>
      <c r="K65" s="11">
        <f t="shared" si="2"/>
        <v>0.25</v>
      </c>
      <c r="L65" s="11">
        <f t="shared" si="3"/>
        <v>1.058252427184466</v>
      </c>
      <c r="M65">
        <v>3</v>
      </c>
    </row>
    <row r="66" spans="1:13" ht="12.75">
      <c r="A66" s="16">
        <v>9</v>
      </c>
      <c r="B66" t="s">
        <v>15</v>
      </c>
      <c r="C66" s="12">
        <v>933</v>
      </c>
      <c r="D66" s="8"/>
      <c r="E66" s="8" t="s">
        <v>36</v>
      </c>
      <c r="F66" s="8" t="s">
        <v>36</v>
      </c>
      <c r="G66" s="9"/>
      <c r="H66" s="9"/>
      <c r="I66" s="9" t="s">
        <v>36</v>
      </c>
      <c r="J66" s="11" t="s">
        <v>36</v>
      </c>
      <c r="K66" s="11" t="s">
        <v>36</v>
      </c>
      <c r="L66" s="11" t="s">
        <v>42</v>
      </c>
      <c r="M66">
        <v>3</v>
      </c>
    </row>
    <row r="67" spans="1:13" ht="12.75">
      <c r="A67" s="16">
        <v>10</v>
      </c>
      <c r="B67" t="s">
        <v>15</v>
      </c>
      <c r="C67" s="12">
        <v>576</v>
      </c>
      <c r="D67" s="8"/>
      <c r="E67" s="8">
        <v>177</v>
      </c>
      <c r="F67" s="8">
        <v>168</v>
      </c>
      <c r="G67" s="9"/>
      <c r="H67" s="9"/>
      <c r="I67" s="9">
        <f t="shared" si="0"/>
        <v>0.9491525423728814</v>
      </c>
      <c r="J67" s="11">
        <f t="shared" si="1"/>
        <v>0.2916666666666667</v>
      </c>
      <c r="K67" s="11">
        <f t="shared" si="2"/>
        <v>0.3072916666666667</v>
      </c>
      <c r="L67" s="11">
        <f t="shared" si="3"/>
        <v>0.9491525423728814</v>
      </c>
      <c r="M67">
        <v>3</v>
      </c>
    </row>
    <row r="68" spans="1:13" ht="12.75">
      <c r="A68" s="16">
        <v>11</v>
      </c>
      <c r="B68" t="s">
        <v>15</v>
      </c>
      <c r="C68" s="12">
        <v>551</v>
      </c>
      <c r="D68" s="8"/>
      <c r="E68" s="8">
        <v>244</v>
      </c>
      <c r="F68" s="8">
        <v>113</v>
      </c>
      <c r="G68" s="9"/>
      <c r="H68" s="9"/>
      <c r="I68" s="9">
        <f t="shared" si="0"/>
        <v>0.46311475409836067</v>
      </c>
      <c r="J68" s="11">
        <f t="shared" si="1"/>
        <v>0.20508166969147004</v>
      </c>
      <c r="K68" s="11">
        <f t="shared" si="2"/>
        <v>0.44283121597096187</v>
      </c>
      <c r="L68" s="11">
        <f t="shared" si="3"/>
        <v>0.46311475409836067</v>
      </c>
      <c r="M68">
        <v>3</v>
      </c>
    </row>
    <row r="69" spans="1:13" ht="12.75">
      <c r="A69" s="16">
        <v>12</v>
      </c>
      <c r="B69" t="s">
        <v>15</v>
      </c>
      <c r="C69" s="12">
        <v>692</v>
      </c>
      <c r="D69" s="8"/>
      <c r="E69" s="8">
        <v>337</v>
      </c>
      <c r="F69" s="8">
        <v>129</v>
      </c>
      <c r="G69" s="9"/>
      <c r="H69" s="9"/>
      <c r="I69" s="9">
        <f t="shared" si="0"/>
        <v>0.3827893175074184</v>
      </c>
      <c r="J69" s="11">
        <f t="shared" si="1"/>
        <v>0.18641618497109827</v>
      </c>
      <c r="K69" s="11">
        <f t="shared" si="2"/>
        <v>0.4869942196531792</v>
      </c>
      <c r="L69" s="11">
        <f t="shared" si="3"/>
        <v>0.3827893175074184</v>
      </c>
      <c r="M69">
        <v>3</v>
      </c>
    </row>
    <row r="70" spans="1:13" ht="12.75">
      <c r="A70" s="16">
        <v>13</v>
      </c>
      <c r="B70" t="s">
        <v>15</v>
      </c>
      <c r="C70" s="12">
        <v>586</v>
      </c>
      <c r="D70" s="8"/>
      <c r="E70" s="8">
        <v>136</v>
      </c>
      <c r="F70" s="8">
        <v>102</v>
      </c>
      <c r="G70" s="9"/>
      <c r="H70" s="9"/>
      <c r="I70" s="9">
        <f t="shared" si="0"/>
        <v>0.75</v>
      </c>
      <c r="J70" s="11">
        <f t="shared" si="1"/>
        <v>0.17406143344709898</v>
      </c>
      <c r="K70" s="11">
        <f t="shared" si="2"/>
        <v>0.23208191126279865</v>
      </c>
      <c r="L70" s="11">
        <f t="shared" si="3"/>
        <v>0.75</v>
      </c>
      <c r="M70">
        <v>3</v>
      </c>
    </row>
    <row r="71" spans="1:20" ht="12.75">
      <c r="A71" s="4">
        <v>1</v>
      </c>
      <c r="B71" s="5" t="s">
        <v>23</v>
      </c>
      <c r="C71" s="10">
        <v>581</v>
      </c>
      <c r="D71" s="6"/>
      <c r="E71" s="6">
        <v>643</v>
      </c>
      <c r="F71" s="6">
        <v>452</v>
      </c>
      <c r="G71" s="7"/>
      <c r="H71" s="7"/>
      <c r="I71" s="7">
        <f t="shared" si="0"/>
        <v>0.702954898911353</v>
      </c>
      <c r="J71" s="7">
        <f t="shared" si="1"/>
        <v>0.7779690189328744</v>
      </c>
      <c r="K71" s="7">
        <f t="shared" si="2"/>
        <v>1.1067125645438898</v>
      </c>
      <c r="L71" s="7">
        <f t="shared" si="3"/>
        <v>0.7029548989113531</v>
      </c>
      <c r="M71">
        <v>4</v>
      </c>
      <c r="N71" s="13">
        <f>MEDIAN(I71:I75)</f>
        <v>0.5415848389630793</v>
      </c>
      <c r="O71" s="13">
        <f>AVERAGE(I71:I75)</f>
        <v>0.49553573839008236</v>
      </c>
      <c r="P71" s="14">
        <f>STDEVA(I71:I75)</f>
        <v>0.2891252331471059</v>
      </c>
      <c r="Q71" s="13">
        <f>TTEST(I71:I75,I78:I82,2,1)</f>
        <v>0.37168660903985723</v>
      </c>
      <c r="R71" s="9">
        <f>MEDIAN(K71:K75)</f>
        <v>0.3064516129032258</v>
      </c>
      <c r="S71" s="9">
        <f>AVERAGE(K71:K75)</f>
        <v>0.5709637298618675</v>
      </c>
      <c r="T71">
        <f>STDEVA(K71:K75)</f>
        <v>0.440692941198238</v>
      </c>
    </row>
    <row r="72" spans="1:13" ht="12.75">
      <c r="A72" s="4">
        <v>2</v>
      </c>
      <c r="B72" s="5" t="s">
        <v>23</v>
      </c>
      <c r="C72" s="10">
        <v>657</v>
      </c>
      <c r="D72" s="6"/>
      <c r="E72" s="6">
        <v>653</v>
      </c>
      <c r="F72" s="6">
        <v>128</v>
      </c>
      <c r="G72" s="7"/>
      <c r="H72" s="7"/>
      <c r="I72" s="7">
        <f t="shared" si="0"/>
        <v>0.19601837672281777</v>
      </c>
      <c r="J72" s="7">
        <f t="shared" si="1"/>
        <v>0.1948249619482496</v>
      </c>
      <c r="K72" s="7">
        <f t="shared" si="2"/>
        <v>0.9939117199391172</v>
      </c>
      <c r="L72" s="7">
        <f t="shared" si="3"/>
        <v>0.19601837672281774</v>
      </c>
      <c r="M72">
        <v>4</v>
      </c>
    </row>
    <row r="73" spans="1:13" ht="12.75">
      <c r="A73" s="4">
        <v>3</v>
      </c>
      <c r="B73" s="5" t="s">
        <v>23</v>
      </c>
      <c r="C73" s="10">
        <v>496</v>
      </c>
      <c r="D73" s="6"/>
      <c r="E73" s="6">
        <v>152</v>
      </c>
      <c r="F73" s="6">
        <v>79</v>
      </c>
      <c r="G73" s="7"/>
      <c r="H73" s="7"/>
      <c r="I73" s="7">
        <f t="shared" si="0"/>
        <v>0.5197368421052632</v>
      </c>
      <c r="J73" s="7">
        <f t="shared" si="1"/>
        <v>0.1592741935483871</v>
      </c>
      <c r="K73" s="7">
        <f t="shared" si="2"/>
        <v>0.3064516129032258</v>
      </c>
      <c r="L73" s="7">
        <f t="shared" si="3"/>
        <v>0.5197368421052632</v>
      </c>
      <c r="M73">
        <v>4</v>
      </c>
    </row>
    <row r="74" spans="1:13" ht="12.75">
      <c r="A74" s="4">
        <v>7</v>
      </c>
      <c r="B74" s="5" t="s">
        <v>23</v>
      </c>
      <c r="C74" s="10">
        <v>1190</v>
      </c>
      <c r="D74" s="6"/>
      <c r="E74" s="6">
        <v>263</v>
      </c>
      <c r="F74" s="6">
        <v>457</v>
      </c>
      <c r="G74" s="7"/>
      <c r="H74" s="7"/>
      <c r="I74" s="7" t="s">
        <v>36</v>
      </c>
      <c r="J74" s="7">
        <f t="shared" si="1"/>
        <v>0.3840336134453782</v>
      </c>
      <c r="K74" s="7">
        <f t="shared" si="2"/>
        <v>0.22100840336134453</v>
      </c>
      <c r="L74" s="7">
        <f t="shared" si="3"/>
        <v>1.7376425855513309</v>
      </c>
      <c r="M74">
        <v>4</v>
      </c>
    </row>
    <row r="75" spans="1:13" ht="12.75">
      <c r="A75" s="4">
        <v>8</v>
      </c>
      <c r="B75" s="5" t="s">
        <v>23</v>
      </c>
      <c r="C75" s="10">
        <v>1182</v>
      </c>
      <c r="D75" s="6"/>
      <c r="E75" s="6">
        <v>268</v>
      </c>
      <c r="F75" s="6">
        <v>151</v>
      </c>
      <c r="G75" s="7"/>
      <c r="H75" s="7"/>
      <c r="I75" s="7">
        <f t="shared" si="0"/>
        <v>0.5634328358208955</v>
      </c>
      <c r="J75" s="7">
        <f t="shared" si="1"/>
        <v>0.12774957698815567</v>
      </c>
      <c r="K75" s="7">
        <f t="shared" si="2"/>
        <v>0.22673434856175972</v>
      </c>
      <c r="L75" s="7">
        <f t="shared" si="3"/>
        <v>0.5634328358208955</v>
      </c>
      <c r="M75">
        <v>4</v>
      </c>
    </row>
    <row r="76" spans="1:13" ht="12.75">
      <c r="A76" s="4">
        <v>9</v>
      </c>
      <c r="B76" s="5" t="s">
        <v>23</v>
      </c>
      <c r="C76" s="10"/>
      <c r="D76" s="6"/>
      <c r="E76" s="6"/>
      <c r="F76" s="6"/>
      <c r="G76" s="7"/>
      <c r="H76" s="7"/>
      <c r="I76" s="7"/>
      <c r="J76" s="7"/>
      <c r="K76" s="7"/>
      <c r="L76" s="7"/>
      <c r="M76">
        <v>4</v>
      </c>
    </row>
    <row r="77" spans="1:13" ht="12.75">
      <c r="A77" s="4">
        <v>10</v>
      </c>
      <c r="B77" s="5" t="s">
        <v>23</v>
      </c>
      <c r="C77" s="10">
        <v>161</v>
      </c>
      <c r="D77" s="6"/>
      <c r="E77" s="6"/>
      <c r="F77" s="6"/>
      <c r="G77" s="7"/>
      <c r="H77" s="7"/>
      <c r="I77" s="7"/>
      <c r="J77" s="7"/>
      <c r="K77" s="7"/>
      <c r="L77" s="7"/>
      <c r="M77">
        <v>4</v>
      </c>
    </row>
    <row r="78" spans="1:20" ht="12.75">
      <c r="A78" s="16">
        <v>1</v>
      </c>
      <c r="B78" t="s">
        <v>24</v>
      </c>
      <c r="C78" s="12">
        <v>449</v>
      </c>
      <c r="D78" s="8"/>
      <c r="E78" s="8">
        <v>672</v>
      </c>
      <c r="F78" s="8">
        <v>406</v>
      </c>
      <c r="G78" s="9"/>
      <c r="H78" s="9"/>
      <c r="I78" s="9">
        <f t="shared" si="0"/>
        <v>0.6041666666666666</v>
      </c>
      <c r="J78" s="11">
        <f t="shared" si="1"/>
        <v>0.9042316258351893</v>
      </c>
      <c r="K78" s="11">
        <f t="shared" si="2"/>
        <v>1.4966592427616927</v>
      </c>
      <c r="L78" s="11">
        <f>J78/K78</f>
        <v>0.6041666666666666</v>
      </c>
      <c r="M78">
        <v>4</v>
      </c>
      <c r="N78" s="13">
        <f>MEDIAN(I78:I82)</f>
        <v>0.6524234693877551</v>
      </c>
      <c r="O78" s="13">
        <f>AVERAGE(I78:I82)</f>
        <v>0.7041190739717973</v>
      </c>
      <c r="P78" s="14">
        <f>STDEVA(I78:I82)</f>
        <v>0.3562938664934042</v>
      </c>
      <c r="Q78" s="11"/>
      <c r="R78" s="9">
        <f>MEDIAN(K78:K82)</f>
        <v>0.2869207565754036</v>
      </c>
      <c r="S78" s="9">
        <f>AVERAGE(K78:K82)</f>
        <v>0.5837223112802833</v>
      </c>
      <c r="T78">
        <f>STDEVA(K78:K82)</f>
        <v>0.588281908136712</v>
      </c>
    </row>
    <row r="79" spans="1:13" ht="12.75">
      <c r="A79" s="16">
        <v>2</v>
      </c>
      <c r="B79" t="s">
        <v>24</v>
      </c>
      <c r="C79" s="12">
        <v>537</v>
      </c>
      <c r="D79" s="8"/>
      <c r="E79" s="8">
        <v>158</v>
      </c>
      <c r="F79" s="8">
        <v>154</v>
      </c>
      <c r="G79" s="9"/>
      <c r="H79" s="9"/>
      <c r="I79" s="9">
        <f t="shared" si="0"/>
        <v>0.9746835443037974</v>
      </c>
      <c r="J79" s="11">
        <f t="shared" si="1"/>
        <v>0.28677839851024206</v>
      </c>
      <c r="K79" s="11">
        <f t="shared" si="2"/>
        <v>0.2942271880819367</v>
      </c>
      <c r="L79" s="11">
        <f t="shared" si="3"/>
        <v>0.9746835443037973</v>
      </c>
      <c r="M79">
        <v>4</v>
      </c>
    </row>
    <row r="80" spans="1:13" ht="12.75">
      <c r="A80" s="16">
        <v>3</v>
      </c>
      <c r="B80" t="s">
        <v>24</v>
      </c>
      <c r="C80" s="12">
        <v>556</v>
      </c>
      <c r="D80" s="8"/>
      <c r="E80" s="8">
        <v>147</v>
      </c>
      <c r="F80" s="8">
        <v>103</v>
      </c>
      <c r="G80" s="9"/>
      <c r="H80" s="9"/>
      <c r="I80" s="9">
        <f t="shared" si="0"/>
        <v>0.7006802721088435</v>
      </c>
      <c r="J80" s="11">
        <f t="shared" si="1"/>
        <v>0.18525179856115107</v>
      </c>
      <c r="K80" s="11">
        <f t="shared" si="2"/>
        <v>0.2643884892086331</v>
      </c>
      <c r="L80" s="11">
        <f t="shared" si="3"/>
        <v>0.7006802721088434</v>
      </c>
      <c r="M80">
        <v>4</v>
      </c>
    </row>
    <row r="81" spans="1:13" ht="12.75">
      <c r="A81" s="16">
        <v>7</v>
      </c>
      <c r="B81" t="s">
        <v>24</v>
      </c>
      <c r="C81" s="12"/>
      <c r="D81" s="8"/>
      <c r="E81" s="8"/>
      <c r="F81" s="8"/>
      <c r="G81" s="9"/>
      <c r="H81" s="9"/>
      <c r="I81" s="9" t="s">
        <v>36</v>
      </c>
      <c r="J81" s="11" t="s">
        <v>36</v>
      </c>
      <c r="K81" s="11" t="s">
        <v>36</v>
      </c>
      <c r="L81" s="11" t="s">
        <v>36</v>
      </c>
      <c r="M81">
        <v>4</v>
      </c>
    </row>
    <row r="82" spans="1:13" ht="12.75">
      <c r="A82" s="16">
        <v>8</v>
      </c>
      <c r="B82" t="s">
        <v>24</v>
      </c>
      <c r="C82" s="12">
        <v>726</v>
      </c>
      <c r="D82" s="8"/>
      <c r="E82" s="8">
        <v>203</v>
      </c>
      <c r="F82" s="8">
        <v>109</v>
      </c>
      <c r="G82" s="9"/>
      <c r="H82" s="9"/>
      <c r="I82" s="9">
        <f t="shared" si="0"/>
        <v>0.5369458128078818</v>
      </c>
      <c r="J82" s="11">
        <f t="shared" si="1"/>
        <v>0.15013774104683195</v>
      </c>
      <c r="K82" s="11">
        <f t="shared" si="2"/>
        <v>0.2796143250688705</v>
      </c>
      <c r="L82" s="11">
        <f t="shared" si="3"/>
        <v>0.5369458128078818</v>
      </c>
      <c r="M82">
        <v>4</v>
      </c>
    </row>
    <row r="83" spans="1:13" ht="12.75">
      <c r="A83" s="16">
        <v>9</v>
      </c>
      <c r="B83" t="s">
        <v>24</v>
      </c>
      <c r="C83" s="12">
        <v>789</v>
      </c>
      <c r="D83" s="8"/>
      <c r="E83" s="8" t="s">
        <v>36</v>
      </c>
      <c r="F83" s="8" t="s">
        <v>36</v>
      </c>
      <c r="G83" s="9"/>
      <c r="H83" s="9"/>
      <c r="I83" s="9" t="s">
        <v>36</v>
      </c>
      <c r="J83" s="11" t="s">
        <v>36</v>
      </c>
      <c r="K83" s="11" t="s">
        <v>36</v>
      </c>
      <c r="L83" s="11" t="s">
        <v>36</v>
      </c>
      <c r="M83">
        <v>4</v>
      </c>
    </row>
    <row r="84" spans="1:13" ht="12.75">
      <c r="A84" s="16">
        <v>10</v>
      </c>
      <c r="B84" t="s">
        <v>24</v>
      </c>
      <c r="C84" s="12">
        <v>433</v>
      </c>
      <c r="D84" s="8"/>
      <c r="E84" s="8"/>
      <c r="F84" s="8"/>
      <c r="G84" s="9"/>
      <c r="H84" s="9"/>
      <c r="I84" s="9"/>
      <c r="J84" s="11"/>
      <c r="K84" s="11"/>
      <c r="L84" s="11"/>
      <c r="M84">
        <v>4</v>
      </c>
    </row>
    <row r="85" spans="1:20" ht="12.75">
      <c r="A85" s="4">
        <v>1</v>
      </c>
      <c r="B85" s="5" t="s">
        <v>16</v>
      </c>
      <c r="C85" s="10">
        <v>763</v>
      </c>
      <c r="D85" s="6"/>
      <c r="E85" s="6">
        <v>647</v>
      </c>
      <c r="F85" s="6">
        <v>331</v>
      </c>
      <c r="G85" s="7"/>
      <c r="H85" s="7"/>
      <c r="I85" s="7">
        <f t="shared" si="0"/>
        <v>0.5115919629057187</v>
      </c>
      <c r="J85" s="7">
        <f t="shared" si="1"/>
        <v>0.4338138925294889</v>
      </c>
      <c r="K85" s="7">
        <f t="shared" si="2"/>
        <v>0.8479685452162516</v>
      </c>
      <c r="L85" s="7">
        <f t="shared" si="3"/>
        <v>0.5115919629057187</v>
      </c>
      <c r="M85">
        <v>5</v>
      </c>
      <c r="N85" s="13">
        <f>MEDIAN(I85:I94)</f>
        <v>0.6700980392156863</v>
      </c>
      <c r="O85" s="13">
        <f>AVERAGE(I85:I94)</f>
        <v>0.729747378629116</v>
      </c>
      <c r="P85" s="14">
        <f>STDEVA(I85:I94)</f>
        <v>0.30948586217777074</v>
      </c>
      <c r="Q85" s="13">
        <f>TTEST(I85:I94,I95:I104,2,1)</f>
        <v>0.63444357500321</v>
      </c>
      <c r="R85" s="9">
        <f>MEDIAN(K85:K94)</f>
        <v>0.3340888188148732</v>
      </c>
      <c r="S85" s="9">
        <f>AVERAGE(K85:K94)</f>
        <v>0.3937903168636756</v>
      </c>
      <c r="T85">
        <f>STDEVA(K85:K94)</f>
        <v>0.22151250128428057</v>
      </c>
    </row>
    <row r="86" spans="1:13" ht="12.75">
      <c r="A86" s="4">
        <v>2</v>
      </c>
      <c r="B86" s="5" t="s">
        <v>16</v>
      </c>
      <c r="C86" s="10">
        <v>590</v>
      </c>
      <c r="D86" s="6"/>
      <c r="E86" s="6">
        <v>225</v>
      </c>
      <c r="F86" s="6">
        <v>114</v>
      </c>
      <c r="G86" s="7"/>
      <c r="H86" s="7"/>
      <c r="I86" s="7">
        <f t="shared" si="0"/>
        <v>0.5066666666666667</v>
      </c>
      <c r="J86" s="7">
        <f t="shared" si="1"/>
        <v>0.19322033898305085</v>
      </c>
      <c r="K86" s="7">
        <f t="shared" si="2"/>
        <v>0.3813559322033898</v>
      </c>
      <c r="L86" s="7">
        <f t="shared" si="3"/>
        <v>0.5066666666666667</v>
      </c>
      <c r="M86">
        <v>5</v>
      </c>
    </row>
    <row r="87" spans="1:13" ht="12.75">
      <c r="A87" s="4">
        <v>3</v>
      </c>
      <c r="B87" s="5" t="s">
        <v>16</v>
      </c>
      <c r="C87" s="10">
        <v>624</v>
      </c>
      <c r="D87" s="6"/>
      <c r="E87" s="6">
        <v>131</v>
      </c>
      <c r="F87" s="6">
        <v>199</v>
      </c>
      <c r="G87" s="7"/>
      <c r="H87" s="7"/>
      <c r="I87" s="7">
        <f t="shared" si="0"/>
        <v>1.5190839694656488</v>
      </c>
      <c r="J87" s="7">
        <f t="shared" si="1"/>
        <v>0.3189102564102564</v>
      </c>
      <c r="K87" s="7">
        <f t="shared" si="2"/>
        <v>0.20993589743589744</v>
      </c>
      <c r="L87" s="7">
        <f t="shared" si="3"/>
        <v>1.5190839694656488</v>
      </c>
      <c r="M87">
        <v>5</v>
      </c>
    </row>
    <row r="88" spans="1:13" ht="12.75">
      <c r="A88" s="4">
        <v>7</v>
      </c>
      <c r="B88" s="5" t="s">
        <v>16</v>
      </c>
      <c r="C88" s="10">
        <v>1029</v>
      </c>
      <c r="D88" s="6"/>
      <c r="E88" s="6">
        <v>211</v>
      </c>
      <c r="F88" s="6">
        <v>94</v>
      </c>
      <c r="G88" s="7"/>
      <c r="H88" s="7"/>
      <c r="I88" s="7">
        <f t="shared" si="0"/>
        <v>0.44549763033175355</v>
      </c>
      <c r="J88" s="7">
        <f t="shared" si="1"/>
        <v>0.0913508260447036</v>
      </c>
      <c r="K88" s="7">
        <f t="shared" si="2"/>
        <v>0.20505344995140914</v>
      </c>
      <c r="L88" s="7">
        <f t="shared" si="3"/>
        <v>0.44549763033175355</v>
      </c>
      <c r="M88">
        <v>5</v>
      </c>
    </row>
    <row r="89" spans="1:13" ht="12.75">
      <c r="A89" s="4">
        <v>8</v>
      </c>
      <c r="B89" s="5" t="s">
        <v>16</v>
      </c>
      <c r="C89" s="10">
        <v>1204</v>
      </c>
      <c r="D89" s="6"/>
      <c r="E89" s="6">
        <v>204</v>
      </c>
      <c r="F89" s="6">
        <v>127</v>
      </c>
      <c r="G89" s="7"/>
      <c r="H89" s="7"/>
      <c r="I89" s="7">
        <f t="shared" si="0"/>
        <v>0.6225490196078431</v>
      </c>
      <c r="J89" s="7">
        <f t="shared" si="1"/>
        <v>0.10548172757475083</v>
      </c>
      <c r="K89" s="7">
        <f t="shared" si="2"/>
        <v>0.16943521594684385</v>
      </c>
      <c r="L89" s="7">
        <f t="shared" si="3"/>
        <v>0.6225490196078431</v>
      </c>
      <c r="M89">
        <v>5</v>
      </c>
    </row>
    <row r="90" spans="1:13" ht="12.75">
      <c r="A90" s="4">
        <v>9</v>
      </c>
      <c r="B90" s="5" t="s">
        <v>16</v>
      </c>
      <c r="C90" s="10">
        <v>1111</v>
      </c>
      <c r="D90" s="6"/>
      <c r="E90" s="6">
        <v>558</v>
      </c>
      <c r="F90" s="6">
        <v>440</v>
      </c>
      <c r="G90" s="7"/>
      <c r="H90" s="7"/>
      <c r="I90" s="7">
        <f t="shared" si="0"/>
        <v>0.7885304659498208</v>
      </c>
      <c r="J90" s="7">
        <f t="shared" si="1"/>
        <v>0.39603960396039606</v>
      </c>
      <c r="K90" s="7">
        <f t="shared" si="2"/>
        <v>0.5022502250225023</v>
      </c>
      <c r="L90" s="7">
        <f t="shared" si="3"/>
        <v>0.7885304659498208</v>
      </c>
      <c r="M90">
        <v>5</v>
      </c>
    </row>
    <row r="91" spans="1:13" ht="12.75">
      <c r="A91" s="4">
        <v>10</v>
      </c>
      <c r="B91" s="5" t="s">
        <v>16</v>
      </c>
      <c r="C91" s="10">
        <v>262</v>
      </c>
      <c r="D91" s="6"/>
      <c r="E91" s="6">
        <v>168</v>
      </c>
      <c r="F91" s="6">
        <v>140</v>
      </c>
      <c r="G91" s="7"/>
      <c r="H91" s="7"/>
      <c r="I91" s="7">
        <f t="shared" si="0"/>
        <v>0.8333333333333334</v>
      </c>
      <c r="J91" s="7">
        <f t="shared" si="1"/>
        <v>0.5343511450381679</v>
      </c>
      <c r="K91" s="7">
        <f t="shared" si="2"/>
        <v>0.6412213740458015</v>
      </c>
      <c r="L91" s="7">
        <f t="shared" si="3"/>
        <v>0.8333333333333334</v>
      </c>
      <c r="M91">
        <v>5</v>
      </c>
    </row>
    <row r="92" spans="1:13" ht="12.75">
      <c r="A92" s="4">
        <v>11</v>
      </c>
      <c r="B92" s="5" t="s">
        <v>16</v>
      </c>
      <c r="C92" s="10">
        <v>861</v>
      </c>
      <c r="D92" s="6"/>
      <c r="E92" s="6">
        <v>398</v>
      </c>
      <c r="F92" s="6">
        <v>221</v>
      </c>
      <c r="G92" s="7"/>
      <c r="H92" s="7"/>
      <c r="I92" s="7">
        <f t="shared" si="0"/>
        <v>0.5552763819095478</v>
      </c>
      <c r="J92" s="7">
        <f t="shared" si="1"/>
        <v>0.25667828106852497</v>
      </c>
      <c r="K92" s="7">
        <f t="shared" si="2"/>
        <v>0.462253193960511</v>
      </c>
      <c r="L92" s="7">
        <f t="shared" si="3"/>
        <v>0.5552763819095478</v>
      </c>
      <c r="M92">
        <v>5</v>
      </c>
    </row>
    <row r="93" spans="1:13" ht="12.75">
      <c r="A93" s="4">
        <v>12</v>
      </c>
      <c r="B93" s="5" t="s">
        <v>16</v>
      </c>
      <c r="C93" s="10">
        <v>367</v>
      </c>
      <c r="D93" s="6"/>
      <c r="E93" s="6">
        <v>85</v>
      </c>
      <c r="F93" s="6">
        <v>61</v>
      </c>
      <c r="G93" s="7"/>
      <c r="H93" s="7"/>
      <c r="I93" s="7">
        <f t="shared" si="0"/>
        <v>0.7176470588235294</v>
      </c>
      <c r="J93" s="7">
        <f t="shared" si="1"/>
        <v>0.16621253405994552</v>
      </c>
      <c r="K93" s="7">
        <f t="shared" si="2"/>
        <v>0.23160762942779292</v>
      </c>
      <c r="L93" s="7">
        <f t="shared" si="3"/>
        <v>0.7176470588235294</v>
      </c>
      <c r="M93">
        <v>5</v>
      </c>
    </row>
    <row r="94" spans="1:13" ht="12.75">
      <c r="A94" s="4">
        <v>13</v>
      </c>
      <c r="B94" s="5" t="s">
        <v>16</v>
      </c>
      <c r="C94" s="10">
        <v>774</v>
      </c>
      <c r="D94" s="6"/>
      <c r="E94" s="6">
        <v>222</v>
      </c>
      <c r="F94" s="6">
        <v>177</v>
      </c>
      <c r="G94" s="7"/>
      <c r="H94" s="7"/>
      <c r="I94" s="7">
        <f t="shared" si="0"/>
        <v>0.7972972972972973</v>
      </c>
      <c r="J94" s="7">
        <f t="shared" si="1"/>
        <v>0.22868217054263565</v>
      </c>
      <c r="K94" s="7">
        <f t="shared" si="2"/>
        <v>0.2868217054263566</v>
      </c>
      <c r="L94" s="7">
        <f t="shared" si="3"/>
        <v>0.7972972972972973</v>
      </c>
      <c r="M94">
        <v>5</v>
      </c>
    </row>
    <row r="95" spans="1:20" ht="12.75">
      <c r="A95" s="16">
        <v>1</v>
      </c>
      <c r="B95" t="s">
        <v>17</v>
      </c>
      <c r="C95" s="12">
        <v>463</v>
      </c>
      <c r="D95" s="8"/>
      <c r="E95" s="8">
        <v>481</v>
      </c>
      <c r="F95" s="8">
        <v>291</v>
      </c>
      <c r="G95" s="9"/>
      <c r="H95" s="9"/>
      <c r="I95" s="9">
        <f t="shared" si="0"/>
        <v>0.604989604989605</v>
      </c>
      <c r="J95" s="11">
        <f t="shared" si="1"/>
        <v>0.6285097192224622</v>
      </c>
      <c r="K95" s="11">
        <f t="shared" si="2"/>
        <v>1.038876889848812</v>
      </c>
      <c r="L95" s="11">
        <f t="shared" si="3"/>
        <v>0.604989604989605</v>
      </c>
      <c r="M95">
        <v>5</v>
      </c>
      <c r="N95" s="13">
        <f>MEDIAN(I95:I104)</f>
        <v>0.7280701754385965</v>
      </c>
      <c r="O95" s="13">
        <f>AVERAGE(I95:I104)</f>
        <v>0.7939369386166371</v>
      </c>
      <c r="P95" s="14">
        <f>STDEVA(I95:I104)</f>
        <v>0.25507734867739856</v>
      </c>
      <c r="Q95" s="11"/>
      <c r="R95" s="9">
        <f>MEDIAN(K95:K104)</f>
        <v>0.29902937513735256</v>
      </c>
      <c r="S95" s="9">
        <f>AVERAGE(K95:K104)</f>
        <v>0.36546408564764976</v>
      </c>
      <c r="T95">
        <f>STDEVA(K95:K104)</f>
        <v>0.28318608014539504</v>
      </c>
    </row>
    <row r="96" spans="1:13" ht="12.75">
      <c r="A96" s="16">
        <v>2</v>
      </c>
      <c r="B96" t="s">
        <v>17</v>
      </c>
      <c r="C96" s="12">
        <v>680</v>
      </c>
      <c r="D96" s="8"/>
      <c r="E96" s="8">
        <v>228</v>
      </c>
      <c r="F96" s="8">
        <v>161</v>
      </c>
      <c r="G96" s="9"/>
      <c r="H96" s="9"/>
      <c r="I96" s="9">
        <f t="shared" si="0"/>
        <v>0.706140350877193</v>
      </c>
      <c r="J96" s="11">
        <f t="shared" si="1"/>
        <v>0.23676470588235293</v>
      </c>
      <c r="K96" s="11">
        <f t="shared" si="2"/>
        <v>0.3352941176470588</v>
      </c>
      <c r="L96" s="11">
        <f t="shared" si="3"/>
        <v>0.706140350877193</v>
      </c>
      <c r="M96">
        <v>5</v>
      </c>
    </row>
    <row r="97" spans="1:13" ht="12.75">
      <c r="A97" s="16">
        <v>3</v>
      </c>
      <c r="B97" t="s">
        <v>17</v>
      </c>
      <c r="C97" s="12">
        <v>601</v>
      </c>
      <c r="D97" s="8"/>
      <c r="E97" s="8">
        <v>334</v>
      </c>
      <c r="F97" s="8">
        <v>167</v>
      </c>
      <c r="G97" s="9"/>
      <c r="H97" s="9"/>
      <c r="I97" s="9">
        <f t="shared" si="0"/>
        <v>0.5</v>
      </c>
      <c r="J97" s="11">
        <f t="shared" si="1"/>
        <v>0.2778702163061564</v>
      </c>
      <c r="K97" s="11">
        <f t="shared" si="2"/>
        <v>0.5557404326123128</v>
      </c>
      <c r="L97" s="11">
        <f t="shared" si="3"/>
        <v>0.5</v>
      </c>
      <c r="M97">
        <v>5</v>
      </c>
    </row>
    <row r="98" spans="1:13" ht="12.75">
      <c r="A98" s="16">
        <v>7</v>
      </c>
      <c r="B98" t="s">
        <v>17</v>
      </c>
      <c r="C98" s="12">
        <v>622</v>
      </c>
      <c r="D98" s="8"/>
      <c r="E98" s="8">
        <v>60</v>
      </c>
      <c r="F98" s="8">
        <v>45</v>
      </c>
      <c r="G98" s="9"/>
      <c r="H98" s="9"/>
      <c r="I98" s="9">
        <f t="shared" si="0"/>
        <v>0.75</v>
      </c>
      <c r="J98" s="11">
        <f t="shared" si="1"/>
        <v>0.07234726688102894</v>
      </c>
      <c r="K98" s="11">
        <f t="shared" si="2"/>
        <v>0.09646302250803858</v>
      </c>
      <c r="L98" s="11">
        <f t="shared" si="3"/>
        <v>0.75</v>
      </c>
      <c r="M98">
        <v>5</v>
      </c>
    </row>
    <row r="99" spans="1:13" ht="12.75">
      <c r="A99" s="16">
        <v>8</v>
      </c>
      <c r="B99" t="s">
        <v>17</v>
      </c>
      <c r="C99" s="12">
        <v>803</v>
      </c>
      <c r="D99" s="8"/>
      <c r="E99" s="8">
        <v>211</v>
      </c>
      <c r="F99" s="8">
        <v>130</v>
      </c>
      <c r="G99" s="9"/>
      <c r="H99" s="9"/>
      <c r="I99" s="9">
        <f t="shared" si="0"/>
        <v>0.6161137440758294</v>
      </c>
      <c r="J99" s="11">
        <f t="shared" si="1"/>
        <v>0.16189290161892902</v>
      </c>
      <c r="K99" s="11">
        <f t="shared" si="2"/>
        <v>0.2627646326276463</v>
      </c>
      <c r="L99" s="11">
        <f t="shared" si="3"/>
        <v>0.6161137440758294</v>
      </c>
      <c r="M99">
        <v>5</v>
      </c>
    </row>
    <row r="100" spans="1:13" ht="12.75">
      <c r="A100" s="16">
        <v>9</v>
      </c>
      <c r="B100" t="s">
        <v>17</v>
      </c>
      <c r="C100" s="12">
        <v>1232</v>
      </c>
      <c r="D100" s="8"/>
      <c r="E100" s="8">
        <v>522</v>
      </c>
      <c r="F100" s="8">
        <v>564</v>
      </c>
      <c r="G100" s="9"/>
      <c r="H100" s="9"/>
      <c r="I100" s="9">
        <f t="shared" si="0"/>
        <v>1.0804597701149425</v>
      </c>
      <c r="J100" s="11">
        <f t="shared" si="1"/>
        <v>0.4577922077922078</v>
      </c>
      <c r="K100" s="11">
        <f t="shared" si="2"/>
        <v>0.4237012987012987</v>
      </c>
      <c r="L100" s="11">
        <f t="shared" si="3"/>
        <v>1.0804597701149425</v>
      </c>
      <c r="M100">
        <v>5</v>
      </c>
    </row>
    <row r="101" spans="1:13" ht="12.75">
      <c r="A101" s="16">
        <v>10</v>
      </c>
      <c r="B101" t="s">
        <v>17</v>
      </c>
      <c r="C101" s="12">
        <v>541</v>
      </c>
      <c r="D101" s="8"/>
      <c r="E101" s="8">
        <v>82</v>
      </c>
      <c r="F101" s="8">
        <v>78</v>
      </c>
      <c r="G101" s="9"/>
      <c r="H101" s="9"/>
      <c r="I101" s="9">
        <f t="shared" si="0"/>
        <v>0.9512195121951219</v>
      </c>
      <c r="J101" s="11">
        <f t="shared" si="1"/>
        <v>0.14417744916820702</v>
      </c>
      <c r="K101" s="11">
        <f t="shared" si="2"/>
        <v>0.15157116451016636</v>
      </c>
      <c r="L101" s="11">
        <f t="shared" si="3"/>
        <v>0.9512195121951219</v>
      </c>
      <c r="M101">
        <v>5</v>
      </c>
    </row>
    <row r="102" spans="1:13" ht="12.75">
      <c r="A102" s="16">
        <v>11</v>
      </c>
      <c r="B102" t="s">
        <v>17</v>
      </c>
      <c r="C102" s="12">
        <v>511</v>
      </c>
      <c r="D102" s="8"/>
      <c r="E102" s="8">
        <v>238</v>
      </c>
      <c r="F102" s="8">
        <v>117</v>
      </c>
      <c r="G102" s="9"/>
      <c r="H102" s="9"/>
      <c r="I102" s="9">
        <f t="shared" si="0"/>
        <v>0.49159663865546216</v>
      </c>
      <c r="J102" s="11">
        <f t="shared" si="1"/>
        <v>0.22896281800391388</v>
      </c>
      <c r="K102" s="11">
        <f t="shared" si="2"/>
        <v>0.4657534246575342</v>
      </c>
      <c r="L102" s="11">
        <f t="shared" si="3"/>
        <v>0.49159663865546216</v>
      </c>
      <c r="M102">
        <v>5</v>
      </c>
    </row>
    <row r="103" spans="1:13" ht="12.75">
      <c r="A103" s="16">
        <v>12</v>
      </c>
      <c r="B103" t="s">
        <v>17</v>
      </c>
      <c r="C103" s="12">
        <v>673</v>
      </c>
      <c r="D103" s="8"/>
      <c r="E103" s="8">
        <v>71</v>
      </c>
      <c r="F103" s="8">
        <v>85</v>
      </c>
      <c r="G103" s="9"/>
      <c r="H103" s="9"/>
      <c r="I103" s="9">
        <f t="shared" si="0"/>
        <v>1.1971830985915493</v>
      </c>
      <c r="J103" s="11">
        <f t="shared" si="1"/>
        <v>0.1263001485884101</v>
      </c>
      <c r="K103" s="11">
        <f t="shared" si="2"/>
        <v>0.10549777117384844</v>
      </c>
      <c r="L103" s="11">
        <f t="shared" si="3"/>
        <v>1.1971830985915493</v>
      </c>
      <c r="M103">
        <v>5</v>
      </c>
    </row>
    <row r="104" spans="1:13" ht="12.75">
      <c r="A104" s="16">
        <v>13</v>
      </c>
      <c r="B104" t="s">
        <v>17</v>
      </c>
      <c r="C104" s="12">
        <v>548</v>
      </c>
      <c r="D104" s="8"/>
      <c r="E104" s="8">
        <v>120</v>
      </c>
      <c r="F104" s="8">
        <v>125</v>
      </c>
      <c r="G104" s="9"/>
      <c r="H104" s="9"/>
      <c r="I104" s="9">
        <f t="shared" si="0"/>
        <v>1.0416666666666667</v>
      </c>
      <c r="J104" s="11">
        <f t="shared" si="1"/>
        <v>0.2281021897810219</v>
      </c>
      <c r="K104" s="11">
        <f t="shared" si="2"/>
        <v>0.21897810218978103</v>
      </c>
      <c r="L104" s="11">
        <f t="shared" si="3"/>
        <v>1.0416666666666665</v>
      </c>
      <c r="M104">
        <v>5</v>
      </c>
    </row>
    <row r="105" spans="1:20" ht="12.75">
      <c r="A105" s="4">
        <v>1</v>
      </c>
      <c r="B105" s="5" t="s">
        <v>25</v>
      </c>
      <c r="C105" s="10">
        <v>797</v>
      </c>
      <c r="D105" s="6"/>
      <c r="E105" s="6">
        <v>712</v>
      </c>
      <c r="F105" s="6">
        <v>616</v>
      </c>
      <c r="G105" s="7"/>
      <c r="H105" s="7"/>
      <c r="I105" s="7">
        <f t="shared" si="0"/>
        <v>0.8651685393258427</v>
      </c>
      <c r="J105" s="7">
        <f t="shared" si="1"/>
        <v>0.7728983688833124</v>
      </c>
      <c r="K105" s="7">
        <f t="shared" si="2"/>
        <v>0.8933500627352572</v>
      </c>
      <c r="L105" s="7">
        <f t="shared" si="3"/>
        <v>0.8651685393258427</v>
      </c>
      <c r="M105">
        <v>6</v>
      </c>
      <c r="N105" s="13">
        <f>MEDIAN(I105:I110)</f>
        <v>1.0742027667727478</v>
      </c>
      <c r="O105" s="13">
        <f>AVERAGE(I105:I110)</f>
        <v>1.1045333933592894</v>
      </c>
      <c r="P105" s="14">
        <f>STDEVA(I105:I110)</f>
        <v>0.5195847786516897</v>
      </c>
      <c r="Q105" s="13">
        <f>TTEST(I105:I110,I112:I117,2,1)</f>
        <v>0.1272435015474516</v>
      </c>
      <c r="R105" s="9">
        <f>MEDIAN(K105:K110)</f>
        <v>0.3374296665533779</v>
      </c>
      <c r="S105" s="9">
        <f>AVERAGE(K105:K110)</f>
        <v>0.43189236574747497</v>
      </c>
      <c r="T105">
        <f>STDEVA(K105:K110)</f>
        <v>0.2829527102878462</v>
      </c>
    </row>
    <row r="106" spans="1:13" ht="12.75">
      <c r="A106" s="4">
        <v>2</v>
      </c>
      <c r="B106" s="5" t="s">
        <v>25</v>
      </c>
      <c r="C106" s="10">
        <v>540</v>
      </c>
      <c r="D106" s="6"/>
      <c r="E106" s="6">
        <v>343</v>
      </c>
      <c r="F106" s="6">
        <v>118</v>
      </c>
      <c r="G106" s="7"/>
      <c r="H106" s="7"/>
      <c r="I106" s="7">
        <f t="shared" si="0"/>
        <v>0.34402332361516036</v>
      </c>
      <c r="J106" s="7">
        <f t="shared" si="1"/>
        <v>0.21851851851851853</v>
      </c>
      <c r="K106" s="7">
        <f t="shared" si="2"/>
        <v>0.6351851851851852</v>
      </c>
      <c r="L106" s="7">
        <f t="shared" si="3"/>
        <v>0.34402332361516036</v>
      </c>
      <c r="M106">
        <v>6</v>
      </c>
    </row>
    <row r="107" spans="1:13" ht="12.75">
      <c r="A107" s="4">
        <v>3</v>
      </c>
      <c r="B107" s="5" t="s">
        <v>25</v>
      </c>
      <c r="C107" s="10">
        <v>485</v>
      </c>
      <c r="D107" s="6"/>
      <c r="E107" s="6">
        <v>127</v>
      </c>
      <c r="F107" s="6">
        <v>229</v>
      </c>
      <c r="G107" s="7"/>
      <c r="H107" s="7"/>
      <c r="I107" s="7">
        <f t="shared" si="0"/>
        <v>1.8031496062992125</v>
      </c>
      <c r="J107" s="7">
        <f t="shared" si="1"/>
        <v>0.47216494845360824</v>
      </c>
      <c r="K107" s="7">
        <f t="shared" si="2"/>
        <v>0.2618556701030928</v>
      </c>
      <c r="L107" s="7">
        <f t="shared" si="3"/>
        <v>1.8031496062992125</v>
      </c>
      <c r="M107">
        <v>6</v>
      </c>
    </row>
    <row r="108" spans="1:13" ht="12.75">
      <c r="A108" s="4">
        <v>7</v>
      </c>
      <c r="B108" s="5" t="s">
        <v>25</v>
      </c>
      <c r="C108" s="10">
        <v>1140</v>
      </c>
      <c r="D108" s="6"/>
      <c r="E108" s="6">
        <v>173</v>
      </c>
      <c r="F108" s="6">
        <v>222</v>
      </c>
      <c r="G108" s="7"/>
      <c r="H108" s="7"/>
      <c r="I108" s="7">
        <f t="shared" si="0"/>
        <v>1.283236994219653</v>
      </c>
      <c r="J108" s="7">
        <f t="shared" si="1"/>
        <v>0.19473684210526315</v>
      </c>
      <c r="K108" s="7">
        <f t="shared" si="2"/>
        <v>0.15175438596491228</v>
      </c>
      <c r="L108" s="7">
        <f t="shared" si="3"/>
        <v>1.283236994219653</v>
      </c>
      <c r="M108">
        <v>6</v>
      </c>
    </row>
    <row r="109" spans="1:13" ht="12.75">
      <c r="A109" s="4">
        <v>8</v>
      </c>
      <c r="B109" s="5" t="s">
        <v>25</v>
      </c>
      <c r="C109" s="10">
        <v>1033</v>
      </c>
      <c r="D109" s="6"/>
      <c r="E109" s="6">
        <v>244</v>
      </c>
      <c r="F109" s="6">
        <v>359</v>
      </c>
      <c r="G109" s="7"/>
      <c r="H109" s="7"/>
      <c r="I109" s="7">
        <f t="shared" si="0"/>
        <v>1.471311475409836</v>
      </c>
      <c r="J109" s="7">
        <f t="shared" si="1"/>
        <v>0.3475314617618587</v>
      </c>
      <c r="K109" s="7">
        <f t="shared" si="2"/>
        <v>0.2362052274927396</v>
      </c>
      <c r="L109" s="7">
        <f t="shared" si="3"/>
        <v>1.4713114754098362</v>
      </c>
      <c r="M109">
        <v>6</v>
      </c>
    </row>
    <row r="110" spans="1:13" ht="12.75">
      <c r="A110" s="4">
        <v>9</v>
      </c>
      <c r="B110" s="5" t="s">
        <v>25</v>
      </c>
      <c r="C110" s="10">
        <v>1092</v>
      </c>
      <c r="D110" s="6"/>
      <c r="E110" s="6">
        <v>451</v>
      </c>
      <c r="F110" s="6">
        <v>388</v>
      </c>
      <c r="G110" s="7"/>
      <c r="H110" s="7"/>
      <c r="I110" s="7">
        <f t="shared" si="0"/>
        <v>0.8603104212860311</v>
      </c>
      <c r="J110" s="7">
        <f t="shared" si="1"/>
        <v>0.3553113553113553</v>
      </c>
      <c r="K110" s="7">
        <f t="shared" si="2"/>
        <v>0.413003663003663</v>
      </c>
      <c r="L110" s="7">
        <f t="shared" si="3"/>
        <v>0.8603104212860311</v>
      </c>
      <c r="M110">
        <v>6</v>
      </c>
    </row>
    <row r="111" spans="1:13" ht="12.75">
      <c r="A111" s="4">
        <v>10</v>
      </c>
      <c r="B111" s="5" t="s">
        <v>25</v>
      </c>
      <c r="C111" s="10">
        <v>104</v>
      </c>
      <c r="D111" s="6"/>
      <c r="E111" s="6"/>
      <c r="F111" s="6"/>
      <c r="G111" s="7"/>
      <c r="H111" s="7"/>
      <c r="I111" s="7"/>
      <c r="J111" s="7"/>
      <c r="K111" s="7"/>
      <c r="L111" s="7"/>
      <c r="M111">
        <v>6</v>
      </c>
    </row>
    <row r="112" spans="1:20" ht="12.75">
      <c r="A112" s="16">
        <v>1</v>
      </c>
      <c r="B112" t="s">
        <v>26</v>
      </c>
      <c r="C112" s="12">
        <v>369</v>
      </c>
      <c r="D112" s="8"/>
      <c r="E112" s="8">
        <v>300</v>
      </c>
      <c r="F112" s="8">
        <v>386</v>
      </c>
      <c r="G112" s="9"/>
      <c r="H112" s="9"/>
      <c r="I112" s="9">
        <f t="shared" si="0"/>
        <v>1.2866666666666666</v>
      </c>
      <c r="J112" s="11">
        <f t="shared" si="1"/>
        <v>1.046070460704607</v>
      </c>
      <c r="K112" s="11">
        <f t="shared" si="2"/>
        <v>0.8130081300813008</v>
      </c>
      <c r="L112" s="11">
        <f t="shared" si="3"/>
        <v>1.2866666666666666</v>
      </c>
      <c r="M112">
        <v>6</v>
      </c>
      <c r="N112" s="13">
        <f>MEDIAN(I112:I117)</f>
        <v>1.389169512996905</v>
      </c>
      <c r="O112" s="13">
        <f>AVERAGE(I112:I117)</f>
        <v>1.3616279438442997</v>
      </c>
      <c r="P112" s="14">
        <f>STDEVA(I112:I117)</f>
        <v>0.25584587379003954</v>
      </c>
      <c r="Q112" s="11"/>
      <c r="R112" s="9">
        <f>MEDIAN(K112:K117)</f>
        <v>0.42691365540432813</v>
      </c>
      <c r="S112" s="9">
        <f>AVERAGE(K112:K117)</f>
        <v>0.4317858440451176</v>
      </c>
      <c r="T112">
        <f>STDEVA(K112:K117)</f>
        <v>0.23576152078205861</v>
      </c>
    </row>
    <row r="113" spans="1:13" ht="12.75">
      <c r="A113" s="16">
        <v>2</v>
      </c>
      <c r="B113" t="s">
        <v>26</v>
      </c>
      <c r="C113" s="12">
        <v>592</v>
      </c>
      <c r="D113" s="8"/>
      <c r="E113" s="8">
        <v>322</v>
      </c>
      <c r="F113" s="8">
        <v>298</v>
      </c>
      <c r="G113" s="9"/>
      <c r="H113" s="9"/>
      <c r="I113" s="9">
        <f t="shared" si="0"/>
        <v>0.9254658385093167</v>
      </c>
      <c r="J113" s="11">
        <f t="shared" si="1"/>
        <v>0.5033783783783784</v>
      </c>
      <c r="K113" s="11">
        <f t="shared" si="2"/>
        <v>0.543918918918919</v>
      </c>
      <c r="L113" s="11">
        <f t="shared" si="3"/>
        <v>0.9254658385093167</v>
      </c>
      <c r="M113">
        <v>6</v>
      </c>
    </row>
    <row r="114" spans="1:13" ht="12.75">
      <c r="A114" s="16">
        <v>3</v>
      </c>
      <c r="B114" t="s">
        <v>26</v>
      </c>
      <c r="C114" s="12">
        <v>435</v>
      </c>
      <c r="D114" s="8"/>
      <c r="E114" s="8">
        <v>169</v>
      </c>
      <c r="F114" s="8">
        <v>241</v>
      </c>
      <c r="G114" s="9"/>
      <c r="H114" s="9"/>
      <c r="I114" s="9">
        <f t="shared" si="0"/>
        <v>1.4260355029585798</v>
      </c>
      <c r="J114" s="11">
        <f t="shared" si="1"/>
        <v>0.5540229885057472</v>
      </c>
      <c r="K114" s="11">
        <f t="shared" si="2"/>
        <v>0.38850574712643676</v>
      </c>
      <c r="L114" s="11">
        <f t="shared" si="3"/>
        <v>1.42603550295858</v>
      </c>
      <c r="M114">
        <v>6</v>
      </c>
    </row>
    <row r="115" spans="1:13" ht="12.75">
      <c r="A115" s="16">
        <v>7</v>
      </c>
      <c r="B115" t="s">
        <v>26</v>
      </c>
      <c r="C115" s="12">
        <v>903</v>
      </c>
      <c r="E115" s="8">
        <v>166</v>
      </c>
      <c r="F115" s="8">
        <v>246</v>
      </c>
      <c r="I115" s="9">
        <f t="shared" si="0"/>
        <v>1.4819277108433735</v>
      </c>
      <c r="J115" s="11">
        <f t="shared" si="1"/>
        <v>0.2724252491694352</v>
      </c>
      <c r="K115" s="11">
        <f t="shared" si="2"/>
        <v>0.18383167220376523</v>
      </c>
      <c r="L115" s="11">
        <f t="shared" si="3"/>
        <v>1.4819277108433735</v>
      </c>
      <c r="M115">
        <v>6</v>
      </c>
    </row>
    <row r="116" spans="1:13" ht="12.75">
      <c r="A116" s="16">
        <v>8</v>
      </c>
      <c r="B116" t="s">
        <v>26</v>
      </c>
      <c r="C116" s="12">
        <v>775</v>
      </c>
      <c r="E116" s="8">
        <v>152</v>
      </c>
      <c r="F116" s="8">
        <v>258</v>
      </c>
      <c r="I116" s="9">
        <f>F116/E116</f>
        <v>1.6973684210526316</v>
      </c>
      <c r="J116" s="11">
        <f>F116/C116</f>
        <v>0.3329032258064516</v>
      </c>
      <c r="K116" s="11">
        <f>E116/C116</f>
        <v>0.19612903225806452</v>
      </c>
      <c r="L116" s="11">
        <f>J116/K116</f>
        <v>1.6973684210526314</v>
      </c>
      <c r="M116">
        <v>6</v>
      </c>
    </row>
    <row r="117" spans="1:13" ht="12.75">
      <c r="A117" s="16">
        <v>9</v>
      </c>
      <c r="B117" t="s">
        <v>26</v>
      </c>
      <c r="C117" s="12">
        <v>793</v>
      </c>
      <c r="E117" s="8">
        <v>369</v>
      </c>
      <c r="F117" s="8">
        <v>499</v>
      </c>
      <c r="I117" s="9">
        <f>F117/E117</f>
        <v>1.3523035230352303</v>
      </c>
      <c r="J117" s="11">
        <f>F117/C117</f>
        <v>0.6292559899117276</v>
      </c>
      <c r="K117" s="11">
        <f>E117/C117</f>
        <v>0.46532156368221944</v>
      </c>
      <c r="L117" s="11">
        <f>J117/K117</f>
        <v>1.3523035230352303</v>
      </c>
      <c r="M117">
        <v>6</v>
      </c>
    </row>
    <row r="118" spans="1:13" ht="12.75">
      <c r="A118" s="16">
        <v>10</v>
      </c>
      <c r="B118" t="s">
        <v>26</v>
      </c>
      <c r="C118" s="12">
        <v>508</v>
      </c>
      <c r="M118">
        <v>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Michigan</dc:creator>
  <cp:keywords/>
  <dc:description/>
  <cp:lastModifiedBy>LongWorld'sGentleman</cp:lastModifiedBy>
  <dcterms:created xsi:type="dcterms:W3CDTF">2006-08-22T06:12:44Z</dcterms:created>
  <dcterms:modified xsi:type="dcterms:W3CDTF">2019-06-08T19:09:00Z</dcterms:modified>
  <cp:category/>
  <cp:version/>
  <cp:contentType/>
  <cp:contentStatus/>
</cp:coreProperties>
</file>