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\Google Drive\16-19الدكتوراه\Research Project\Spebrutinib\Cell-lines methods\"/>
    </mc:Choice>
  </mc:AlternateContent>
  <bookViews>
    <workbookView xWindow="0" yWindow="0" windowWidth="23040" windowHeight="9192"/>
  </bookViews>
  <sheets>
    <sheet name="Plate 1 - Sheet1" sheetId="1" r:id="rId1"/>
    <sheet name="Sheet1" sheetId="2" r:id="rId2"/>
  </sheets>
  <definedNames>
    <definedName name="MethodPointer1">173230400</definedName>
    <definedName name="MethodPointer2">0</definedName>
  </definedNames>
  <calcPr calcId="162913"/>
</workbook>
</file>

<file path=xl/calcChain.xml><?xml version="1.0" encoding="utf-8"?>
<calcChain xmlns="http://schemas.openxmlformats.org/spreadsheetml/2006/main">
  <c r="D48" i="1" l="1"/>
  <c r="D49" i="1"/>
  <c r="D50" i="1"/>
  <c r="D51" i="1"/>
  <c r="D52" i="1"/>
  <c r="D53" i="1"/>
  <c r="D39" i="1" l="1"/>
  <c r="D40" i="1"/>
  <c r="D41" i="1"/>
  <c r="D42" i="1"/>
  <c r="D43" i="1"/>
  <c r="D38" i="1"/>
  <c r="E38" i="1" l="1"/>
  <c r="M41" i="1"/>
  <c r="M51" i="1" s="1"/>
  <c r="M42" i="1"/>
  <c r="M52" i="1" s="1"/>
  <c r="G39" i="1"/>
  <c r="G49" i="1" s="1"/>
  <c r="G40" i="1"/>
  <c r="G50" i="1" s="1"/>
  <c r="G41" i="1"/>
  <c r="G51" i="1" s="1"/>
  <c r="G42" i="1"/>
  <c r="G52" i="1" s="1"/>
  <c r="G43" i="1"/>
  <c r="G53" i="1" s="1"/>
  <c r="G38" i="1"/>
  <c r="G48" i="1" s="1"/>
  <c r="K38" i="1"/>
  <c r="K48" i="1" s="1"/>
  <c r="I38" i="1"/>
  <c r="I48" i="1" s="1"/>
  <c r="I39" i="1"/>
  <c r="I49" i="1" s="1"/>
  <c r="I40" i="1"/>
  <c r="I50" i="1" s="1"/>
  <c r="I41" i="1"/>
  <c r="I51" i="1" s="1"/>
  <c r="I42" i="1"/>
  <c r="I52" i="1" s="1"/>
  <c r="I43" i="1"/>
  <c r="I53" i="1" s="1"/>
  <c r="K39" i="1"/>
  <c r="K49" i="1" s="1"/>
  <c r="K40" i="1"/>
  <c r="K50" i="1" s="1"/>
  <c r="K41" i="1"/>
  <c r="K51" i="1" s="1"/>
  <c r="K42" i="1"/>
  <c r="K52" i="1" s="1"/>
  <c r="K43" i="1"/>
  <c r="K53" i="1" s="1"/>
  <c r="M39" i="1"/>
  <c r="M49" i="1" s="1"/>
  <c r="M40" i="1"/>
  <c r="M50" i="1" s="1"/>
  <c r="M43" i="1"/>
  <c r="M53" i="1" s="1"/>
  <c r="M38" i="1"/>
  <c r="M48" i="1" s="1"/>
</calcChain>
</file>

<file path=xl/sharedStrings.xml><?xml version="1.0" encoding="utf-8"?>
<sst xmlns="http://schemas.openxmlformats.org/spreadsheetml/2006/main" count="71" uniqueCount="48">
  <si>
    <t>Software Version</t>
  </si>
  <si>
    <t>3.04.17</t>
  </si>
  <si>
    <t>Experiment File Path:</t>
  </si>
  <si>
    <t>C:\Users\hp\Desktop\زيد العبيدي\hct2 المحاولة الثانية.xpt</t>
  </si>
  <si>
    <t>Protocol File Path:</t>
  </si>
  <si>
    <t>Plate Number</t>
  </si>
  <si>
    <t>Plate 1</t>
  </si>
  <si>
    <t>Date</t>
  </si>
  <si>
    <t>Time</t>
  </si>
  <si>
    <t>Reader Type:</t>
  </si>
  <si>
    <t>800 TS</t>
  </si>
  <si>
    <t>Reader Serial Number:</t>
  </si>
  <si>
    <t>Reading Type</t>
  </si>
  <si>
    <t>Reader</t>
  </si>
  <si>
    <t>Procedure Details</t>
  </si>
  <si>
    <t>Plate Type</t>
  </si>
  <si>
    <t>96 WELL PLATE</t>
  </si>
  <si>
    <t>Eject plate on completion</t>
  </si>
  <si>
    <t>Shake</t>
  </si>
  <si>
    <t>Linear: 0:30 (MM:SS)</t>
  </si>
  <si>
    <t>Frequency: 567 cpm (3 mm)</t>
  </si>
  <si>
    <t>Read</t>
  </si>
  <si>
    <t>Absorbance Endpoint</t>
  </si>
  <si>
    <t>Full Plate</t>
  </si>
  <si>
    <t>Wavelengths:  630, 490</t>
  </si>
  <si>
    <t>Read Speed: Normal,  Delay: 100 msec</t>
  </si>
  <si>
    <t>Results</t>
  </si>
  <si>
    <t>Actual Temperature:</t>
  </si>
  <si>
    <t>A</t>
  </si>
  <si>
    <t>B</t>
  </si>
  <si>
    <t>C</t>
  </si>
  <si>
    <t>D</t>
  </si>
  <si>
    <t>E</t>
  </si>
  <si>
    <t>F</t>
  </si>
  <si>
    <t>G</t>
  </si>
  <si>
    <t>H</t>
  </si>
  <si>
    <t>2a</t>
  </si>
  <si>
    <t>(14-0.035)*100/(0.27-0.035)</t>
  </si>
  <si>
    <t>Spebrutinib</t>
  </si>
  <si>
    <t>2b</t>
  </si>
  <si>
    <t>N</t>
  </si>
  <si>
    <t>Control</t>
  </si>
  <si>
    <t>IC 50 = 25.53  µg/ml</t>
  </si>
  <si>
    <t>IC 50 = 476.39  µg/ml</t>
  </si>
  <si>
    <t>IC 50 = 34.05  µg/ml</t>
  </si>
  <si>
    <t>IC 50 = 11.73  µg/ml</t>
  </si>
  <si>
    <t>T</t>
  </si>
  <si>
    <t>IC50= 5.33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</si>
</sst>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b/>
      <sz val="12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FA9D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0" borderId="0" xfId="0" applyNumberFormat="1"/>
    <xf numFmtId="19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19" borderId="3" xfId="0" applyFill="1" applyBorder="1"/>
    <xf numFmtId="0" fontId="0" fillId="18" borderId="3" xfId="0" applyFill="1" applyBorder="1"/>
    <xf numFmtId="0" fontId="0" fillId="17" borderId="3" xfId="0" applyFill="1" applyBorder="1"/>
    <xf numFmtId="0" fontId="0" fillId="16" borderId="3" xfId="0" applyFill="1" applyBorder="1"/>
    <xf numFmtId="0" fontId="0" fillId="15" borderId="3" xfId="0" applyFill="1" applyBorder="1"/>
    <xf numFmtId="0" fontId="5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Absorbance Vs. Concentration 2a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6.9435695538057743E-2"/>
                  <c:y val="-0.235411629872554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1 - Sheet1'!$L$38:$L$43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</c:numCache>
            </c:numRef>
          </c:xVal>
          <c:yVal>
            <c:numRef>
              <c:f>'Plate 1 - Sheet1'!$M$38:$M$43</c:f>
              <c:numCache>
                <c:formatCode>General</c:formatCode>
                <c:ptCount val="6"/>
                <c:pt idx="0">
                  <c:v>0.11899999999999999</c:v>
                </c:pt>
                <c:pt idx="1">
                  <c:v>0.16349999999999998</c:v>
                </c:pt>
                <c:pt idx="2">
                  <c:v>0.186</c:v>
                </c:pt>
                <c:pt idx="3">
                  <c:v>0.2465</c:v>
                </c:pt>
                <c:pt idx="4">
                  <c:v>0.28100000000000003</c:v>
                </c:pt>
                <c:pt idx="5">
                  <c:v>0.29849999999999999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BE-43D9-B828-49D3037A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335208"/>
        <c:axId val="562337832"/>
      </c:scatterChart>
      <c:valAx>
        <c:axId val="562335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rgbClr val="C00000"/>
                    </a:solidFill>
                    <a:effectLst/>
                  </a:rPr>
                  <a:t>Concentration (µg/mL)</a:t>
                </a:r>
                <a:endParaRPr lang="en-US" sz="1200">
                  <a:solidFill>
                    <a:srgbClr val="C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337832"/>
        <c:crosses val="autoZero"/>
        <c:crossBetween val="midCat"/>
      </c:valAx>
      <c:valAx>
        <c:axId val="56233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rgbClr val="C00000"/>
                    </a:solidFill>
                    <a:effectLst/>
                  </a:rPr>
                  <a:t>Absorbance at 630nm</a:t>
                </a:r>
                <a:endParaRPr lang="en-US" sz="1200">
                  <a:solidFill>
                    <a:srgbClr val="C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335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% Viable cells Vs. Concentration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2130599300087488"/>
                  <c:y val="-0.127918005704723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1 - Sheet1'!$C$48:$C$53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</c:numCache>
            </c:numRef>
          </c:xVal>
          <c:yVal>
            <c:numRef>
              <c:f>'Plate 1 - Sheet1'!$D$48:$D$53</c:f>
              <c:numCache>
                <c:formatCode>General</c:formatCode>
                <c:ptCount val="6"/>
                <c:pt idx="0">
                  <c:v>78.085106382978722</c:v>
                </c:pt>
                <c:pt idx="1">
                  <c:v>101.70212765957447</c:v>
                </c:pt>
                <c:pt idx="2">
                  <c:v>105.74468085106382</c:v>
                </c:pt>
                <c:pt idx="3">
                  <c:v>108.51063829787233</c:v>
                </c:pt>
                <c:pt idx="4">
                  <c:v>118.51063829787232</c:v>
                </c:pt>
                <c:pt idx="5">
                  <c:v>124.46808510638297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4C-4B21-BE23-D0C74339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568008"/>
        <c:axId val="515566368"/>
      </c:scatterChart>
      <c:valAx>
        <c:axId val="515568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 eaLnBrk="1" fontAlgn="auto" latinLnBrk="0" hangingPunct="1"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Concentration (µg/mL)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 eaLnBrk="1" fontAlgn="auto" latinLnBrk="0" hangingPunct="1"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566368"/>
        <c:crosses val="autoZero"/>
        <c:crossBetween val="midCat"/>
      </c:valAx>
      <c:valAx>
        <c:axId val="51556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rgbClr val="C00000"/>
                    </a:solidFill>
                    <a:effectLst/>
                  </a:rPr>
                  <a:t>% Viable Cells</a:t>
                </a:r>
                <a:endParaRPr lang="en-US" sz="700">
                  <a:solidFill>
                    <a:srgbClr val="C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568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% Viable cells Vs. Concentration 2a</a:t>
            </a:r>
          </a:p>
        </c:rich>
      </c:tx>
      <c:layout>
        <c:manualLayout>
          <c:xMode val="edge"/>
          <c:yMode val="edge"/>
          <c:x val="0.15896522309711286"/>
          <c:y val="2.9166671451225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8.0889326334208228E-2"/>
                  <c:y val="-0.319233429445553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1 - Sheet1'!$L$48:$L$53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</c:numCache>
            </c:numRef>
          </c:xVal>
          <c:yVal>
            <c:numRef>
              <c:f>'Plate 1 - Sheet1'!$M$48:$M$53</c:f>
              <c:numCache>
                <c:formatCode>General</c:formatCode>
                <c:ptCount val="6"/>
                <c:pt idx="0">
                  <c:v>39.069767441860456</c:v>
                </c:pt>
                <c:pt idx="1">
                  <c:v>59.767441860465105</c:v>
                </c:pt>
                <c:pt idx="2">
                  <c:v>70.232558139534888</c:v>
                </c:pt>
                <c:pt idx="3">
                  <c:v>98.372093023255815</c:v>
                </c:pt>
                <c:pt idx="4">
                  <c:v>114.41860465116279</c:v>
                </c:pt>
                <c:pt idx="5">
                  <c:v>122.55813953488369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ED-461C-B32A-619F2D43A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239088"/>
        <c:axId val="566239416"/>
      </c:scatterChart>
      <c:valAx>
        <c:axId val="56623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Concentration (µg/mL)</a:t>
                </a:r>
              </a:p>
            </c:rich>
          </c:tx>
          <c:layout>
            <c:manualLayout>
              <c:xMode val="edge"/>
              <c:yMode val="edge"/>
              <c:x val="0.31192935258092741"/>
              <c:y val="0.85428797915922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239416"/>
        <c:crosses val="autoZero"/>
        <c:crossBetween val="midCat"/>
      </c:valAx>
      <c:valAx>
        <c:axId val="56623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 eaLnBrk="1" fontAlgn="auto" latinLnBrk="0" hangingPunct="1"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% Viable Cells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 eaLnBrk="1" fontAlgn="auto" latinLnBrk="0" hangingPunct="1"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23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rgbClr val="C00000"/>
                </a:solidFill>
                <a:effectLst/>
              </a:rPr>
              <a:t>Absorbance Vs. Concentration Spebrutinib</a:t>
            </a:r>
            <a:endParaRPr lang="en-US" sz="1200">
              <a:solidFill>
                <a:srgbClr val="C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8.0384514435695539E-2"/>
                  <c:y val="-0.351310126572588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1 - Sheet1'!$J$38:$J$43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</c:numCache>
            </c:numRef>
          </c:xVal>
          <c:yVal>
            <c:numRef>
              <c:f>'Plate 1 - Sheet1'!$K$38:$K$43</c:f>
              <c:numCache>
                <c:formatCode>General</c:formatCode>
                <c:ptCount val="6"/>
                <c:pt idx="0">
                  <c:v>0.1</c:v>
                </c:pt>
                <c:pt idx="1">
                  <c:v>0.12</c:v>
                </c:pt>
                <c:pt idx="2">
                  <c:v>0.16650000000000001</c:v>
                </c:pt>
                <c:pt idx="3">
                  <c:v>0.18149999999999999</c:v>
                </c:pt>
                <c:pt idx="4">
                  <c:v>0.2175</c:v>
                </c:pt>
                <c:pt idx="5">
                  <c:v>0.29549999999999998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71-4EC3-BE58-58B679766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196520"/>
        <c:axId val="465195208"/>
      </c:scatterChart>
      <c:valAx>
        <c:axId val="465196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Concentration (µg/mL)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195208"/>
        <c:crosses val="autoZero"/>
        <c:crossBetween val="midCat"/>
      </c:valAx>
      <c:valAx>
        <c:axId val="46519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Absorbance at 630nm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196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5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500" b="1" i="0" u="none" strike="noStrike" kern="1200" spc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% Viable cells Vs. Concentration Spebrutinib</a:t>
            </a:r>
          </a:p>
        </c:rich>
      </c:tx>
      <c:layout>
        <c:manualLayout>
          <c:xMode val="edge"/>
          <c:yMode val="edge"/>
          <c:x val="0.17421522309711285"/>
          <c:y val="7.2916678628064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5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27537182852144"/>
          <c:y val="0.28709726931823099"/>
          <c:w val="0.81183573928258967"/>
          <c:h val="0.4851680585905607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8.7972659667541558E-2"/>
                  <c:y val="-0.251566368913993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1 - Sheet1'!$J$48:$J$53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</c:numCache>
            </c:numRef>
          </c:xVal>
          <c:yVal>
            <c:numRef>
              <c:f>'Plate 1 - Sheet1'!$K$48:$K$53</c:f>
              <c:numCache>
                <c:formatCode>General</c:formatCode>
                <c:ptCount val="6"/>
                <c:pt idx="0">
                  <c:v>27.659574468085104</c:v>
                </c:pt>
                <c:pt idx="1">
                  <c:v>36.170212765957444</c:v>
                </c:pt>
                <c:pt idx="2">
                  <c:v>55.957446808510639</c:v>
                </c:pt>
                <c:pt idx="3">
                  <c:v>62.340425531914882</c:v>
                </c:pt>
                <c:pt idx="4">
                  <c:v>77.659574468085097</c:v>
                </c:pt>
                <c:pt idx="5">
                  <c:v>110.85106382978722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67-499F-B1B5-0E1016E7B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15640"/>
        <c:axId val="574915968"/>
      </c:scatterChart>
      <c:valAx>
        <c:axId val="574915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 eaLnBrk="1" fontAlgn="auto" latinLnBrk="0" hangingPunct="1"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Concentration (µg/mL)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 eaLnBrk="1" fontAlgn="auto" latinLnBrk="0" hangingPunct="1"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15968"/>
        <c:crosses val="autoZero"/>
        <c:crossBetween val="midCat"/>
      </c:valAx>
      <c:valAx>
        <c:axId val="57491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 eaLnBrk="1" fontAlgn="auto" latinLnBrk="0" hangingPunct="1"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% Viable Cells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 eaLnBrk="1" fontAlgn="auto" latinLnBrk="0" hangingPunct="1"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15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Absorbance Vs. Concentration 2b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9.9991251093613301E-2"/>
                  <c:y val="-0.2819956293915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1 - Sheet1'!$H$38:$H$43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</c:numCache>
            </c:numRef>
          </c:xVal>
          <c:yVal>
            <c:numRef>
              <c:f>'Plate 1 - Sheet1'!$I$38:$I$43</c:f>
              <c:numCache>
                <c:formatCode>General</c:formatCode>
                <c:ptCount val="6"/>
                <c:pt idx="0">
                  <c:v>0.121</c:v>
                </c:pt>
                <c:pt idx="1">
                  <c:v>0.15350000000000003</c:v>
                </c:pt>
                <c:pt idx="2">
                  <c:v>0.20600000000000002</c:v>
                </c:pt>
                <c:pt idx="3">
                  <c:v>0.23799999999999999</c:v>
                </c:pt>
                <c:pt idx="4">
                  <c:v>0.251</c:v>
                </c:pt>
                <c:pt idx="5">
                  <c:v>0.34749999999999998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5F-42BD-9ED7-156DBDA5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21248"/>
        <c:axId val="565526496"/>
      </c:scatterChart>
      <c:valAx>
        <c:axId val="56552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Concentration (µg/mL)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26496"/>
        <c:crosses val="autoZero"/>
        <c:crossBetween val="midCat"/>
      </c:valAx>
      <c:valAx>
        <c:axId val="56552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Absorbance at 630nm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52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% Viable cells Vs. Concentration 2b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5.6435695538057745E-2"/>
                  <c:y val="-0.344824946451236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1 - Sheet1'!$H$48:$H$53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</c:numCache>
            </c:numRef>
          </c:xVal>
          <c:yVal>
            <c:numRef>
              <c:f>'Plate 1 - Sheet1'!$I$48:$I$53</c:f>
              <c:numCache>
                <c:formatCode>General</c:formatCode>
                <c:ptCount val="6"/>
                <c:pt idx="0">
                  <c:v>36.595744680851062</c:v>
                </c:pt>
                <c:pt idx="1">
                  <c:v>50.425531914893618</c:v>
                </c:pt>
                <c:pt idx="2">
                  <c:v>72.765957446808514</c:v>
                </c:pt>
                <c:pt idx="3">
                  <c:v>86.382978723404236</c:v>
                </c:pt>
                <c:pt idx="4">
                  <c:v>91.914893617021278</c:v>
                </c:pt>
                <c:pt idx="5">
                  <c:v>132.97872340425531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C0-4F26-937A-DF49EFCC9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307664"/>
        <c:axId val="572306024"/>
      </c:scatterChart>
      <c:valAx>
        <c:axId val="57230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 eaLnBrk="1" fontAlgn="auto" latinLnBrk="0" hangingPunct="1"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Concentration (µg/mL)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 eaLnBrk="1" fontAlgn="auto" latinLnBrk="0" hangingPunct="1"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306024"/>
        <c:crosses val="autoZero"/>
        <c:crossBetween val="midCat"/>
      </c:valAx>
      <c:valAx>
        <c:axId val="57230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 eaLnBrk="1" fontAlgn="auto" latinLnBrk="0" hangingPunct="1"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% Viable Cells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 eaLnBrk="1" fontAlgn="auto" latinLnBrk="0" hangingPunct="1"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307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Absorbance Vs. Concentration 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0276902887139108"/>
                  <c:y val="-0.197696348954126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1 - Sheet1'!$F$38:$F$43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</c:numCache>
            </c:numRef>
          </c:xVal>
          <c:yVal>
            <c:numRef>
              <c:f>'Plate 1 - Sheet1'!$G$38:$G$43</c:f>
              <c:numCache>
                <c:formatCode>General</c:formatCode>
                <c:ptCount val="6"/>
                <c:pt idx="0">
                  <c:v>0.214</c:v>
                </c:pt>
                <c:pt idx="1">
                  <c:v>0.28349999999999997</c:v>
                </c:pt>
                <c:pt idx="2">
                  <c:v>0.30599999999999999</c:v>
                </c:pt>
                <c:pt idx="3">
                  <c:v>0.32050000000000001</c:v>
                </c:pt>
                <c:pt idx="4">
                  <c:v>0.37</c:v>
                </c:pt>
                <c:pt idx="5">
                  <c:v>0.46400000000000002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23-42D2-9A11-25A59D5F4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680408"/>
        <c:axId val="566689264"/>
      </c:scatterChart>
      <c:valAx>
        <c:axId val="566680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Concentration (µg/mL)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89264"/>
        <c:crosses val="autoZero"/>
        <c:crossBetween val="midCat"/>
      </c:valAx>
      <c:valAx>
        <c:axId val="56668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Absorbance at 630nm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80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% Viable cells Vs. Concentration 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9.5324584426946635E-2"/>
                  <c:y val="-0.302259615384615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1 - Sheet1'!$F$48:$F$53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</c:numCache>
            </c:numRef>
          </c:xVal>
          <c:yVal>
            <c:numRef>
              <c:f>'Plate 1 - Sheet1'!$G$48:$G$53</c:f>
              <c:numCache>
                <c:formatCode>General</c:formatCode>
                <c:ptCount val="6"/>
                <c:pt idx="0">
                  <c:v>76.17021276595743</c:v>
                </c:pt>
                <c:pt idx="1">
                  <c:v>105.74468085106382</c:v>
                </c:pt>
                <c:pt idx="2">
                  <c:v>115.31914893617021</c:v>
                </c:pt>
                <c:pt idx="3">
                  <c:v>121.48936170212764</c:v>
                </c:pt>
                <c:pt idx="4">
                  <c:v>142.55319148936169</c:v>
                </c:pt>
                <c:pt idx="5">
                  <c:v>182.55319148936172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4F-4BAC-89F5-F80929BA1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568008"/>
        <c:axId val="515566368"/>
      </c:scatterChart>
      <c:valAx>
        <c:axId val="515568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 eaLnBrk="1" fontAlgn="auto" latinLnBrk="0" hangingPunct="1"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Concentration (µg/mL)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 eaLnBrk="1" fontAlgn="auto" latinLnBrk="0" hangingPunct="1"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566368"/>
        <c:crosses val="autoZero"/>
        <c:crossBetween val="midCat"/>
      </c:valAx>
      <c:valAx>
        <c:axId val="51556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rgbClr val="C00000"/>
                    </a:solidFill>
                    <a:effectLst/>
                  </a:rPr>
                  <a:t>% Viable Cells</a:t>
                </a:r>
                <a:endParaRPr lang="en-US" sz="700">
                  <a:solidFill>
                    <a:srgbClr val="C00000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568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rgbClr val="C00000"/>
                </a:solidFill>
                <a:effectLst/>
                <a:latin typeface="+mn-lt"/>
                <a:ea typeface="+mn-ea"/>
                <a:cs typeface="+mn-cs"/>
              </a:rPr>
              <a:t>Absorbance Vs. Concentration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0276902887139108"/>
                  <c:y val="-0.197696348954126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'Plate 1 - Sheet1'!$C$38:$C$43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</c:numCache>
            </c:numRef>
          </c:xVal>
          <c:yVal>
            <c:numRef>
              <c:f>'Plate 1 - Sheet1'!$D$38:$D$43</c:f>
              <c:numCache>
                <c:formatCode>General</c:formatCode>
                <c:ptCount val="6"/>
                <c:pt idx="0">
                  <c:v>0.2185</c:v>
                </c:pt>
                <c:pt idx="1">
                  <c:v>0.27400000000000002</c:v>
                </c:pt>
                <c:pt idx="2">
                  <c:v>0.28349999999999997</c:v>
                </c:pt>
                <c:pt idx="3">
                  <c:v>0.28999999999999998</c:v>
                </c:pt>
                <c:pt idx="4">
                  <c:v>0.3135</c:v>
                </c:pt>
                <c:pt idx="5">
                  <c:v>0.32750000000000001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E1-421C-BC32-9C5D352E8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680408"/>
        <c:axId val="566689264"/>
      </c:scatterChart>
      <c:valAx>
        <c:axId val="566680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Concentration (µg/mL)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89264"/>
        <c:crosses val="autoZero"/>
        <c:crossBetween val="midCat"/>
      </c:valAx>
      <c:valAx>
        <c:axId val="56668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rgbClr val="C00000"/>
                    </a:solidFill>
                    <a:effectLst/>
                    <a:latin typeface="+mn-lt"/>
                    <a:ea typeface="+mn-ea"/>
                    <a:cs typeface="+mn-cs"/>
                  </a:rPr>
                  <a:t>Absorbance at 630nm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80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535516</xdr:colOff>
      <xdr:row>23</xdr:row>
      <xdr:rowOff>169333</xdr:rowOff>
    </xdr:from>
    <xdr:to>
      <xdr:col>47</xdr:col>
      <xdr:colOff>230716</xdr:colOff>
      <xdr:row>40</xdr:row>
      <xdr:rowOff>6350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533400</xdr:colOff>
      <xdr:row>40</xdr:row>
      <xdr:rowOff>161925</xdr:rowOff>
    </xdr:from>
    <xdr:to>
      <xdr:col>47</xdr:col>
      <xdr:colOff>228600</xdr:colOff>
      <xdr:row>56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579664</xdr:colOff>
      <xdr:row>23</xdr:row>
      <xdr:rowOff>170089</xdr:rowOff>
    </xdr:from>
    <xdr:to>
      <xdr:col>39</xdr:col>
      <xdr:colOff>274864</xdr:colOff>
      <xdr:row>39</xdr:row>
      <xdr:rowOff>137432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533400</xdr:colOff>
      <xdr:row>40</xdr:row>
      <xdr:rowOff>161925</xdr:rowOff>
    </xdr:from>
    <xdr:to>
      <xdr:col>39</xdr:col>
      <xdr:colOff>228600</xdr:colOff>
      <xdr:row>56</xdr:row>
      <xdr:rowOff>161925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76200</xdr:colOff>
      <xdr:row>23</xdr:row>
      <xdr:rowOff>161925</xdr:rowOff>
    </xdr:from>
    <xdr:to>
      <xdr:col>31</xdr:col>
      <xdr:colOff>381000</xdr:colOff>
      <xdr:row>39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95250</xdr:colOff>
      <xdr:row>41</xdr:row>
      <xdr:rowOff>28575</xdr:rowOff>
    </xdr:from>
    <xdr:to>
      <xdr:col>31</xdr:col>
      <xdr:colOff>400050</xdr:colOff>
      <xdr:row>57</xdr:row>
      <xdr:rowOff>28575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127907</xdr:colOff>
      <xdr:row>24</xdr:row>
      <xdr:rowOff>66675</xdr:rowOff>
    </xdr:from>
    <xdr:to>
      <xdr:col>24</xdr:col>
      <xdr:colOff>432707</xdr:colOff>
      <xdr:row>40</xdr:row>
      <xdr:rowOff>47625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285750</xdr:colOff>
      <xdr:row>41</xdr:row>
      <xdr:rowOff>66675</xdr:rowOff>
    </xdr:from>
    <xdr:to>
      <xdr:col>23</xdr:col>
      <xdr:colOff>590550</xdr:colOff>
      <xdr:row>57</xdr:row>
      <xdr:rowOff>66675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642257</xdr:colOff>
      <xdr:row>59</xdr:row>
      <xdr:rowOff>43543</xdr:rowOff>
    </xdr:from>
    <xdr:to>
      <xdr:col>6</xdr:col>
      <xdr:colOff>304800</xdr:colOff>
      <xdr:row>75</xdr:row>
      <xdr:rowOff>24493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17</xdr:col>
      <xdr:colOff>304800</xdr:colOff>
      <xdr:row>75</xdr:row>
      <xdr:rowOff>130629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78"/>
  <sheetViews>
    <sheetView tabSelected="1" topLeftCell="E62" zoomScale="70" zoomScaleNormal="70" workbookViewId="0">
      <selection activeCell="U69" sqref="U69"/>
    </sheetView>
  </sheetViews>
  <sheetFormatPr defaultRowHeight="13.2" x14ac:dyDescent="0.25"/>
  <cols>
    <col min="1" max="1" width="20.6640625" customWidth="1"/>
    <col min="2" max="2" width="12.6640625" customWidth="1"/>
    <col min="5" max="5" width="11.5546875" bestFit="1" customWidth="1"/>
  </cols>
  <sheetData>
    <row r="2" spans="1:2" x14ac:dyDescent="0.25">
      <c r="A2" t="s">
        <v>0</v>
      </c>
      <c r="B2" t="s">
        <v>1</v>
      </c>
    </row>
    <row r="4" spans="1:2" x14ac:dyDescent="0.25">
      <c r="A4" t="s">
        <v>2</v>
      </c>
      <c r="B4" t="s">
        <v>3</v>
      </c>
    </row>
    <row r="5" spans="1:2" x14ac:dyDescent="0.25">
      <c r="A5" t="s">
        <v>4</v>
      </c>
    </row>
    <row r="6" spans="1:2" x14ac:dyDescent="0.25">
      <c r="A6" t="s">
        <v>5</v>
      </c>
      <c r="B6" t="s">
        <v>6</v>
      </c>
    </row>
    <row r="7" spans="1:2" x14ac:dyDescent="0.25">
      <c r="A7" t="s">
        <v>7</v>
      </c>
      <c r="B7" s="1">
        <v>43486</v>
      </c>
    </row>
    <row r="8" spans="1:2" x14ac:dyDescent="0.25">
      <c r="A8" t="s">
        <v>8</v>
      </c>
      <c r="B8" s="2">
        <v>0.89923611111111112</v>
      </c>
    </row>
    <row r="9" spans="1:2" x14ac:dyDescent="0.25">
      <c r="A9" t="s">
        <v>9</v>
      </c>
      <c r="B9" t="s">
        <v>10</v>
      </c>
    </row>
    <row r="10" spans="1:2" x14ac:dyDescent="0.25">
      <c r="A10" t="s">
        <v>11</v>
      </c>
      <c r="B10">
        <v>18061817</v>
      </c>
    </row>
    <row r="11" spans="1:2" x14ac:dyDescent="0.25">
      <c r="A11" t="s">
        <v>12</v>
      </c>
      <c r="B11" t="s">
        <v>13</v>
      </c>
    </row>
    <row r="13" spans="1:2" x14ac:dyDescent="0.25">
      <c r="A13" s="3" t="s">
        <v>14</v>
      </c>
      <c r="B13" s="4"/>
    </row>
    <row r="14" spans="1:2" x14ac:dyDescent="0.25">
      <c r="A14" t="s">
        <v>15</v>
      </c>
      <c r="B14" t="s">
        <v>16</v>
      </c>
    </row>
    <row r="15" spans="1:2" x14ac:dyDescent="0.25">
      <c r="A15" t="s">
        <v>17</v>
      </c>
    </row>
    <row r="16" spans="1:2" x14ac:dyDescent="0.25">
      <c r="A16" t="s">
        <v>18</v>
      </c>
      <c r="B16" t="s">
        <v>19</v>
      </c>
    </row>
    <row r="17" spans="1:17" x14ac:dyDescent="0.25">
      <c r="B17" t="s">
        <v>20</v>
      </c>
    </row>
    <row r="18" spans="1:17" x14ac:dyDescent="0.25">
      <c r="A18" t="s">
        <v>21</v>
      </c>
      <c r="B18" t="s">
        <v>22</v>
      </c>
    </row>
    <row r="19" spans="1:17" x14ac:dyDescent="0.25">
      <c r="B19" t="s">
        <v>23</v>
      </c>
    </row>
    <row r="20" spans="1:17" x14ac:dyDescent="0.25">
      <c r="B20" t="s">
        <v>24</v>
      </c>
    </row>
    <row r="21" spans="1:17" x14ac:dyDescent="0.25">
      <c r="B21" t="s">
        <v>25</v>
      </c>
    </row>
    <row r="23" spans="1:17" x14ac:dyDescent="0.25">
      <c r="A23" s="3" t="s">
        <v>26</v>
      </c>
      <c r="B23" s="4"/>
    </row>
    <row r="24" spans="1:17" x14ac:dyDescent="0.25">
      <c r="A24" t="s">
        <v>27</v>
      </c>
      <c r="B24">
        <v>0</v>
      </c>
    </row>
    <row r="25" spans="1:17" x14ac:dyDescent="0.25">
      <c r="A25" t="s">
        <v>27</v>
      </c>
      <c r="B25">
        <v>0</v>
      </c>
    </row>
    <row r="27" spans="1:17" x14ac:dyDescent="0.25">
      <c r="B27" s="22"/>
      <c r="C27" s="7">
        <v>1</v>
      </c>
      <c r="D27" s="7">
        <v>2</v>
      </c>
      <c r="E27" s="7">
        <v>3</v>
      </c>
      <c r="F27" s="7">
        <v>4</v>
      </c>
      <c r="G27" s="7">
        <v>5</v>
      </c>
      <c r="H27" s="7">
        <v>6</v>
      </c>
      <c r="I27" s="7">
        <v>7</v>
      </c>
      <c r="J27" s="7">
        <v>8</v>
      </c>
      <c r="K27" s="7">
        <v>9</v>
      </c>
      <c r="L27" s="7">
        <v>10</v>
      </c>
      <c r="M27" s="7">
        <v>11</v>
      </c>
      <c r="N27" s="7">
        <v>12</v>
      </c>
      <c r="O27" s="8"/>
      <c r="P27" s="39">
        <v>0.21299999999999999</v>
      </c>
      <c r="Q27" s="40">
        <v>0.224</v>
      </c>
    </row>
    <row r="28" spans="1:17" x14ac:dyDescent="0.25">
      <c r="B28" s="22" t="s">
        <v>28</v>
      </c>
      <c r="C28" s="9">
        <v>3.4000000000000002E-2</v>
      </c>
      <c r="D28" s="9">
        <v>3.1E-2</v>
      </c>
      <c r="E28" s="9">
        <v>3.5999999999999997E-2</v>
      </c>
      <c r="F28" s="9">
        <v>3.2000000000000001E-2</v>
      </c>
      <c r="G28" s="9">
        <v>3.2000000000000001E-2</v>
      </c>
      <c r="H28" s="9">
        <v>3.3000000000000002E-2</v>
      </c>
      <c r="I28" s="9">
        <v>3.2000000000000001E-2</v>
      </c>
      <c r="J28" s="9">
        <v>3.5000000000000003E-2</v>
      </c>
      <c r="K28" s="9">
        <v>3.2000000000000001E-2</v>
      </c>
      <c r="L28" s="9">
        <v>3.3000000000000002E-2</v>
      </c>
      <c r="M28" s="9">
        <v>3.2000000000000001E-2</v>
      </c>
      <c r="N28" s="9">
        <v>3.3000000000000002E-2</v>
      </c>
      <c r="O28" s="10">
        <v>630</v>
      </c>
      <c r="P28" s="40">
        <v>0.28699999999999998</v>
      </c>
      <c r="Q28" s="43">
        <v>0.26100000000000001</v>
      </c>
    </row>
    <row r="29" spans="1:17" x14ac:dyDescent="0.25">
      <c r="B29" s="22" t="s">
        <v>29</v>
      </c>
      <c r="C29" s="9">
        <v>3.2000000000000001E-2</v>
      </c>
      <c r="D29" s="31">
        <v>5.2999999999999999E-2</v>
      </c>
      <c r="E29" s="30">
        <v>0.216</v>
      </c>
      <c r="F29" s="29">
        <v>0.21099999999999999</v>
      </c>
      <c r="G29" s="29">
        <v>0.217</v>
      </c>
      <c r="H29" s="28">
        <v>0.115</v>
      </c>
      <c r="I29" s="28">
        <v>0.127</v>
      </c>
      <c r="J29" s="27">
        <v>9.4E-2</v>
      </c>
      <c r="K29" s="27">
        <v>0.106</v>
      </c>
      <c r="L29" s="26">
        <v>0.123</v>
      </c>
      <c r="M29" s="26">
        <v>0.115</v>
      </c>
      <c r="N29" s="32">
        <v>3.3000000000000002E-2</v>
      </c>
      <c r="O29" s="10">
        <v>630</v>
      </c>
      <c r="P29" s="40">
        <v>0.28999999999999998</v>
      </c>
      <c r="Q29" s="44">
        <v>0.27700000000000002</v>
      </c>
    </row>
    <row r="30" spans="1:17" x14ac:dyDescent="0.25">
      <c r="B30" s="22" t="s">
        <v>30</v>
      </c>
      <c r="C30" s="9">
        <v>3.9E-2</v>
      </c>
      <c r="D30" s="31">
        <v>4.9000000000000002E-2</v>
      </c>
      <c r="E30" s="30">
        <v>0.314</v>
      </c>
      <c r="F30" s="29">
        <v>0.28299999999999997</v>
      </c>
      <c r="G30" s="29">
        <v>0.28399999999999997</v>
      </c>
      <c r="H30" s="28">
        <v>0.16900000000000001</v>
      </c>
      <c r="I30" s="28">
        <v>0.13800000000000001</v>
      </c>
      <c r="J30" s="27">
        <v>0.13500000000000001</v>
      </c>
      <c r="K30" s="27">
        <v>0.105</v>
      </c>
      <c r="L30" s="26">
        <v>0.152</v>
      </c>
      <c r="M30" s="26">
        <v>0.17499999999999999</v>
      </c>
      <c r="N30" s="32">
        <v>3.2000000000000001E-2</v>
      </c>
      <c r="O30" s="10">
        <v>630</v>
      </c>
      <c r="P30" s="40">
        <v>0.29599999999999999</v>
      </c>
      <c r="Q30" s="39">
        <v>0.28399999999999997</v>
      </c>
    </row>
    <row r="31" spans="1:17" x14ac:dyDescent="0.25">
      <c r="B31" s="22" t="s">
        <v>31</v>
      </c>
      <c r="C31" s="9">
        <v>3.3000000000000002E-2</v>
      </c>
      <c r="D31" s="9">
        <v>7.0999999999999994E-2</v>
      </c>
      <c r="E31" s="30">
        <v>0.247</v>
      </c>
      <c r="F31" s="29">
        <v>0.29099999999999998</v>
      </c>
      <c r="G31" s="29">
        <v>0.32100000000000001</v>
      </c>
      <c r="H31" s="28">
        <v>0.20100000000000001</v>
      </c>
      <c r="I31" s="28">
        <v>0.21099999999999999</v>
      </c>
      <c r="J31" s="27">
        <v>0.20100000000000001</v>
      </c>
      <c r="K31" s="27">
        <v>0.13200000000000001</v>
      </c>
      <c r="L31" s="26">
        <v>0.17899999999999999</v>
      </c>
      <c r="M31" s="26">
        <v>0.193</v>
      </c>
      <c r="N31" s="9">
        <v>3.3000000000000002E-2</v>
      </c>
      <c r="O31" s="10">
        <v>630</v>
      </c>
      <c r="P31" s="44">
        <v>0.311</v>
      </c>
      <c r="Q31" s="46">
        <v>0.316</v>
      </c>
    </row>
    <row r="32" spans="1:17" x14ac:dyDescent="0.25">
      <c r="B32" s="22" t="s">
        <v>32</v>
      </c>
      <c r="C32" s="9">
        <v>3.4000000000000002E-2</v>
      </c>
      <c r="D32" s="14">
        <v>7.8E-2</v>
      </c>
      <c r="E32" s="30">
        <v>0.23499999999999999</v>
      </c>
      <c r="F32" s="29">
        <v>0.316</v>
      </c>
      <c r="G32" s="29">
        <v>0.32500000000000001</v>
      </c>
      <c r="H32" s="28">
        <v>0.255</v>
      </c>
      <c r="I32" s="28">
        <v>0.221</v>
      </c>
      <c r="J32" s="27">
        <v>0.16200000000000001</v>
      </c>
      <c r="K32" s="27">
        <v>0.20100000000000001</v>
      </c>
      <c r="L32" s="26">
        <v>0.24099999999999999</v>
      </c>
      <c r="M32" s="26">
        <v>0.252</v>
      </c>
      <c r="N32" s="9">
        <v>3.3000000000000002E-2</v>
      </c>
      <c r="O32" s="10">
        <v>630</v>
      </c>
      <c r="P32" s="40">
        <v>0.33400000000000002</v>
      </c>
      <c r="Q32" s="40">
        <v>0.32100000000000001</v>
      </c>
    </row>
    <row r="33" spans="2:15" x14ac:dyDescent="0.25">
      <c r="B33" s="22" t="s">
        <v>33</v>
      </c>
      <c r="C33" s="9">
        <v>3.5999999999999997E-2</v>
      </c>
      <c r="D33" s="14">
        <v>8.2000000000000003E-2</v>
      </c>
      <c r="E33" s="30">
        <v>0.192</v>
      </c>
      <c r="F33" s="29">
        <v>0.35399999999999998</v>
      </c>
      <c r="G33" s="29">
        <v>0.38600000000000001</v>
      </c>
      <c r="H33" s="28">
        <v>0.249</v>
      </c>
      <c r="I33" s="28">
        <v>0.253</v>
      </c>
      <c r="J33" s="27">
        <v>0.222</v>
      </c>
      <c r="K33" s="27">
        <v>0.21299999999999999</v>
      </c>
      <c r="L33" s="26">
        <v>0.27500000000000002</v>
      </c>
      <c r="M33" s="26">
        <v>0.28699999999999998</v>
      </c>
      <c r="N33" s="9">
        <v>3.5000000000000003E-2</v>
      </c>
      <c r="O33" s="10">
        <v>630</v>
      </c>
    </row>
    <row r="34" spans="2:15" x14ac:dyDescent="0.25">
      <c r="B34" s="22" t="s">
        <v>34</v>
      </c>
      <c r="C34" s="9">
        <v>3.6999999999999998E-2</v>
      </c>
      <c r="D34" s="14">
        <v>9.8000000000000004E-2</v>
      </c>
      <c r="E34" s="30">
        <v>0.313</v>
      </c>
      <c r="F34" s="29">
        <v>0.36699999999999999</v>
      </c>
      <c r="G34" s="29">
        <v>0.56100000000000005</v>
      </c>
      <c r="H34" s="28">
        <v>0.48199999999999998</v>
      </c>
      <c r="I34" s="28">
        <v>0.21299999999999999</v>
      </c>
      <c r="J34" s="27">
        <v>0.308</v>
      </c>
      <c r="K34" s="27">
        <v>0.28299999999999997</v>
      </c>
      <c r="L34" s="26">
        <v>0.29199999999999998</v>
      </c>
      <c r="M34" s="26">
        <v>0.30499999999999999</v>
      </c>
      <c r="N34" s="9">
        <v>3.4000000000000002E-2</v>
      </c>
      <c r="O34" s="10">
        <v>630</v>
      </c>
    </row>
    <row r="35" spans="2:15" x14ac:dyDescent="0.25">
      <c r="B35" s="22" t="s">
        <v>35</v>
      </c>
      <c r="C35" s="9">
        <v>3.3000000000000002E-2</v>
      </c>
      <c r="D35" s="9">
        <v>3.7999999999999999E-2</v>
      </c>
      <c r="E35" s="30">
        <v>3.5000000000000003E-2</v>
      </c>
      <c r="F35" s="29">
        <v>3.4000000000000002E-2</v>
      </c>
      <c r="G35" s="29">
        <v>3.3000000000000002E-2</v>
      </c>
      <c r="H35" s="28">
        <v>3.2000000000000001E-2</v>
      </c>
      <c r="I35" s="28">
        <v>3.4000000000000002E-2</v>
      </c>
      <c r="J35" s="27">
        <v>3.4000000000000002E-2</v>
      </c>
      <c r="K35" s="27">
        <v>3.2000000000000001E-2</v>
      </c>
      <c r="L35" s="26">
        <v>3.5000000000000003E-2</v>
      </c>
      <c r="M35" s="26">
        <v>3.5000000000000003E-2</v>
      </c>
      <c r="N35" s="9">
        <v>3.6999999999999998E-2</v>
      </c>
      <c r="O35" s="10">
        <v>630</v>
      </c>
    </row>
    <row r="36" spans="2:15" x14ac:dyDescent="0.25">
      <c r="B36" s="4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5"/>
    </row>
    <row r="37" spans="2:15" x14ac:dyDescent="0.25">
      <c r="B37" s="48"/>
      <c r="C37" s="34" t="s">
        <v>46</v>
      </c>
      <c r="D37" s="34"/>
      <c r="E37" s="33" t="s">
        <v>41</v>
      </c>
      <c r="F37" s="34" t="s">
        <v>40</v>
      </c>
      <c r="G37" s="34"/>
      <c r="H37" s="35" t="s">
        <v>39</v>
      </c>
      <c r="I37" s="35"/>
      <c r="J37" s="36" t="s">
        <v>38</v>
      </c>
      <c r="K37" s="36"/>
      <c r="L37" s="37" t="s">
        <v>36</v>
      </c>
      <c r="M37" s="37"/>
      <c r="N37" s="24"/>
      <c r="O37" s="5"/>
    </row>
    <row r="38" spans="2:15" ht="15" customHeight="1" x14ac:dyDescent="0.25">
      <c r="B38" s="48"/>
      <c r="C38" s="34">
        <v>50</v>
      </c>
      <c r="D38" s="29">
        <f>AVERAGE(P27:Q27)</f>
        <v>0.2185</v>
      </c>
      <c r="E38" s="30">
        <f>AVERAGE(E29:E34)</f>
        <v>0.2528333333333333</v>
      </c>
      <c r="F38" s="34">
        <v>50</v>
      </c>
      <c r="G38" s="29">
        <f t="shared" ref="G38:G43" si="0">AVERAGE(F29:G29)</f>
        <v>0.214</v>
      </c>
      <c r="H38" s="35">
        <v>50</v>
      </c>
      <c r="I38" s="28">
        <f>AVERAGE(H29:I29)</f>
        <v>0.121</v>
      </c>
      <c r="J38" s="36">
        <v>50</v>
      </c>
      <c r="K38" s="27">
        <f>AVERAGE(J29:K29)</f>
        <v>0.1</v>
      </c>
      <c r="L38" s="37">
        <v>50</v>
      </c>
      <c r="M38" s="26">
        <f>AVERAGE(L29:M29)</f>
        <v>0.11899999999999999</v>
      </c>
      <c r="N38" s="24"/>
      <c r="O38" s="5"/>
    </row>
    <row r="39" spans="2:15" x14ac:dyDescent="0.25">
      <c r="B39" s="48"/>
      <c r="C39" s="34">
        <v>25</v>
      </c>
      <c r="D39" s="29">
        <f t="shared" ref="D39:D43" si="1">AVERAGE(P28:Q28)</f>
        <v>0.27400000000000002</v>
      </c>
      <c r="E39" s="30"/>
      <c r="F39" s="34">
        <v>25</v>
      </c>
      <c r="G39" s="29">
        <f t="shared" si="0"/>
        <v>0.28349999999999997</v>
      </c>
      <c r="H39" s="35">
        <v>25</v>
      </c>
      <c r="I39" s="28">
        <f t="shared" ref="I39:I43" si="2">AVERAGE(H30:I30)</f>
        <v>0.15350000000000003</v>
      </c>
      <c r="J39" s="36">
        <v>25</v>
      </c>
      <c r="K39" s="27">
        <f t="shared" ref="K39" si="3">AVERAGE(J30:K30)</f>
        <v>0.12</v>
      </c>
      <c r="L39" s="37">
        <v>25</v>
      </c>
      <c r="M39" s="26">
        <f t="shared" ref="M39:M43" si="4">AVERAGE(L30:M30)</f>
        <v>0.16349999999999998</v>
      </c>
      <c r="N39" s="24"/>
      <c r="O39" s="5"/>
    </row>
    <row r="40" spans="2:15" x14ac:dyDescent="0.25">
      <c r="B40" s="48"/>
      <c r="C40" s="34">
        <v>12.5</v>
      </c>
      <c r="D40" s="29">
        <f t="shared" si="1"/>
        <v>0.28349999999999997</v>
      </c>
      <c r="E40" s="30"/>
      <c r="F40" s="34">
        <v>12.5</v>
      </c>
      <c r="G40" s="29">
        <f t="shared" si="0"/>
        <v>0.30599999999999999</v>
      </c>
      <c r="H40" s="35">
        <v>12.5</v>
      </c>
      <c r="I40" s="28">
        <f t="shared" si="2"/>
        <v>0.20600000000000002</v>
      </c>
      <c r="J40" s="36">
        <v>12.5</v>
      </c>
      <c r="K40" s="27">
        <f>AVERAGE(J31:K31)</f>
        <v>0.16650000000000001</v>
      </c>
      <c r="L40" s="37">
        <v>12.5</v>
      </c>
      <c r="M40" s="26">
        <f t="shared" si="4"/>
        <v>0.186</v>
      </c>
      <c r="N40" s="24"/>
      <c r="O40" s="5"/>
    </row>
    <row r="41" spans="2:15" x14ac:dyDescent="0.25">
      <c r="B41" s="48"/>
      <c r="C41" s="34">
        <v>6.25</v>
      </c>
      <c r="D41" s="29">
        <f t="shared" si="1"/>
        <v>0.28999999999999998</v>
      </c>
      <c r="E41" s="30"/>
      <c r="F41" s="34">
        <v>6.25</v>
      </c>
      <c r="G41" s="29">
        <f t="shared" si="0"/>
        <v>0.32050000000000001</v>
      </c>
      <c r="H41" s="35">
        <v>6.25</v>
      </c>
      <c r="I41" s="28">
        <f t="shared" si="2"/>
        <v>0.23799999999999999</v>
      </c>
      <c r="J41" s="36">
        <v>6.25</v>
      </c>
      <c r="K41" s="27">
        <f>AVERAGE(J32:K32)</f>
        <v>0.18149999999999999</v>
      </c>
      <c r="L41" s="37">
        <v>6.25</v>
      </c>
      <c r="M41" s="26">
        <f>AVERAGE(L32:M32)</f>
        <v>0.2465</v>
      </c>
      <c r="N41" s="24"/>
      <c r="O41" s="5"/>
    </row>
    <row r="42" spans="2:15" x14ac:dyDescent="0.25">
      <c r="B42" s="48"/>
      <c r="C42" s="34">
        <v>3.125</v>
      </c>
      <c r="D42" s="29">
        <f t="shared" si="1"/>
        <v>0.3135</v>
      </c>
      <c r="E42" s="30"/>
      <c r="F42" s="34">
        <v>3.125</v>
      </c>
      <c r="G42" s="29">
        <f t="shared" si="0"/>
        <v>0.37</v>
      </c>
      <c r="H42" s="35">
        <v>3.125</v>
      </c>
      <c r="I42" s="28">
        <f t="shared" si="2"/>
        <v>0.251</v>
      </c>
      <c r="J42" s="36">
        <v>3.125</v>
      </c>
      <c r="K42" s="27">
        <f>AVERAGE(J33:K33)</f>
        <v>0.2175</v>
      </c>
      <c r="L42" s="37">
        <v>3.125</v>
      </c>
      <c r="M42" s="26">
        <f t="shared" si="4"/>
        <v>0.28100000000000003</v>
      </c>
      <c r="N42" s="24"/>
      <c r="O42" s="5"/>
    </row>
    <row r="43" spans="2:15" x14ac:dyDescent="0.25">
      <c r="B43" s="48"/>
      <c r="C43" s="34">
        <v>1.5625</v>
      </c>
      <c r="D43" s="29">
        <f t="shared" si="1"/>
        <v>0.32750000000000001</v>
      </c>
      <c r="E43" s="30"/>
      <c r="F43" s="34">
        <v>1.5625</v>
      </c>
      <c r="G43" s="29">
        <f t="shared" si="0"/>
        <v>0.46400000000000002</v>
      </c>
      <c r="H43" s="35">
        <v>1.5625</v>
      </c>
      <c r="I43" s="28">
        <f t="shared" si="2"/>
        <v>0.34749999999999998</v>
      </c>
      <c r="J43" s="36">
        <v>1.5625</v>
      </c>
      <c r="K43" s="27">
        <f>AVERAGE(J34:K34)</f>
        <v>0.29549999999999998</v>
      </c>
      <c r="L43" s="37">
        <v>1.5625</v>
      </c>
      <c r="M43" s="26">
        <f t="shared" si="4"/>
        <v>0.29849999999999999</v>
      </c>
      <c r="N43" s="24"/>
      <c r="O43" s="5"/>
    </row>
    <row r="44" spans="2:15" x14ac:dyDescent="0.25">
      <c r="C44" s="34"/>
      <c r="D44" s="34"/>
      <c r="E44" s="33"/>
      <c r="F44" s="34"/>
      <c r="G44" s="34"/>
      <c r="H44" s="35"/>
      <c r="I44" s="35"/>
      <c r="J44" s="36"/>
      <c r="K44" s="36"/>
      <c r="L44" s="37"/>
      <c r="M44" s="37"/>
    </row>
    <row r="45" spans="2:15" x14ac:dyDescent="0.25">
      <c r="C45" s="34"/>
      <c r="D45" s="34"/>
      <c r="E45" s="33"/>
      <c r="F45" s="34"/>
      <c r="G45" s="34"/>
      <c r="H45" s="35"/>
      <c r="I45" s="35"/>
      <c r="J45" s="36"/>
      <c r="K45" s="36"/>
      <c r="L45" s="37"/>
      <c r="M45" s="37"/>
    </row>
    <row r="46" spans="2:15" x14ac:dyDescent="0.25">
      <c r="C46" s="34"/>
      <c r="D46" s="34"/>
      <c r="E46" s="33"/>
      <c r="F46" s="34"/>
      <c r="G46" s="34"/>
      <c r="H46" s="35"/>
      <c r="I46" s="35"/>
      <c r="J46" s="36"/>
      <c r="K46" s="36"/>
      <c r="L46" s="37"/>
      <c r="M46" s="37"/>
    </row>
    <row r="47" spans="2:15" x14ac:dyDescent="0.25">
      <c r="C47" s="34" t="s">
        <v>46</v>
      </c>
      <c r="D47" s="34"/>
      <c r="E47" s="33" t="s">
        <v>41</v>
      </c>
      <c r="F47" s="34" t="s">
        <v>40</v>
      </c>
      <c r="G47" s="34"/>
      <c r="H47" s="35" t="s">
        <v>39</v>
      </c>
      <c r="I47" s="35"/>
      <c r="J47" s="36" t="s">
        <v>38</v>
      </c>
      <c r="K47" s="36"/>
      <c r="L47" s="37" t="s">
        <v>36</v>
      </c>
      <c r="M47" s="37"/>
    </row>
    <row r="48" spans="2:15" x14ac:dyDescent="0.25">
      <c r="C48" s="34">
        <v>50</v>
      </c>
      <c r="D48" s="34">
        <f>(D38-0.035)*100/(0.27-0.035)</f>
        <v>78.085106382978722</v>
      </c>
      <c r="E48" s="33"/>
      <c r="F48" s="34">
        <v>50</v>
      </c>
      <c r="G48" s="34">
        <f>(G38-0.035)*100/(0.27-0.035)</f>
        <v>76.17021276595743</v>
      </c>
      <c r="H48" s="35">
        <v>50</v>
      </c>
      <c r="I48" s="35">
        <f>(I38-0.035)*100/(0.27-0.035)</f>
        <v>36.595744680851062</v>
      </c>
      <c r="J48" s="36">
        <v>50</v>
      </c>
      <c r="K48" s="36">
        <f>(K38-0.035)*100/(0.27-0.035)</f>
        <v>27.659574468085104</v>
      </c>
      <c r="L48" s="37">
        <v>50</v>
      </c>
      <c r="M48" s="37">
        <f>(M38-0.035)*100/(0.25-0.035)</f>
        <v>39.069767441860456</v>
      </c>
    </row>
    <row r="49" spans="3:44" x14ac:dyDescent="0.25">
      <c r="C49" s="34">
        <v>25</v>
      </c>
      <c r="D49" s="34">
        <f t="shared" ref="D49:D53" si="5">(D39-0.035)*100/(0.27-0.035)</f>
        <v>101.70212765957447</v>
      </c>
      <c r="E49" s="33"/>
      <c r="F49" s="34">
        <v>25</v>
      </c>
      <c r="G49" s="34">
        <f t="shared" ref="G49:G53" si="6">(G39-0.035)*100/(0.27-0.035)</f>
        <v>105.74468085106382</v>
      </c>
      <c r="H49" s="35">
        <v>25</v>
      </c>
      <c r="I49" s="35">
        <f t="shared" ref="I49:I53" si="7">(I39-0.035)*100/(0.27-0.035)</f>
        <v>50.425531914893618</v>
      </c>
      <c r="J49" s="36">
        <v>25</v>
      </c>
      <c r="K49" s="36">
        <f t="shared" ref="K49:K53" si="8">(K39-0.035)*100/(0.27-0.035)</f>
        <v>36.170212765957444</v>
      </c>
      <c r="L49" s="37">
        <v>25</v>
      </c>
      <c r="M49" s="37">
        <f t="shared" ref="M49:M53" si="9">(M39-0.035)*100/(0.25-0.035)</f>
        <v>59.767441860465105</v>
      </c>
    </row>
    <row r="50" spans="3:44" x14ac:dyDescent="0.25">
      <c r="C50" s="34">
        <v>12.5</v>
      </c>
      <c r="D50" s="34">
        <f t="shared" si="5"/>
        <v>105.74468085106382</v>
      </c>
      <c r="E50" s="33"/>
      <c r="F50" s="34">
        <v>12.5</v>
      </c>
      <c r="G50" s="34">
        <f t="shared" si="6"/>
        <v>115.31914893617021</v>
      </c>
      <c r="H50" s="35">
        <v>12.5</v>
      </c>
      <c r="I50" s="35">
        <f t="shared" si="7"/>
        <v>72.765957446808514</v>
      </c>
      <c r="J50" s="36">
        <v>12.5</v>
      </c>
      <c r="K50" s="36">
        <f t="shared" si="8"/>
        <v>55.957446808510639</v>
      </c>
      <c r="L50" s="37">
        <v>12.5</v>
      </c>
      <c r="M50" s="37">
        <f t="shared" si="9"/>
        <v>70.232558139534888</v>
      </c>
    </row>
    <row r="51" spans="3:44" x14ac:dyDescent="0.25">
      <c r="C51" s="34">
        <v>6.25</v>
      </c>
      <c r="D51" s="34">
        <f t="shared" si="5"/>
        <v>108.51063829787233</v>
      </c>
      <c r="E51" s="33"/>
      <c r="F51" s="34">
        <v>6.25</v>
      </c>
      <c r="G51" s="34">
        <f t="shared" si="6"/>
        <v>121.48936170212764</v>
      </c>
      <c r="H51" s="35">
        <v>6.25</v>
      </c>
      <c r="I51" s="35">
        <f t="shared" si="7"/>
        <v>86.382978723404236</v>
      </c>
      <c r="J51" s="36">
        <v>6.25</v>
      </c>
      <c r="K51" s="36">
        <f t="shared" si="8"/>
        <v>62.340425531914882</v>
      </c>
      <c r="L51" s="37">
        <v>6.25</v>
      </c>
      <c r="M51" s="37">
        <f t="shared" si="9"/>
        <v>98.372093023255815</v>
      </c>
    </row>
    <row r="52" spans="3:44" x14ac:dyDescent="0.25">
      <c r="C52" s="34">
        <v>3.125</v>
      </c>
      <c r="D52" s="34">
        <f t="shared" si="5"/>
        <v>118.51063829787232</v>
      </c>
      <c r="E52" s="33"/>
      <c r="F52" s="34">
        <v>3.125</v>
      </c>
      <c r="G52" s="34">
        <f t="shared" si="6"/>
        <v>142.55319148936169</v>
      </c>
      <c r="H52" s="35">
        <v>3.125</v>
      </c>
      <c r="I52" s="35">
        <f t="shared" si="7"/>
        <v>91.914893617021278</v>
      </c>
      <c r="J52" s="36">
        <v>3.125</v>
      </c>
      <c r="K52" s="36">
        <f t="shared" si="8"/>
        <v>77.659574468085097</v>
      </c>
      <c r="L52" s="37">
        <v>3.125</v>
      </c>
      <c r="M52" s="37">
        <f t="shared" si="9"/>
        <v>114.41860465116279</v>
      </c>
    </row>
    <row r="53" spans="3:44" x14ac:dyDescent="0.25">
      <c r="C53" s="34">
        <v>1.5625</v>
      </c>
      <c r="D53" s="34">
        <f t="shared" si="5"/>
        <v>124.46808510638297</v>
      </c>
      <c r="E53" s="33"/>
      <c r="F53" s="34">
        <v>1.5625</v>
      </c>
      <c r="G53" s="34">
        <f t="shared" si="6"/>
        <v>182.55319148936172</v>
      </c>
      <c r="H53" s="35">
        <v>1.5625</v>
      </c>
      <c r="I53" s="35">
        <f t="shared" si="7"/>
        <v>132.97872340425531</v>
      </c>
      <c r="J53" s="36">
        <v>1.5625</v>
      </c>
      <c r="K53" s="36">
        <f t="shared" si="8"/>
        <v>110.85106382978722</v>
      </c>
      <c r="L53" s="37">
        <v>1.5625</v>
      </c>
      <c r="M53" s="37">
        <f t="shared" si="9"/>
        <v>122.55813953488369</v>
      </c>
    </row>
    <row r="57" spans="3:44" x14ac:dyDescent="0.25">
      <c r="I57" t="s">
        <v>37</v>
      </c>
    </row>
    <row r="61" spans="3:44" ht="15.6" x14ac:dyDescent="0.3">
      <c r="T61" s="38" t="s">
        <v>43</v>
      </c>
      <c r="AB61" s="38" t="s">
        <v>42</v>
      </c>
      <c r="AJ61" s="38" t="s">
        <v>45</v>
      </c>
      <c r="AR61" s="38" t="s">
        <v>44</v>
      </c>
    </row>
    <row r="65" spans="5:14" x14ac:dyDescent="0.25">
      <c r="E65" s="45"/>
      <c r="F65" s="41"/>
    </row>
    <row r="67" spans="5:14" x14ac:dyDescent="0.25">
      <c r="E67" s="47"/>
      <c r="F67" s="42"/>
    </row>
    <row r="69" spans="5:14" x14ac:dyDescent="0.25">
      <c r="E69" s="45"/>
      <c r="F69" s="45"/>
    </row>
    <row r="78" spans="5:14" x14ac:dyDescent="0.25">
      <c r="N78" t="s">
        <v>47</v>
      </c>
    </row>
  </sheetData>
  <sortState ref="F29:F34">
    <sortCondition ref="F28"/>
  </sortState>
  <mergeCells count="4">
    <mergeCell ref="B40:B41"/>
    <mergeCell ref="B42:B43"/>
    <mergeCell ref="B36:B37"/>
    <mergeCell ref="B38:B39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Q24"/>
  <sheetViews>
    <sheetView workbookViewId="0">
      <selection activeCell="D8" sqref="D8:Q16"/>
    </sheetView>
  </sheetViews>
  <sheetFormatPr defaultRowHeight="13.2" x14ac:dyDescent="0.25"/>
  <cols>
    <col min="4" max="4" width="8.88671875" style="21"/>
  </cols>
  <sheetData>
    <row r="8" spans="1:17" x14ac:dyDescent="0.25">
      <c r="A8" s="6"/>
      <c r="D8" s="22"/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8"/>
    </row>
    <row r="9" spans="1:17" x14ac:dyDescent="0.25">
      <c r="A9" s="51" t="s">
        <v>28</v>
      </c>
      <c r="D9" s="22" t="s">
        <v>28</v>
      </c>
      <c r="E9" s="9">
        <v>3.4000000000000002E-2</v>
      </c>
      <c r="F9" s="9">
        <v>3.1E-2</v>
      </c>
      <c r="G9" s="9">
        <v>3.5999999999999997E-2</v>
      </c>
      <c r="H9" s="9">
        <v>3.2000000000000001E-2</v>
      </c>
      <c r="I9" s="9">
        <v>3.2000000000000001E-2</v>
      </c>
      <c r="J9" s="9">
        <v>3.3000000000000002E-2</v>
      </c>
      <c r="K9" s="9">
        <v>3.2000000000000001E-2</v>
      </c>
      <c r="L9" s="9">
        <v>3.5000000000000003E-2</v>
      </c>
      <c r="M9" s="9">
        <v>3.2000000000000001E-2</v>
      </c>
      <c r="N9" s="9">
        <v>3.3000000000000002E-2</v>
      </c>
      <c r="O9" s="9">
        <v>3.2000000000000001E-2</v>
      </c>
      <c r="P9" s="9">
        <v>3.3000000000000002E-2</v>
      </c>
      <c r="Q9" s="10">
        <v>630</v>
      </c>
    </row>
    <row r="10" spans="1:17" x14ac:dyDescent="0.25">
      <c r="A10" s="51"/>
      <c r="D10" s="22" t="s">
        <v>29</v>
      </c>
      <c r="E10" s="9">
        <v>3.2000000000000001E-2</v>
      </c>
      <c r="F10" s="9">
        <v>5.2999999999999999E-2</v>
      </c>
      <c r="G10" s="11">
        <v>0.216</v>
      </c>
      <c r="H10" s="12">
        <v>0.28299999999999997</v>
      </c>
      <c r="I10" s="13">
        <v>0.32400000000000001</v>
      </c>
      <c r="J10" s="14">
        <v>0.115</v>
      </c>
      <c r="K10" s="15">
        <v>0.127</v>
      </c>
      <c r="L10" s="14">
        <v>9.4E-2</v>
      </c>
      <c r="M10" s="14">
        <v>0.106</v>
      </c>
      <c r="N10" s="15">
        <v>0.123</v>
      </c>
      <c r="O10" s="15">
        <v>0.13500000000000001</v>
      </c>
      <c r="P10" s="9">
        <v>3.3000000000000002E-2</v>
      </c>
      <c r="Q10" s="10">
        <v>630</v>
      </c>
    </row>
    <row r="11" spans="1:17" x14ac:dyDescent="0.25">
      <c r="A11" s="51" t="s">
        <v>29</v>
      </c>
      <c r="D11" s="22" t="s">
        <v>30</v>
      </c>
      <c r="E11" s="9">
        <v>3.9E-2</v>
      </c>
      <c r="F11" s="9">
        <v>4.9000000000000002E-2</v>
      </c>
      <c r="G11" s="13">
        <v>0.314</v>
      </c>
      <c r="H11" s="13">
        <v>0.32700000000000001</v>
      </c>
      <c r="I11" s="16">
        <v>0.56100000000000005</v>
      </c>
      <c r="J11" s="17">
        <v>0.16900000000000001</v>
      </c>
      <c r="K11" s="15">
        <v>0.13800000000000001</v>
      </c>
      <c r="L11" s="15">
        <v>0.13500000000000001</v>
      </c>
      <c r="M11" s="14">
        <v>0.105</v>
      </c>
      <c r="N11" s="15">
        <v>0.152</v>
      </c>
      <c r="O11" s="17">
        <v>0.17499999999999999</v>
      </c>
      <c r="P11" s="9">
        <v>3.2000000000000001E-2</v>
      </c>
      <c r="Q11" s="10">
        <v>630</v>
      </c>
    </row>
    <row r="12" spans="1:17" x14ac:dyDescent="0.25">
      <c r="A12" s="51"/>
      <c r="D12" s="22" t="s">
        <v>31</v>
      </c>
      <c r="E12" s="9">
        <v>3.3000000000000002E-2</v>
      </c>
      <c r="F12" s="9">
        <v>7.0999999999999994E-2</v>
      </c>
      <c r="G12" s="12">
        <v>0.247</v>
      </c>
      <c r="H12" s="13">
        <v>0.28999999999999998</v>
      </c>
      <c r="I12" s="11">
        <v>0.217</v>
      </c>
      <c r="J12" s="13">
        <v>0.29099999999999998</v>
      </c>
      <c r="K12" s="11">
        <v>0.21099999999999999</v>
      </c>
      <c r="L12" s="17">
        <v>0.2</v>
      </c>
      <c r="M12" s="18">
        <v>0.35799999999999998</v>
      </c>
      <c r="N12" s="17">
        <v>0.19900000000000001</v>
      </c>
      <c r="O12" s="11">
        <v>0.21299999999999999</v>
      </c>
      <c r="P12" s="9">
        <v>3.3000000000000002E-2</v>
      </c>
      <c r="Q12" s="10">
        <v>630</v>
      </c>
    </row>
    <row r="13" spans="1:17" x14ac:dyDescent="0.25">
      <c r="A13" s="51" t="s">
        <v>30</v>
      </c>
      <c r="D13" s="22" t="s">
        <v>32</v>
      </c>
      <c r="E13" s="9">
        <v>3.4000000000000002E-2</v>
      </c>
      <c r="F13" s="14">
        <v>7.8E-2</v>
      </c>
      <c r="G13" s="11">
        <v>0.23499999999999999</v>
      </c>
      <c r="H13" s="13">
        <v>0.29599999999999999</v>
      </c>
      <c r="I13" s="12">
        <v>0.28399999999999997</v>
      </c>
      <c r="J13" s="12">
        <v>0.255</v>
      </c>
      <c r="K13" s="11">
        <v>0.22</v>
      </c>
      <c r="L13" s="11">
        <v>0.22</v>
      </c>
      <c r="M13" s="11">
        <v>0.20100000000000001</v>
      </c>
      <c r="N13" s="17">
        <v>0.2</v>
      </c>
      <c r="O13" s="11">
        <v>0.24199999999999999</v>
      </c>
      <c r="P13" s="9">
        <v>3.3000000000000002E-2</v>
      </c>
      <c r="Q13" s="10">
        <v>630</v>
      </c>
    </row>
    <row r="14" spans="1:17" x14ac:dyDescent="0.25">
      <c r="A14" s="51"/>
      <c r="D14" s="22" t="s">
        <v>33</v>
      </c>
      <c r="E14" s="9">
        <v>3.5999999999999997E-2</v>
      </c>
      <c r="F14" s="14">
        <v>8.2000000000000003E-2</v>
      </c>
      <c r="G14" s="17">
        <v>0.192</v>
      </c>
      <c r="H14" s="11">
        <v>0.21099999999999999</v>
      </c>
      <c r="I14" s="18">
        <v>0.33600000000000002</v>
      </c>
      <c r="J14" s="12">
        <v>0.249</v>
      </c>
      <c r="K14" s="12">
        <v>0.253</v>
      </c>
      <c r="L14" s="17">
        <v>0.16200000000000001</v>
      </c>
      <c r="M14" s="15">
        <v>0.13200000000000001</v>
      </c>
      <c r="N14" s="11">
        <v>0.20499999999999999</v>
      </c>
      <c r="O14" s="11">
        <v>0.23699999999999999</v>
      </c>
      <c r="P14" s="9">
        <v>3.5000000000000003E-2</v>
      </c>
      <c r="Q14" s="10">
        <v>630</v>
      </c>
    </row>
    <row r="15" spans="1:17" x14ac:dyDescent="0.25">
      <c r="A15" s="51" t="s">
        <v>31</v>
      </c>
      <c r="D15" s="22" t="s">
        <v>34</v>
      </c>
      <c r="E15" s="9">
        <v>3.6999999999999998E-2</v>
      </c>
      <c r="F15" s="14">
        <v>9.8000000000000004E-2</v>
      </c>
      <c r="G15" s="13">
        <v>0.313</v>
      </c>
      <c r="H15" s="13">
        <v>0.30399999999999999</v>
      </c>
      <c r="I15" s="13">
        <v>0.32100000000000001</v>
      </c>
      <c r="J15" s="19">
        <v>0.48199999999999998</v>
      </c>
      <c r="K15" s="11">
        <v>0.21299999999999999</v>
      </c>
      <c r="L15" s="11">
        <v>0.21299999999999999</v>
      </c>
      <c r="M15" s="11">
        <v>0.24299999999999999</v>
      </c>
      <c r="N15" s="11">
        <v>0.23200000000000001</v>
      </c>
      <c r="O15" s="20">
        <v>0.625</v>
      </c>
      <c r="P15" s="9">
        <v>3.4000000000000002E-2</v>
      </c>
      <c r="Q15" s="10">
        <v>630</v>
      </c>
    </row>
    <row r="16" spans="1:17" x14ac:dyDescent="0.25">
      <c r="A16" s="51"/>
      <c r="D16" s="22" t="s">
        <v>35</v>
      </c>
      <c r="E16" s="9">
        <v>3.3000000000000002E-2</v>
      </c>
      <c r="F16" s="9">
        <v>3.7999999999999999E-2</v>
      </c>
      <c r="G16" s="9">
        <v>3.5000000000000003E-2</v>
      </c>
      <c r="H16" s="9">
        <v>3.4000000000000002E-2</v>
      </c>
      <c r="I16" s="9">
        <v>3.3000000000000002E-2</v>
      </c>
      <c r="J16" s="9">
        <v>3.2000000000000001E-2</v>
      </c>
      <c r="K16" s="9">
        <v>3.4000000000000002E-2</v>
      </c>
      <c r="L16" s="9">
        <v>3.4000000000000002E-2</v>
      </c>
      <c r="M16" s="9">
        <v>3.2000000000000001E-2</v>
      </c>
      <c r="N16" s="9">
        <v>3.5000000000000003E-2</v>
      </c>
      <c r="O16" s="9">
        <v>3.5000000000000003E-2</v>
      </c>
      <c r="P16" s="9">
        <v>3.6999999999999998E-2</v>
      </c>
      <c r="Q16" s="10">
        <v>630</v>
      </c>
    </row>
    <row r="17" spans="1:17" x14ac:dyDescent="0.25">
      <c r="A17" s="52" t="s">
        <v>32</v>
      </c>
    </row>
    <row r="18" spans="1:17" x14ac:dyDescent="0.25">
      <c r="A18" s="50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5"/>
    </row>
    <row r="19" spans="1:17" x14ac:dyDescent="0.25">
      <c r="A19" s="49" t="s">
        <v>33</v>
      </c>
      <c r="D19" s="2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7" x14ac:dyDescent="0.25">
      <c r="A20" s="50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5"/>
    </row>
    <row r="21" spans="1:17" x14ac:dyDescent="0.25">
      <c r="A21" s="49" t="s">
        <v>34</v>
      </c>
      <c r="D21" s="2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x14ac:dyDescent="0.25">
      <c r="A22" s="50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5"/>
    </row>
    <row r="23" spans="1:17" x14ac:dyDescent="0.25">
      <c r="A23" s="49" t="s">
        <v>35</v>
      </c>
      <c r="D23" s="2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x14ac:dyDescent="0.25">
      <c r="A24" s="50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5"/>
    </row>
  </sheetData>
  <mergeCells count="8">
    <mergeCell ref="A21:A22"/>
    <mergeCell ref="A23:A24"/>
    <mergeCell ref="A9:A10"/>
    <mergeCell ref="A11:A12"/>
    <mergeCell ref="A13:A14"/>
    <mergeCell ref="A15:A16"/>
    <mergeCell ref="A17:A18"/>
    <mergeCell ref="A19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Plate 1 - Sheet1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Zaid Al-Obaidi</cp:lastModifiedBy>
  <dcterms:created xsi:type="dcterms:W3CDTF">2011-01-18T20:51:17Z</dcterms:created>
  <dcterms:modified xsi:type="dcterms:W3CDTF">2019-03-23T23:19:32Z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