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/Users/luke/Desktop/manuscript/宋论文/"/>
    </mc:Choice>
  </mc:AlternateContent>
  <bookViews>
    <workbookView xWindow="0" yWindow="460" windowWidth="28800" windowHeight="16600"/>
  </bookViews>
  <sheets>
    <sheet name="Pronuclear embryo procuction" sheetId="5" r:id="rId1"/>
    <sheet name="Blastcyste production" sheetId="1" r:id="rId2"/>
    <sheet name="preganency and lamb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7" i="1"/>
  <c r="H35" i="1"/>
  <c r="I35" i="1"/>
  <c r="M30" i="1"/>
  <c r="L30" i="1"/>
  <c r="D35" i="1"/>
  <c r="E35" i="1"/>
  <c r="K30" i="1"/>
  <c r="I20" i="1"/>
  <c r="M15" i="1"/>
  <c r="L15" i="1"/>
  <c r="D20" i="1"/>
  <c r="E20" i="1"/>
  <c r="K15" i="1"/>
  <c r="G35" i="1"/>
  <c r="F35" i="1"/>
  <c r="G20" i="1"/>
  <c r="F20" i="1"/>
  <c r="G36" i="5"/>
  <c r="N29" i="5"/>
  <c r="M29" i="5"/>
  <c r="D36" i="5"/>
  <c r="C36" i="5"/>
  <c r="L29" i="5"/>
  <c r="E36" i="5"/>
  <c r="F36" i="5"/>
  <c r="H36" i="5"/>
  <c r="I36" i="5"/>
  <c r="J36" i="5"/>
  <c r="J16" i="5"/>
  <c r="I16" i="5"/>
  <c r="H16" i="5"/>
  <c r="G16" i="5"/>
  <c r="N11" i="5"/>
  <c r="M11" i="5"/>
  <c r="C16" i="5"/>
  <c r="D16" i="5"/>
  <c r="L11" i="5"/>
  <c r="E16" i="5"/>
  <c r="F16" i="5"/>
</calcChain>
</file>

<file path=xl/sharedStrings.xml><?xml version="1.0" encoding="utf-8"?>
<sst xmlns="http://schemas.openxmlformats.org/spreadsheetml/2006/main" count="469" uniqueCount="151">
  <si>
    <t>L</t>
  </si>
  <si>
    <t>R</t>
  </si>
  <si>
    <t>BS0054</t>
  </si>
  <si>
    <t>BS0060</t>
  </si>
  <si>
    <t>BS0058</t>
  </si>
  <si>
    <t>BS0062</t>
  </si>
  <si>
    <t>BS0024</t>
  </si>
  <si>
    <t>BS0002</t>
  </si>
  <si>
    <t>BS0012</t>
  </si>
  <si>
    <t>H0006</t>
  </si>
  <si>
    <t>BS0010</t>
  </si>
  <si>
    <t>BS0008</t>
  </si>
  <si>
    <t>BS0028</t>
  </si>
  <si>
    <t>WD0002</t>
  </si>
  <si>
    <t>BS0022</t>
  </si>
  <si>
    <t>BS0030</t>
  </si>
  <si>
    <t>BS0044</t>
  </si>
  <si>
    <t>WD0008</t>
  </si>
  <si>
    <t>BS0064</t>
  </si>
  <si>
    <t>WS1096</t>
  </si>
  <si>
    <t>BS494</t>
  </si>
  <si>
    <t>BS564</t>
  </si>
  <si>
    <t>BSb052</t>
  </si>
  <si>
    <t>BS814</t>
  </si>
  <si>
    <t>WS834</t>
  </si>
  <si>
    <t>WS544</t>
  </si>
  <si>
    <t>TK1028</t>
  </si>
  <si>
    <t>BK2018</t>
  </si>
  <si>
    <t>BK2016</t>
  </si>
  <si>
    <t>BK2010</t>
  </si>
  <si>
    <t>DSMB3009</t>
  </si>
  <si>
    <t>BK1326</t>
  </si>
  <si>
    <t>BK1212</t>
  </si>
  <si>
    <t>5 mg</t>
  </si>
  <si>
    <t>5 mg</t>
    <phoneticPr fontId="4" type="noConversion"/>
  </si>
  <si>
    <t>BK1320</t>
    <phoneticPr fontId="4" type="noConversion"/>
  </si>
  <si>
    <t>BK1270</t>
    <phoneticPr fontId="4" type="noConversion"/>
  </si>
  <si>
    <t>BKH002</t>
    <phoneticPr fontId="4" type="noConversion"/>
  </si>
  <si>
    <t>BK1314</t>
    <phoneticPr fontId="4" type="noConversion"/>
  </si>
  <si>
    <t>BK1256</t>
    <phoneticPr fontId="4" type="noConversion"/>
  </si>
  <si>
    <t>0 mg</t>
  </si>
  <si>
    <t>0 mg</t>
    <phoneticPr fontId="4" type="noConversion"/>
  </si>
  <si>
    <t>BS208</t>
    <phoneticPr fontId="4" type="noConversion"/>
  </si>
  <si>
    <t>BS1068</t>
  </si>
  <si>
    <t>BS568</t>
  </si>
  <si>
    <t>BS374</t>
  </si>
  <si>
    <t>BS005</t>
    <phoneticPr fontId="4" type="noConversion"/>
  </si>
  <si>
    <t>BS0014</t>
    <phoneticPr fontId="4" type="noConversion"/>
  </si>
  <si>
    <t>DP0046</t>
    <phoneticPr fontId="4" type="noConversion"/>
  </si>
  <si>
    <t>R</t>
    <phoneticPr fontId="4" type="noConversion"/>
  </si>
  <si>
    <t>XH1052</t>
    <phoneticPr fontId="4" type="noConversion"/>
  </si>
  <si>
    <t>L</t>
    <phoneticPr fontId="4" type="noConversion"/>
  </si>
  <si>
    <t>ZJ0160</t>
    <phoneticPr fontId="4" type="noConversion"/>
  </si>
  <si>
    <t>ZJ0646</t>
    <phoneticPr fontId="4" type="noConversion"/>
  </si>
  <si>
    <t>BS0004</t>
    <phoneticPr fontId="4" type="noConversion"/>
  </si>
  <si>
    <t>XH1198</t>
    <phoneticPr fontId="4" type="noConversion"/>
  </si>
  <si>
    <t>XH0788</t>
    <phoneticPr fontId="4" type="noConversion"/>
  </si>
  <si>
    <t>XH0888</t>
    <phoneticPr fontId="4" type="noConversion"/>
  </si>
  <si>
    <t>BS2365</t>
    <phoneticPr fontId="4" type="noConversion"/>
  </si>
  <si>
    <t>BS0042</t>
    <phoneticPr fontId="4" type="noConversion"/>
  </si>
  <si>
    <t>ZJ0730</t>
    <phoneticPr fontId="4" type="noConversion"/>
  </si>
  <si>
    <t>ZJ0710</t>
    <phoneticPr fontId="4" type="noConversion"/>
  </si>
  <si>
    <t>BS0002</t>
    <phoneticPr fontId="4" type="noConversion"/>
  </si>
  <si>
    <t>ZJ0334</t>
    <phoneticPr fontId="4" type="noConversion"/>
  </si>
  <si>
    <t>XH0488</t>
    <phoneticPr fontId="4" type="noConversion"/>
  </si>
  <si>
    <t>1M</t>
    <phoneticPr fontId="4" type="noConversion"/>
  </si>
  <si>
    <t>ZJ0566</t>
    <phoneticPr fontId="4" type="noConversion"/>
  </si>
  <si>
    <t>XH1204</t>
    <phoneticPr fontId="4" type="noConversion"/>
  </si>
  <si>
    <t>XH0988</t>
    <phoneticPr fontId="4" type="noConversion"/>
  </si>
  <si>
    <t>XH1042</t>
    <phoneticPr fontId="4" type="noConversion"/>
  </si>
  <si>
    <t>BS0038</t>
    <phoneticPr fontId="4" type="noConversion"/>
  </si>
  <si>
    <t>XH0520</t>
    <phoneticPr fontId="4" type="noConversion"/>
  </si>
  <si>
    <t>XH0868</t>
    <phoneticPr fontId="4" type="noConversion"/>
  </si>
  <si>
    <t>XH1160</t>
    <phoneticPr fontId="4" type="noConversion"/>
  </si>
  <si>
    <t>BS0022</t>
    <phoneticPr fontId="4" type="noConversion"/>
  </si>
  <si>
    <t>XH0534</t>
    <phoneticPr fontId="4" type="noConversion"/>
  </si>
  <si>
    <t>BS0040</t>
    <phoneticPr fontId="4" type="noConversion"/>
  </si>
  <si>
    <t>XH0932</t>
    <phoneticPr fontId="4" type="noConversion"/>
  </si>
  <si>
    <t>1B</t>
    <phoneticPr fontId="4" type="noConversion"/>
  </si>
  <si>
    <t>XH0710</t>
    <phoneticPr fontId="4" type="noConversion"/>
  </si>
  <si>
    <t>ZH0310</t>
    <phoneticPr fontId="4" type="noConversion"/>
  </si>
  <si>
    <t>XH1026</t>
    <phoneticPr fontId="4" type="noConversion"/>
  </si>
  <si>
    <t>ZH0702</t>
    <phoneticPr fontId="4" type="noConversion"/>
  </si>
  <si>
    <t>XH0940</t>
    <phoneticPr fontId="4" type="noConversion"/>
  </si>
  <si>
    <t>1B+1HB</t>
    <phoneticPr fontId="4" type="noConversion"/>
  </si>
  <si>
    <t>1M+1HB</t>
    <phoneticPr fontId="4" type="noConversion"/>
  </si>
  <si>
    <t>1M+1B</t>
    <phoneticPr fontId="4" type="noConversion"/>
  </si>
  <si>
    <t>2M</t>
    <phoneticPr fontId="4" type="noConversion"/>
  </si>
  <si>
    <t>2B</t>
    <phoneticPr fontId="4" type="noConversion"/>
  </si>
  <si>
    <t>XH0942</t>
    <phoneticPr fontId="4" type="noConversion"/>
  </si>
  <si>
    <t>XH1048</t>
    <phoneticPr fontId="4" type="noConversion"/>
  </si>
  <si>
    <t>ZJ0036</t>
    <phoneticPr fontId="4" type="noConversion"/>
  </si>
  <si>
    <t>BS0110</t>
    <phoneticPr fontId="4" type="noConversion"/>
  </si>
  <si>
    <t>XH1106</t>
    <phoneticPr fontId="4" type="noConversion"/>
  </si>
  <si>
    <t>XH1070</t>
    <phoneticPr fontId="4" type="noConversion"/>
  </si>
  <si>
    <t>XH1012</t>
    <phoneticPr fontId="4" type="noConversion"/>
  </si>
  <si>
    <t>BS0064</t>
    <phoneticPr fontId="4" type="noConversion"/>
  </si>
  <si>
    <t>XH1044</t>
    <phoneticPr fontId="4" type="noConversion"/>
  </si>
  <si>
    <t>XH1108</t>
    <phoneticPr fontId="4" type="noConversion"/>
  </si>
  <si>
    <t>XH0954</t>
    <phoneticPr fontId="4" type="noConversion"/>
  </si>
  <si>
    <t>XH0814</t>
    <phoneticPr fontId="4" type="noConversion"/>
  </si>
  <si>
    <t>ZJ0196</t>
    <phoneticPr fontId="4" type="noConversion"/>
  </si>
  <si>
    <t>ZJ0210</t>
    <phoneticPr fontId="4" type="noConversion"/>
  </si>
  <si>
    <t>WD009</t>
    <phoneticPr fontId="4" type="noConversion"/>
  </si>
  <si>
    <t>WD0156</t>
    <phoneticPr fontId="4" type="noConversion"/>
  </si>
  <si>
    <t>ZJ0346</t>
    <phoneticPr fontId="4" type="noConversion"/>
  </si>
  <si>
    <t>XH0066</t>
    <phoneticPr fontId="4" type="noConversion"/>
  </si>
  <si>
    <t>XH0614</t>
    <phoneticPr fontId="4" type="noConversion"/>
  </si>
  <si>
    <t>WD0126</t>
    <phoneticPr fontId="4" type="noConversion"/>
  </si>
  <si>
    <t>XH1074</t>
    <phoneticPr fontId="4" type="noConversion"/>
  </si>
  <si>
    <t>ZJ0502</t>
    <phoneticPr fontId="4" type="noConversion"/>
  </si>
  <si>
    <t>XH0412</t>
    <phoneticPr fontId="4" type="noConversion"/>
  </si>
  <si>
    <t>XH0500</t>
    <phoneticPr fontId="4" type="noConversion"/>
  </si>
  <si>
    <t>ZJ0062</t>
    <phoneticPr fontId="4" type="noConversion"/>
  </si>
  <si>
    <t>XH0878</t>
    <phoneticPr fontId="4" type="noConversion"/>
  </si>
  <si>
    <t>ZJ0244</t>
    <phoneticPr fontId="4" type="noConversion"/>
  </si>
  <si>
    <t>MT concentration</t>
    <phoneticPr fontId="4" type="noConversion"/>
  </si>
  <si>
    <t>Corpus luteum</t>
    <phoneticPr fontId="4" type="noConversion"/>
  </si>
  <si>
    <t>Flush embryo</t>
    <phoneticPr fontId="4" type="noConversion"/>
  </si>
  <si>
    <t>Available embryos</t>
    <phoneticPr fontId="4" type="noConversion"/>
  </si>
  <si>
    <t>Number of pregnancy</t>
    <phoneticPr fontId="4" type="noConversion"/>
  </si>
  <si>
    <t>Lambing number</t>
    <phoneticPr fontId="4" type="noConversion"/>
  </si>
  <si>
    <t>Luteal mean</t>
    <phoneticPr fontId="4" type="noConversion"/>
  </si>
  <si>
    <t>Total number of blunt embryo</t>
    <phoneticPr fontId="4" type="noConversion"/>
  </si>
  <si>
    <t>Donor ram</t>
    <phoneticPr fontId="4" type="noConversion"/>
  </si>
  <si>
    <t>Donor ewe</t>
    <phoneticPr fontId="4" type="noConversion"/>
  </si>
  <si>
    <t>Recipient ewe</t>
    <phoneticPr fontId="4" type="noConversion"/>
  </si>
  <si>
    <t>Transplantation of time</t>
    <phoneticPr fontId="4" type="noConversion"/>
  </si>
  <si>
    <t>Corpus luteum number</t>
    <phoneticPr fontId="4" type="noConversion"/>
  </si>
  <si>
    <t>Number of follicles</t>
    <phoneticPr fontId="4" type="noConversion"/>
  </si>
  <si>
    <t>Transplantation of lateral</t>
    <phoneticPr fontId="4" type="noConversion"/>
  </si>
  <si>
    <t>Implanted embryo</t>
    <phoneticPr fontId="4" type="noConversion"/>
  </si>
  <si>
    <t>pregnancies</t>
    <phoneticPr fontId="4" type="noConversion"/>
  </si>
  <si>
    <t>remark</t>
  </si>
  <si>
    <t>pregnancy</t>
    <phoneticPr fontId="4" type="noConversion"/>
  </si>
  <si>
    <t xml:space="preserve">nonpregnant </t>
    <phoneticPr fontId="4" type="noConversion"/>
  </si>
  <si>
    <t>1M(B class)+1B</t>
    <phoneticPr fontId="4" type="noConversion"/>
  </si>
  <si>
    <t>1M+1M（B class）</t>
    <phoneticPr fontId="4" type="noConversion"/>
  </si>
  <si>
    <t>2M(B class)</t>
    <phoneticPr fontId="4" type="noConversion"/>
  </si>
  <si>
    <t>the sheep</t>
    <phoneticPr fontId="4" type="noConversion"/>
  </si>
  <si>
    <t>Dornor Group</t>
    <phoneticPr fontId="4" type="noConversion"/>
  </si>
  <si>
    <t>DORNoR CONTROL GROUP</t>
    <phoneticPr fontId="4" type="noConversion"/>
  </si>
  <si>
    <t>Field test recipient transplantation and pregnancy test and birth record</t>
    <phoneticPr fontId="4" type="noConversion"/>
  </si>
  <si>
    <t>serial number</t>
    <phoneticPr fontId="4" type="noConversion"/>
  </si>
  <si>
    <t xml:space="preserve"> MT injection dose</t>
    <phoneticPr fontId="4" type="noConversion"/>
  </si>
  <si>
    <t>sheep number</t>
  </si>
  <si>
    <t>Lamb number</t>
  </si>
  <si>
    <t>Number of recipients</t>
  </si>
  <si>
    <t>normal embryos</t>
  </si>
  <si>
    <t>Flush embryo</t>
  </si>
  <si>
    <t xml:space="preserve">Total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</si>
</sst>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35" x14ac:knownFonts="1">
    <font>
      <sz val="12"/>
      <name val="宋体"/>
      <charset val="134"/>
    </font>
    <font>
      <sz val="14"/>
      <color indexed="8"/>
      <name val="仿宋_GB2312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2"/>
      <name val="宋体-简 常规体"/>
      <charset val="134"/>
    </font>
    <font>
      <sz val="12"/>
      <color indexed="8"/>
      <name val="宋体-简 常规体"/>
      <charset val="134"/>
    </font>
    <font>
      <sz val="14"/>
      <color indexed="8"/>
      <name val="宋体-简 常规体"/>
      <charset val="134"/>
    </font>
    <font>
      <sz val="14"/>
      <color theme="1"/>
      <name val="宋体-简 常规体"/>
      <charset val="134"/>
    </font>
    <font>
      <sz val="18"/>
      <color indexed="8"/>
      <name val="宋体-简 常规体"/>
      <charset val="134"/>
    </font>
    <font>
      <sz val="10"/>
      <name val="宋体"/>
      <family val="3"/>
      <charset val="134"/>
    </font>
    <font>
      <sz val="2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6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6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6" borderId="1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Fill="1" applyBorder="1" applyAlignment="1" applyProtection="1">
      <alignment horizontal="center"/>
    </xf>
    <xf numFmtId="20" fontId="24" fillId="0" borderId="10" xfId="0" applyNumberFormat="1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/>
    </xf>
    <xf numFmtId="0" fontId="24" fillId="0" borderId="10" xfId="0" applyNumberFormat="1" applyFont="1" applyFill="1" applyBorder="1" applyAlignment="1" applyProtection="1"/>
    <xf numFmtId="0" fontId="22" fillId="0" borderId="10" xfId="0" applyFont="1" applyBorder="1" applyAlignment="1"/>
    <xf numFmtId="49" fontId="25" fillId="0" borderId="10" xfId="0" applyNumberFormat="1" applyFont="1" applyFill="1" applyBorder="1" applyAlignment="1" applyProtection="1">
      <alignment horizontal="center"/>
    </xf>
    <xf numFmtId="0" fontId="24" fillId="24" borderId="10" xfId="0" applyNumberFormat="1" applyFont="1" applyFill="1" applyBorder="1" applyAlignment="1" applyProtection="1"/>
    <xf numFmtId="0" fontId="22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0" xfId="0" applyFont="1" applyAlignment="1"/>
    <xf numFmtId="164" fontId="24" fillId="0" borderId="10" xfId="0" applyNumberFormat="1" applyFont="1" applyFill="1" applyBorder="1" applyAlignment="1" applyProtection="1">
      <alignment horizontal="center"/>
    </xf>
    <xf numFmtId="0" fontId="27" fillId="0" borderId="0" xfId="0" applyFont="1">
      <alignment vertical="center"/>
    </xf>
    <xf numFmtId="0" fontId="29" fillId="0" borderId="0" xfId="0" applyNumberFormat="1" applyFont="1" applyFill="1" applyAlignment="1">
      <alignment vertical="center" textRotation="255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Alignment="1">
      <alignment vertical="center"/>
    </xf>
    <xf numFmtId="0" fontId="29" fillId="0" borderId="0" xfId="0" applyFont="1">
      <alignment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 applyProtection="1">
      <alignment horizontal="center"/>
    </xf>
    <xf numFmtId="0" fontId="32" fillId="0" borderId="10" xfId="0" applyNumberFormat="1" applyFont="1" applyFill="1" applyBorder="1" applyAlignment="1" applyProtection="1">
      <alignment horizontal="center"/>
    </xf>
    <xf numFmtId="0" fontId="31" fillId="0" borderId="0" xfId="0" applyFont="1">
      <alignment vertical="center"/>
    </xf>
    <xf numFmtId="0" fontId="28" fillId="0" borderId="0" xfId="0" applyNumberFormat="1" applyFont="1" applyFill="1" applyBorder="1" applyAlignment="1">
      <alignment horizontal="center" vertical="center" textRotation="255"/>
    </xf>
    <xf numFmtId="0" fontId="32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 textRotation="255"/>
    </xf>
    <xf numFmtId="0" fontId="29" fillId="0" borderId="0" xfId="0" applyNumberFormat="1" applyFont="1" applyFill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 textRotation="255"/>
    </xf>
    <xf numFmtId="0" fontId="34" fillId="0" borderId="15" xfId="0" applyNumberFormat="1" applyFont="1" applyFill="1" applyBorder="1" applyAlignment="1">
      <alignment horizontal="center" vertical="center" textRotation="255"/>
    </xf>
    <xf numFmtId="0" fontId="33" fillId="0" borderId="13" xfId="0" applyNumberFormat="1" applyFont="1" applyFill="1" applyBorder="1" applyAlignment="1">
      <alignment horizontal="center" vertical="center" textRotation="255"/>
    </xf>
    <xf numFmtId="0" fontId="33" fillId="0" borderId="15" xfId="0" applyNumberFormat="1" applyFont="1" applyFill="1" applyBorder="1" applyAlignment="1">
      <alignment horizontal="center" vertical="center" textRotation="255"/>
    </xf>
    <xf numFmtId="0" fontId="33" fillId="0" borderId="14" xfId="0" applyNumberFormat="1" applyFont="1" applyFill="1" applyBorder="1" applyAlignment="1">
      <alignment horizontal="center" vertical="center" textRotation="255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</cellXfs>
  <cellStyles count="42">
    <cellStyle name="20% - 强调文字颜色 1" xfId="4"/>
    <cellStyle name="20% - 强调文字颜色 2" xfId="3"/>
    <cellStyle name="20% - 强调文字颜色 3" xfId="5"/>
    <cellStyle name="20% - 强调文字颜色 4" xfId="7"/>
    <cellStyle name="20% - 强调文字颜色 5" xfId="8"/>
    <cellStyle name="20% - 强调文字颜色 6" xfId="10"/>
    <cellStyle name="40% - 强调文字颜色 1" xfId="13"/>
    <cellStyle name="40% - 强调文字颜色 2" xfId="14"/>
    <cellStyle name="40% - 强调文字颜色 3" xfId="15"/>
    <cellStyle name="40% - 强调文字颜色 4" xfId="17"/>
    <cellStyle name="40% - 强调文字颜色 5" xfId="18"/>
    <cellStyle name="40% - 强调文字颜色 6" xfId="19"/>
    <cellStyle name="60% - 强调文字颜色 1" xfId="20"/>
    <cellStyle name="60% - 强调文字颜色 2" xfId="22"/>
    <cellStyle name="60% - 强调文字颜色 3" xfId="25"/>
    <cellStyle name="60% - 强调文字颜色 4" xfId="26"/>
    <cellStyle name="60% - 强调文字颜色 5" xfId="28"/>
    <cellStyle name="60% - 强调文字颜色 6" xfId="29"/>
    <cellStyle name="Bad" xfId="16" builtinId="27" customBuiltin="1"/>
    <cellStyle name="Calculation" xfId="34" builtinId="22" customBuiltin="1"/>
    <cellStyle name="Check Cell" xfId="35" builtinId="23" customBuiltin="1"/>
    <cellStyle name="Explanatory Text" xfId="36" builtinId="53" customBuiltin="1"/>
    <cellStyle name="Good" xfId="32" builtinId="26" customBuiltin="1"/>
    <cellStyle name="Heading 1" xfId="30" builtinId="16" customBuiltin="1"/>
    <cellStyle name="Heading 2" xfId="31" builtinId="17" customBuiltin="1"/>
    <cellStyle name="Heading 3" xfId="21" builtinId="18" customBuiltin="1"/>
    <cellStyle name="Heading 4" xfId="23" builtinId="19" customBuiltin="1"/>
    <cellStyle name="Input" xfId="6" builtinId="20" customBuiltin="1"/>
    <cellStyle name="Linked Cell" xfId="11" builtinId="24" customBuiltin="1"/>
    <cellStyle name="Neutral" xfId="40" builtinId="28" customBuiltin="1"/>
    <cellStyle name="Normal" xfId="0" builtinId="0"/>
    <cellStyle name="Note" xfId="41" builtinId="10" customBuiltin="1"/>
    <cellStyle name="Output" xfId="27" builtinId="21" customBuiltin="1"/>
    <cellStyle name="Title" xfId="2" builtinId="15" customBuiltin="1"/>
    <cellStyle name="Total" xfId="33" builtinId="25" customBuiltin="1"/>
    <cellStyle name="Warning Text" xfId="24" builtinId="11" customBuiltin="1"/>
    <cellStyle name="强调文字颜色 1" xfId="9"/>
    <cellStyle name="强调文字颜色 2" xfId="12"/>
    <cellStyle name="强调文字颜色 3" xfId="37"/>
    <cellStyle name="强调文字颜色 4" xfId="1"/>
    <cellStyle name="强调文字颜色 5" xfId="38"/>
    <cellStyle name="强调文字颜色 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SheetLayoutView="100" workbookViewId="0">
      <selection activeCell="E1" sqref="E1:F1"/>
    </sheetView>
  </sheetViews>
  <sheetFormatPr baseColWidth="10" defaultColWidth="9" defaultRowHeight="15" x14ac:dyDescent="0.15"/>
  <cols>
    <col min="1" max="1" width="13.1640625" customWidth="1"/>
    <col min="2" max="2" width="17.1640625" customWidth="1"/>
    <col min="7" max="7" width="23.5" customWidth="1"/>
    <col min="8" max="8" width="34.5" customWidth="1"/>
    <col min="10" max="10" width="16" customWidth="1"/>
  </cols>
  <sheetData>
    <row r="1" spans="1:14" ht="15" customHeight="1" x14ac:dyDescent="0.15">
      <c r="A1" s="65" t="s">
        <v>145</v>
      </c>
      <c r="B1" s="50" t="s">
        <v>116</v>
      </c>
      <c r="C1" s="52" t="s">
        <v>117</v>
      </c>
      <c r="D1" s="53"/>
      <c r="E1" s="66" t="s">
        <v>149</v>
      </c>
      <c r="F1" s="53"/>
      <c r="G1" s="48" t="s">
        <v>148</v>
      </c>
      <c r="H1" s="48" t="s">
        <v>147</v>
      </c>
      <c r="I1" s="48" t="s">
        <v>120</v>
      </c>
      <c r="J1" s="48" t="s">
        <v>146</v>
      </c>
    </row>
    <row r="2" spans="1:14" ht="15" customHeight="1" x14ac:dyDescent="0.15">
      <c r="A2" s="51"/>
      <c r="B2" s="51"/>
      <c r="C2" s="1" t="s">
        <v>0</v>
      </c>
      <c r="D2" s="1" t="s">
        <v>1</v>
      </c>
      <c r="E2" s="1" t="s">
        <v>0</v>
      </c>
      <c r="F2" s="1" t="s">
        <v>1</v>
      </c>
      <c r="G2" s="51"/>
      <c r="H2" s="49"/>
      <c r="I2" s="49"/>
      <c r="J2" s="49"/>
    </row>
    <row r="3" spans="1:14" ht="17" x14ac:dyDescent="0.15">
      <c r="A3" s="5" t="s">
        <v>35</v>
      </c>
      <c r="B3" s="9" t="s">
        <v>34</v>
      </c>
      <c r="C3" s="1">
        <v>7</v>
      </c>
      <c r="D3" s="1">
        <v>9</v>
      </c>
      <c r="E3" s="1">
        <v>9</v>
      </c>
      <c r="F3" s="1">
        <v>8</v>
      </c>
      <c r="G3" s="1">
        <v>17</v>
      </c>
      <c r="H3" s="9">
        <v>7</v>
      </c>
      <c r="I3" s="9">
        <v>2</v>
      </c>
      <c r="J3" s="9">
        <v>2</v>
      </c>
    </row>
    <row r="4" spans="1:14" ht="17" x14ac:dyDescent="0.15">
      <c r="A4" s="5" t="s">
        <v>36</v>
      </c>
      <c r="B4" s="9" t="s">
        <v>33</v>
      </c>
      <c r="C4" s="1">
        <v>5</v>
      </c>
      <c r="D4" s="1">
        <v>5</v>
      </c>
      <c r="E4" s="1">
        <v>4</v>
      </c>
      <c r="F4" s="1">
        <v>7</v>
      </c>
      <c r="G4" s="1">
        <v>11</v>
      </c>
      <c r="H4" s="9">
        <v>5</v>
      </c>
      <c r="I4" s="9">
        <v>2</v>
      </c>
      <c r="J4" s="9">
        <v>2</v>
      </c>
    </row>
    <row r="5" spans="1:14" ht="17" x14ac:dyDescent="0.15">
      <c r="A5" s="5" t="s">
        <v>37</v>
      </c>
      <c r="B5" s="9" t="s">
        <v>33</v>
      </c>
      <c r="C5" s="1">
        <v>4</v>
      </c>
      <c r="D5" s="1">
        <v>3</v>
      </c>
      <c r="E5" s="1">
        <v>4</v>
      </c>
      <c r="F5" s="1">
        <v>3</v>
      </c>
      <c r="G5" s="1">
        <v>7</v>
      </c>
      <c r="H5" s="9">
        <v>3</v>
      </c>
      <c r="I5" s="9">
        <v>2</v>
      </c>
      <c r="J5" s="9">
        <v>2</v>
      </c>
    </row>
    <row r="6" spans="1:14" ht="17" x14ac:dyDescent="0.15">
      <c r="A6" s="5" t="s">
        <v>38</v>
      </c>
      <c r="B6" s="9" t="s">
        <v>33</v>
      </c>
      <c r="C6" s="1">
        <v>1</v>
      </c>
      <c r="D6" s="1">
        <v>2</v>
      </c>
      <c r="E6" s="1">
        <v>1</v>
      </c>
      <c r="F6" s="1">
        <v>2</v>
      </c>
      <c r="G6" s="1">
        <v>3</v>
      </c>
      <c r="H6" s="9">
        <v>1</v>
      </c>
      <c r="I6" s="9">
        <v>0</v>
      </c>
      <c r="J6" s="1">
        <v>0</v>
      </c>
    </row>
    <row r="7" spans="1:14" ht="17" x14ac:dyDescent="0.15">
      <c r="A7" s="5" t="s">
        <v>39</v>
      </c>
      <c r="B7" s="9" t="s">
        <v>33</v>
      </c>
      <c r="C7" s="1">
        <v>3</v>
      </c>
      <c r="D7" s="1">
        <v>5</v>
      </c>
      <c r="E7" s="1">
        <v>2</v>
      </c>
      <c r="F7" s="1">
        <v>6</v>
      </c>
      <c r="G7" s="1">
        <v>8</v>
      </c>
      <c r="H7" s="9">
        <v>3</v>
      </c>
      <c r="I7" s="9">
        <v>1</v>
      </c>
      <c r="J7" s="1">
        <v>2</v>
      </c>
    </row>
    <row r="8" spans="1:14" ht="17" x14ac:dyDescent="0.15">
      <c r="A8" s="5">
        <v>1322</v>
      </c>
      <c r="B8" s="9" t="s">
        <v>33</v>
      </c>
      <c r="C8" s="1">
        <v>2</v>
      </c>
      <c r="D8" s="1">
        <v>7</v>
      </c>
      <c r="E8" s="1">
        <v>1</v>
      </c>
      <c r="F8" s="1">
        <v>6</v>
      </c>
      <c r="G8" s="1">
        <v>7</v>
      </c>
      <c r="H8" s="9">
        <v>3</v>
      </c>
      <c r="I8" s="9">
        <v>1</v>
      </c>
      <c r="J8" s="1">
        <v>1</v>
      </c>
    </row>
    <row r="9" spans="1:14" ht="17" customHeight="1" x14ac:dyDescent="0.15">
      <c r="A9" s="5">
        <v>1406</v>
      </c>
      <c r="B9" s="9" t="s">
        <v>33</v>
      </c>
      <c r="C9" s="6">
        <v>1</v>
      </c>
      <c r="D9" s="6">
        <v>1</v>
      </c>
      <c r="E9" s="6">
        <v>1</v>
      </c>
      <c r="F9" s="6">
        <v>0</v>
      </c>
      <c r="G9" s="6">
        <v>1</v>
      </c>
      <c r="H9" s="9">
        <v>1</v>
      </c>
      <c r="I9" s="6">
        <v>0</v>
      </c>
      <c r="J9" s="6">
        <v>0</v>
      </c>
    </row>
    <row r="10" spans="1:14" ht="17" x14ac:dyDescent="0.15">
      <c r="A10" s="5">
        <v>1504</v>
      </c>
      <c r="B10" s="9" t="s">
        <v>33</v>
      </c>
      <c r="C10" s="6">
        <v>4</v>
      </c>
      <c r="D10" s="6">
        <v>3</v>
      </c>
      <c r="E10" s="6">
        <v>3</v>
      </c>
      <c r="F10" s="6">
        <v>4</v>
      </c>
      <c r="G10" s="6">
        <v>7</v>
      </c>
      <c r="H10" s="9">
        <v>2</v>
      </c>
      <c r="I10" s="6">
        <v>1</v>
      </c>
      <c r="J10" s="6">
        <v>2</v>
      </c>
      <c r="L10" s="11" t="s">
        <v>122</v>
      </c>
      <c r="M10" s="31" t="s">
        <v>123</v>
      </c>
      <c r="N10" s="31" t="s">
        <v>119</v>
      </c>
    </row>
    <row r="11" spans="1:14" ht="17" x14ac:dyDescent="0.15">
      <c r="A11" s="5">
        <v>1312</v>
      </c>
      <c r="B11" s="9" t="s">
        <v>33</v>
      </c>
      <c r="C11" s="6">
        <v>11</v>
      </c>
      <c r="D11" s="6">
        <v>15</v>
      </c>
      <c r="E11" s="6">
        <v>13</v>
      </c>
      <c r="F11" s="6">
        <v>14</v>
      </c>
      <c r="G11" s="6">
        <v>27</v>
      </c>
      <c r="H11" s="9">
        <v>11</v>
      </c>
      <c r="I11" s="6">
        <v>5</v>
      </c>
      <c r="J11" s="6">
        <v>6</v>
      </c>
      <c r="L11">
        <f>(C16+D16)/13</f>
        <v>8.7692307692307701</v>
      </c>
      <c r="M11" t="e">
        <f>#REF!/13</f>
        <v>#REF!</v>
      </c>
      <c r="N11">
        <f>G16/13</f>
        <v>8.8461538461538467</v>
      </c>
    </row>
    <row r="12" spans="1:14" ht="17" x14ac:dyDescent="0.15">
      <c r="A12" s="5">
        <v>1124</v>
      </c>
      <c r="B12" s="9" t="s">
        <v>33</v>
      </c>
      <c r="C12" s="6">
        <v>2</v>
      </c>
      <c r="D12" s="6">
        <v>1</v>
      </c>
      <c r="E12" s="6">
        <v>2</v>
      </c>
      <c r="F12" s="6">
        <v>1</v>
      </c>
      <c r="G12" s="6">
        <v>3</v>
      </c>
      <c r="H12" s="9">
        <v>1</v>
      </c>
      <c r="I12" s="6">
        <v>1</v>
      </c>
      <c r="J12" s="6">
        <v>2</v>
      </c>
    </row>
    <row r="13" spans="1:14" ht="17" x14ac:dyDescent="0.15">
      <c r="A13" s="5">
        <v>1138</v>
      </c>
      <c r="B13" s="9" t="s">
        <v>33</v>
      </c>
      <c r="C13" s="6">
        <v>4</v>
      </c>
      <c r="D13" s="6">
        <v>4</v>
      </c>
      <c r="E13" s="6">
        <v>5</v>
      </c>
      <c r="F13" s="6">
        <v>4</v>
      </c>
      <c r="G13" s="6">
        <v>9</v>
      </c>
      <c r="H13" s="9">
        <v>3</v>
      </c>
      <c r="I13" s="6">
        <v>1</v>
      </c>
      <c r="J13" s="6">
        <v>1</v>
      </c>
    </row>
    <row r="14" spans="1:14" ht="17" x14ac:dyDescent="0.15">
      <c r="A14" s="5">
        <v>1416</v>
      </c>
      <c r="B14" s="9" t="s">
        <v>33</v>
      </c>
      <c r="C14" s="6">
        <v>3</v>
      </c>
      <c r="D14" s="6">
        <v>6</v>
      </c>
      <c r="E14" s="6">
        <v>3</v>
      </c>
      <c r="F14" s="6">
        <v>6</v>
      </c>
      <c r="G14" s="6">
        <v>9</v>
      </c>
      <c r="H14" s="9">
        <v>3</v>
      </c>
      <c r="I14" s="6">
        <v>2</v>
      </c>
      <c r="J14" s="6">
        <v>2</v>
      </c>
    </row>
    <row r="15" spans="1:14" ht="17" x14ac:dyDescent="0.15">
      <c r="A15" s="5">
        <v>1308</v>
      </c>
      <c r="B15" s="9" t="s">
        <v>33</v>
      </c>
      <c r="C15" s="6">
        <v>4</v>
      </c>
      <c r="D15" s="6">
        <v>2</v>
      </c>
      <c r="E15" s="6">
        <v>4</v>
      </c>
      <c r="F15" s="6">
        <v>2</v>
      </c>
      <c r="G15" s="6">
        <v>6</v>
      </c>
      <c r="H15" s="9">
        <v>2</v>
      </c>
      <c r="I15" s="4">
        <v>2</v>
      </c>
      <c r="J15" s="4">
        <v>2</v>
      </c>
    </row>
    <row r="16" spans="1:14" ht="17" x14ac:dyDescent="0.15">
      <c r="A16" s="8"/>
      <c r="B16" s="10"/>
      <c r="C16" s="8">
        <f>SUM(C3:C15)</f>
        <v>51</v>
      </c>
      <c r="D16" s="8">
        <f t="shared" ref="D16:J16" si="0">SUM(D3:D15)</f>
        <v>63</v>
      </c>
      <c r="E16" s="8">
        <f t="shared" si="0"/>
        <v>52</v>
      </c>
      <c r="F16" s="8">
        <f t="shared" si="0"/>
        <v>63</v>
      </c>
      <c r="G16" s="8">
        <f t="shared" si="0"/>
        <v>115</v>
      </c>
      <c r="H16" s="8">
        <f t="shared" si="0"/>
        <v>45</v>
      </c>
      <c r="I16" s="8">
        <f t="shared" si="0"/>
        <v>20</v>
      </c>
      <c r="J16" s="8">
        <f t="shared" si="0"/>
        <v>24</v>
      </c>
    </row>
    <row r="17" spans="1:14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4" ht="17" customHeight="1" x14ac:dyDescent="0.15">
      <c r="A18" s="5" t="s">
        <v>27</v>
      </c>
      <c r="B18" s="12" t="s">
        <v>41</v>
      </c>
      <c r="C18" s="1">
        <v>3</v>
      </c>
      <c r="D18" s="1">
        <v>6</v>
      </c>
      <c r="E18" s="1">
        <v>5</v>
      </c>
      <c r="F18" s="1">
        <v>3</v>
      </c>
      <c r="G18" s="3">
        <v>8</v>
      </c>
      <c r="H18" s="3">
        <v>3</v>
      </c>
      <c r="I18" s="9">
        <v>1</v>
      </c>
      <c r="J18" s="1">
        <v>1</v>
      </c>
    </row>
    <row r="19" spans="1:14" ht="17" x14ac:dyDescent="0.15">
      <c r="A19" s="5" t="s">
        <v>28</v>
      </c>
      <c r="B19" s="12" t="s">
        <v>41</v>
      </c>
      <c r="C19" s="1">
        <v>4</v>
      </c>
      <c r="D19" s="1">
        <v>3</v>
      </c>
      <c r="E19" s="1">
        <v>1</v>
      </c>
      <c r="F19" s="1">
        <v>3</v>
      </c>
      <c r="G19" s="3">
        <v>4</v>
      </c>
      <c r="H19" s="3">
        <v>2</v>
      </c>
      <c r="I19" s="9">
        <v>0</v>
      </c>
      <c r="J19" s="1">
        <v>0</v>
      </c>
    </row>
    <row r="20" spans="1:14" ht="17" x14ac:dyDescent="0.15">
      <c r="A20" s="5" t="s">
        <v>29</v>
      </c>
      <c r="B20" s="12" t="s">
        <v>40</v>
      </c>
      <c r="C20" s="1">
        <v>11</v>
      </c>
      <c r="D20" s="1">
        <v>4</v>
      </c>
      <c r="E20" s="1">
        <v>13</v>
      </c>
      <c r="F20" s="1">
        <v>2</v>
      </c>
      <c r="G20" s="3">
        <v>15</v>
      </c>
      <c r="H20" s="3">
        <v>7</v>
      </c>
      <c r="I20" s="9">
        <v>2</v>
      </c>
      <c r="J20" s="1">
        <v>2</v>
      </c>
    </row>
    <row r="21" spans="1:14" ht="17" x14ac:dyDescent="0.15">
      <c r="A21" s="5" t="s">
        <v>30</v>
      </c>
      <c r="B21" s="12" t="s">
        <v>40</v>
      </c>
      <c r="C21" s="1">
        <v>5</v>
      </c>
      <c r="D21" s="1">
        <v>7</v>
      </c>
      <c r="E21" s="1">
        <v>7</v>
      </c>
      <c r="F21" s="1">
        <v>9</v>
      </c>
      <c r="G21" s="3">
        <v>16</v>
      </c>
      <c r="H21" s="3">
        <v>6</v>
      </c>
      <c r="I21" s="9">
        <v>1</v>
      </c>
      <c r="J21" s="1">
        <v>1</v>
      </c>
    </row>
    <row r="22" spans="1:14" ht="17" x14ac:dyDescent="0.15">
      <c r="A22" s="5" t="s">
        <v>31</v>
      </c>
      <c r="B22" s="12" t="s">
        <v>40</v>
      </c>
      <c r="C22" s="1">
        <v>4</v>
      </c>
      <c r="D22" s="1">
        <v>2</v>
      </c>
      <c r="E22" s="1">
        <v>0</v>
      </c>
      <c r="F22" s="1">
        <v>0</v>
      </c>
      <c r="G22" s="3">
        <v>0</v>
      </c>
      <c r="H22" s="3">
        <v>0</v>
      </c>
      <c r="I22" s="1">
        <v>0</v>
      </c>
      <c r="J22" s="1">
        <v>0</v>
      </c>
    </row>
    <row r="23" spans="1:14" ht="17" x14ac:dyDescent="0.15">
      <c r="A23" s="5" t="s">
        <v>32</v>
      </c>
      <c r="B23" s="12" t="s">
        <v>40</v>
      </c>
      <c r="C23" s="1">
        <v>2</v>
      </c>
      <c r="D23" s="1">
        <v>9</v>
      </c>
      <c r="E23" s="1">
        <v>2</v>
      </c>
      <c r="F23" s="1">
        <v>5</v>
      </c>
      <c r="G23" s="3">
        <v>7</v>
      </c>
      <c r="H23" s="3">
        <v>3</v>
      </c>
      <c r="I23" s="9">
        <v>0</v>
      </c>
      <c r="J23" s="1">
        <v>0</v>
      </c>
    </row>
    <row r="24" spans="1:14" ht="17" customHeight="1" x14ac:dyDescent="0.15">
      <c r="A24" s="5">
        <v>1802</v>
      </c>
      <c r="B24" s="12" t="s">
        <v>40</v>
      </c>
      <c r="C24" s="6">
        <v>3</v>
      </c>
      <c r="D24" s="6">
        <v>4</v>
      </c>
      <c r="E24" s="6">
        <v>7</v>
      </c>
      <c r="F24" s="6">
        <v>1</v>
      </c>
      <c r="G24" s="7">
        <v>8</v>
      </c>
      <c r="H24" s="7">
        <v>3</v>
      </c>
      <c r="I24" s="9">
        <v>1</v>
      </c>
      <c r="J24" s="1">
        <v>1</v>
      </c>
    </row>
    <row r="25" spans="1:14" ht="17" x14ac:dyDescent="0.15">
      <c r="A25" s="5">
        <v>1700</v>
      </c>
      <c r="B25" s="12" t="s">
        <v>40</v>
      </c>
      <c r="C25" s="6">
        <v>9</v>
      </c>
      <c r="D25" s="6">
        <v>3</v>
      </c>
      <c r="E25" s="6">
        <v>7</v>
      </c>
      <c r="F25" s="6">
        <v>4</v>
      </c>
      <c r="G25" s="7">
        <v>11</v>
      </c>
      <c r="H25" s="7">
        <v>4</v>
      </c>
      <c r="I25" s="9">
        <v>2</v>
      </c>
      <c r="J25" s="1">
        <v>3</v>
      </c>
    </row>
    <row r="26" spans="1:14" ht="17" x14ac:dyDescent="0.15">
      <c r="A26" s="5" t="s">
        <v>26</v>
      </c>
      <c r="B26" s="12" t="s">
        <v>40</v>
      </c>
      <c r="C26" s="6">
        <v>1</v>
      </c>
      <c r="D26" s="6">
        <v>2</v>
      </c>
      <c r="E26" s="6">
        <v>1</v>
      </c>
      <c r="F26" s="6">
        <v>1</v>
      </c>
      <c r="G26" s="7">
        <v>2</v>
      </c>
      <c r="H26" s="7">
        <v>1</v>
      </c>
      <c r="I26" s="9">
        <v>0</v>
      </c>
      <c r="J26" s="1">
        <v>0</v>
      </c>
    </row>
    <row r="27" spans="1:14" ht="17" x14ac:dyDescent="0.15">
      <c r="A27" s="5">
        <v>1118</v>
      </c>
      <c r="B27" s="12" t="s">
        <v>40</v>
      </c>
      <c r="C27" s="6">
        <v>0</v>
      </c>
      <c r="D27" s="6">
        <v>3</v>
      </c>
      <c r="E27" s="6">
        <v>0</v>
      </c>
      <c r="F27" s="6">
        <v>0</v>
      </c>
      <c r="G27" s="7">
        <v>0</v>
      </c>
      <c r="H27" s="7">
        <v>0</v>
      </c>
      <c r="I27" s="1">
        <v>0</v>
      </c>
      <c r="J27" s="1">
        <v>0</v>
      </c>
    </row>
    <row r="28" spans="1:14" ht="17" x14ac:dyDescent="0.15">
      <c r="A28" s="5">
        <v>1806</v>
      </c>
      <c r="B28" s="12" t="s">
        <v>40</v>
      </c>
      <c r="C28" s="6">
        <v>0</v>
      </c>
      <c r="D28" s="6">
        <v>2</v>
      </c>
      <c r="E28" s="6">
        <v>0</v>
      </c>
      <c r="F28" s="6">
        <v>4</v>
      </c>
      <c r="G28" s="7">
        <v>4</v>
      </c>
      <c r="H28" s="7">
        <v>1</v>
      </c>
      <c r="I28" s="9">
        <v>0</v>
      </c>
      <c r="J28" s="1">
        <v>0</v>
      </c>
      <c r="L28" s="11" t="s">
        <v>122</v>
      </c>
      <c r="M28" s="31" t="s">
        <v>123</v>
      </c>
      <c r="N28" s="31" t="s">
        <v>119</v>
      </c>
    </row>
    <row r="29" spans="1:14" ht="17" x14ac:dyDescent="0.15">
      <c r="A29" s="5">
        <v>1602</v>
      </c>
      <c r="B29" s="12" t="s">
        <v>40</v>
      </c>
      <c r="C29" s="6">
        <v>5</v>
      </c>
      <c r="D29" s="6">
        <v>5</v>
      </c>
      <c r="E29" s="6">
        <v>5</v>
      </c>
      <c r="F29" s="6">
        <v>4</v>
      </c>
      <c r="G29" s="7">
        <v>9</v>
      </c>
      <c r="H29" s="7">
        <v>4</v>
      </c>
      <c r="I29" s="9">
        <v>1</v>
      </c>
      <c r="J29" s="1">
        <v>1</v>
      </c>
      <c r="L29">
        <f>(C36+D36)/18</f>
        <v>8.4444444444444446</v>
      </c>
      <c r="M29" t="e">
        <f>#REF!/18</f>
        <v>#REF!</v>
      </c>
      <c r="N29">
        <f>G36/18</f>
        <v>8.3333333333333339</v>
      </c>
    </row>
    <row r="30" spans="1:14" ht="17" x14ac:dyDescent="0.15">
      <c r="A30" s="5">
        <v>1812</v>
      </c>
      <c r="B30" s="12" t="s">
        <v>40</v>
      </c>
      <c r="C30" s="6">
        <v>3</v>
      </c>
      <c r="D30" s="6">
        <v>3</v>
      </c>
      <c r="E30" s="6">
        <v>4</v>
      </c>
      <c r="F30" s="6">
        <v>4</v>
      </c>
      <c r="G30" s="7">
        <v>8</v>
      </c>
      <c r="H30" s="7">
        <v>3</v>
      </c>
      <c r="I30" s="9">
        <v>0</v>
      </c>
      <c r="J30" s="1">
        <v>0</v>
      </c>
    </row>
    <row r="31" spans="1:14" ht="17" x14ac:dyDescent="0.15">
      <c r="A31" s="5">
        <v>1610</v>
      </c>
      <c r="B31" s="12" t="s">
        <v>40</v>
      </c>
      <c r="C31" s="6">
        <v>0</v>
      </c>
      <c r="D31" s="6">
        <v>2</v>
      </c>
      <c r="E31" s="6">
        <v>0</v>
      </c>
      <c r="F31" s="6">
        <v>6</v>
      </c>
      <c r="G31" s="7">
        <v>6</v>
      </c>
      <c r="H31" s="7">
        <v>2</v>
      </c>
      <c r="I31" s="9">
        <v>1</v>
      </c>
      <c r="J31" s="1">
        <v>1</v>
      </c>
    </row>
    <row r="32" spans="1:14" ht="17" x14ac:dyDescent="0.15">
      <c r="A32" s="5">
        <v>1606</v>
      </c>
      <c r="B32" s="12" t="s">
        <v>40</v>
      </c>
      <c r="C32" s="6">
        <v>4</v>
      </c>
      <c r="D32" s="6">
        <v>8</v>
      </c>
      <c r="E32" s="6">
        <v>9</v>
      </c>
      <c r="F32" s="6">
        <v>5</v>
      </c>
      <c r="G32" s="7">
        <v>14</v>
      </c>
      <c r="H32" s="7">
        <v>5</v>
      </c>
      <c r="I32" s="9">
        <v>1</v>
      </c>
      <c r="J32" s="1">
        <v>1</v>
      </c>
    </row>
    <row r="33" spans="1:10" ht="17" x14ac:dyDescent="0.15">
      <c r="A33" s="5">
        <v>1808</v>
      </c>
      <c r="B33" s="12" t="s">
        <v>40</v>
      </c>
      <c r="C33" s="6">
        <v>8</v>
      </c>
      <c r="D33" s="6">
        <v>8</v>
      </c>
      <c r="E33" s="6">
        <v>10</v>
      </c>
      <c r="F33" s="6">
        <v>9</v>
      </c>
      <c r="G33" s="7">
        <v>19</v>
      </c>
      <c r="H33" s="7">
        <v>7</v>
      </c>
      <c r="I33" s="9">
        <v>2</v>
      </c>
      <c r="J33" s="1">
        <v>2</v>
      </c>
    </row>
    <row r="34" spans="1:10" ht="17" x14ac:dyDescent="0.15">
      <c r="A34" s="5">
        <v>1804</v>
      </c>
      <c r="B34" s="12" t="s">
        <v>40</v>
      </c>
      <c r="C34" s="6">
        <v>5</v>
      </c>
      <c r="D34" s="6">
        <v>3</v>
      </c>
      <c r="E34" s="6">
        <v>6</v>
      </c>
      <c r="F34" s="6">
        <v>4</v>
      </c>
      <c r="G34" s="7">
        <v>10</v>
      </c>
      <c r="H34" s="7">
        <v>4</v>
      </c>
      <c r="I34" s="9">
        <v>1</v>
      </c>
      <c r="J34" s="1">
        <v>1</v>
      </c>
    </row>
    <row r="35" spans="1:10" ht="17" x14ac:dyDescent="0.15">
      <c r="A35" s="5">
        <v>1708</v>
      </c>
      <c r="B35" s="12" t="s">
        <v>40</v>
      </c>
      <c r="C35" s="6">
        <v>6</v>
      </c>
      <c r="D35" s="6">
        <v>5</v>
      </c>
      <c r="E35" s="6">
        <v>6</v>
      </c>
      <c r="F35" s="6">
        <v>3</v>
      </c>
      <c r="G35" s="7">
        <v>9</v>
      </c>
      <c r="H35" s="7">
        <v>3</v>
      </c>
      <c r="I35" s="9">
        <v>1</v>
      </c>
      <c r="J35" s="1">
        <v>1</v>
      </c>
    </row>
    <row r="36" spans="1:10" x14ac:dyDescent="0.15">
      <c r="C36">
        <f>SUM(C18:C35)</f>
        <v>73</v>
      </c>
      <c r="D36">
        <f>SUM(D18:D35)</f>
        <v>79</v>
      </c>
      <c r="E36">
        <f t="shared" ref="E36:J36" si="1">SUM(E18:E35)</f>
        <v>83</v>
      </c>
      <c r="F36">
        <f t="shared" si="1"/>
        <v>67</v>
      </c>
      <c r="G36">
        <f t="shared" si="1"/>
        <v>150</v>
      </c>
      <c r="H36">
        <f t="shared" si="1"/>
        <v>58</v>
      </c>
      <c r="I36">
        <f t="shared" si="1"/>
        <v>14</v>
      </c>
      <c r="J36">
        <f t="shared" si="1"/>
        <v>15</v>
      </c>
    </row>
  </sheetData>
  <mergeCells count="8">
    <mergeCell ref="J1:J2"/>
    <mergeCell ref="A1:A2"/>
    <mergeCell ref="C1:D1"/>
    <mergeCell ref="E1:F1"/>
    <mergeCell ref="G1:G2"/>
    <mergeCell ref="B1:B2"/>
    <mergeCell ref="H1:H2"/>
    <mergeCell ref="I1:I2"/>
  </mergeCells>
  <phoneticPr fontId="4" type="noConversion"/>
  <pageMargins left="0.75" right="0.75" top="1" bottom="1" header="0.51180555555555551" footer="0.51180555555555551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SheetLayoutView="100" workbookViewId="0">
      <selection activeCell="M11" sqref="M11"/>
    </sheetView>
  </sheetViews>
  <sheetFormatPr baseColWidth="10" defaultColWidth="9" defaultRowHeight="16" x14ac:dyDescent="0.15"/>
  <cols>
    <col min="1" max="2" width="9" style="34"/>
    <col min="3" max="3" width="19" style="34" customWidth="1"/>
    <col min="4" max="4" width="10.1640625" style="34" customWidth="1"/>
    <col min="5" max="6" width="9" style="34"/>
    <col min="7" max="7" width="11" style="34" customWidth="1"/>
    <col min="8" max="8" width="22.1640625" style="34" customWidth="1"/>
    <col min="9" max="9" width="15" style="35" customWidth="1"/>
    <col min="10" max="11" width="9" style="34"/>
    <col min="12" max="12" width="12.6640625" style="34" bestFit="1" customWidth="1"/>
    <col min="13" max="15" width="12.5" style="34" customWidth="1"/>
    <col min="16" max="16384" width="9" style="34"/>
  </cols>
  <sheetData>
    <row r="1" spans="1:19" x14ac:dyDescent="0.15">
      <c r="A1" s="32"/>
      <c r="B1" s="33"/>
    </row>
    <row r="2" spans="1:19" x14ac:dyDescent="0.15">
      <c r="A2" s="32"/>
      <c r="B2" s="33"/>
      <c r="K2" s="36"/>
      <c r="L2" s="36"/>
      <c r="M2" s="36"/>
      <c r="N2" s="36"/>
      <c r="O2" s="36"/>
      <c r="P2" s="36"/>
      <c r="Q2" s="36"/>
      <c r="R2" s="36"/>
      <c r="S2" s="36"/>
    </row>
    <row r="3" spans="1:19" x14ac:dyDescent="0.15">
      <c r="A3" s="58" t="s">
        <v>140</v>
      </c>
      <c r="B3" s="61" t="s">
        <v>139</v>
      </c>
      <c r="C3" s="61" t="s">
        <v>116</v>
      </c>
      <c r="D3" s="62" t="s">
        <v>117</v>
      </c>
      <c r="E3" s="62"/>
      <c r="F3" s="62" t="s">
        <v>118</v>
      </c>
      <c r="G3" s="62"/>
      <c r="H3" s="54" t="s">
        <v>150</v>
      </c>
      <c r="I3" s="54" t="s">
        <v>148</v>
      </c>
      <c r="K3" s="36"/>
      <c r="L3" s="36"/>
      <c r="M3" s="36"/>
      <c r="N3" s="36"/>
      <c r="O3" s="36"/>
      <c r="P3" s="36"/>
      <c r="Q3" s="36"/>
      <c r="R3" s="36"/>
      <c r="S3" s="36"/>
    </row>
    <row r="4" spans="1:19" x14ac:dyDescent="0.15">
      <c r="A4" s="59"/>
      <c r="B4" s="55"/>
      <c r="C4" s="55"/>
      <c r="D4" s="37" t="s">
        <v>0</v>
      </c>
      <c r="E4" s="37" t="s">
        <v>1</v>
      </c>
      <c r="F4" s="37" t="s">
        <v>0</v>
      </c>
      <c r="G4" s="37" t="s">
        <v>1</v>
      </c>
      <c r="H4" s="67"/>
      <c r="I4" s="55"/>
      <c r="K4" s="36"/>
      <c r="L4" s="36"/>
      <c r="M4" s="36"/>
      <c r="N4" s="36"/>
      <c r="O4" s="36"/>
      <c r="P4" s="36"/>
      <c r="Q4" s="36"/>
      <c r="R4" s="36"/>
      <c r="S4" s="36"/>
    </row>
    <row r="5" spans="1:19" ht="18" x14ac:dyDescent="0.2">
      <c r="A5" s="59"/>
      <c r="B5" s="38" t="s">
        <v>19</v>
      </c>
      <c r="C5" s="37" t="s">
        <v>34</v>
      </c>
      <c r="D5" s="37">
        <v>4</v>
      </c>
      <c r="E5" s="37">
        <v>8</v>
      </c>
      <c r="F5" s="37">
        <v>4</v>
      </c>
      <c r="G5" s="37">
        <v>8</v>
      </c>
      <c r="H5" s="37">
        <f>SUM(F5:G5)</f>
        <v>12</v>
      </c>
      <c r="I5" s="37">
        <v>12</v>
      </c>
      <c r="K5" s="36"/>
      <c r="L5" s="36"/>
      <c r="M5" s="36"/>
      <c r="N5" s="36"/>
      <c r="O5" s="36"/>
      <c r="P5" s="36"/>
      <c r="Q5" s="36"/>
      <c r="R5" s="36"/>
      <c r="S5" s="36"/>
    </row>
    <row r="6" spans="1:19" ht="18" x14ac:dyDescent="0.2">
      <c r="A6" s="59"/>
      <c r="B6" s="38" t="s">
        <v>20</v>
      </c>
      <c r="C6" s="37" t="s">
        <v>33</v>
      </c>
      <c r="D6" s="37">
        <v>8</v>
      </c>
      <c r="E6" s="37">
        <v>9</v>
      </c>
      <c r="F6" s="37">
        <v>5</v>
      </c>
      <c r="G6" s="37">
        <v>6</v>
      </c>
      <c r="H6" s="37">
        <f t="shared" ref="H6:H19" si="0">SUM(F6:G6)</f>
        <v>11</v>
      </c>
      <c r="I6" s="37">
        <v>11</v>
      </c>
      <c r="K6" s="36"/>
      <c r="L6" s="36"/>
      <c r="M6" s="36"/>
      <c r="N6" s="36"/>
      <c r="O6" s="36"/>
      <c r="P6" s="36"/>
      <c r="Q6" s="36"/>
      <c r="R6" s="36"/>
      <c r="S6" s="36"/>
    </row>
    <row r="7" spans="1:19" ht="18" x14ac:dyDescent="0.2">
      <c r="A7" s="59"/>
      <c r="B7" s="38" t="s">
        <v>42</v>
      </c>
      <c r="C7" s="37" t="s">
        <v>33</v>
      </c>
      <c r="D7" s="37">
        <v>6</v>
      </c>
      <c r="E7" s="37">
        <v>7</v>
      </c>
      <c r="F7" s="37">
        <v>6</v>
      </c>
      <c r="G7" s="37">
        <v>7</v>
      </c>
      <c r="H7" s="37">
        <f t="shared" si="0"/>
        <v>13</v>
      </c>
      <c r="I7" s="37">
        <v>13</v>
      </c>
      <c r="K7" s="36"/>
      <c r="L7" s="36"/>
      <c r="M7" s="36"/>
      <c r="N7" s="36"/>
      <c r="O7" s="36"/>
      <c r="P7" s="36"/>
      <c r="Q7" s="36"/>
      <c r="R7" s="36"/>
      <c r="S7" s="36"/>
    </row>
    <row r="8" spans="1:19" ht="18" x14ac:dyDescent="0.2">
      <c r="A8" s="59"/>
      <c r="B8" s="38" t="s">
        <v>21</v>
      </c>
      <c r="C8" s="37" t="s">
        <v>33</v>
      </c>
      <c r="D8" s="37">
        <v>10</v>
      </c>
      <c r="E8" s="37">
        <v>10</v>
      </c>
      <c r="F8" s="37">
        <v>4</v>
      </c>
      <c r="G8" s="37">
        <v>7</v>
      </c>
      <c r="H8" s="37">
        <f t="shared" si="0"/>
        <v>11</v>
      </c>
      <c r="I8" s="37">
        <v>11</v>
      </c>
      <c r="K8" s="36"/>
      <c r="L8" s="36"/>
      <c r="M8" s="36"/>
      <c r="N8" s="36"/>
      <c r="O8" s="36"/>
      <c r="P8" s="36"/>
      <c r="Q8" s="36"/>
      <c r="R8" s="36"/>
      <c r="S8" s="36"/>
    </row>
    <row r="9" spans="1:19" ht="18" x14ac:dyDescent="0.2">
      <c r="A9" s="59"/>
      <c r="B9" s="38" t="s">
        <v>2</v>
      </c>
      <c r="C9" s="37" t="s">
        <v>33</v>
      </c>
      <c r="D9" s="37">
        <v>1</v>
      </c>
      <c r="E9" s="37">
        <v>1</v>
      </c>
      <c r="F9" s="37">
        <v>2</v>
      </c>
      <c r="G9" s="37">
        <v>2</v>
      </c>
      <c r="H9" s="37">
        <f t="shared" si="0"/>
        <v>4</v>
      </c>
      <c r="I9" s="37">
        <v>4</v>
      </c>
      <c r="K9" s="36"/>
      <c r="L9" s="36"/>
      <c r="M9" s="36"/>
      <c r="N9" s="36"/>
      <c r="O9" s="36"/>
      <c r="P9" s="36"/>
      <c r="Q9" s="36"/>
      <c r="R9" s="36"/>
      <c r="S9" s="36"/>
    </row>
    <row r="10" spans="1:19" ht="18" x14ac:dyDescent="0.2">
      <c r="A10" s="59"/>
      <c r="B10" s="38" t="s">
        <v>3</v>
      </c>
      <c r="C10" s="37" t="s">
        <v>33</v>
      </c>
      <c r="D10" s="37">
        <v>6</v>
      </c>
      <c r="E10" s="37">
        <v>4</v>
      </c>
      <c r="F10" s="37">
        <v>8</v>
      </c>
      <c r="G10" s="37">
        <v>5</v>
      </c>
      <c r="H10" s="37">
        <f t="shared" si="0"/>
        <v>13</v>
      </c>
      <c r="I10" s="37">
        <v>13</v>
      </c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8" x14ac:dyDescent="0.2">
      <c r="A11" s="59"/>
      <c r="B11" s="38" t="s">
        <v>4</v>
      </c>
      <c r="C11" s="37" t="s">
        <v>33</v>
      </c>
      <c r="D11" s="39">
        <v>5</v>
      </c>
      <c r="E11" s="39">
        <v>8</v>
      </c>
      <c r="F11" s="39">
        <v>3</v>
      </c>
      <c r="G11" s="39">
        <v>7</v>
      </c>
      <c r="H11" s="37">
        <f t="shared" si="0"/>
        <v>10</v>
      </c>
      <c r="I11" s="39">
        <v>10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8" x14ac:dyDescent="0.2">
      <c r="A12" s="59"/>
      <c r="B12" s="38" t="s">
        <v>5</v>
      </c>
      <c r="C12" s="37" t="s">
        <v>33</v>
      </c>
      <c r="D12" s="39">
        <v>3</v>
      </c>
      <c r="E12" s="39">
        <v>8</v>
      </c>
      <c r="F12" s="39">
        <v>0</v>
      </c>
      <c r="G12" s="39">
        <v>1</v>
      </c>
      <c r="H12" s="37">
        <f t="shared" si="0"/>
        <v>1</v>
      </c>
      <c r="I12" s="39">
        <v>1</v>
      </c>
      <c r="J12" s="36"/>
      <c r="K12" s="36"/>
      <c r="L12" s="36"/>
    </row>
    <row r="13" spans="1:19" ht="18" x14ac:dyDescent="0.2">
      <c r="A13" s="59"/>
      <c r="B13" s="38" t="s">
        <v>6</v>
      </c>
      <c r="C13" s="37" t="s">
        <v>33</v>
      </c>
      <c r="D13" s="39">
        <v>2</v>
      </c>
      <c r="E13" s="39">
        <v>4</v>
      </c>
      <c r="F13" s="39">
        <v>2</v>
      </c>
      <c r="G13" s="39">
        <v>1</v>
      </c>
      <c r="H13" s="37">
        <f t="shared" si="0"/>
        <v>3</v>
      </c>
      <c r="I13" s="39">
        <v>3</v>
      </c>
      <c r="J13" s="36"/>
    </row>
    <row r="14" spans="1:19" ht="18" x14ac:dyDescent="0.2">
      <c r="A14" s="59"/>
      <c r="B14" s="38" t="s">
        <v>7</v>
      </c>
      <c r="C14" s="37" t="s">
        <v>33</v>
      </c>
      <c r="D14" s="39">
        <v>9</v>
      </c>
      <c r="E14" s="39">
        <v>6</v>
      </c>
      <c r="F14" s="39">
        <v>10</v>
      </c>
      <c r="G14" s="39">
        <v>6</v>
      </c>
      <c r="H14" s="37">
        <f t="shared" si="0"/>
        <v>16</v>
      </c>
      <c r="I14" s="39">
        <v>14</v>
      </c>
      <c r="J14" s="36"/>
      <c r="K14" s="36" t="s">
        <v>122</v>
      </c>
      <c r="L14" s="40" t="s">
        <v>123</v>
      </c>
      <c r="M14" s="40" t="s">
        <v>119</v>
      </c>
    </row>
    <row r="15" spans="1:19" ht="18" x14ac:dyDescent="0.2">
      <c r="A15" s="59"/>
      <c r="B15" s="38" t="s">
        <v>8</v>
      </c>
      <c r="C15" s="37" t="s">
        <v>33</v>
      </c>
      <c r="D15" s="39">
        <v>4</v>
      </c>
      <c r="E15" s="39">
        <v>9</v>
      </c>
      <c r="F15" s="39">
        <v>1</v>
      </c>
      <c r="G15" s="39">
        <v>3</v>
      </c>
      <c r="H15" s="37">
        <f t="shared" si="0"/>
        <v>4</v>
      </c>
      <c r="I15" s="39">
        <v>2</v>
      </c>
      <c r="J15" s="36"/>
      <c r="K15" s="36">
        <f>(D20+E20)/15</f>
        <v>10.333333333333334</v>
      </c>
      <c r="L15" s="36">
        <f>H20/15</f>
        <v>7.8</v>
      </c>
      <c r="M15" s="36">
        <f>I20/15</f>
        <v>7.4</v>
      </c>
    </row>
    <row r="16" spans="1:19" ht="18" x14ac:dyDescent="0.2">
      <c r="A16" s="59"/>
      <c r="B16" s="38" t="s">
        <v>9</v>
      </c>
      <c r="C16" s="37" t="s">
        <v>33</v>
      </c>
      <c r="D16" s="39">
        <v>4</v>
      </c>
      <c r="E16" s="39">
        <v>2</v>
      </c>
      <c r="F16" s="39">
        <v>1</v>
      </c>
      <c r="G16" s="39">
        <v>2</v>
      </c>
      <c r="H16" s="37">
        <f t="shared" si="0"/>
        <v>3</v>
      </c>
      <c r="I16" s="39">
        <v>2</v>
      </c>
      <c r="J16" s="36"/>
    </row>
    <row r="17" spans="1:13" ht="18" x14ac:dyDescent="0.2">
      <c r="A17" s="59"/>
      <c r="B17" s="38" t="s">
        <v>10</v>
      </c>
      <c r="C17" s="37" t="s">
        <v>33</v>
      </c>
      <c r="D17" s="39">
        <v>5</v>
      </c>
      <c r="E17" s="39">
        <v>4</v>
      </c>
      <c r="F17" s="39">
        <v>5</v>
      </c>
      <c r="G17" s="39">
        <v>4</v>
      </c>
      <c r="H17" s="37">
        <f t="shared" si="0"/>
        <v>9</v>
      </c>
      <c r="I17" s="39">
        <v>8</v>
      </c>
      <c r="J17" s="36"/>
    </row>
    <row r="18" spans="1:13" ht="18" x14ac:dyDescent="0.2">
      <c r="A18" s="59"/>
      <c r="B18" s="38" t="s">
        <v>11</v>
      </c>
      <c r="C18" s="37" t="s">
        <v>33</v>
      </c>
      <c r="D18" s="39">
        <v>0</v>
      </c>
      <c r="E18" s="39">
        <v>4</v>
      </c>
      <c r="F18" s="39">
        <v>0</v>
      </c>
      <c r="G18" s="39">
        <v>2</v>
      </c>
      <c r="H18" s="37">
        <f t="shared" si="0"/>
        <v>2</v>
      </c>
      <c r="I18" s="39">
        <v>2</v>
      </c>
      <c r="J18" s="36"/>
    </row>
    <row r="19" spans="1:13" ht="18" x14ac:dyDescent="0.2">
      <c r="A19" s="60"/>
      <c r="B19" s="38" t="s">
        <v>12</v>
      </c>
      <c r="C19" s="37" t="s">
        <v>33</v>
      </c>
      <c r="D19" s="39">
        <v>0</v>
      </c>
      <c r="E19" s="39">
        <v>4</v>
      </c>
      <c r="F19" s="39">
        <v>0</v>
      </c>
      <c r="G19" s="39">
        <v>5</v>
      </c>
      <c r="H19" s="37">
        <f t="shared" si="0"/>
        <v>5</v>
      </c>
      <c r="I19" s="39">
        <v>5</v>
      </c>
      <c r="J19" s="36"/>
    </row>
    <row r="20" spans="1:13" ht="18" x14ac:dyDescent="0.2">
      <c r="A20" s="41"/>
      <c r="B20" s="42"/>
      <c r="C20" s="43"/>
      <c r="D20" s="42">
        <f>SUM(D5:D19)</f>
        <v>67</v>
      </c>
      <c r="E20" s="42">
        <f t="shared" ref="E20:I20" si="1">SUM(E5:E19)</f>
        <v>88</v>
      </c>
      <c r="F20" s="42">
        <f t="shared" si="1"/>
        <v>51</v>
      </c>
      <c r="G20" s="42">
        <f t="shared" si="1"/>
        <v>66</v>
      </c>
      <c r="H20" s="42">
        <f t="shared" si="1"/>
        <v>117</v>
      </c>
      <c r="I20" s="42">
        <f t="shared" si="1"/>
        <v>111</v>
      </c>
      <c r="J20" s="36"/>
    </row>
    <row r="21" spans="1:13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36"/>
    </row>
    <row r="22" spans="1:13" ht="18.75" customHeight="1" x14ac:dyDescent="0.2">
      <c r="A22" s="56" t="s">
        <v>141</v>
      </c>
      <c r="B22" s="38" t="s">
        <v>43</v>
      </c>
      <c r="C22" s="46" t="s">
        <v>41</v>
      </c>
      <c r="D22" s="37">
        <v>2</v>
      </c>
      <c r="E22" s="37">
        <v>1</v>
      </c>
      <c r="F22" s="37">
        <v>2</v>
      </c>
      <c r="G22" s="37">
        <v>0</v>
      </c>
      <c r="H22" s="37">
        <v>2</v>
      </c>
      <c r="I22" s="46">
        <v>2</v>
      </c>
      <c r="J22" s="36"/>
    </row>
    <row r="23" spans="1:13" ht="18" x14ac:dyDescent="0.2">
      <c r="A23" s="57"/>
      <c r="B23" s="38" t="s">
        <v>44</v>
      </c>
      <c r="C23" s="46" t="s">
        <v>41</v>
      </c>
      <c r="D23" s="37">
        <v>6</v>
      </c>
      <c r="E23" s="37">
        <v>3</v>
      </c>
      <c r="F23" s="37">
        <v>3</v>
      </c>
      <c r="G23" s="37">
        <v>3</v>
      </c>
      <c r="H23" s="37">
        <v>6</v>
      </c>
      <c r="I23" s="46">
        <v>6</v>
      </c>
      <c r="J23" s="36"/>
    </row>
    <row r="24" spans="1:13" ht="18" x14ac:dyDescent="0.2">
      <c r="A24" s="57"/>
      <c r="B24" s="38" t="s">
        <v>45</v>
      </c>
      <c r="C24" s="46" t="s">
        <v>40</v>
      </c>
      <c r="D24" s="37">
        <v>5</v>
      </c>
      <c r="E24" s="37">
        <v>7</v>
      </c>
      <c r="F24" s="37">
        <v>4</v>
      </c>
      <c r="G24" s="37">
        <v>3</v>
      </c>
      <c r="H24" s="37">
        <v>7</v>
      </c>
      <c r="I24" s="46">
        <v>7</v>
      </c>
      <c r="J24" s="36"/>
    </row>
    <row r="25" spans="1:13" ht="18" x14ac:dyDescent="0.2">
      <c r="A25" s="57"/>
      <c r="B25" s="38" t="s">
        <v>22</v>
      </c>
      <c r="C25" s="46" t="s">
        <v>40</v>
      </c>
      <c r="D25" s="37">
        <v>7</v>
      </c>
      <c r="E25" s="37">
        <v>7</v>
      </c>
      <c r="F25" s="37">
        <v>3</v>
      </c>
      <c r="G25" s="37">
        <v>7</v>
      </c>
      <c r="H25" s="37">
        <v>10</v>
      </c>
      <c r="I25" s="46">
        <v>10</v>
      </c>
      <c r="J25" s="36"/>
    </row>
    <row r="26" spans="1:13" ht="18" x14ac:dyDescent="0.2">
      <c r="A26" s="57"/>
      <c r="B26" s="38" t="s">
        <v>23</v>
      </c>
      <c r="C26" s="46" t="s">
        <v>40</v>
      </c>
      <c r="D26" s="37">
        <v>4</v>
      </c>
      <c r="E26" s="37">
        <v>0</v>
      </c>
      <c r="F26" s="37">
        <v>1</v>
      </c>
      <c r="G26" s="37">
        <v>0</v>
      </c>
      <c r="H26" s="37">
        <v>1</v>
      </c>
      <c r="I26" s="46">
        <v>1</v>
      </c>
    </row>
    <row r="27" spans="1:13" ht="18" x14ac:dyDescent="0.2">
      <c r="A27" s="57"/>
      <c r="B27" s="38" t="s">
        <v>24</v>
      </c>
      <c r="C27" s="46" t="s">
        <v>40</v>
      </c>
      <c r="D27" s="39">
        <v>2</v>
      </c>
      <c r="E27" s="39">
        <v>4</v>
      </c>
      <c r="F27" s="39">
        <v>0</v>
      </c>
      <c r="G27" s="39">
        <v>0</v>
      </c>
      <c r="H27" s="37">
        <f t="shared" ref="H27" si="2">F27+G27</f>
        <v>0</v>
      </c>
      <c r="I27" s="47">
        <v>0</v>
      </c>
    </row>
    <row r="28" spans="1:13" ht="18" x14ac:dyDescent="0.2">
      <c r="A28" s="57"/>
      <c r="B28" s="38" t="s">
        <v>25</v>
      </c>
      <c r="C28" s="46" t="s">
        <v>40</v>
      </c>
      <c r="D28" s="39">
        <v>3</v>
      </c>
      <c r="E28" s="39">
        <v>7</v>
      </c>
      <c r="F28" s="39">
        <v>1</v>
      </c>
      <c r="G28" s="39">
        <v>5</v>
      </c>
      <c r="H28" s="37">
        <v>6</v>
      </c>
      <c r="I28" s="47">
        <v>5</v>
      </c>
    </row>
    <row r="29" spans="1:13" ht="18" x14ac:dyDescent="0.2">
      <c r="A29" s="57"/>
      <c r="B29" s="38" t="s">
        <v>13</v>
      </c>
      <c r="C29" s="46" t="s">
        <v>40</v>
      </c>
      <c r="D29" s="39">
        <v>8</v>
      </c>
      <c r="E29" s="39">
        <v>6</v>
      </c>
      <c r="F29" s="39">
        <v>2</v>
      </c>
      <c r="G29" s="39">
        <v>2</v>
      </c>
      <c r="H29" s="37">
        <v>4</v>
      </c>
      <c r="I29" s="47">
        <v>4</v>
      </c>
      <c r="K29" s="36" t="s">
        <v>122</v>
      </c>
      <c r="L29" s="40" t="s">
        <v>123</v>
      </c>
      <c r="M29" s="40" t="s">
        <v>119</v>
      </c>
    </row>
    <row r="30" spans="1:13" ht="18" x14ac:dyDescent="0.2">
      <c r="A30" s="57"/>
      <c r="B30" s="38" t="s">
        <v>14</v>
      </c>
      <c r="C30" s="46" t="s">
        <v>40</v>
      </c>
      <c r="D30" s="39">
        <v>3</v>
      </c>
      <c r="E30" s="39">
        <v>2</v>
      </c>
      <c r="F30" s="39">
        <v>1</v>
      </c>
      <c r="G30" s="39">
        <v>2</v>
      </c>
      <c r="H30" s="37">
        <v>3</v>
      </c>
      <c r="I30" s="47">
        <v>3</v>
      </c>
      <c r="K30" s="36">
        <f>(D35+E35)/13</f>
        <v>8.0769230769230766</v>
      </c>
      <c r="L30" s="36">
        <f>H35/13</f>
        <v>4.0769230769230766</v>
      </c>
      <c r="M30" s="36">
        <f>I35/13</f>
        <v>3.9230769230769229</v>
      </c>
    </row>
    <row r="31" spans="1:13" ht="18" x14ac:dyDescent="0.2">
      <c r="A31" s="57"/>
      <c r="B31" s="38" t="s">
        <v>15</v>
      </c>
      <c r="C31" s="46" t="s">
        <v>40</v>
      </c>
      <c r="D31" s="39">
        <v>6</v>
      </c>
      <c r="E31" s="39">
        <v>4</v>
      </c>
      <c r="F31" s="39">
        <v>6</v>
      </c>
      <c r="G31" s="39">
        <v>0</v>
      </c>
      <c r="H31" s="37">
        <v>6</v>
      </c>
      <c r="I31" s="47">
        <v>6</v>
      </c>
    </row>
    <row r="32" spans="1:13" ht="18" x14ac:dyDescent="0.2">
      <c r="A32" s="57"/>
      <c r="B32" s="38" t="s">
        <v>16</v>
      </c>
      <c r="C32" s="46" t="s">
        <v>40</v>
      </c>
      <c r="D32" s="39">
        <v>5</v>
      </c>
      <c r="E32" s="39">
        <v>4</v>
      </c>
      <c r="F32" s="39">
        <v>3</v>
      </c>
      <c r="G32" s="39">
        <v>1</v>
      </c>
      <c r="H32" s="37">
        <v>4</v>
      </c>
      <c r="I32" s="47">
        <v>4</v>
      </c>
    </row>
    <row r="33" spans="1:9" ht="18" x14ac:dyDescent="0.2">
      <c r="A33" s="57"/>
      <c r="B33" s="38" t="s">
        <v>17</v>
      </c>
      <c r="C33" s="46" t="s">
        <v>40</v>
      </c>
      <c r="D33" s="39">
        <v>0</v>
      </c>
      <c r="E33" s="39">
        <v>4</v>
      </c>
      <c r="F33" s="39">
        <v>0</v>
      </c>
      <c r="G33" s="39">
        <v>2</v>
      </c>
      <c r="H33" s="37">
        <v>2</v>
      </c>
      <c r="I33" s="47">
        <v>2</v>
      </c>
    </row>
    <row r="34" spans="1:9" ht="18" x14ac:dyDescent="0.2">
      <c r="A34" s="57"/>
      <c r="B34" s="38" t="s">
        <v>18</v>
      </c>
      <c r="C34" s="46" t="s">
        <v>40</v>
      </c>
      <c r="D34" s="39">
        <v>3</v>
      </c>
      <c r="E34" s="39">
        <v>2</v>
      </c>
      <c r="F34" s="39">
        <v>2</v>
      </c>
      <c r="G34" s="39">
        <v>0</v>
      </c>
      <c r="H34" s="37">
        <v>2</v>
      </c>
      <c r="I34" s="47">
        <v>1</v>
      </c>
    </row>
    <row r="35" spans="1:9" x14ac:dyDescent="0.15">
      <c r="A35" s="36"/>
      <c r="B35" s="36"/>
      <c r="C35" s="36"/>
      <c r="D35" s="36">
        <f t="shared" ref="D35:I35" si="3">SUM(D22:D34)</f>
        <v>54</v>
      </c>
      <c r="E35" s="36">
        <f t="shared" si="3"/>
        <v>51</v>
      </c>
      <c r="F35" s="36">
        <f t="shared" si="3"/>
        <v>28</v>
      </c>
      <c r="G35" s="36">
        <f t="shared" si="3"/>
        <v>25</v>
      </c>
      <c r="H35" s="36">
        <f t="shared" si="3"/>
        <v>53</v>
      </c>
      <c r="I35" s="36">
        <f t="shared" si="3"/>
        <v>51</v>
      </c>
    </row>
    <row r="36" spans="1:9" x14ac:dyDescent="0.15">
      <c r="F36" s="36"/>
    </row>
    <row r="37" spans="1:9" x14ac:dyDescent="0.15">
      <c r="F37" s="36"/>
    </row>
    <row r="38" spans="1:9" x14ac:dyDescent="0.15">
      <c r="F38" s="36"/>
    </row>
    <row r="39" spans="1:9" x14ac:dyDescent="0.15">
      <c r="F39" s="36"/>
    </row>
    <row r="40" spans="1:9" x14ac:dyDescent="0.15">
      <c r="F40" s="36"/>
    </row>
    <row r="41" spans="1:9" x14ac:dyDescent="0.15">
      <c r="F41" s="36"/>
    </row>
    <row r="42" spans="1:9" x14ac:dyDescent="0.15">
      <c r="F42" s="36"/>
    </row>
    <row r="43" spans="1:9" x14ac:dyDescent="0.15">
      <c r="F43" s="36"/>
    </row>
    <row r="44" spans="1:9" x14ac:dyDescent="0.15">
      <c r="F44" s="36"/>
    </row>
    <row r="45" spans="1:9" x14ac:dyDescent="0.15">
      <c r="F45" s="36"/>
    </row>
    <row r="46" spans="1:9" x14ac:dyDescent="0.15">
      <c r="F46" s="36"/>
    </row>
    <row r="47" spans="1:9" x14ac:dyDescent="0.15">
      <c r="F47" s="36"/>
    </row>
    <row r="48" spans="1:9" x14ac:dyDescent="0.15">
      <c r="F48" s="36"/>
    </row>
    <row r="49" spans="6:6" x14ac:dyDescent="0.15">
      <c r="F49" s="36"/>
    </row>
    <row r="50" spans="6:6" x14ac:dyDescent="0.15">
      <c r="F50" s="36"/>
    </row>
    <row r="51" spans="6:6" x14ac:dyDescent="0.15">
      <c r="F51" s="36"/>
    </row>
    <row r="52" spans="6:6" x14ac:dyDescent="0.15">
      <c r="F52" s="36"/>
    </row>
    <row r="53" spans="6:6" x14ac:dyDescent="0.15">
      <c r="F53" s="36"/>
    </row>
    <row r="54" spans="6:6" x14ac:dyDescent="0.15">
      <c r="F54" s="36"/>
    </row>
    <row r="55" spans="6:6" x14ac:dyDescent="0.15">
      <c r="F55" s="36"/>
    </row>
    <row r="56" spans="6:6" x14ac:dyDescent="0.15">
      <c r="F56" s="36"/>
    </row>
  </sheetData>
  <mergeCells count="8">
    <mergeCell ref="H3:H4"/>
    <mergeCell ref="I3:I4"/>
    <mergeCell ref="A22:A34"/>
    <mergeCell ref="A3:A19"/>
    <mergeCell ref="B3:B4"/>
    <mergeCell ref="C3:C4"/>
    <mergeCell ref="D3:E3"/>
    <mergeCell ref="F3:G3"/>
  </mergeCells>
  <phoneticPr fontId="4" type="noConversion"/>
  <pageMargins left="0.75" right="0.75" top="1" bottom="1" header="0.51111111111111107" footer="0.51111111111111107"/>
  <pageSetup paperSize="9" orientation="portrait" horizontalDpi="0" verticalDpi="0"/>
  <headerFooter alignWithMargins="0"/>
  <ignoredErrors>
    <ignoredError sqref="H5:H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7" zoomScaleSheetLayoutView="100" workbookViewId="0">
      <selection activeCell="Q13" sqref="Q13"/>
    </sheetView>
  </sheetViews>
  <sheetFormatPr baseColWidth="10" defaultColWidth="9" defaultRowHeight="19" x14ac:dyDescent="0.15"/>
  <cols>
    <col min="1" max="5" width="9" style="13"/>
    <col min="6" max="6" width="14.6640625" style="13" customWidth="1"/>
    <col min="7" max="10" width="9" style="13"/>
    <col min="11" max="11" width="15.6640625" style="13" customWidth="1"/>
    <col min="12" max="12" width="32.1640625" style="13" customWidth="1"/>
    <col min="13" max="13" width="15" style="13" customWidth="1"/>
    <col min="14" max="14" width="9" style="26"/>
    <col min="15" max="16384" width="9" style="13"/>
  </cols>
  <sheetData>
    <row r="1" spans="1:15" ht="37" customHeight="1" x14ac:dyDescent="0.4">
      <c r="A1" s="64" t="s">
        <v>142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57" x14ac:dyDescent="0.15">
      <c r="A2" s="14" t="s">
        <v>143</v>
      </c>
      <c r="B2" s="14" t="s">
        <v>144</v>
      </c>
      <c r="C2" s="14" t="s">
        <v>124</v>
      </c>
      <c r="D2" s="15" t="s">
        <v>125</v>
      </c>
      <c r="E2" s="16" t="s">
        <v>126</v>
      </c>
      <c r="F2" s="16" t="s">
        <v>127</v>
      </c>
      <c r="G2" s="63" t="s">
        <v>128</v>
      </c>
      <c r="H2" s="63"/>
      <c r="I2" s="63" t="s">
        <v>129</v>
      </c>
      <c r="J2" s="63"/>
      <c r="K2" s="17" t="s">
        <v>130</v>
      </c>
      <c r="L2" s="17" t="s">
        <v>131</v>
      </c>
      <c r="M2" s="15" t="s">
        <v>132</v>
      </c>
      <c r="N2" s="15" t="s">
        <v>121</v>
      </c>
      <c r="O2" s="15" t="s">
        <v>133</v>
      </c>
    </row>
    <row r="3" spans="1:15" ht="22" x14ac:dyDescent="0.35">
      <c r="A3" s="18">
        <v>1</v>
      </c>
      <c r="B3" s="18" t="s">
        <v>34</v>
      </c>
      <c r="C3" s="19" t="s">
        <v>46</v>
      </c>
      <c r="D3" s="19" t="s">
        <v>47</v>
      </c>
      <c r="E3" s="18" t="s">
        <v>48</v>
      </c>
      <c r="F3" s="20">
        <v>0.40902777777777777</v>
      </c>
      <c r="G3" s="21">
        <v>0</v>
      </c>
      <c r="H3" s="21">
        <v>3</v>
      </c>
      <c r="I3" s="18"/>
      <c r="J3" s="18"/>
      <c r="K3" s="18" t="s">
        <v>49</v>
      </c>
      <c r="L3" s="21" t="s">
        <v>84</v>
      </c>
      <c r="M3" s="22" t="s">
        <v>134</v>
      </c>
      <c r="N3" s="21">
        <v>1</v>
      </c>
      <c r="O3" s="18"/>
    </row>
    <row r="4" spans="1:15" ht="22" x14ac:dyDescent="0.35">
      <c r="A4" s="18">
        <v>2</v>
      </c>
      <c r="B4" s="18" t="s">
        <v>34</v>
      </c>
      <c r="C4" s="19" t="s">
        <v>46</v>
      </c>
      <c r="D4" s="19" t="s">
        <v>47</v>
      </c>
      <c r="E4" s="18" t="s">
        <v>50</v>
      </c>
      <c r="F4" s="20">
        <v>0.40902777777777777</v>
      </c>
      <c r="G4" s="21">
        <v>1</v>
      </c>
      <c r="H4" s="21">
        <v>1</v>
      </c>
      <c r="I4" s="18"/>
      <c r="J4" s="18"/>
      <c r="K4" s="18" t="s">
        <v>51</v>
      </c>
      <c r="L4" s="21" t="s">
        <v>84</v>
      </c>
      <c r="M4" s="22" t="s">
        <v>134</v>
      </c>
      <c r="N4" s="21">
        <v>1</v>
      </c>
      <c r="O4" s="18"/>
    </row>
    <row r="5" spans="1:15" ht="22" x14ac:dyDescent="0.35">
      <c r="A5" s="18">
        <v>3</v>
      </c>
      <c r="B5" s="18" t="s">
        <v>33</v>
      </c>
      <c r="C5" s="19" t="s">
        <v>46</v>
      </c>
      <c r="D5" s="19" t="s">
        <v>47</v>
      </c>
      <c r="E5" s="18" t="s">
        <v>52</v>
      </c>
      <c r="F5" s="20">
        <v>0.40972222222222227</v>
      </c>
      <c r="G5" s="21">
        <v>2</v>
      </c>
      <c r="H5" s="21">
        <v>3</v>
      </c>
      <c r="I5" s="18"/>
      <c r="J5" s="18"/>
      <c r="K5" s="18" t="s">
        <v>49</v>
      </c>
      <c r="L5" s="21" t="s">
        <v>84</v>
      </c>
      <c r="M5" s="22" t="s">
        <v>134</v>
      </c>
      <c r="N5" s="21">
        <v>1</v>
      </c>
      <c r="O5" s="18"/>
    </row>
    <row r="6" spans="1:15" ht="22" x14ac:dyDescent="0.35">
      <c r="A6" s="18">
        <v>4</v>
      </c>
      <c r="B6" s="18" t="s">
        <v>33</v>
      </c>
      <c r="C6" s="19" t="s">
        <v>46</v>
      </c>
      <c r="D6" s="19" t="s">
        <v>47</v>
      </c>
      <c r="E6" s="18" t="s">
        <v>53</v>
      </c>
      <c r="F6" s="20">
        <v>0.41111111111111115</v>
      </c>
      <c r="G6" s="21">
        <v>1</v>
      </c>
      <c r="H6" s="21">
        <v>2</v>
      </c>
      <c r="I6" s="18"/>
      <c r="J6" s="18"/>
      <c r="K6" s="18" t="s">
        <v>51</v>
      </c>
      <c r="L6" s="21" t="s">
        <v>84</v>
      </c>
      <c r="M6" s="22" t="s">
        <v>134</v>
      </c>
      <c r="N6" s="21">
        <v>1</v>
      </c>
      <c r="O6" s="18"/>
    </row>
    <row r="7" spans="1:15" ht="22" x14ac:dyDescent="0.35">
      <c r="A7" s="18">
        <v>5</v>
      </c>
      <c r="B7" s="18" t="s">
        <v>33</v>
      </c>
      <c r="C7" s="19" t="s">
        <v>46</v>
      </c>
      <c r="D7" s="19" t="s">
        <v>54</v>
      </c>
      <c r="E7" s="18" t="s">
        <v>55</v>
      </c>
      <c r="F7" s="20">
        <v>0.41111111111111115</v>
      </c>
      <c r="G7" s="21">
        <v>0</v>
      </c>
      <c r="H7" s="21">
        <v>1</v>
      </c>
      <c r="I7" s="18"/>
      <c r="J7" s="18"/>
      <c r="K7" s="18" t="s">
        <v>49</v>
      </c>
      <c r="L7" s="21" t="s">
        <v>84</v>
      </c>
      <c r="M7" s="25" t="s">
        <v>135</v>
      </c>
      <c r="N7" s="21">
        <v>0</v>
      </c>
      <c r="O7" s="18"/>
    </row>
    <row r="8" spans="1:15" ht="22" x14ac:dyDescent="0.35">
      <c r="A8" s="18">
        <v>6</v>
      </c>
      <c r="B8" s="18" t="s">
        <v>33</v>
      </c>
      <c r="C8" s="19" t="s">
        <v>46</v>
      </c>
      <c r="D8" s="19" t="s">
        <v>54</v>
      </c>
      <c r="E8" s="18" t="s">
        <v>56</v>
      </c>
      <c r="F8" s="20">
        <v>0.41319444444444442</v>
      </c>
      <c r="G8" s="21">
        <v>3</v>
      </c>
      <c r="H8" s="21">
        <v>1</v>
      </c>
      <c r="I8" s="18"/>
      <c r="J8" s="18"/>
      <c r="K8" s="18" t="s">
        <v>51</v>
      </c>
      <c r="L8" s="21" t="s">
        <v>84</v>
      </c>
      <c r="M8" s="22" t="s">
        <v>134</v>
      </c>
      <c r="N8" s="18">
        <v>1</v>
      </c>
      <c r="O8" s="18"/>
    </row>
    <row r="9" spans="1:15" ht="22" x14ac:dyDescent="0.35">
      <c r="A9" s="18">
        <v>7</v>
      </c>
      <c r="B9" s="18" t="s">
        <v>33</v>
      </c>
      <c r="C9" s="19" t="s">
        <v>46</v>
      </c>
      <c r="D9" s="19" t="s">
        <v>54</v>
      </c>
      <c r="E9" s="18" t="s">
        <v>57</v>
      </c>
      <c r="F9" s="20">
        <v>0.41319444444444442</v>
      </c>
      <c r="G9" s="21">
        <v>0</v>
      </c>
      <c r="H9" s="21">
        <v>1</v>
      </c>
      <c r="I9" s="18"/>
      <c r="J9" s="18"/>
      <c r="K9" s="18" t="s">
        <v>49</v>
      </c>
      <c r="L9" s="21" t="s">
        <v>84</v>
      </c>
      <c r="M9" s="25" t="s">
        <v>135</v>
      </c>
      <c r="N9" s="21">
        <v>0</v>
      </c>
      <c r="O9" s="18"/>
    </row>
    <row r="10" spans="1:15" ht="22" x14ac:dyDescent="0.35">
      <c r="A10" s="18">
        <v>8</v>
      </c>
      <c r="B10" s="18" t="s">
        <v>33</v>
      </c>
      <c r="C10" s="24" t="s">
        <v>58</v>
      </c>
      <c r="D10" s="19" t="s">
        <v>59</v>
      </c>
      <c r="E10" s="18" t="s">
        <v>60</v>
      </c>
      <c r="F10" s="20">
        <v>0.4145833333333333</v>
      </c>
      <c r="G10" s="21">
        <v>0</v>
      </c>
      <c r="H10" s="21">
        <v>2</v>
      </c>
      <c r="I10" s="18"/>
      <c r="J10" s="18"/>
      <c r="K10" s="18" t="s">
        <v>49</v>
      </c>
      <c r="L10" s="21" t="s">
        <v>85</v>
      </c>
      <c r="M10" s="22" t="s">
        <v>134</v>
      </c>
      <c r="N10" s="21">
        <v>1</v>
      </c>
      <c r="O10" s="18"/>
    </row>
    <row r="11" spans="1:15" ht="22" x14ac:dyDescent="0.35">
      <c r="A11" s="18">
        <v>9</v>
      </c>
      <c r="B11" s="18" t="s">
        <v>33</v>
      </c>
      <c r="C11" s="24" t="s">
        <v>58</v>
      </c>
      <c r="D11" s="19" t="s">
        <v>59</v>
      </c>
      <c r="E11" s="18" t="s">
        <v>61</v>
      </c>
      <c r="F11" s="20">
        <v>0.41597222222222219</v>
      </c>
      <c r="G11" s="21">
        <v>1</v>
      </c>
      <c r="H11" s="21">
        <v>3</v>
      </c>
      <c r="I11" s="18"/>
      <c r="J11" s="18"/>
      <c r="K11" s="18" t="s">
        <v>49</v>
      </c>
      <c r="L11" s="21" t="s">
        <v>86</v>
      </c>
      <c r="M11" s="22" t="s">
        <v>134</v>
      </c>
      <c r="N11" s="21">
        <v>2</v>
      </c>
      <c r="O11" s="18"/>
    </row>
    <row r="12" spans="1:15" ht="22" x14ac:dyDescent="0.35">
      <c r="A12" s="18">
        <v>10</v>
      </c>
      <c r="B12" s="18" t="s">
        <v>33</v>
      </c>
      <c r="C12" s="24" t="s">
        <v>58</v>
      </c>
      <c r="D12" s="19" t="s">
        <v>62</v>
      </c>
      <c r="E12" s="18" t="s">
        <v>63</v>
      </c>
      <c r="F12" s="20">
        <v>0.41736111111111113</v>
      </c>
      <c r="G12" s="21">
        <v>0</v>
      </c>
      <c r="H12" s="21">
        <v>4</v>
      </c>
      <c r="I12" s="18"/>
      <c r="J12" s="18"/>
      <c r="K12" s="18" t="s">
        <v>49</v>
      </c>
      <c r="L12" s="21" t="s">
        <v>138</v>
      </c>
      <c r="M12" s="25" t="s">
        <v>135</v>
      </c>
      <c r="N12" s="21">
        <v>0</v>
      </c>
      <c r="O12" s="18"/>
    </row>
    <row r="13" spans="1:15" ht="22" x14ac:dyDescent="0.35">
      <c r="A13" s="18">
        <v>11</v>
      </c>
      <c r="B13" s="18" t="s">
        <v>33</v>
      </c>
      <c r="C13" s="24" t="s">
        <v>58</v>
      </c>
      <c r="D13" s="19" t="s">
        <v>62</v>
      </c>
      <c r="E13" s="18" t="s">
        <v>64</v>
      </c>
      <c r="F13" s="20">
        <v>0.4201388888888889</v>
      </c>
      <c r="G13" s="21">
        <v>0</v>
      </c>
      <c r="H13" s="21">
        <v>3</v>
      </c>
      <c r="I13" s="18"/>
      <c r="J13" s="18"/>
      <c r="K13" s="18" t="s">
        <v>49</v>
      </c>
      <c r="L13" s="21" t="s">
        <v>87</v>
      </c>
      <c r="M13" s="22" t="s">
        <v>134</v>
      </c>
      <c r="N13" s="21">
        <v>1</v>
      </c>
      <c r="O13" s="18"/>
    </row>
    <row r="14" spans="1:15" ht="22" x14ac:dyDescent="0.35">
      <c r="A14" s="18">
        <v>12</v>
      </c>
      <c r="B14" s="18" t="s">
        <v>33</v>
      </c>
      <c r="C14" s="24" t="s">
        <v>58</v>
      </c>
      <c r="D14" s="19" t="s">
        <v>62</v>
      </c>
      <c r="E14" s="18" t="s">
        <v>66</v>
      </c>
      <c r="F14" s="20">
        <v>0.4201388888888889</v>
      </c>
      <c r="G14" s="18">
        <v>1</v>
      </c>
      <c r="H14" s="18">
        <v>0</v>
      </c>
      <c r="I14" s="18"/>
      <c r="J14" s="18"/>
      <c r="K14" s="18" t="s">
        <v>51</v>
      </c>
      <c r="L14" s="21" t="s">
        <v>87</v>
      </c>
      <c r="M14" s="22" t="s">
        <v>134</v>
      </c>
      <c r="N14" s="18">
        <v>1</v>
      </c>
      <c r="O14" s="18"/>
    </row>
    <row r="15" spans="1:15" ht="22" x14ac:dyDescent="0.35">
      <c r="A15" s="18">
        <v>13</v>
      </c>
      <c r="B15" s="18" t="s">
        <v>33</v>
      </c>
      <c r="C15" s="24" t="s">
        <v>58</v>
      </c>
      <c r="D15" s="19" t="s">
        <v>62</v>
      </c>
      <c r="E15" s="18" t="s">
        <v>67</v>
      </c>
      <c r="F15" s="20">
        <v>0.4236111111111111</v>
      </c>
      <c r="G15" s="18">
        <v>0</v>
      </c>
      <c r="H15" s="18">
        <v>1</v>
      </c>
      <c r="I15" s="18"/>
      <c r="J15" s="18">
        <v>1</v>
      </c>
      <c r="K15" s="18" t="s">
        <v>49</v>
      </c>
      <c r="L15" s="21" t="s">
        <v>65</v>
      </c>
      <c r="M15" s="22" t="s">
        <v>134</v>
      </c>
      <c r="N15" s="21">
        <v>1</v>
      </c>
      <c r="O15" s="18"/>
    </row>
    <row r="16" spans="1:15" ht="22" x14ac:dyDescent="0.35">
      <c r="A16" s="18">
        <v>14</v>
      </c>
      <c r="B16" s="18" t="s">
        <v>33</v>
      </c>
      <c r="C16" s="24" t="s">
        <v>58</v>
      </c>
      <c r="D16" s="19" t="s">
        <v>62</v>
      </c>
      <c r="E16" s="18" t="s">
        <v>68</v>
      </c>
      <c r="F16" s="20">
        <v>0.42291666666666666</v>
      </c>
      <c r="G16" s="18">
        <v>1</v>
      </c>
      <c r="H16" s="18">
        <v>0</v>
      </c>
      <c r="I16" s="18"/>
      <c r="J16" s="18"/>
      <c r="K16" s="18" t="s">
        <v>51</v>
      </c>
      <c r="L16" s="21" t="s">
        <v>87</v>
      </c>
      <c r="M16" s="22" t="s">
        <v>134</v>
      </c>
      <c r="N16" s="21">
        <v>1</v>
      </c>
      <c r="O16" s="18"/>
    </row>
    <row r="17" spans="1:15" ht="22" x14ac:dyDescent="0.35">
      <c r="A17" s="18">
        <v>15</v>
      </c>
      <c r="B17" s="18" t="s">
        <v>33</v>
      </c>
      <c r="C17" s="24" t="s">
        <v>58</v>
      </c>
      <c r="D17" s="19" t="s">
        <v>62</v>
      </c>
      <c r="E17" s="18" t="s">
        <v>69</v>
      </c>
      <c r="F17" s="20">
        <v>0.42638888888888887</v>
      </c>
      <c r="G17" s="18">
        <v>0</v>
      </c>
      <c r="H17" s="18">
        <v>1</v>
      </c>
      <c r="I17" s="18"/>
      <c r="J17" s="18">
        <v>1</v>
      </c>
      <c r="K17" s="18" t="s">
        <v>49</v>
      </c>
      <c r="L17" s="21" t="s">
        <v>65</v>
      </c>
      <c r="M17" s="25" t="s">
        <v>135</v>
      </c>
      <c r="N17" s="21">
        <v>0</v>
      </c>
      <c r="O17" s="18"/>
    </row>
    <row r="18" spans="1:15" ht="22" x14ac:dyDescent="0.35">
      <c r="A18" s="18">
        <v>16</v>
      </c>
      <c r="B18" s="18" t="s">
        <v>33</v>
      </c>
      <c r="C18" s="24" t="s">
        <v>58</v>
      </c>
      <c r="D18" s="19" t="s">
        <v>70</v>
      </c>
      <c r="E18" s="18" t="s">
        <v>71</v>
      </c>
      <c r="F18" s="20">
        <v>0.42708333333333331</v>
      </c>
      <c r="G18" s="18">
        <v>0</v>
      </c>
      <c r="H18" s="18">
        <v>1</v>
      </c>
      <c r="I18" s="18"/>
      <c r="J18" s="18"/>
      <c r="K18" s="18" t="s">
        <v>49</v>
      </c>
      <c r="L18" s="21" t="s">
        <v>87</v>
      </c>
      <c r="M18" s="25" t="s">
        <v>135</v>
      </c>
      <c r="N18" s="21">
        <v>0</v>
      </c>
      <c r="O18" s="18"/>
    </row>
    <row r="19" spans="1:15" ht="22" x14ac:dyDescent="0.35">
      <c r="A19" s="18">
        <v>17</v>
      </c>
      <c r="B19" s="18" t="s">
        <v>33</v>
      </c>
      <c r="C19" s="24" t="s">
        <v>58</v>
      </c>
      <c r="D19" s="19" t="s">
        <v>70</v>
      </c>
      <c r="E19" s="18" t="s">
        <v>72</v>
      </c>
      <c r="F19" s="20">
        <v>0.42777777777777781</v>
      </c>
      <c r="G19" s="18">
        <v>1</v>
      </c>
      <c r="H19" s="18">
        <v>2</v>
      </c>
      <c r="I19" s="18"/>
      <c r="J19" s="18"/>
      <c r="K19" s="18" t="s">
        <v>49</v>
      </c>
      <c r="L19" s="21" t="s">
        <v>87</v>
      </c>
      <c r="M19" s="22" t="s">
        <v>134</v>
      </c>
      <c r="N19" s="21">
        <v>1</v>
      </c>
      <c r="O19" s="18"/>
    </row>
    <row r="20" spans="1:15" ht="22" x14ac:dyDescent="0.35">
      <c r="A20" s="18">
        <v>18</v>
      </c>
      <c r="B20" s="18" t="s">
        <v>33</v>
      </c>
      <c r="C20" s="24" t="s">
        <v>58</v>
      </c>
      <c r="D20" s="19" t="s">
        <v>70</v>
      </c>
      <c r="E20" s="18" t="s">
        <v>73</v>
      </c>
      <c r="F20" s="20">
        <v>0.4291666666666667</v>
      </c>
      <c r="G20" s="18">
        <v>1</v>
      </c>
      <c r="H20" s="18">
        <v>1</v>
      </c>
      <c r="I20" s="18"/>
      <c r="J20" s="18"/>
      <c r="K20" s="18" t="s">
        <v>51</v>
      </c>
      <c r="L20" s="21" t="s">
        <v>87</v>
      </c>
      <c r="M20" s="22" t="s">
        <v>134</v>
      </c>
      <c r="N20" s="18">
        <v>1</v>
      </c>
      <c r="O20" s="18"/>
    </row>
    <row r="21" spans="1:15" ht="22" x14ac:dyDescent="0.35">
      <c r="A21" s="18">
        <v>19</v>
      </c>
      <c r="B21" s="18" t="s">
        <v>33</v>
      </c>
      <c r="C21" s="19" t="s">
        <v>46</v>
      </c>
      <c r="D21" s="19" t="s">
        <v>74</v>
      </c>
      <c r="E21" s="18" t="s">
        <v>75</v>
      </c>
      <c r="F21" s="20">
        <v>0.42986111111111108</v>
      </c>
      <c r="G21" s="18">
        <v>4</v>
      </c>
      <c r="H21" s="18">
        <v>1</v>
      </c>
      <c r="I21" s="18"/>
      <c r="J21" s="18"/>
      <c r="K21" s="18" t="s">
        <v>51</v>
      </c>
      <c r="L21" s="21" t="s">
        <v>87</v>
      </c>
      <c r="M21" s="25" t="s">
        <v>135</v>
      </c>
      <c r="N21" s="21">
        <v>0</v>
      </c>
      <c r="O21" s="18"/>
    </row>
    <row r="22" spans="1:15" ht="22" x14ac:dyDescent="0.35">
      <c r="A22" s="18">
        <v>20</v>
      </c>
      <c r="B22" s="18" t="s">
        <v>33</v>
      </c>
      <c r="C22" s="24" t="s">
        <v>58</v>
      </c>
      <c r="D22" s="19" t="s">
        <v>76</v>
      </c>
      <c r="E22" s="18" t="s">
        <v>77</v>
      </c>
      <c r="F22" s="20">
        <v>0.43055555555555558</v>
      </c>
      <c r="G22" s="18">
        <v>1</v>
      </c>
      <c r="H22" s="18">
        <v>0</v>
      </c>
      <c r="I22" s="18"/>
      <c r="J22" s="18"/>
      <c r="K22" s="18" t="s">
        <v>51</v>
      </c>
      <c r="L22" s="18" t="s">
        <v>88</v>
      </c>
      <c r="M22" s="22" t="s">
        <v>134</v>
      </c>
      <c r="N22" s="21">
        <v>1</v>
      </c>
      <c r="O22" s="18"/>
    </row>
    <row r="23" spans="1:15" ht="22" x14ac:dyDescent="0.35">
      <c r="A23" s="18">
        <v>21</v>
      </c>
      <c r="B23" s="18" t="s">
        <v>33</v>
      </c>
      <c r="C23" s="24" t="s">
        <v>58</v>
      </c>
      <c r="D23" s="19" t="s">
        <v>76</v>
      </c>
      <c r="E23" s="18" t="s">
        <v>79</v>
      </c>
      <c r="F23" s="20">
        <v>0.43124999999999997</v>
      </c>
      <c r="G23" s="18">
        <v>1</v>
      </c>
      <c r="H23" s="18">
        <v>1</v>
      </c>
      <c r="I23" s="18"/>
      <c r="J23" s="18"/>
      <c r="K23" s="18" t="s">
        <v>49</v>
      </c>
      <c r="L23" s="18" t="s">
        <v>88</v>
      </c>
      <c r="M23" s="22" t="s">
        <v>134</v>
      </c>
      <c r="N23" s="21">
        <v>1</v>
      </c>
      <c r="O23" s="18"/>
    </row>
    <row r="24" spans="1:15" ht="22" x14ac:dyDescent="0.35">
      <c r="A24" s="18">
        <v>22</v>
      </c>
      <c r="B24" s="18" t="s">
        <v>33</v>
      </c>
      <c r="C24" s="24" t="s">
        <v>58</v>
      </c>
      <c r="D24" s="19" t="s">
        <v>76</v>
      </c>
      <c r="E24" s="18" t="s">
        <v>80</v>
      </c>
      <c r="F24" s="20">
        <v>0.43333333333333335</v>
      </c>
      <c r="G24" s="18">
        <v>0</v>
      </c>
      <c r="H24" s="18">
        <v>2</v>
      </c>
      <c r="I24" s="18"/>
      <c r="J24" s="18"/>
      <c r="K24" s="18" t="s">
        <v>49</v>
      </c>
      <c r="L24" s="21" t="s">
        <v>87</v>
      </c>
      <c r="M24" s="22" t="s">
        <v>134</v>
      </c>
      <c r="N24" s="21">
        <v>1</v>
      </c>
      <c r="O24" s="18"/>
    </row>
    <row r="25" spans="1:15" ht="22" x14ac:dyDescent="0.35">
      <c r="A25" s="18">
        <v>23</v>
      </c>
      <c r="B25" s="18" t="s">
        <v>33</v>
      </c>
      <c r="C25" s="24" t="s">
        <v>58</v>
      </c>
      <c r="D25" s="19" t="s">
        <v>76</v>
      </c>
      <c r="E25" s="18" t="s">
        <v>81</v>
      </c>
      <c r="F25" s="20">
        <v>0.43263888888888885</v>
      </c>
      <c r="G25" s="18">
        <v>1</v>
      </c>
      <c r="H25" s="18">
        <v>0</v>
      </c>
      <c r="I25" s="18"/>
      <c r="J25" s="18"/>
      <c r="K25" s="18" t="s">
        <v>51</v>
      </c>
      <c r="L25" s="18" t="s">
        <v>78</v>
      </c>
      <c r="M25" s="22" t="s">
        <v>134</v>
      </c>
      <c r="N25" s="21">
        <v>1</v>
      </c>
      <c r="O25" s="18"/>
    </row>
    <row r="26" spans="1:15" ht="22" x14ac:dyDescent="0.35">
      <c r="A26" s="18">
        <v>24</v>
      </c>
      <c r="B26" s="18" t="s">
        <v>33</v>
      </c>
      <c r="C26" s="24" t="s">
        <v>58</v>
      </c>
      <c r="D26" s="19" t="s">
        <v>76</v>
      </c>
      <c r="E26" s="18" t="s">
        <v>82</v>
      </c>
      <c r="F26" s="20">
        <v>0.43402777777777773</v>
      </c>
      <c r="G26" s="18">
        <v>0</v>
      </c>
      <c r="H26" s="18">
        <v>1</v>
      </c>
      <c r="I26" s="18"/>
      <c r="J26" s="18"/>
      <c r="K26" s="18" t="s">
        <v>49</v>
      </c>
      <c r="L26" s="21" t="s">
        <v>87</v>
      </c>
      <c r="M26" s="25" t="s">
        <v>135</v>
      </c>
      <c r="N26" s="18">
        <v>0</v>
      </c>
      <c r="O26" s="18"/>
    </row>
    <row r="27" spans="1:15" ht="22" x14ac:dyDescent="0.35">
      <c r="A27" s="18">
        <v>25</v>
      </c>
      <c r="B27" s="18" t="s">
        <v>33</v>
      </c>
      <c r="C27" s="24" t="s">
        <v>58</v>
      </c>
      <c r="D27" s="19" t="s">
        <v>76</v>
      </c>
      <c r="E27" s="18" t="s">
        <v>83</v>
      </c>
      <c r="F27" s="20">
        <v>0.43541666666666662</v>
      </c>
      <c r="G27" s="18">
        <v>2</v>
      </c>
      <c r="H27" s="18">
        <v>1</v>
      </c>
      <c r="I27" s="18"/>
      <c r="J27" s="18"/>
      <c r="K27" s="18" t="s">
        <v>51</v>
      </c>
      <c r="L27" s="21" t="s">
        <v>87</v>
      </c>
      <c r="M27" s="22" t="s">
        <v>134</v>
      </c>
      <c r="N27" s="21">
        <v>1</v>
      </c>
      <c r="O27" s="18"/>
    </row>
    <row r="30" spans="1:15" ht="57" x14ac:dyDescent="0.15">
      <c r="A30" s="14" t="s">
        <v>143</v>
      </c>
      <c r="B30" s="14" t="s">
        <v>144</v>
      </c>
      <c r="C30" s="14" t="s">
        <v>124</v>
      </c>
      <c r="D30" s="15" t="s">
        <v>125</v>
      </c>
      <c r="E30" s="16" t="s">
        <v>126</v>
      </c>
      <c r="F30" s="16" t="s">
        <v>127</v>
      </c>
      <c r="G30" s="63" t="s">
        <v>128</v>
      </c>
      <c r="H30" s="63"/>
      <c r="I30" s="63" t="s">
        <v>129</v>
      </c>
      <c r="J30" s="63"/>
      <c r="K30" s="17" t="s">
        <v>130</v>
      </c>
      <c r="L30" s="17" t="s">
        <v>131</v>
      </c>
      <c r="M30" s="15" t="s">
        <v>132</v>
      </c>
      <c r="N30" s="15" t="s">
        <v>121</v>
      </c>
      <c r="O30" s="15" t="s">
        <v>133</v>
      </c>
    </row>
    <row r="31" spans="1:15" s="29" customFormat="1" ht="25" customHeight="1" x14ac:dyDescent="0.35">
      <c r="A31" s="27">
        <v>1</v>
      </c>
      <c r="B31" s="28"/>
      <c r="C31" s="19" t="s">
        <v>46</v>
      </c>
      <c r="D31" s="19" t="s">
        <v>47</v>
      </c>
      <c r="E31" s="18" t="s">
        <v>89</v>
      </c>
      <c r="F31" s="20">
        <v>0.44513888888888892</v>
      </c>
      <c r="G31" s="18">
        <v>0</v>
      </c>
      <c r="H31" s="18">
        <v>1</v>
      </c>
      <c r="I31" s="18">
        <v>1</v>
      </c>
      <c r="J31" s="18"/>
      <c r="K31" s="18" t="s">
        <v>49</v>
      </c>
      <c r="L31" s="18" t="s">
        <v>88</v>
      </c>
      <c r="M31" s="22" t="s">
        <v>134</v>
      </c>
      <c r="N31" s="21">
        <v>1</v>
      </c>
      <c r="O31" s="23"/>
    </row>
    <row r="32" spans="1:15" s="29" customFormat="1" ht="25" customHeight="1" x14ac:dyDescent="0.35">
      <c r="A32" s="27">
        <v>2</v>
      </c>
      <c r="B32" s="28"/>
      <c r="C32" s="19" t="s">
        <v>46</v>
      </c>
      <c r="D32" s="19" t="s">
        <v>47</v>
      </c>
      <c r="E32" s="18" t="s">
        <v>90</v>
      </c>
      <c r="F32" s="20">
        <v>0.44791666666666669</v>
      </c>
      <c r="G32" s="18">
        <v>1</v>
      </c>
      <c r="H32" s="18">
        <v>0</v>
      </c>
      <c r="I32" s="18"/>
      <c r="J32" s="18"/>
      <c r="K32" s="18" t="s">
        <v>51</v>
      </c>
      <c r="L32" s="18" t="s">
        <v>88</v>
      </c>
      <c r="M32" s="22" t="s">
        <v>134</v>
      </c>
      <c r="N32" s="21">
        <v>2</v>
      </c>
      <c r="O32" s="23"/>
    </row>
    <row r="33" spans="1:15" s="29" customFormat="1" ht="25" customHeight="1" x14ac:dyDescent="0.35">
      <c r="A33" s="27">
        <v>3</v>
      </c>
      <c r="B33" s="28"/>
      <c r="C33" s="19" t="s">
        <v>46</v>
      </c>
      <c r="D33" s="19" t="s">
        <v>47</v>
      </c>
      <c r="E33" s="18" t="s">
        <v>91</v>
      </c>
      <c r="F33" s="20">
        <v>0.45</v>
      </c>
      <c r="G33" s="18">
        <v>1</v>
      </c>
      <c r="H33" s="18">
        <v>1</v>
      </c>
      <c r="I33" s="18"/>
      <c r="J33" s="18"/>
      <c r="K33" s="18" t="s">
        <v>49</v>
      </c>
      <c r="L33" s="18" t="s">
        <v>78</v>
      </c>
      <c r="M33" s="25" t="s">
        <v>135</v>
      </c>
      <c r="N33" s="21">
        <v>0</v>
      </c>
      <c r="O33" s="23"/>
    </row>
    <row r="34" spans="1:15" s="29" customFormat="1" ht="25" customHeight="1" x14ac:dyDescent="0.35">
      <c r="A34" s="27">
        <v>4</v>
      </c>
      <c r="B34" s="28"/>
      <c r="C34" s="24" t="s">
        <v>58</v>
      </c>
      <c r="D34" s="19" t="s">
        <v>92</v>
      </c>
      <c r="E34" s="18" t="s">
        <v>93</v>
      </c>
      <c r="F34" s="20">
        <v>0.50208333333333333</v>
      </c>
      <c r="G34" s="18">
        <v>0</v>
      </c>
      <c r="H34" s="18">
        <v>1</v>
      </c>
      <c r="I34" s="18"/>
      <c r="J34" s="18"/>
      <c r="K34" s="18" t="s">
        <v>49</v>
      </c>
      <c r="L34" s="21" t="s">
        <v>84</v>
      </c>
      <c r="M34" s="22" t="s">
        <v>134</v>
      </c>
      <c r="N34" s="21">
        <v>2</v>
      </c>
      <c r="O34" s="23"/>
    </row>
    <row r="35" spans="1:15" s="29" customFormat="1" ht="25" customHeight="1" x14ac:dyDescent="0.35">
      <c r="A35" s="27">
        <v>5</v>
      </c>
      <c r="B35" s="28"/>
      <c r="C35" s="24" t="s">
        <v>58</v>
      </c>
      <c r="D35" s="19" t="s">
        <v>92</v>
      </c>
      <c r="E35" s="18" t="s">
        <v>94</v>
      </c>
      <c r="F35" s="20">
        <v>0.50208333333333333</v>
      </c>
      <c r="G35" s="18">
        <v>1</v>
      </c>
      <c r="H35" s="18">
        <v>1</v>
      </c>
      <c r="I35" s="18"/>
      <c r="J35" s="18"/>
      <c r="K35" s="18" t="s">
        <v>49</v>
      </c>
      <c r="L35" s="21" t="s">
        <v>136</v>
      </c>
      <c r="M35" s="25" t="s">
        <v>135</v>
      </c>
      <c r="N35" s="21">
        <v>0</v>
      </c>
      <c r="O35" s="23"/>
    </row>
    <row r="36" spans="1:15" s="29" customFormat="1" ht="25" customHeight="1" x14ac:dyDescent="0.35">
      <c r="A36" s="27">
        <v>6</v>
      </c>
      <c r="B36" s="28"/>
      <c r="C36" s="24" t="s">
        <v>58</v>
      </c>
      <c r="D36" s="19" t="s">
        <v>92</v>
      </c>
      <c r="E36" s="18" t="s">
        <v>95</v>
      </c>
      <c r="F36" s="20">
        <v>0.50277777777777777</v>
      </c>
      <c r="G36" s="18">
        <v>1</v>
      </c>
      <c r="H36" s="18">
        <v>1</v>
      </c>
      <c r="I36" s="18"/>
      <c r="J36" s="18"/>
      <c r="K36" s="18" t="s">
        <v>51</v>
      </c>
      <c r="L36" s="21" t="s">
        <v>136</v>
      </c>
      <c r="M36" s="22" t="s">
        <v>134</v>
      </c>
      <c r="N36" s="18">
        <v>1</v>
      </c>
      <c r="O36" s="23"/>
    </row>
    <row r="37" spans="1:15" s="29" customFormat="1" ht="25" customHeight="1" x14ac:dyDescent="0.35">
      <c r="A37" s="27">
        <v>7</v>
      </c>
      <c r="B37" s="28"/>
      <c r="C37" s="24" t="s">
        <v>58</v>
      </c>
      <c r="D37" s="19" t="s">
        <v>96</v>
      </c>
      <c r="E37" s="18" t="s">
        <v>97</v>
      </c>
      <c r="F37" s="20">
        <v>0.50486111111111109</v>
      </c>
      <c r="G37" s="18">
        <v>0</v>
      </c>
      <c r="H37" s="18">
        <v>1</v>
      </c>
      <c r="I37" s="18"/>
      <c r="J37" s="18"/>
      <c r="K37" s="18" t="s">
        <v>49</v>
      </c>
      <c r="L37" s="21" t="s">
        <v>65</v>
      </c>
      <c r="M37" s="25" t="s">
        <v>135</v>
      </c>
      <c r="N37" s="21">
        <v>0</v>
      </c>
      <c r="O37" s="23"/>
    </row>
    <row r="38" spans="1:15" s="29" customFormat="1" ht="25" customHeight="1" x14ac:dyDescent="0.35">
      <c r="A38" s="27">
        <v>8</v>
      </c>
      <c r="B38" s="28"/>
      <c r="C38" s="24" t="s">
        <v>58</v>
      </c>
      <c r="D38" s="19" t="s">
        <v>96</v>
      </c>
      <c r="E38" s="18" t="s">
        <v>98</v>
      </c>
      <c r="F38" s="20">
        <v>0.50624999999999998</v>
      </c>
      <c r="G38" s="18">
        <v>2</v>
      </c>
      <c r="H38" s="18">
        <v>2</v>
      </c>
      <c r="I38" s="18"/>
      <c r="J38" s="18"/>
      <c r="K38" s="18" t="s">
        <v>51</v>
      </c>
      <c r="L38" s="18" t="s">
        <v>137</v>
      </c>
      <c r="M38" s="22" t="s">
        <v>134</v>
      </c>
      <c r="N38" s="21">
        <v>1</v>
      </c>
      <c r="O38" s="23"/>
    </row>
    <row r="39" spans="1:15" s="29" customFormat="1" ht="25" customHeight="1" x14ac:dyDescent="0.35">
      <c r="A39" s="27">
        <v>9</v>
      </c>
      <c r="B39" s="28"/>
      <c r="C39" s="24" t="s">
        <v>58</v>
      </c>
      <c r="D39" s="19" t="s">
        <v>92</v>
      </c>
      <c r="E39" s="18" t="s">
        <v>99</v>
      </c>
      <c r="F39" s="20">
        <v>0.50416666666666665</v>
      </c>
      <c r="G39" s="18">
        <v>1</v>
      </c>
      <c r="H39" s="18">
        <v>1</v>
      </c>
      <c r="I39" s="18"/>
      <c r="J39" s="18"/>
      <c r="K39" s="18" t="s">
        <v>49</v>
      </c>
      <c r="L39" s="21" t="s">
        <v>136</v>
      </c>
      <c r="M39" s="22" t="s">
        <v>134</v>
      </c>
      <c r="N39" s="21">
        <v>1</v>
      </c>
      <c r="O39" s="23"/>
    </row>
    <row r="40" spans="1:15" s="29" customFormat="1" ht="25" customHeight="1" x14ac:dyDescent="0.35">
      <c r="A40" s="27">
        <v>10</v>
      </c>
      <c r="B40" s="28"/>
      <c r="C40" s="24" t="s">
        <v>58</v>
      </c>
      <c r="D40" s="19" t="s">
        <v>96</v>
      </c>
      <c r="E40" s="18" t="s">
        <v>100</v>
      </c>
      <c r="F40" s="20">
        <v>0.50694444444444442</v>
      </c>
      <c r="G40" s="18">
        <v>1</v>
      </c>
      <c r="H40" s="18">
        <v>0</v>
      </c>
      <c r="I40" s="18"/>
      <c r="J40" s="18">
        <v>1</v>
      </c>
      <c r="K40" s="18" t="s">
        <v>51</v>
      </c>
      <c r="L40" s="21" t="s">
        <v>87</v>
      </c>
      <c r="M40" s="25" t="s">
        <v>135</v>
      </c>
      <c r="N40" s="21">
        <v>0</v>
      </c>
      <c r="O40" s="23"/>
    </row>
    <row r="41" spans="1:15" s="29" customFormat="1" ht="25" customHeight="1" x14ac:dyDescent="0.35">
      <c r="A41" s="27">
        <v>11</v>
      </c>
      <c r="B41" s="28"/>
      <c r="C41" s="24" t="s">
        <v>58</v>
      </c>
      <c r="D41" s="19" t="s">
        <v>96</v>
      </c>
      <c r="E41" s="18" t="s">
        <v>101</v>
      </c>
      <c r="F41" s="20">
        <v>0.50902777777777775</v>
      </c>
      <c r="G41" s="18">
        <v>2</v>
      </c>
      <c r="H41" s="18">
        <v>1</v>
      </c>
      <c r="I41" s="18"/>
      <c r="J41" s="18"/>
      <c r="K41" s="18" t="s">
        <v>51</v>
      </c>
      <c r="L41" s="21" t="s">
        <v>85</v>
      </c>
      <c r="M41" s="22" t="s">
        <v>134</v>
      </c>
      <c r="N41" s="21">
        <v>1</v>
      </c>
      <c r="O41" s="23"/>
    </row>
    <row r="42" spans="1:15" s="29" customFormat="1" ht="25" customHeight="1" x14ac:dyDescent="0.35">
      <c r="A42" s="27">
        <v>12</v>
      </c>
      <c r="B42" s="28"/>
      <c r="C42" s="24" t="s">
        <v>58</v>
      </c>
      <c r="D42" s="19" t="s">
        <v>96</v>
      </c>
      <c r="E42" s="18" t="s">
        <v>102</v>
      </c>
      <c r="F42" s="20">
        <v>0.5083333333333333</v>
      </c>
      <c r="G42" s="18">
        <v>1</v>
      </c>
      <c r="H42" s="18">
        <v>1</v>
      </c>
      <c r="I42" s="18"/>
      <c r="J42" s="18"/>
      <c r="K42" s="18" t="s">
        <v>49</v>
      </c>
      <c r="L42" s="18" t="s">
        <v>137</v>
      </c>
      <c r="M42" s="25" t="s">
        <v>135</v>
      </c>
      <c r="N42" s="18">
        <v>0</v>
      </c>
      <c r="O42" s="23"/>
    </row>
    <row r="43" spans="1:15" s="29" customFormat="1" ht="25" customHeight="1" x14ac:dyDescent="0.35">
      <c r="A43" s="27">
        <v>13</v>
      </c>
      <c r="B43" s="28"/>
      <c r="C43" s="30" t="s">
        <v>103</v>
      </c>
      <c r="D43" s="19" t="s">
        <v>104</v>
      </c>
      <c r="E43" s="18" t="s">
        <v>105</v>
      </c>
      <c r="F43" s="20">
        <v>0.50972222222222219</v>
      </c>
      <c r="G43" s="18">
        <v>2</v>
      </c>
      <c r="H43" s="18">
        <v>3</v>
      </c>
      <c r="I43" s="18"/>
      <c r="J43" s="18"/>
      <c r="K43" s="18" t="s">
        <v>49</v>
      </c>
      <c r="L43" s="21" t="s">
        <v>85</v>
      </c>
      <c r="M43" s="22" t="s">
        <v>134</v>
      </c>
      <c r="N43" s="21">
        <v>1</v>
      </c>
      <c r="O43" s="23"/>
    </row>
    <row r="44" spans="1:15" s="29" customFormat="1" ht="25" customHeight="1" x14ac:dyDescent="0.35">
      <c r="A44" s="27">
        <v>14</v>
      </c>
      <c r="B44" s="28"/>
      <c r="C44" s="24" t="s">
        <v>58</v>
      </c>
      <c r="D44" s="19" t="s">
        <v>96</v>
      </c>
      <c r="E44" s="18" t="s">
        <v>106</v>
      </c>
      <c r="F44" s="20">
        <v>0.51250000000000007</v>
      </c>
      <c r="G44" s="18">
        <v>0</v>
      </c>
      <c r="H44" s="18">
        <v>1</v>
      </c>
      <c r="I44" s="18"/>
      <c r="J44" s="18"/>
      <c r="K44" s="18" t="s">
        <v>49</v>
      </c>
      <c r="L44" s="18" t="s">
        <v>78</v>
      </c>
      <c r="M44" s="25" t="s">
        <v>135</v>
      </c>
      <c r="N44" s="21">
        <v>0</v>
      </c>
      <c r="O44" s="23"/>
    </row>
    <row r="45" spans="1:15" s="29" customFormat="1" ht="25" customHeight="1" x14ac:dyDescent="0.35">
      <c r="A45" s="27">
        <v>15</v>
      </c>
      <c r="B45" s="28"/>
      <c r="C45" s="30" t="s">
        <v>103</v>
      </c>
      <c r="D45" s="19" t="s">
        <v>104</v>
      </c>
      <c r="E45" s="18" t="s">
        <v>107</v>
      </c>
      <c r="F45" s="20">
        <v>0.51111111111111118</v>
      </c>
      <c r="G45" s="18">
        <v>1</v>
      </c>
      <c r="H45" s="18">
        <v>1</v>
      </c>
      <c r="I45" s="18"/>
      <c r="J45" s="18"/>
      <c r="K45" s="18" t="s">
        <v>49</v>
      </c>
      <c r="L45" s="21" t="s">
        <v>86</v>
      </c>
      <c r="M45" s="22" t="s">
        <v>134</v>
      </c>
      <c r="N45" s="21">
        <v>1</v>
      </c>
      <c r="O45" s="23"/>
    </row>
    <row r="46" spans="1:15" s="29" customFormat="1" ht="25" customHeight="1" x14ac:dyDescent="0.35">
      <c r="A46" s="27">
        <v>16</v>
      </c>
      <c r="B46" s="28"/>
      <c r="C46" s="30" t="s">
        <v>103</v>
      </c>
      <c r="D46" s="19" t="s">
        <v>108</v>
      </c>
      <c r="E46" s="18" t="s">
        <v>109</v>
      </c>
      <c r="F46" s="20">
        <v>0.51458333333333328</v>
      </c>
      <c r="G46" s="18">
        <v>1</v>
      </c>
      <c r="H46" s="18">
        <v>0</v>
      </c>
      <c r="I46" s="18"/>
      <c r="J46" s="18"/>
      <c r="K46" s="18" t="s">
        <v>51</v>
      </c>
      <c r="L46" s="18" t="s">
        <v>88</v>
      </c>
      <c r="M46" s="25" t="s">
        <v>135</v>
      </c>
      <c r="N46" s="21">
        <v>0</v>
      </c>
      <c r="O46" s="23"/>
    </row>
    <row r="47" spans="1:15" s="29" customFormat="1" ht="25" customHeight="1" x14ac:dyDescent="0.35">
      <c r="A47" s="27">
        <v>17</v>
      </c>
      <c r="B47" s="28"/>
      <c r="C47" s="24" t="s">
        <v>58</v>
      </c>
      <c r="D47" s="19" t="s">
        <v>96</v>
      </c>
      <c r="E47" s="18" t="s">
        <v>110</v>
      </c>
      <c r="F47" s="20">
        <v>0.51527777777777783</v>
      </c>
      <c r="G47" s="18">
        <v>1</v>
      </c>
      <c r="H47" s="18">
        <v>1</v>
      </c>
      <c r="I47" s="18"/>
      <c r="J47" s="18"/>
      <c r="K47" s="18" t="s">
        <v>49</v>
      </c>
      <c r="L47" s="21" t="s">
        <v>87</v>
      </c>
      <c r="M47" s="22" t="s">
        <v>134</v>
      </c>
      <c r="N47" s="21">
        <v>1</v>
      </c>
      <c r="O47" s="23"/>
    </row>
    <row r="48" spans="1:15" s="29" customFormat="1" ht="25" customHeight="1" x14ac:dyDescent="0.35">
      <c r="A48" s="27">
        <v>18</v>
      </c>
      <c r="B48" s="28"/>
      <c r="C48" s="24" t="s">
        <v>58</v>
      </c>
      <c r="D48" s="19" t="s">
        <v>96</v>
      </c>
      <c r="E48" s="18" t="s">
        <v>111</v>
      </c>
      <c r="F48" s="20">
        <v>0.51597222222222217</v>
      </c>
      <c r="G48" s="18">
        <v>0</v>
      </c>
      <c r="H48" s="18">
        <v>1</v>
      </c>
      <c r="I48" s="18"/>
      <c r="J48" s="18"/>
      <c r="K48" s="18" t="s">
        <v>49</v>
      </c>
      <c r="L48" s="21" t="s">
        <v>87</v>
      </c>
      <c r="M48" s="22" t="s">
        <v>134</v>
      </c>
      <c r="N48" s="18">
        <v>1</v>
      </c>
      <c r="O48" s="23"/>
    </row>
    <row r="49" spans="1:15" s="29" customFormat="1" ht="25" customHeight="1" x14ac:dyDescent="0.35">
      <c r="A49" s="27">
        <v>19</v>
      </c>
      <c r="B49" s="28"/>
      <c r="C49" s="24" t="s">
        <v>58</v>
      </c>
      <c r="D49" s="19" t="s">
        <v>92</v>
      </c>
      <c r="E49" s="18" t="s">
        <v>112</v>
      </c>
      <c r="F49" s="20">
        <v>0.5180555555555556</v>
      </c>
      <c r="G49" s="18">
        <v>0</v>
      </c>
      <c r="H49" s="18">
        <v>2</v>
      </c>
      <c r="I49" s="18">
        <v>1</v>
      </c>
      <c r="J49" s="18"/>
      <c r="K49" s="18" t="s">
        <v>49</v>
      </c>
      <c r="L49" s="21" t="s">
        <v>87</v>
      </c>
      <c r="M49" s="25" t="s">
        <v>135</v>
      </c>
      <c r="N49" s="21">
        <v>0</v>
      </c>
      <c r="O49" s="23"/>
    </row>
    <row r="50" spans="1:15" s="29" customFormat="1" ht="25" customHeight="1" x14ac:dyDescent="0.35">
      <c r="A50" s="27">
        <v>56</v>
      </c>
      <c r="B50" s="28"/>
      <c r="C50" s="24" t="s">
        <v>58</v>
      </c>
      <c r="D50" s="19" t="s">
        <v>92</v>
      </c>
      <c r="E50" s="18" t="s">
        <v>113</v>
      </c>
      <c r="F50" s="20">
        <v>0.51874999999999993</v>
      </c>
      <c r="G50" s="18">
        <v>0</v>
      </c>
      <c r="H50" s="18">
        <v>1</v>
      </c>
      <c r="I50" s="18"/>
      <c r="J50" s="18"/>
      <c r="K50" s="18" t="s">
        <v>49</v>
      </c>
      <c r="L50" s="21" t="s">
        <v>87</v>
      </c>
      <c r="M50" s="22" t="s">
        <v>134</v>
      </c>
      <c r="N50" s="21">
        <v>1</v>
      </c>
      <c r="O50" s="23"/>
    </row>
    <row r="51" spans="1:15" s="29" customFormat="1" ht="25" customHeight="1" x14ac:dyDescent="0.35">
      <c r="A51" s="27">
        <v>57</v>
      </c>
      <c r="B51" s="28"/>
      <c r="C51" s="24" t="s">
        <v>58</v>
      </c>
      <c r="D51" s="19" t="s">
        <v>92</v>
      </c>
      <c r="E51" s="18" t="s">
        <v>114</v>
      </c>
      <c r="F51" s="20">
        <v>0.51944444444444449</v>
      </c>
      <c r="G51" s="18">
        <v>0</v>
      </c>
      <c r="H51" s="18">
        <v>3</v>
      </c>
      <c r="I51" s="18"/>
      <c r="J51" s="18"/>
      <c r="K51" s="18" t="s">
        <v>49</v>
      </c>
      <c r="L51" s="21" t="s">
        <v>87</v>
      </c>
      <c r="M51" s="25" t="s">
        <v>135</v>
      </c>
      <c r="N51" s="21">
        <v>0</v>
      </c>
      <c r="O51" s="23"/>
    </row>
    <row r="52" spans="1:15" s="29" customFormat="1" ht="25" customHeight="1" x14ac:dyDescent="0.35">
      <c r="A52" s="27">
        <v>58</v>
      </c>
      <c r="B52" s="28"/>
      <c r="C52" s="24" t="s">
        <v>58</v>
      </c>
      <c r="D52" s="19" t="s">
        <v>92</v>
      </c>
      <c r="E52" s="18" t="s">
        <v>115</v>
      </c>
      <c r="F52" s="20">
        <v>0.51944444444444449</v>
      </c>
      <c r="G52" s="18">
        <v>3</v>
      </c>
      <c r="H52" s="18">
        <v>1</v>
      </c>
      <c r="I52" s="18"/>
      <c r="J52" s="18"/>
      <c r="K52" s="18" t="s">
        <v>51</v>
      </c>
      <c r="L52" s="21" t="s">
        <v>87</v>
      </c>
      <c r="M52" s="25" t="s">
        <v>135</v>
      </c>
      <c r="N52" s="21">
        <v>0</v>
      </c>
      <c r="O52" s="23"/>
    </row>
    <row r="53" spans="1:15" x14ac:dyDescent="0.15">
      <c r="N53" s="13"/>
    </row>
    <row r="54" spans="1:15" x14ac:dyDescent="0.15">
      <c r="N54" s="13"/>
    </row>
    <row r="55" spans="1:15" x14ac:dyDescent="0.15">
      <c r="N55" s="13"/>
    </row>
    <row r="56" spans="1:15" x14ac:dyDescent="0.15">
      <c r="M56" s="26"/>
      <c r="N56" s="13"/>
    </row>
    <row r="57" spans="1:15" x14ac:dyDescent="0.15">
      <c r="M57" s="26"/>
      <c r="N57" s="13"/>
    </row>
    <row r="58" spans="1:15" x14ac:dyDescent="0.15">
      <c r="M58" s="26"/>
      <c r="N58" s="13"/>
    </row>
    <row r="59" spans="1:15" x14ac:dyDescent="0.15">
      <c r="M59" s="26"/>
      <c r="N59" s="13"/>
    </row>
    <row r="60" spans="1:15" x14ac:dyDescent="0.15">
      <c r="M60" s="26"/>
      <c r="N60" s="13"/>
    </row>
    <row r="61" spans="1:15" x14ac:dyDescent="0.15">
      <c r="M61" s="26"/>
      <c r="N61" s="13"/>
    </row>
    <row r="62" spans="1:15" x14ac:dyDescent="0.15">
      <c r="M62" s="26"/>
      <c r="N62" s="13"/>
    </row>
    <row r="63" spans="1:15" x14ac:dyDescent="0.15">
      <c r="M63" s="26"/>
      <c r="N63" s="13"/>
    </row>
    <row r="64" spans="1:15" x14ac:dyDescent="0.15">
      <c r="M64" s="26"/>
      <c r="N64" s="13"/>
    </row>
    <row r="65" spans="13:14" x14ac:dyDescent="0.15">
      <c r="M65" s="26"/>
      <c r="N65" s="13"/>
    </row>
    <row r="66" spans="13:14" x14ac:dyDescent="0.15">
      <c r="M66" s="26"/>
      <c r="N66" s="13"/>
    </row>
    <row r="67" spans="13:14" x14ac:dyDescent="0.15">
      <c r="M67" s="26"/>
      <c r="N67" s="13"/>
    </row>
    <row r="68" spans="13:14" x14ac:dyDescent="0.15">
      <c r="M68" s="26"/>
      <c r="N68" s="13"/>
    </row>
    <row r="69" spans="13:14" x14ac:dyDescent="0.15">
      <c r="M69" s="26"/>
      <c r="N69" s="13"/>
    </row>
    <row r="70" spans="13:14" x14ac:dyDescent="0.15">
      <c r="M70" s="26"/>
      <c r="N70" s="13"/>
    </row>
    <row r="71" spans="13:14" x14ac:dyDescent="0.15">
      <c r="M71" s="26"/>
      <c r="N71" s="13"/>
    </row>
    <row r="72" spans="13:14" x14ac:dyDescent="0.15">
      <c r="M72" s="26"/>
      <c r="N72" s="13"/>
    </row>
    <row r="73" spans="13:14" x14ac:dyDescent="0.15">
      <c r="M73" s="26"/>
      <c r="N73" s="13"/>
    </row>
    <row r="74" spans="13:14" x14ac:dyDescent="0.15">
      <c r="M74" s="26"/>
      <c r="N74" s="13"/>
    </row>
    <row r="75" spans="13:14" x14ac:dyDescent="0.15">
      <c r="M75" s="26"/>
      <c r="N75" s="13"/>
    </row>
    <row r="76" spans="13:14" x14ac:dyDescent="0.15">
      <c r="M76" s="26"/>
      <c r="N76" s="13"/>
    </row>
    <row r="77" spans="13:14" x14ac:dyDescent="0.15">
      <c r="M77" s="26"/>
      <c r="N77" s="13"/>
    </row>
    <row r="78" spans="13:14" x14ac:dyDescent="0.15">
      <c r="M78" s="26"/>
      <c r="N78" s="13"/>
    </row>
    <row r="79" spans="13:14" x14ac:dyDescent="0.15">
      <c r="M79" s="26"/>
      <c r="N79" s="13"/>
    </row>
    <row r="80" spans="13:14" x14ac:dyDescent="0.15">
      <c r="M80" s="26"/>
      <c r="N80" s="13"/>
    </row>
    <row r="81" spans="13:14" x14ac:dyDescent="0.15">
      <c r="M81" s="26"/>
      <c r="N81" s="13"/>
    </row>
    <row r="82" spans="13:14" x14ac:dyDescent="0.15">
      <c r="M82" s="26"/>
      <c r="N82" s="13"/>
    </row>
    <row r="83" spans="13:14" x14ac:dyDescent="0.15">
      <c r="M83" s="26"/>
      <c r="N83" s="13"/>
    </row>
    <row r="84" spans="13:14" x14ac:dyDescent="0.15">
      <c r="M84" s="26"/>
      <c r="N84" s="13"/>
    </row>
    <row r="85" spans="13:14" x14ac:dyDescent="0.15">
      <c r="M85" s="26"/>
      <c r="N85" s="13"/>
    </row>
    <row r="86" spans="13:14" x14ac:dyDescent="0.15">
      <c r="M86" s="26"/>
      <c r="N86" s="13"/>
    </row>
    <row r="87" spans="13:14" x14ac:dyDescent="0.15">
      <c r="M87" s="26"/>
      <c r="N87" s="13"/>
    </row>
    <row r="88" spans="13:14" x14ac:dyDescent="0.15">
      <c r="M88" s="26"/>
      <c r="N88" s="13"/>
    </row>
    <row r="89" spans="13:14" x14ac:dyDescent="0.15">
      <c r="M89" s="26"/>
      <c r="N89" s="13"/>
    </row>
    <row r="90" spans="13:14" x14ac:dyDescent="0.15">
      <c r="M90" s="26"/>
      <c r="N90" s="13"/>
    </row>
  </sheetData>
  <mergeCells count="5">
    <mergeCell ref="G30:H30"/>
    <mergeCell ref="I30:J30"/>
    <mergeCell ref="A1:O1"/>
    <mergeCell ref="G2:H2"/>
    <mergeCell ref="I2:J2"/>
  </mergeCells>
  <phoneticPr fontId="4" type="noConversion"/>
  <pageMargins left="0.75" right="0.75" top="1" bottom="1" header="0.51111111111111107" footer="0.51111111111111107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Pronuclear embryo procuction</vt:lpstr>
      <vt:lpstr>Blastcyste production</vt:lpstr>
      <vt:lpstr>preganency and lamb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Lu Zhang</cp:lastModifiedBy>
  <cp:revision/>
  <dcterms:created xsi:type="dcterms:W3CDTF">2015-02-04T00:31:14Z</dcterms:created>
  <dcterms:modified xsi:type="dcterms:W3CDTF">2019-01-11T07:56:34Z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