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1" sheetId="1" r:id="rId4"/>
  </sheets>
</workbook>
</file>

<file path=xl/sharedStrings.xml><?xml version="1.0" encoding="utf-8"?>
<sst xmlns="http://schemas.openxmlformats.org/spreadsheetml/2006/main" uniqueCount="40">
  <si>
    <t>HUGGING</t>
  </si>
  <si>
    <t>N</t>
  </si>
  <si>
    <t>right</t>
  </si>
  <si>
    <t>left</t>
  </si>
  <si>
    <t>Gender</t>
  </si>
  <si>
    <t>Category</t>
  </si>
  <si>
    <t>fraction</t>
  </si>
  <si>
    <t>children</t>
  </si>
  <si>
    <t>.</t>
  </si>
  <si>
    <t>females</t>
  </si>
  <si>
    <t>travel</t>
  </si>
  <si>
    <t>sad</t>
  </si>
  <si>
    <t>neutral</t>
  </si>
  <si>
    <t>happy</t>
  </si>
  <si>
    <t>males</t>
  </si>
  <si>
    <t>politics-religion-war</t>
  </si>
  <si>
    <t>sport</t>
  </si>
  <si>
    <t>mixed</t>
  </si>
  <si>
    <t>P</t>
  </si>
  <si>
    <t>total</t>
  </si>
  <si>
    <t>&lt;.00001</t>
  </si>
  <si>
    <t>mix/unclear</t>
  </si>
  <si>
    <t>KISSING</t>
  </si>
  <si>
    <t>mother-child</t>
  </si>
  <si>
    <t>party/sport</t>
  </si>
  <si>
    <t>wedding</t>
  </si>
  <si>
    <t>political</t>
  </si>
  <si>
    <t>youth</t>
  </si>
  <si>
    <t>other</t>
  </si>
  <si>
    <t>ANIMALS</t>
  </si>
  <si>
    <t>P (one-tailed)</t>
  </si>
  <si>
    <t>total-nonhuman</t>
  </si>
  <si>
    <t>dog</t>
  </si>
  <si>
    <t>giraffe,horse etc</t>
  </si>
  <si>
    <t>meerkat,etc</t>
  </si>
  <si>
    <t>bear</t>
  </si>
  <si>
    <t>cat</t>
  </si>
  <si>
    <t>primate</t>
  </si>
  <si>
    <t>interspecific&amp;other</t>
  </si>
  <si>
    <t>human-animal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</si>
</sst>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0.0"/>
    <numFmt numFmtId="60" formatCode="0.000"/>
  </numFmts>
  <fonts count="4">
    <font>
      <sz val="12"/>
      <color indexed="8"/>
      <name val="Calibri"/>
    </font>
    <font>
      <sz val="12"/>
      <color indexed="8"/>
      <name val="Helvetica Neue"/>
    </font>
    <font>
      <sz val="15"/>
      <color indexed="8"/>
      <name val="Calibri"/>
    </font>
    <font>
      <b val="1"/>
      <sz val="12"/>
      <color indexed="8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17">
    <border>
      <left/>
      <right/>
      <top/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ck">
        <color indexed="11"/>
      </bottom>
      <diagonal/>
    </border>
    <border>
      <left style="thin">
        <color indexed="10"/>
      </left>
      <right style="thick">
        <color indexed="11"/>
      </right>
      <top style="thin">
        <color indexed="10"/>
      </top>
      <bottom style="thin">
        <color indexed="10"/>
      </bottom>
      <diagonal/>
    </border>
    <border>
      <left style="thick">
        <color indexed="11"/>
      </left>
      <right style="thin">
        <color indexed="10"/>
      </right>
      <top style="thick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ck">
        <color indexed="11"/>
      </top>
      <bottom style="thin">
        <color indexed="10"/>
      </bottom>
      <diagonal/>
    </border>
    <border>
      <left style="thin">
        <color indexed="10"/>
      </left>
      <right style="thick">
        <color indexed="11"/>
      </right>
      <top style="thick">
        <color indexed="11"/>
      </top>
      <bottom style="thin">
        <color indexed="10"/>
      </bottom>
      <diagonal/>
    </border>
    <border>
      <left style="thick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ck">
        <color indexed="11"/>
      </left>
      <right style="thin">
        <color indexed="10"/>
      </right>
      <top style="thin">
        <color indexed="10"/>
      </top>
      <bottom style="thick">
        <color indexed="11"/>
      </bottom>
      <diagonal/>
    </border>
    <border>
      <left style="thin">
        <color indexed="10"/>
      </left>
      <right style="thick">
        <color indexed="11"/>
      </right>
      <top style="thin">
        <color indexed="10"/>
      </top>
      <bottom style="thick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ck">
        <color indexed="11"/>
      </top>
      <bottom/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/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41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0" fillId="2" borderId="1" applyNumberFormat="1" applyFont="1" applyFill="1" applyBorder="1" applyAlignment="1" applyProtection="0">
      <alignment vertical="bottom"/>
    </xf>
    <xf numFmtId="0" fontId="0" fillId="2" borderId="2" applyNumberFormat="0" applyFont="1" applyFill="1" applyBorder="1" applyAlignment="1" applyProtection="0">
      <alignment vertical="bottom"/>
    </xf>
    <xf numFmtId="49" fontId="0" fillId="2" borderId="2" applyNumberFormat="1" applyFont="1" applyFill="1" applyBorder="1" applyAlignment="1" applyProtection="0">
      <alignment vertical="bottom"/>
    </xf>
    <xf numFmtId="0" fontId="0" borderId="3" applyNumberFormat="1" applyFont="1" applyFill="0" applyBorder="1" applyAlignment="1" applyProtection="0">
      <alignment vertical="bottom"/>
    </xf>
    <xf numFmtId="0" fontId="0" borderId="3" applyNumberFormat="0" applyFont="1" applyFill="0" applyBorder="1" applyAlignment="1" applyProtection="0">
      <alignment vertical="bottom"/>
    </xf>
    <xf numFmtId="49" fontId="0" borderId="3" applyNumberFormat="1" applyFont="1" applyFill="0" applyBorder="1" applyAlignment="1" applyProtection="0">
      <alignment vertical="bottom"/>
    </xf>
    <xf numFmtId="59" fontId="0" borderId="3" applyNumberFormat="1" applyFont="1" applyFill="0" applyBorder="1" applyAlignment="1" applyProtection="0">
      <alignment vertical="bottom"/>
    </xf>
    <xf numFmtId="0" fontId="0" borderId="4" applyNumberFormat="1" applyFont="1" applyFill="0" applyBorder="1" applyAlignment="1" applyProtection="0">
      <alignment vertical="bottom"/>
    </xf>
    <xf numFmtId="0" fontId="0" borderId="4" applyNumberFormat="0" applyFont="1" applyFill="0" applyBorder="1" applyAlignment="1" applyProtection="0">
      <alignment vertical="bottom"/>
    </xf>
    <xf numFmtId="49" fontId="0" borderId="4" applyNumberFormat="1" applyFont="1" applyFill="0" applyBorder="1" applyAlignment="1" applyProtection="0">
      <alignment vertical="bottom"/>
    </xf>
    <xf numFmtId="59" fontId="0" borderId="4" applyNumberFormat="1" applyFont="1" applyFill="0" applyBorder="1" applyAlignment="1" applyProtection="0">
      <alignment vertical="bottom"/>
    </xf>
    <xf numFmtId="49" fontId="0" borderId="5" applyNumberFormat="1" applyFont="1" applyFill="0" applyBorder="1" applyAlignment="1" applyProtection="0">
      <alignment vertical="bottom"/>
    </xf>
    <xf numFmtId="0" fontId="0" borderId="5" applyNumberFormat="0" applyFont="1" applyFill="0" applyBorder="1" applyAlignment="1" applyProtection="0">
      <alignment vertical="bottom"/>
    </xf>
    <xf numFmtId="59" fontId="0" borderId="5" applyNumberFormat="1" applyFont="1" applyFill="0" applyBorder="1" applyAlignment="1" applyProtection="0">
      <alignment vertical="bottom"/>
    </xf>
    <xf numFmtId="49" fontId="0" borderId="6" applyNumberFormat="1" applyFont="1" applyFill="0" applyBorder="1" applyAlignment="1" applyProtection="0">
      <alignment vertical="bottom"/>
    </xf>
    <xf numFmtId="49" fontId="0" borderId="7" applyNumberFormat="1" applyFont="1" applyFill="0" applyBorder="1" applyAlignment="1" applyProtection="0">
      <alignment vertical="bottom"/>
    </xf>
    <xf numFmtId="0" fontId="0" borderId="8" applyNumberFormat="1" applyFont="1" applyFill="0" applyBorder="1" applyAlignment="1" applyProtection="0">
      <alignment vertical="bottom"/>
    </xf>
    <xf numFmtId="59" fontId="0" borderId="9" applyNumberFormat="1" applyFont="1" applyFill="0" applyBorder="1" applyAlignment="1" applyProtection="0">
      <alignment vertical="bottom"/>
    </xf>
    <xf numFmtId="49" fontId="0" borderId="10" applyNumberFormat="1" applyFont="1" applyFill="0" applyBorder="1" applyAlignment="1" applyProtection="0">
      <alignment vertical="bottom"/>
    </xf>
    <xf numFmtId="59" fontId="0" borderId="6" applyNumberFormat="1" applyFont="1" applyFill="0" applyBorder="1" applyAlignment="1" applyProtection="0">
      <alignment vertical="bottom"/>
    </xf>
    <xf numFmtId="49" fontId="0" borderId="11" applyNumberFormat="1" applyFont="1" applyFill="0" applyBorder="1" applyAlignment="1" applyProtection="0">
      <alignment vertical="bottom"/>
    </xf>
    <xf numFmtId="0" fontId="0" borderId="5" applyNumberFormat="1" applyFont="1" applyFill="0" applyBorder="1" applyAlignment="1" applyProtection="0">
      <alignment vertical="bottom"/>
    </xf>
    <xf numFmtId="59" fontId="0" borderId="12" applyNumberFormat="1" applyFont="1" applyFill="0" applyBorder="1" applyAlignment="1" applyProtection="0">
      <alignment vertical="bottom"/>
    </xf>
    <xf numFmtId="0" fontId="3" borderId="13" applyNumberFormat="0" applyFont="1" applyFill="0" applyBorder="1" applyAlignment="1" applyProtection="0">
      <alignment vertical="bottom"/>
    </xf>
    <xf numFmtId="0" fontId="0" borderId="13" applyNumberFormat="0" applyFont="1" applyFill="0" applyBorder="1" applyAlignment="1" applyProtection="0">
      <alignment vertical="bottom"/>
    </xf>
    <xf numFmtId="0" fontId="0" borderId="14" applyNumberFormat="0" applyFont="1" applyFill="0" applyBorder="1" applyAlignment="1" applyProtection="0">
      <alignment vertical="bottom"/>
    </xf>
    <xf numFmtId="0" fontId="0" borderId="8" applyNumberFormat="0" applyFont="1" applyFill="0" applyBorder="1" applyAlignment="1" applyProtection="0">
      <alignment vertical="bottom"/>
    </xf>
    <xf numFmtId="0" fontId="0" borderId="15" applyNumberFormat="0" applyFont="1" applyFill="0" applyBorder="1" applyAlignment="1" applyProtection="0">
      <alignment vertical="bottom"/>
    </xf>
    <xf numFmtId="0" fontId="3" fillId="2" borderId="2" applyNumberFormat="1" applyFont="1" applyFill="1" applyBorder="1" applyAlignment="1" applyProtection="0">
      <alignment vertical="bottom"/>
    </xf>
    <xf numFmtId="60" fontId="3" fillId="2" borderId="2" applyNumberFormat="1" applyFont="1" applyFill="1" applyBorder="1" applyAlignment="1" applyProtection="0">
      <alignment vertical="bottom"/>
    </xf>
    <xf numFmtId="49" fontId="3" fillId="2" borderId="2" applyNumberFormat="1" applyFont="1" applyFill="1" applyBorder="1" applyAlignment="1" applyProtection="0">
      <alignment vertical="bottom"/>
    </xf>
    <xf numFmtId="2" fontId="0" borderId="3" applyNumberFormat="1" applyFont="1" applyFill="0" applyBorder="1" applyAlignment="1" applyProtection="0">
      <alignment vertical="bottom"/>
    </xf>
    <xf numFmtId="2" fontId="0" borderId="4" applyNumberFormat="1" applyFont="1" applyFill="0" applyBorder="1" applyAlignment="1" applyProtection="0">
      <alignment vertical="bottom"/>
    </xf>
    <xf numFmtId="2" fontId="0" borderId="13" applyNumberFormat="1" applyFont="1" applyFill="0" applyBorder="1" applyAlignment="1" applyProtection="0">
      <alignment vertical="bottom"/>
    </xf>
    <xf numFmtId="0" fontId="3" fillId="2" borderId="3" applyNumberFormat="1" applyFont="1" applyFill="1" applyBorder="1" applyAlignment="1" applyProtection="0">
      <alignment vertical="bottom"/>
    </xf>
    <xf numFmtId="60" fontId="3" fillId="2" borderId="16" applyNumberFormat="1" applyFont="1" applyFill="1" applyBorder="1" applyAlignment="1" applyProtection="0">
      <alignment vertical="bottom"/>
    </xf>
    <xf numFmtId="0" fontId="3" fillId="2" borderId="1" applyNumberFormat="1" applyFont="1" applyFill="1" applyBorder="1" applyAlignment="1" applyProtection="0">
      <alignment vertical="bottom"/>
    </xf>
    <xf numFmtId="2" fontId="3" fillId="2" borderId="2" applyNumberFormat="1" applyFont="1" applyFill="1" applyBorder="1" applyAlignment="1" applyProtection="0">
      <alignment vertical="bottom"/>
    </xf>
    <xf numFmtId="0" fontId="0" fillId="2" borderId="2" applyNumberFormat="1" applyFont="1" applyFill="1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00"/>
      <rgbColor rgb="ffaaaaaa"/>
      <rgbColor rgb="ffff000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H44"/>
  <sheetViews>
    <sheetView workbookViewId="0" showGridLines="0" defaultGridColor="1"/>
  </sheetViews>
  <sheetFormatPr defaultColWidth="10.8333" defaultRowHeight="15" customHeight="1" outlineLevelRow="0" outlineLevelCol="0"/>
  <cols>
    <col min="1" max="1" width="9.17188" style="1" customWidth="1"/>
    <col min="2" max="2" width="6.84375" style="1" customWidth="1"/>
    <col min="3" max="3" width="7.28125" style="1" customWidth="1"/>
    <col min="4" max="4" width="7.35156" style="1" customWidth="1"/>
    <col min="5" max="5" width="11.5" style="1" customWidth="1"/>
    <col min="6" max="6" width="15.5391" style="1" customWidth="1"/>
    <col min="7" max="7" width="5.8125" style="1" customWidth="1"/>
    <col min="8" max="8" width="7.35156" style="1" customWidth="1"/>
    <col min="9" max="256" width="10.8516" style="1" customWidth="1"/>
  </cols>
  <sheetData>
    <row r="1" ht="17" customHeight="1">
      <c r="A1" t="s" s="2">
        <v>0</v>
      </c>
      <c r="B1" s="3"/>
      <c r="C1" s="3"/>
      <c r="D1" s="3"/>
      <c r="E1" s="3"/>
      <c r="F1" s="3"/>
      <c r="G1" s="3"/>
      <c r="H1" s="3"/>
    </row>
    <row r="2" ht="17" customHeight="1">
      <c r="A2" t="s" s="4">
        <v>1</v>
      </c>
      <c r="B2" t="s" s="4">
        <v>2</v>
      </c>
      <c r="C2" t="s" s="4">
        <v>3</v>
      </c>
      <c r="D2" s="3"/>
      <c r="E2" t="s" s="4">
        <v>4</v>
      </c>
      <c r="F2" t="s" s="4">
        <v>5</v>
      </c>
      <c r="G2" t="s" s="4">
        <v>1</v>
      </c>
      <c r="H2" t="s" s="4">
        <v>6</v>
      </c>
    </row>
    <row r="3" ht="17" customHeight="1">
      <c r="A3" s="5">
        <v>11</v>
      </c>
      <c r="B3" s="5">
        <v>3</v>
      </c>
      <c r="C3" s="5">
        <f>A3-B3</f>
        <v>8</v>
      </c>
      <c r="D3" s="6"/>
      <c r="E3" t="s" s="7">
        <v>7</v>
      </c>
      <c r="F3" t="s" s="7">
        <v>8</v>
      </c>
      <c r="G3" s="6"/>
      <c r="H3" s="8"/>
    </row>
    <row r="4" ht="17" customHeight="1">
      <c r="A4" s="9">
        <v>15</v>
      </c>
      <c r="B4" s="9">
        <v>2</v>
      </c>
      <c r="C4" s="9">
        <f>A4-B4</f>
        <v>13</v>
      </c>
      <c r="D4" s="10"/>
      <c r="E4" t="s" s="11">
        <v>9</v>
      </c>
      <c r="F4" t="s" s="11">
        <v>10</v>
      </c>
      <c r="G4" s="10"/>
      <c r="H4" s="12"/>
    </row>
    <row r="5" ht="17" customHeight="1">
      <c r="A5" s="9">
        <v>7</v>
      </c>
      <c r="B5" s="9">
        <v>1</v>
      </c>
      <c r="C5" s="9">
        <f>A5-B5</f>
        <v>6</v>
      </c>
      <c r="D5" s="10"/>
      <c r="E5" t="s" s="11">
        <v>9</v>
      </c>
      <c r="F5" t="s" s="11">
        <v>11</v>
      </c>
      <c r="G5" s="10"/>
      <c r="H5" s="12"/>
    </row>
    <row r="6" ht="17" customHeight="1">
      <c r="A6" s="9">
        <v>19</v>
      </c>
      <c r="B6" s="9">
        <v>7</v>
      </c>
      <c r="C6" s="9">
        <f>A6-B6</f>
        <v>12</v>
      </c>
      <c r="D6" s="10"/>
      <c r="E6" t="s" s="11">
        <v>9</v>
      </c>
      <c r="F6" t="s" s="11">
        <v>12</v>
      </c>
      <c r="G6" s="10"/>
      <c r="H6" s="12"/>
    </row>
    <row r="7" ht="17" customHeight="1">
      <c r="A7" s="9">
        <v>39</v>
      </c>
      <c r="B7" s="9">
        <v>2</v>
      </c>
      <c r="C7" s="9">
        <f>A7-B7</f>
        <v>37</v>
      </c>
      <c r="D7" s="10"/>
      <c r="E7" t="s" s="11">
        <v>9</v>
      </c>
      <c r="F7" t="s" s="11">
        <v>13</v>
      </c>
      <c r="G7" s="10"/>
      <c r="H7" s="12"/>
    </row>
    <row r="8" ht="17" customHeight="1">
      <c r="A8" s="9">
        <v>11</v>
      </c>
      <c r="B8" s="9">
        <v>5</v>
      </c>
      <c r="C8" s="9">
        <f>A8-B8</f>
        <v>6</v>
      </c>
      <c r="D8" s="10"/>
      <c r="E8" t="s" s="11">
        <v>14</v>
      </c>
      <c r="F8" t="s" s="11">
        <v>15</v>
      </c>
      <c r="G8" s="10"/>
      <c r="H8" s="12"/>
    </row>
    <row r="9" ht="17" customHeight="1">
      <c r="A9" s="9">
        <v>29</v>
      </c>
      <c r="B9" s="9">
        <v>8</v>
      </c>
      <c r="C9" s="9">
        <f>A9-B9</f>
        <v>21</v>
      </c>
      <c r="D9" s="10"/>
      <c r="E9" t="s" s="11">
        <v>14</v>
      </c>
      <c r="F9" t="s" s="11">
        <v>16</v>
      </c>
      <c r="G9" s="10"/>
      <c r="H9" s="12"/>
    </row>
    <row r="10" ht="17" customHeight="1">
      <c r="A10" s="9">
        <v>21</v>
      </c>
      <c r="B10" s="9">
        <v>5</v>
      </c>
      <c r="C10" s="9">
        <f>A10-B10</f>
        <v>16</v>
      </c>
      <c r="D10" s="10"/>
      <c r="E10" t="s" s="11">
        <v>14</v>
      </c>
      <c r="F10" t="s" s="11">
        <v>12</v>
      </c>
      <c r="G10" s="10"/>
      <c r="H10" s="12"/>
    </row>
    <row r="11" ht="18" customHeight="1">
      <c r="A11" s="9">
        <v>18</v>
      </c>
      <c r="B11" s="9">
        <v>2</v>
      </c>
      <c r="C11" s="9">
        <f>A11-B11</f>
        <v>16</v>
      </c>
      <c r="D11" s="10"/>
      <c r="E11" t="s" s="11">
        <v>14</v>
      </c>
      <c r="F11" t="s" s="13">
        <v>13</v>
      </c>
      <c r="G11" s="14"/>
      <c r="H11" s="15"/>
    </row>
    <row r="12" ht="18" customHeight="1">
      <c r="A12" s="9">
        <v>28</v>
      </c>
      <c r="B12" s="9">
        <v>3</v>
      </c>
      <c r="C12" s="9">
        <f>A12-B12</f>
        <v>25</v>
      </c>
      <c r="D12" s="10"/>
      <c r="E12" t="s" s="16">
        <v>17</v>
      </c>
      <c r="F12" t="s" s="17">
        <v>10</v>
      </c>
      <c r="G12" s="18">
        <f>A12+A4</f>
        <v>43</v>
      </c>
      <c r="H12" s="19">
        <f>(C12+C4)/(A12+A4)</f>
        <v>0.8837209302325582</v>
      </c>
    </row>
    <row r="13" ht="17" customHeight="1">
      <c r="A13" s="9">
        <v>20</v>
      </c>
      <c r="B13" s="9">
        <v>8</v>
      </c>
      <c r="C13" s="9">
        <f>A13-B13</f>
        <v>12</v>
      </c>
      <c r="D13" s="10"/>
      <c r="E13" t="s" s="16">
        <v>17</v>
      </c>
      <c r="F13" t="s" s="20">
        <v>11</v>
      </c>
      <c r="G13" s="9">
        <f>A13+A5</f>
        <v>27</v>
      </c>
      <c r="H13" s="21">
        <f>(C13+C5)/(A13+A5)</f>
        <v>0.6666666666666666</v>
      </c>
    </row>
    <row r="14" ht="17" customHeight="1">
      <c r="A14" s="9">
        <v>88</v>
      </c>
      <c r="B14" s="9">
        <v>21</v>
      </c>
      <c r="C14" s="9">
        <f>A14-B14</f>
        <v>67</v>
      </c>
      <c r="D14" s="10"/>
      <c r="E14" t="s" s="16">
        <v>17</v>
      </c>
      <c r="F14" t="s" s="20">
        <v>12</v>
      </c>
      <c r="G14" s="9">
        <f>A14+A10+A6</f>
        <v>128</v>
      </c>
      <c r="H14" s="21">
        <f>(C14+C10+C6)/(A14+A10+A6)</f>
        <v>0.7421875</v>
      </c>
    </row>
    <row r="15" ht="18" customHeight="1">
      <c r="A15" s="9">
        <v>92</v>
      </c>
      <c r="B15" s="9">
        <v>22</v>
      </c>
      <c r="C15" s="9">
        <f>A15-B15</f>
        <v>70</v>
      </c>
      <c r="D15" s="10"/>
      <c r="E15" t="s" s="16">
        <v>17</v>
      </c>
      <c r="F15" t="s" s="22">
        <v>13</v>
      </c>
      <c r="G15" s="23">
        <f>A15+A11+A7</f>
        <v>149</v>
      </c>
      <c r="H15" s="24">
        <f>(C15+C11+C7)/(A15+A11+A7)</f>
        <v>0.825503355704698</v>
      </c>
    </row>
    <row r="16" ht="18" customHeight="1">
      <c r="A16" s="25"/>
      <c r="B16" s="26"/>
      <c r="C16" s="26"/>
      <c r="D16" s="26"/>
      <c r="E16" s="26"/>
      <c r="F16" s="27"/>
      <c r="G16" s="28"/>
      <c r="H16" s="28"/>
    </row>
    <row r="17" ht="17" customHeight="1">
      <c r="A17" t="s" s="2">
        <v>0</v>
      </c>
      <c r="B17" t="s" s="4">
        <v>2</v>
      </c>
      <c r="C17" t="s" s="4">
        <v>3</v>
      </c>
      <c r="D17" t="s" s="4">
        <v>6</v>
      </c>
      <c r="E17" s="3"/>
      <c r="F17" t="s" s="4">
        <v>18</v>
      </c>
      <c r="G17" s="29"/>
      <c r="H17" s="10"/>
    </row>
    <row r="18" ht="17" customHeight="1">
      <c r="A18" s="30">
        <f>SUM(A3:A15)</f>
        <v>398</v>
      </c>
      <c r="B18" s="30">
        <f>SUM(B3:B15)</f>
        <v>89</v>
      </c>
      <c r="C18" s="30">
        <f>SUM(C3:C15)</f>
        <v>309</v>
      </c>
      <c r="D18" s="31">
        <f>C18/A18</f>
        <v>0.7763819095477387</v>
      </c>
      <c r="E18" t="s" s="32">
        <v>19</v>
      </c>
      <c r="F18" t="s" s="4">
        <v>20</v>
      </c>
      <c r="G18" s="29"/>
      <c r="H18" s="10"/>
    </row>
    <row r="19" ht="17" customHeight="1">
      <c r="A19" s="5">
        <f>SUM(A4:A7)</f>
        <v>80</v>
      </c>
      <c r="B19" s="5">
        <f>SUM(B4:B7)</f>
        <v>12</v>
      </c>
      <c r="C19" s="5">
        <f>SUM(C4:C7)</f>
        <v>68</v>
      </c>
      <c r="D19" s="33">
        <f>C19/A19</f>
        <v>0.85</v>
      </c>
      <c r="E19" t="s" s="7">
        <v>9</v>
      </c>
      <c r="F19" s="6"/>
      <c r="G19" s="10"/>
      <c r="H19" s="10"/>
    </row>
    <row r="20" ht="17" customHeight="1">
      <c r="A20" s="9">
        <f>SUM(A8:A11)</f>
        <v>79</v>
      </c>
      <c r="B20" s="9">
        <f>SUM(B8:B11)</f>
        <v>20</v>
      </c>
      <c r="C20" s="9">
        <f>SUM(C8:C11)</f>
        <v>59</v>
      </c>
      <c r="D20" s="34">
        <f>C20/A20</f>
        <v>0.7468354430379747</v>
      </c>
      <c r="E20" t="s" s="11">
        <v>14</v>
      </c>
      <c r="F20" s="10"/>
      <c r="G20" s="10"/>
      <c r="H20" s="10"/>
    </row>
    <row r="21" ht="17" customHeight="1">
      <c r="A21" s="9">
        <f>SUM(A12:A15)</f>
        <v>228</v>
      </c>
      <c r="B21" s="9">
        <f>SUM(B12:B15)</f>
        <v>54</v>
      </c>
      <c r="C21" s="9">
        <f>SUM(C12:C15)</f>
        <v>174</v>
      </c>
      <c r="D21" s="34">
        <f>C21/A21</f>
        <v>0.7631578947368421</v>
      </c>
      <c r="E21" t="s" s="11">
        <v>21</v>
      </c>
      <c r="F21" s="10"/>
      <c r="G21" s="10"/>
      <c r="H21" s="10"/>
    </row>
    <row r="22" ht="17" customHeight="1">
      <c r="A22" s="26"/>
      <c r="B22" s="26"/>
      <c r="C22" s="26"/>
      <c r="D22" s="35"/>
      <c r="E22" s="26"/>
      <c r="F22" s="26"/>
      <c r="G22" s="10"/>
      <c r="H22" s="10"/>
    </row>
    <row r="23" ht="17" customHeight="1">
      <c r="A23" t="s" s="2">
        <v>22</v>
      </c>
      <c r="B23" t="s" s="4">
        <v>3</v>
      </c>
      <c r="C23" t="s" s="4">
        <v>2</v>
      </c>
      <c r="D23" t="s" s="4">
        <v>6</v>
      </c>
      <c r="E23" s="3"/>
      <c r="F23" t="s" s="4">
        <v>18</v>
      </c>
      <c r="G23" s="29"/>
      <c r="H23" s="10"/>
    </row>
    <row r="24" ht="17" customHeight="1">
      <c r="A24" s="36">
        <f>SUM(A25:A32)</f>
        <v>398</v>
      </c>
      <c r="B24" s="36">
        <f>SUM(B25:B32)</f>
        <v>127</v>
      </c>
      <c r="C24" s="36">
        <f>SUM(C25:C32)</f>
        <v>271</v>
      </c>
      <c r="D24" s="37">
        <f>C24/A24</f>
        <v>0.6809045226130653</v>
      </c>
      <c r="E24" t="s" s="32">
        <v>19</v>
      </c>
      <c r="F24" t="s" s="4">
        <v>20</v>
      </c>
      <c r="G24" s="29"/>
      <c r="H24" s="10"/>
    </row>
    <row r="25" ht="17" customHeight="1">
      <c r="A25" s="9">
        <v>36</v>
      </c>
      <c r="B25" s="9">
        <v>11</v>
      </c>
      <c r="C25" s="9">
        <f>A25-B25</f>
        <v>25</v>
      </c>
      <c r="D25" s="10"/>
      <c r="E25" t="s" s="7">
        <v>14</v>
      </c>
      <c r="F25" s="6"/>
      <c r="G25" s="10"/>
      <c r="H25" s="10"/>
    </row>
    <row r="26" ht="17" customHeight="1">
      <c r="A26" s="9">
        <v>19</v>
      </c>
      <c r="B26" s="9">
        <v>6</v>
      </c>
      <c r="C26" s="9">
        <f>A26-B26</f>
        <v>13</v>
      </c>
      <c r="D26" s="10"/>
      <c r="E26" t="s" s="11">
        <v>9</v>
      </c>
      <c r="F26" s="10"/>
      <c r="G26" s="10"/>
      <c r="H26" s="10"/>
    </row>
    <row r="27" ht="17" customHeight="1">
      <c r="A27" s="9">
        <v>34</v>
      </c>
      <c r="B27" s="9">
        <v>7</v>
      </c>
      <c r="C27" s="9">
        <f>A27-B27</f>
        <v>27</v>
      </c>
      <c r="D27" s="10"/>
      <c r="E27" t="s" s="11">
        <v>23</v>
      </c>
      <c r="F27" s="10"/>
      <c r="G27" s="10"/>
      <c r="H27" s="10"/>
    </row>
    <row r="28" ht="17" customHeight="1">
      <c r="A28" s="9">
        <v>18</v>
      </c>
      <c r="B28" s="9">
        <v>10</v>
      </c>
      <c r="C28" s="9">
        <f>A28-B28</f>
        <v>8</v>
      </c>
      <c r="D28" s="10"/>
      <c r="E28" t="s" s="11">
        <v>17</v>
      </c>
      <c r="F28" t="s" s="11">
        <v>24</v>
      </c>
      <c r="G28" s="10"/>
      <c r="H28" s="10"/>
    </row>
    <row r="29" ht="17" customHeight="1">
      <c r="A29" s="9">
        <v>14</v>
      </c>
      <c r="B29" s="9">
        <v>5</v>
      </c>
      <c r="C29" s="9">
        <f>A29-B29</f>
        <v>9</v>
      </c>
      <c r="D29" s="10"/>
      <c r="E29" t="s" s="11">
        <v>17</v>
      </c>
      <c r="F29" t="s" s="11">
        <v>25</v>
      </c>
      <c r="G29" s="10"/>
      <c r="H29" s="10"/>
    </row>
    <row r="30" ht="17" customHeight="1">
      <c r="A30" s="9">
        <v>18</v>
      </c>
      <c r="B30" s="9">
        <v>5</v>
      </c>
      <c r="C30" s="9">
        <f>A30-B30</f>
        <v>13</v>
      </c>
      <c r="D30" s="10"/>
      <c r="E30" t="s" s="11">
        <v>17</v>
      </c>
      <c r="F30" t="s" s="11">
        <v>26</v>
      </c>
      <c r="G30" s="10"/>
      <c r="H30" s="10"/>
    </row>
    <row r="31" ht="17" customHeight="1">
      <c r="A31" s="9">
        <v>72</v>
      </c>
      <c r="B31" s="9">
        <v>27</v>
      </c>
      <c r="C31" s="9">
        <f>A31-B31</f>
        <v>45</v>
      </c>
      <c r="D31" s="10"/>
      <c r="E31" t="s" s="11">
        <v>17</v>
      </c>
      <c r="F31" t="s" s="11">
        <v>27</v>
      </c>
      <c r="G31" s="10"/>
      <c r="H31" s="10"/>
    </row>
    <row r="32" ht="17" customHeight="1">
      <c r="A32" s="9">
        <v>187</v>
      </c>
      <c r="B32" s="9">
        <v>56</v>
      </c>
      <c r="C32" s="9">
        <f>A32-B32</f>
        <v>131</v>
      </c>
      <c r="D32" s="34">
        <f>(C28+C29+C30+C31+C32)/(A28+A29+A30+A31+A32)</f>
        <v>0.6666666666666666</v>
      </c>
      <c r="E32" t="s" s="11">
        <v>17</v>
      </c>
      <c r="F32" t="s" s="11">
        <v>28</v>
      </c>
      <c r="G32" s="10"/>
      <c r="H32" s="10"/>
    </row>
    <row r="33" ht="17" customHeight="1">
      <c r="A33" s="26"/>
      <c r="B33" s="26"/>
      <c r="C33" s="26"/>
      <c r="D33" s="26"/>
      <c r="E33" s="26"/>
      <c r="F33" s="26"/>
      <c r="G33" s="10"/>
      <c r="H33" s="10"/>
    </row>
    <row r="34" ht="17" customHeight="1">
      <c r="A34" t="s" s="2">
        <v>29</v>
      </c>
      <c r="B34" t="s" s="4">
        <v>2</v>
      </c>
      <c r="C34" t="s" s="4">
        <v>3</v>
      </c>
      <c r="D34" t="s" s="4">
        <v>6</v>
      </c>
      <c r="E34" s="3"/>
      <c r="F34" t="s" s="4">
        <v>30</v>
      </c>
      <c r="G34" s="29"/>
      <c r="H34" s="10"/>
    </row>
    <row r="35" ht="17" customHeight="1">
      <c r="A35" s="38">
        <f>SUM(A37:A44)</f>
        <v>99</v>
      </c>
      <c r="B35" s="30">
        <f>SUM(B37:B44)</f>
        <v>35</v>
      </c>
      <c r="C35" s="30">
        <f>SUM(C37:C44)</f>
        <v>64</v>
      </c>
      <c r="D35" s="39">
        <f>C35/A35</f>
        <v>0.6464646464646465</v>
      </c>
      <c r="E35" t="s" s="32">
        <v>19</v>
      </c>
      <c r="F35" s="40">
        <v>0.0033</v>
      </c>
      <c r="G35" s="29"/>
      <c r="H35" s="10"/>
    </row>
    <row r="36" ht="17" customHeight="1">
      <c r="A36" s="38">
        <f>SUM(A37:A43)</f>
        <v>75</v>
      </c>
      <c r="B36" s="30">
        <f>SUM(B37:B43)</f>
        <v>30</v>
      </c>
      <c r="C36" s="30">
        <f>SUM(C37:C43)</f>
        <v>45</v>
      </c>
      <c r="D36" s="39">
        <f>C36/A36</f>
        <v>0.6</v>
      </c>
      <c r="E36" t="s" s="32">
        <v>31</v>
      </c>
      <c r="F36" s="40">
        <v>0.067</v>
      </c>
      <c r="G36" s="29"/>
      <c r="H36" s="10"/>
    </row>
    <row r="37" ht="17" customHeight="1">
      <c r="A37" s="5">
        <v>6</v>
      </c>
      <c r="B37" s="5">
        <v>2</v>
      </c>
      <c r="C37" s="5">
        <f>A37-B37</f>
        <v>4</v>
      </c>
      <c r="D37" s="8">
        <f>C37/A37</f>
        <v>0.6666666666666666</v>
      </c>
      <c r="E37" t="s" s="7">
        <v>32</v>
      </c>
      <c r="F37" s="6"/>
      <c r="G37" s="10"/>
      <c r="H37" s="10"/>
    </row>
    <row r="38" ht="17" customHeight="1">
      <c r="A38" s="9">
        <v>9</v>
      </c>
      <c r="B38" s="9">
        <v>5</v>
      </c>
      <c r="C38" s="9">
        <f>A38-B38</f>
        <v>4</v>
      </c>
      <c r="D38" s="12">
        <f>C38/A38</f>
        <v>0.4444444444444444</v>
      </c>
      <c r="E38" t="s" s="11">
        <v>33</v>
      </c>
      <c r="F38" s="10"/>
      <c r="G38" s="10"/>
      <c r="H38" s="10"/>
    </row>
    <row r="39" ht="17" customHeight="1">
      <c r="A39" s="9">
        <v>10</v>
      </c>
      <c r="B39" s="9">
        <v>5</v>
      </c>
      <c r="C39" s="9">
        <f>A39-B39</f>
        <v>5</v>
      </c>
      <c r="D39" s="12">
        <f>C39/A39</f>
        <v>0.5</v>
      </c>
      <c r="E39" t="s" s="11">
        <v>34</v>
      </c>
      <c r="F39" s="10"/>
      <c r="G39" s="10"/>
      <c r="H39" s="10"/>
    </row>
    <row r="40" ht="17" customHeight="1">
      <c r="A40" s="9">
        <v>11</v>
      </c>
      <c r="B40" s="9">
        <v>4</v>
      </c>
      <c r="C40" s="9">
        <f>A40-B40</f>
        <v>7</v>
      </c>
      <c r="D40" s="12">
        <f>C40/A40</f>
        <v>0.6363636363636364</v>
      </c>
      <c r="E40" t="s" s="11">
        <v>35</v>
      </c>
      <c r="F40" s="10"/>
      <c r="G40" s="10"/>
      <c r="H40" s="10"/>
    </row>
    <row r="41" ht="17" customHeight="1">
      <c r="A41" s="9">
        <v>11</v>
      </c>
      <c r="B41" s="9">
        <v>4</v>
      </c>
      <c r="C41" s="9">
        <f>A41-B41</f>
        <v>7</v>
      </c>
      <c r="D41" s="12">
        <f>C41/A41</f>
        <v>0.6363636363636364</v>
      </c>
      <c r="E41" t="s" s="11">
        <v>36</v>
      </c>
      <c r="F41" s="10"/>
      <c r="G41" s="10"/>
      <c r="H41" s="10"/>
    </row>
    <row r="42" ht="17" customHeight="1">
      <c r="A42" s="9">
        <v>17</v>
      </c>
      <c r="B42" s="9">
        <v>7</v>
      </c>
      <c r="C42" s="9">
        <f>A42-B42</f>
        <v>10</v>
      </c>
      <c r="D42" s="12">
        <f>C42/A42</f>
        <v>0.5882352941176471</v>
      </c>
      <c r="E42" t="s" s="11">
        <v>37</v>
      </c>
      <c r="F42" s="10"/>
      <c r="G42" s="10"/>
      <c r="H42" s="10"/>
    </row>
    <row r="43" ht="17" customHeight="1">
      <c r="A43" s="9">
        <v>11</v>
      </c>
      <c r="B43" s="9">
        <v>3</v>
      </c>
      <c r="C43" s="9">
        <f>A43-B43</f>
        <v>8</v>
      </c>
      <c r="D43" s="12">
        <f>C43/A43</f>
        <v>0.7272727272727273</v>
      </c>
      <c r="E43" t="s" s="11">
        <v>38</v>
      </c>
      <c r="F43" s="10"/>
      <c r="G43" s="10"/>
      <c r="H43" s="10"/>
    </row>
    <row r="44" ht="17" customHeight="1">
      <c r="A44" s="9">
        <v>24</v>
      </c>
      <c r="B44" s="9">
        <v>5</v>
      </c>
      <c r="C44" s="9">
        <f>A44-B44</f>
        <v>19</v>
      </c>
      <c r="D44" s="12">
        <f>C44/A44</f>
        <v>0.7916666666666666</v>
      </c>
      <c r="E44" t="s" s="11">
        <v>39</v>
      </c>
      <c r="F44" s="10"/>
      <c r="G44" s="10"/>
      <c r="H44" s="10"/>
    </row>
  </sheetData>
  <pageMargins left="0.75" right="0.75" top="1" bottom="1" header="0.5" footer="0.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