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yan\Desktop\Alzheimers works\csc sumission\PeerJ\Revision 2017 07 18\"/>
    </mc:Choice>
  </mc:AlternateContent>
  <bookViews>
    <workbookView xWindow="0" yWindow="0" windowWidth="19200" windowHeight="6940" xr2:uid="{00000000-000D-0000-FFFF-FFFF00000000}"/>
  </bookViews>
  <sheets>
    <sheet name="Raw data and fitting summary" sheetId="9" r:id="rId1"/>
    <sheet name="modified direct linear plot" sheetId="10" r:id="rId2"/>
    <sheet name="Non-competitive" sheetId="5" r:id="rId3"/>
    <sheet name="Competitive" sheetId="2" r:id="rId4"/>
    <sheet name="Uncompetitive" sheetId="4" r:id="rId5"/>
    <sheet name="Mixed Non-competitive" sheetId="6" r:id="rId6"/>
    <sheet name="Modifier equation" sheetId="7" r:id="rId7"/>
  </sheets>
  <definedNames>
    <definedName name="solver_adj" localSheetId="3" hidden="1">Competitive!$T$4:$V$4</definedName>
    <definedName name="solver_adj" localSheetId="5" hidden="1">'Mixed Non-competitive'!$S$4:$U$4</definedName>
    <definedName name="solver_adj" localSheetId="6" hidden="1">'Modifier equation'!$T$4:$V$4</definedName>
    <definedName name="solver_adj" localSheetId="2" hidden="1">'Non-competitive'!$T$4:$V$4</definedName>
    <definedName name="solver_adj" localSheetId="0" hidden="1">'Raw data and fitting summary'!#REF!</definedName>
    <definedName name="solver_adj" localSheetId="4" hidden="1">Uncompetitive!$T$4:$V$4</definedName>
    <definedName name="solver_cvg" localSheetId="3" hidden="1">0.0001</definedName>
    <definedName name="solver_cvg" localSheetId="5" hidden="1">0.0001</definedName>
    <definedName name="solver_cvg" localSheetId="6" hidden="1">0.0001</definedName>
    <definedName name="solver_cvg" localSheetId="2" hidden="1">0.0001</definedName>
    <definedName name="solver_cvg" localSheetId="0" hidden="1">0.0001</definedName>
    <definedName name="solver_cvg" localSheetId="4" hidden="1">0.0001</definedName>
    <definedName name="solver_drv" localSheetId="3" hidden="1">1</definedName>
    <definedName name="solver_drv" localSheetId="5" hidden="1">1</definedName>
    <definedName name="solver_drv" localSheetId="6" hidden="1">1</definedName>
    <definedName name="solver_drv" localSheetId="2" hidden="1">1</definedName>
    <definedName name="solver_drv" localSheetId="0" hidden="1">1</definedName>
    <definedName name="solver_drv" localSheetId="4" hidden="1">1</definedName>
    <definedName name="solver_eng" localSheetId="3" hidden="1">1</definedName>
    <definedName name="solver_eng" localSheetId="5" hidden="1">1</definedName>
    <definedName name="solver_eng" localSheetId="6" hidden="1">1</definedName>
    <definedName name="solver_eng" localSheetId="2" hidden="1">1</definedName>
    <definedName name="solver_eng" localSheetId="0" hidden="1">1</definedName>
    <definedName name="solver_eng" localSheetId="4" hidden="1">1</definedName>
    <definedName name="solver_est" localSheetId="3" hidden="1">1</definedName>
    <definedName name="solver_est" localSheetId="5" hidden="1">1</definedName>
    <definedName name="solver_est" localSheetId="6" hidden="1">1</definedName>
    <definedName name="solver_est" localSheetId="2" hidden="1">1</definedName>
    <definedName name="solver_est" localSheetId="0" hidden="1">1</definedName>
    <definedName name="solver_est" localSheetId="4" hidden="1">1</definedName>
    <definedName name="solver_itr" localSheetId="3" hidden="1">2147483647</definedName>
    <definedName name="solver_itr" localSheetId="5" hidden="1">2147483647</definedName>
    <definedName name="solver_itr" localSheetId="6" hidden="1">2147483647</definedName>
    <definedName name="solver_itr" localSheetId="2" hidden="1">2147483647</definedName>
    <definedName name="solver_itr" localSheetId="0" hidden="1">2147483647</definedName>
    <definedName name="solver_itr" localSheetId="4" hidden="1">2147483647</definedName>
    <definedName name="solver_mip" localSheetId="3" hidden="1">2147483647</definedName>
    <definedName name="solver_mip" localSheetId="5" hidden="1">2147483647</definedName>
    <definedName name="solver_mip" localSheetId="6" hidden="1">2147483647</definedName>
    <definedName name="solver_mip" localSheetId="2" hidden="1">2147483647</definedName>
    <definedName name="solver_mip" localSheetId="0" hidden="1">2147483647</definedName>
    <definedName name="solver_mip" localSheetId="4" hidden="1">2147483647</definedName>
    <definedName name="solver_mni" localSheetId="3" hidden="1">30</definedName>
    <definedName name="solver_mni" localSheetId="5" hidden="1">30</definedName>
    <definedName name="solver_mni" localSheetId="6" hidden="1">30</definedName>
    <definedName name="solver_mni" localSheetId="2" hidden="1">30</definedName>
    <definedName name="solver_mni" localSheetId="0" hidden="1">30</definedName>
    <definedName name="solver_mni" localSheetId="4" hidden="1">30</definedName>
    <definedName name="solver_mrt" localSheetId="3" hidden="1">0.075</definedName>
    <definedName name="solver_mrt" localSheetId="5" hidden="1">0.075</definedName>
    <definedName name="solver_mrt" localSheetId="6" hidden="1">0.075</definedName>
    <definedName name="solver_mrt" localSheetId="2" hidden="1">0.075</definedName>
    <definedName name="solver_mrt" localSheetId="0" hidden="1">0.075</definedName>
    <definedName name="solver_mrt" localSheetId="4" hidden="1">0.075</definedName>
    <definedName name="solver_msl" localSheetId="3" hidden="1">2</definedName>
    <definedName name="solver_msl" localSheetId="5" hidden="1">2</definedName>
    <definedName name="solver_msl" localSheetId="6" hidden="1">2</definedName>
    <definedName name="solver_msl" localSheetId="2" hidden="1">2</definedName>
    <definedName name="solver_msl" localSheetId="0" hidden="1">2</definedName>
    <definedName name="solver_msl" localSheetId="4" hidden="1">2</definedName>
    <definedName name="solver_neg" localSheetId="3" hidden="1">1</definedName>
    <definedName name="solver_neg" localSheetId="5" hidden="1">1</definedName>
    <definedName name="solver_neg" localSheetId="6" hidden="1">1</definedName>
    <definedName name="solver_neg" localSheetId="2" hidden="1">1</definedName>
    <definedName name="solver_neg" localSheetId="0" hidden="1">1</definedName>
    <definedName name="solver_neg" localSheetId="4" hidden="1">1</definedName>
    <definedName name="solver_nod" localSheetId="3" hidden="1">2147483647</definedName>
    <definedName name="solver_nod" localSheetId="5" hidden="1">2147483647</definedName>
    <definedName name="solver_nod" localSheetId="6" hidden="1">2147483647</definedName>
    <definedName name="solver_nod" localSheetId="2" hidden="1">2147483647</definedName>
    <definedName name="solver_nod" localSheetId="0" hidden="1">2147483647</definedName>
    <definedName name="solver_nod" localSheetId="4" hidden="1">2147483647</definedName>
    <definedName name="solver_num" localSheetId="3" hidden="1">0</definedName>
    <definedName name="solver_num" localSheetId="5" hidden="1">0</definedName>
    <definedName name="solver_num" localSheetId="6" hidden="1">0</definedName>
    <definedName name="solver_num" localSheetId="2" hidden="1">0</definedName>
    <definedName name="solver_num" localSheetId="0" hidden="1">0</definedName>
    <definedName name="solver_num" localSheetId="4" hidden="1">0</definedName>
    <definedName name="solver_nwt" localSheetId="3" hidden="1">1</definedName>
    <definedName name="solver_nwt" localSheetId="5" hidden="1">1</definedName>
    <definedName name="solver_nwt" localSheetId="6" hidden="1">1</definedName>
    <definedName name="solver_nwt" localSheetId="2" hidden="1">1</definedName>
    <definedName name="solver_nwt" localSheetId="0" hidden="1">1</definedName>
    <definedName name="solver_nwt" localSheetId="4" hidden="1">1</definedName>
    <definedName name="solver_opt" localSheetId="3" hidden="1">Competitive!$V$10</definedName>
    <definedName name="solver_opt" localSheetId="5" hidden="1">'Mixed Non-competitive'!$V$10</definedName>
    <definedName name="solver_opt" localSheetId="6" hidden="1">'Modifier equation'!$V$10</definedName>
    <definedName name="solver_opt" localSheetId="2" hidden="1">'Non-competitive'!$V$10</definedName>
    <definedName name="solver_opt" localSheetId="0" hidden="1">'Raw data and fitting summary'!$J$44</definedName>
    <definedName name="solver_opt" localSheetId="4" hidden="1">Uncompetitive!$V$10</definedName>
    <definedName name="solver_pre" localSheetId="3" hidden="1">0.000001</definedName>
    <definedName name="solver_pre" localSheetId="5" hidden="1">0.000001</definedName>
    <definedName name="solver_pre" localSheetId="6" hidden="1">0.000001</definedName>
    <definedName name="solver_pre" localSheetId="2" hidden="1">0.000001</definedName>
    <definedName name="solver_pre" localSheetId="0" hidden="1">0.000001</definedName>
    <definedName name="solver_pre" localSheetId="4" hidden="1">0.000001</definedName>
    <definedName name="solver_rbv" localSheetId="3" hidden="1">1</definedName>
    <definedName name="solver_rbv" localSheetId="5" hidden="1">1</definedName>
    <definedName name="solver_rbv" localSheetId="6" hidden="1">1</definedName>
    <definedName name="solver_rbv" localSheetId="2" hidden="1">1</definedName>
    <definedName name="solver_rbv" localSheetId="0" hidden="1">1</definedName>
    <definedName name="solver_rbv" localSheetId="4" hidden="1">1</definedName>
    <definedName name="solver_rlx" localSheetId="3" hidden="1">2</definedName>
    <definedName name="solver_rlx" localSheetId="5" hidden="1">2</definedName>
    <definedName name="solver_rlx" localSheetId="6" hidden="1">2</definedName>
    <definedName name="solver_rlx" localSheetId="2" hidden="1">2</definedName>
    <definedName name="solver_rlx" localSheetId="0" hidden="1">2</definedName>
    <definedName name="solver_rlx" localSheetId="4" hidden="1">2</definedName>
    <definedName name="solver_rsd" localSheetId="3" hidden="1">0</definedName>
    <definedName name="solver_rsd" localSheetId="5" hidden="1">0</definedName>
    <definedName name="solver_rsd" localSheetId="6" hidden="1">0</definedName>
    <definedName name="solver_rsd" localSheetId="2" hidden="1">0</definedName>
    <definedName name="solver_rsd" localSheetId="0" hidden="1">0</definedName>
    <definedName name="solver_rsd" localSheetId="4" hidden="1">0</definedName>
    <definedName name="solver_scl" localSheetId="3" hidden="1">1</definedName>
    <definedName name="solver_scl" localSheetId="5" hidden="1">1</definedName>
    <definedName name="solver_scl" localSheetId="6" hidden="1">1</definedName>
    <definedName name="solver_scl" localSheetId="2" hidden="1">1</definedName>
    <definedName name="solver_scl" localSheetId="0" hidden="1">1</definedName>
    <definedName name="solver_scl" localSheetId="4" hidden="1">1</definedName>
    <definedName name="solver_sho" localSheetId="3" hidden="1">2</definedName>
    <definedName name="solver_sho" localSheetId="5" hidden="1">2</definedName>
    <definedName name="solver_sho" localSheetId="6" hidden="1">2</definedName>
    <definedName name="solver_sho" localSheetId="2" hidden="1">2</definedName>
    <definedName name="solver_sho" localSheetId="0" hidden="1">2</definedName>
    <definedName name="solver_sho" localSheetId="4" hidden="1">2</definedName>
    <definedName name="solver_ssz" localSheetId="3" hidden="1">100</definedName>
    <definedName name="solver_ssz" localSheetId="5" hidden="1">100</definedName>
    <definedName name="solver_ssz" localSheetId="6" hidden="1">100</definedName>
    <definedName name="solver_ssz" localSheetId="2" hidden="1">100</definedName>
    <definedName name="solver_ssz" localSheetId="0" hidden="1">100</definedName>
    <definedName name="solver_ssz" localSheetId="4" hidden="1">100</definedName>
    <definedName name="solver_tim" localSheetId="3" hidden="1">2147483647</definedName>
    <definedName name="solver_tim" localSheetId="5" hidden="1">2147483647</definedName>
    <definedName name="solver_tim" localSheetId="6" hidden="1">2147483647</definedName>
    <definedName name="solver_tim" localSheetId="2" hidden="1">2147483647</definedName>
    <definedName name="solver_tim" localSheetId="0" hidden="1">2147483647</definedName>
    <definedName name="solver_tim" localSheetId="4" hidden="1">2147483647</definedName>
    <definedName name="solver_tol" localSheetId="3" hidden="1">0.01</definedName>
    <definedName name="solver_tol" localSheetId="5" hidden="1">0.01</definedName>
    <definedName name="solver_tol" localSheetId="6" hidden="1">0.01</definedName>
    <definedName name="solver_tol" localSheetId="2" hidden="1">0.01</definedName>
    <definedName name="solver_tol" localSheetId="0" hidden="1">0.01</definedName>
    <definedName name="solver_tol" localSheetId="4" hidden="1">0.01</definedName>
    <definedName name="solver_typ" localSheetId="3" hidden="1">2</definedName>
    <definedName name="solver_typ" localSheetId="5" hidden="1">2</definedName>
    <definedName name="solver_typ" localSheetId="6" hidden="1">2</definedName>
    <definedName name="solver_typ" localSheetId="2" hidden="1">2</definedName>
    <definedName name="solver_typ" localSheetId="0" hidden="1">2</definedName>
    <definedName name="solver_typ" localSheetId="4" hidden="1">2</definedName>
    <definedName name="solver_val" localSheetId="3" hidden="1">0</definedName>
    <definedName name="solver_val" localSheetId="5" hidden="1">0</definedName>
    <definedName name="solver_val" localSheetId="6" hidden="1">0</definedName>
    <definedName name="solver_val" localSheetId="2" hidden="1">0</definedName>
    <definedName name="solver_val" localSheetId="0" hidden="1">0</definedName>
    <definedName name="solver_val" localSheetId="4" hidden="1">0</definedName>
    <definedName name="solver_ver" localSheetId="3" hidden="1">3</definedName>
    <definedName name="solver_ver" localSheetId="5" hidden="1">3</definedName>
    <definedName name="solver_ver" localSheetId="6" hidden="1">3</definedName>
    <definedName name="solver_ver" localSheetId="2" hidden="1">3</definedName>
    <definedName name="solver_ver" localSheetId="0" hidden="1">3</definedName>
    <definedName name="solver_ver" localSheetId="4" hidden="1">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3" i="9" l="1"/>
  <c r="D43" i="9"/>
  <c r="B194" i="9" l="1"/>
  <c r="B193" i="9"/>
  <c r="B191" i="9"/>
  <c r="B189" i="9"/>
  <c r="G54" i="9" l="1"/>
  <c r="H54" i="9"/>
  <c r="I54" i="9"/>
  <c r="J54" i="9"/>
  <c r="F54" i="9"/>
  <c r="H24" i="9" l="1"/>
  <c r="I24" i="9" l="1"/>
  <c r="K24" i="9" s="1"/>
  <c r="M24" i="9" s="1"/>
  <c r="O24" i="9" s="1"/>
  <c r="I25" i="9"/>
  <c r="K25" i="9" s="1"/>
  <c r="M25" i="9" s="1"/>
  <c r="O25" i="9" s="1"/>
  <c r="I26" i="9"/>
  <c r="K26" i="9" s="1"/>
  <c r="M26" i="9" s="1"/>
  <c r="O26" i="9" s="1"/>
  <c r="I27" i="9"/>
  <c r="K27" i="9" s="1"/>
  <c r="M27" i="9" s="1"/>
  <c r="O27" i="9" s="1"/>
  <c r="I28" i="9"/>
  <c r="K28" i="9" s="1"/>
  <c r="M28" i="9" s="1"/>
  <c r="O28" i="9" s="1"/>
  <c r="I29" i="9"/>
  <c r="K29" i="9" s="1"/>
  <c r="M29" i="9" s="1"/>
  <c r="O29" i="9" s="1"/>
  <c r="I30" i="9"/>
  <c r="K30" i="9" s="1"/>
  <c r="M30" i="9" s="1"/>
  <c r="O30" i="9" s="1"/>
  <c r="I31" i="9"/>
  <c r="K31" i="9" s="1"/>
  <c r="M31" i="9" s="1"/>
  <c r="O31" i="9" s="1"/>
  <c r="I32" i="9"/>
  <c r="K32" i="9" s="1"/>
  <c r="M32" i="9" s="1"/>
  <c r="O32" i="9" s="1"/>
  <c r="I33" i="9"/>
  <c r="K33" i="9" s="1"/>
  <c r="M33" i="9" s="1"/>
  <c r="O33" i="9" s="1"/>
  <c r="I34" i="9"/>
  <c r="K34" i="9" s="1"/>
  <c r="M34" i="9" s="1"/>
  <c r="O34" i="9" s="1"/>
  <c r="I35" i="9"/>
  <c r="K35" i="9" s="1"/>
  <c r="M35" i="9" s="1"/>
  <c r="O35" i="9" s="1"/>
  <c r="I36" i="9"/>
  <c r="K36" i="9" s="1"/>
  <c r="M36" i="9" s="1"/>
  <c r="O36" i="9" s="1"/>
  <c r="I37" i="9"/>
  <c r="K37" i="9" s="1"/>
  <c r="M37" i="9" s="1"/>
  <c r="O37" i="9" s="1"/>
  <c r="I23" i="9"/>
  <c r="K23" i="9" s="1"/>
  <c r="M23" i="9" l="1"/>
  <c r="O23" i="9" s="1"/>
  <c r="H23" i="9"/>
  <c r="D29" i="9" l="1"/>
  <c r="B192" i="9"/>
  <c r="B190" i="9"/>
  <c r="B72" i="9"/>
  <c r="B102" i="9" s="1"/>
  <c r="B132" i="9" s="1"/>
  <c r="B163" i="9" s="1"/>
  <c r="B71" i="9"/>
  <c r="B101" i="9" s="1"/>
  <c r="B131" i="9" s="1"/>
  <c r="B161" i="9" s="1"/>
  <c r="B70" i="9"/>
  <c r="B100" i="9" s="1"/>
  <c r="B130" i="9" s="1"/>
  <c r="B160" i="9" s="1"/>
  <c r="B69" i="9"/>
  <c r="B99" i="9" s="1"/>
  <c r="B129" i="9" s="1"/>
  <c r="B159" i="9" s="1"/>
  <c r="C8" i="10"/>
  <c r="E8" i="10" s="1"/>
  <c r="C9" i="10"/>
  <c r="C10" i="10"/>
  <c r="E10" i="10" s="1"/>
  <c r="C11" i="10"/>
  <c r="C12" i="10"/>
  <c r="E12" i="10" s="1"/>
  <c r="C13" i="10"/>
  <c r="E13" i="10" s="1"/>
  <c r="C14" i="10"/>
  <c r="E14" i="10" s="1"/>
  <c r="C15" i="10"/>
  <c r="C16" i="10"/>
  <c r="E16" i="10" s="1"/>
  <c r="W67" i="10" s="1"/>
  <c r="C17" i="10"/>
  <c r="E17" i="10" s="1"/>
  <c r="C68" i="10" s="1"/>
  <c r="F69" i="10" s="1"/>
  <c r="C18" i="10"/>
  <c r="E18" i="10" s="1"/>
  <c r="C19" i="10"/>
  <c r="C20" i="10"/>
  <c r="E20" i="10" s="1"/>
  <c r="C21" i="10"/>
  <c r="E21" i="10" s="1"/>
  <c r="C7" i="10"/>
  <c r="E7" i="10" s="1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7" i="10"/>
  <c r="M67" i="10"/>
  <c r="AC67" i="10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C4" i="7"/>
  <c r="D3" i="7"/>
  <c r="AQ68" i="7" s="1"/>
  <c r="BG68" i="7" s="1"/>
  <c r="E3" i="7"/>
  <c r="AR68" i="7" s="1"/>
  <c r="BH68" i="7" s="1"/>
  <c r="F3" i="7"/>
  <c r="AS68" i="7" s="1"/>
  <c r="BI68" i="7" s="1"/>
  <c r="G3" i="7"/>
  <c r="AT68" i="7" s="1"/>
  <c r="BJ68" i="7" s="1"/>
  <c r="H3" i="7"/>
  <c r="AU68" i="7" s="1"/>
  <c r="BK68" i="7" s="1"/>
  <c r="I3" i="7"/>
  <c r="AV68" i="7" s="1"/>
  <c r="BL68" i="7" s="1"/>
  <c r="J3" i="7"/>
  <c r="AW68" i="7" s="1"/>
  <c r="BM68" i="7" s="1"/>
  <c r="K3" i="7"/>
  <c r="AX68" i="7" s="1"/>
  <c r="BN68" i="7" s="1"/>
  <c r="L3" i="7"/>
  <c r="AY68" i="7" s="1"/>
  <c r="BO68" i="7" s="1"/>
  <c r="M3" i="7"/>
  <c r="AZ68" i="7" s="1"/>
  <c r="BP68" i="7" s="1"/>
  <c r="N3" i="7"/>
  <c r="BA68" i="7" s="1"/>
  <c r="BQ68" i="7" s="1"/>
  <c r="O3" i="7"/>
  <c r="BB68" i="7" s="1"/>
  <c r="BR68" i="7" s="1"/>
  <c r="P3" i="7"/>
  <c r="BC68" i="7" s="1"/>
  <c r="BS68" i="7" s="1"/>
  <c r="Q3" i="7"/>
  <c r="BD68" i="7" s="1"/>
  <c r="BT68" i="7" s="1"/>
  <c r="R3" i="7"/>
  <c r="BE68" i="7" s="1"/>
  <c r="BU68" i="7" s="1"/>
  <c r="C3" i="7"/>
  <c r="AP68" i="7" s="1"/>
  <c r="BF68" i="7" s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4" i="7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C4" i="6"/>
  <c r="D3" i="6"/>
  <c r="AQ68" i="6" s="1"/>
  <c r="BG68" i="6" s="1"/>
  <c r="E3" i="6"/>
  <c r="AR68" i="6" s="1"/>
  <c r="BH68" i="6" s="1"/>
  <c r="F3" i="6"/>
  <c r="AS68" i="6" s="1"/>
  <c r="BI68" i="6" s="1"/>
  <c r="G3" i="6"/>
  <c r="AT68" i="6" s="1"/>
  <c r="BJ68" i="6" s="1"/>
  <c r="H3" i="6"/>
  <c r="AU68" i="6" s="1"/>
  <c r="BK68" i="6" s="1"/>
  <c r="I3" i="6"/>
  <c r="AV68" i="6" s="1"/>
  <c r="BL68" i="6" s="1"/>
  <c r="J3" i="6"/>
  <c r="AW68" i="6" s="1"/>
  <c r="BM68" i="6" s="1"/>
  <c r="K3" i="6"/>
  <c r="AX68" i="6" s="1"/>
  <c r="BN68" i="6" s="1"/>
  <c r="L3" i="6"/>
  <c r="AY68" i="6" s="1"/>
  <c r="BO68" i="6" s="1"/>
  <c r="M3" i="6"/>
  <c r="AZ68" i="6" s="1"/>
  <c r="BP68" i="6" s="1"/>
  <c r="N3" i="6"/>
  <c r="BA68" i="6" s="1"/>
  <c r="BQ68" i="6" s="1"/>
  <c r="O3" i="6"/>
  <c r="BB68" i="6" s="1"/>
  <c r="BR68" i="6" s="1"/>
  <c r="P3" i="6"/>
  <c r="BC68" i="6" s="1"/>
  <c r="BS68" i="6" s="1"/>
  <c r="Q3" i="6"/>
  <c r="BD68" i="6" s="1"/>
  <c r="BT68" i="6" s="1"/>
  <c r="R3" i="6"/>
  <c r="BE68" i="6" s="1"/>
  <c r="BU68" i="6" s="1"/>
  <c r="C3" i="6"/>
  <c r="AP68" i="6" s="1"/>
  <c r="BF68" i="6" s="1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4" i="6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C4" i="4"/>
  <c r="D3" i="4"/>
  <c r="AQ68" i="4" s="1"/>
  <c r="BG68" i="4" s="1"/>
  <c r="E3" i="4"/>
  <c r="AR68" i="4" s="1"/>
  <c r="BH68" i="4" s="1"/>
  <c r="F3" i="4"/>
  <c r="AS68" i="4" s="1"/>
  <c r="BI68" i="4" s="1"/>
  <c r="G3" i="4"/>
  <c r="AT68" i="4" s="1"/>
  <c r="BJ68" i="4" s="1"/>
  <c r="H3" i="4"/>
  <c r="AU68" i="4" s="1"/>
  <c r="BK68" i="4" s="1"/>
  <c r="I3" i="4"/>
  <c r="AV68" i="4" s="1"/>
  <c r="BL68" i="4" s="1"/>
  <c r="J3" i="4"/>
  <c r="AW68" i="4" s="1"/>
  <c r="BM68" i="4" s="1"/>
  <c r="K3" i="4"/>
  <c r="AX68" i="4" s="1"/>
  <c r="BN68" i="4" s="1"/>
  <c r="L3" i="4"/>
  <c r="AY68" i="4" s="1"/>
  <c r="BO68" i="4" s="1"/>
  <c r="M3" i="4"/>
  <c r="AZ68" i="4" s="1"/>
  <c r="BP68" i="4" s="1"/>
  <c r="N3" i="4"/>
  <c r="BA68" i="4" s="1"/>
  <c r="BQ68" i="4" s="1"/>
  <c r="O3" i="4"/>
  <c r="BB68" i="4" s="1"/>
  <c r="BR68" i="4" s="1"/>
  <c r="P3" i="4"/>
  <c r="BC68" i="4" s="1"/>
  <c r="BS68" i="4" s="1"/>
  <c r="Q3" i="4"/>
  <c r="BD68" i="4" s="1"/>
  <c r="BT68" i="4" s="1"/>
  <c r="R3" i="4"/>
  <c r="BE68" i="4" s="1"/>
  <c r="BU68" i="4" s="1"/>
  <c r="C3" i="4"/>
  <c r="AP68" i="4" s="1"/>
  <c r="BF68" i="4" s="1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4" i="4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C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4" i="2"/>
  <c r="D3" i="2"/>
  <c r="AQ68" i="2" s="1"/>
  <c r="BG68" i="2" s="1"/>
  <c r="E3" i="2"/>
  <c r="AR68" i="2" s="1"/>
  <c r="BH68" i="2" s="1"/>
  <c r="F3" i="2"/>
  <c r="AS68" i="2" s="1"/>
  <c r="BI68" i="2" s="1"/>
  <c r="G3" i="2"/>
  <c r="AT68" i="2" s="1"/>
  <c r="BJ68" i="2" s="1"/>
  <c r="H3" i="2"/>
  <c r="AU68" i="2" s="1"/>
  <c r="BK68" i="2" s="1"/>
  <c r="I3" i="2"/>
  <c r="AV68" i="2" s="1"/>
  <c r="BL68" i="2" s="1"/>
  <c r="J3" i="2"/>
  <c r="AW68" i="2" s="1"/>
  <c r="BM68" i="2" s="1"/>
  <c r="K3" i="2"/>
  <c r="AX68" i="2" s="1"/>
  <c r="BN68" i="2" s="1"/>
  <c r="L3" i="2"/>
  <c r="AY68" i="2" s="1"/>
  <c r="BO68" i="2" s="1"/>
  <c r="M3" i="2"/>
  <c r="AZ68" i="2" s="1"/>
  <c r="BP68" i="2" s="1"/>
  <c r="N3" i="2"/>
  <c r="BA68" i="2" s="1"/>
  <c r="BQ68" i="2" s="1"/>
  <c r="O3" i="2"/>
  <c r="BB68" i="2" s="1"/>
  <c r="BR68" i="2" s="1"/>
  <c r="P3" i="2"/>
  <c r="BC68" i="2" s="1"/>
  <c r="BS68" i="2" s="1"/>
  <c r="Q3" i="2"/>
  <c r="BD68" i="2" s="1"/>
  <c r="BT68" i="2" s="1"/>
  <c r="R3" i="2"/>
  <c r="BE68" i="2" s="1"/>
  <c r="BU68" i="2" s="1"/>
  <c r="C3" i="2"/>
  <c r="AP68" i="2" s="1"/>
  <c r="BF68" i="2" s="1"/>
  <c r="C71" i="9" l="1"/>
  <c r="D16" i="10"/>
  <c r="D18" i="10"/>
  <c r="B73" i="10" s="1"/>
  <c r="D14" i="10"/>
  <c r="B57" i="10" s="1"/>
  <c r="D20" i="10"/>
  <c r="M81" i="10" s="1"/>
  <c r="D8" i="10"/>
  <c r="B33" i="10" s="1"/>
  <c r="D12" i="10"/>
  <c r="M73" i="10" s="1"/>
  <c r="D10" i="10"/>
  <c r="B41" i="10" s="1"/>
  <c r="X67" i="10"/>
  <c r="E11" i="10"/>
  <c r="R67" i="10" s="1"/>
  <c r="E19" i="10"/>
  <c r="Z67" i="10" s="1"/>
  <c r="D13" i="10"/>
  <c r="M74" i="10" s="1"/>
  <c r="D21" i="10"/>
  <c r="M82" i="10" s="1"/>
  <c r="E9" i="10"/>
  <c r="D9" i="10"/>
  <c r="C40" i="10"/>
  <c r="F41" i="10" s="1"/>
  <c r="Q67" i="10"/>
  <c r="N67" i="10"/>
  <c r="C28" i="10"/>
  <c r="F29" i="10" s="1"/>
  <c r="E15" i="10"/>
  <c r="D15" i="10"/>
  <c r="D7" i="10"/>
  <c r="S67" i="10"/>
  <c r="C48" i="10"/>
  <c r="F49" i="10" s="1"/>
  <c r="AA67" i="10"/>
  <c r="C80" i="10"/>
  <c r="F81" i="10" s="1"/>
  <c r="C72" i="10"/>
  <c r="F73" i="10" s="1"/>
  <c r="Y67" i="10"/>
  <c r="O67" i="10"/>
  <c r="C32" i="10"/>
  <c r="F33" i="10" s="1"/>
  <c r="D17" i="10"/>
  <c r="M83" i="10"/>
  <c r="M85" i="10"/>
  <c r="C64" i="10"/>
  <c r="F65" i="10" s="1"/>
  <c r="D11" i="10"/>
  <c r="T67" i="10"/>
  <c r="C52" i="10"/>
  <c r="F53" i="10" s="1"/>
  <c r="U67" i="10"/>
  <c r="C56" i="10"/>
  <c r="F57" i="10" s="1"/>
  <c r="D19" i="10"/>
  <c r="AB67" i="10"/>
  <c r="C84" i="10"/>
  <c r="F85" i="10" s="1"/>
  <c r="AF67" i="10"/>
  <c r="M86" i="10"/>
  <c r="B65" i="10" l="1"/>
  <c r="F64" i="10" s="1"/>
  <c r="M77" i="10"/>
  <c r="C101" i="9"/>
  <c r="M79" i="10"/>
  <c r="M75" i="10"/>
  <c r="B81" i="10"/>
  <c r="F80" i="10" s="1"/>
  <c r="B49" i="10"/>
  <c r="F48" i="10" s="1"/>
  <c r="M69" i="10"/>
  <c r="M71" i="10"/>
  <c r="F40" i="10"/>
  <c r="C44" i="10"/>
  <c r="F45" i="10" s="1"/>
  <c r="C76" i="10"/>
  <c r="F77" i="10" s="1"/>
  <c r="B53" i="10"/>
  <c r="F52" i="10" s="1"/>
  <c r="B85" i="10"/>
  <c r="F84" i="10" s="1"/>
  <c r="M80" i="10"/>
  <c r="B77" i="10"/>
  <c r="F76" i="10" s="1"/>
  <c r="M72" i="10"/>
  <c r="B45" i="10"/>
  <c r="F56" i="10"/>
  <c r="F72" i="10"/>
  <c r="M76" i="10"/>
  <c r="B61" i="10"/>
  <c r="F32" i="10"/>
  <c r="M70" i="10"/>
  <c r="B37" i="10"/>
  <c r="AE67" i="10"/>
  <c r="M78" i="10"/>
  <c r="B69" i="10"/>
  <c r="F68" i="10" s="1"/>
  <c r="M84" i="10"/>
  <c r="M68" i="10"/>
  <c r="B29" i="10"/>
  <c r="F28" i="10" s="1"/>
  <c r="AD67" i="10"/>
  <c r="V67" i="10"/>
  <c r="C60" i="10"/>
  <c r="F61" i="10" s="1"/>
  <c r="C36" i="10"/>
  <c r="F37" i="10" s="1"/>
  <c r="P67" i="10"/>
  <c r="C161" i="9" l="1"/>
  <c r="C131" i="9"/>
  <c r="T44" i="10"/>
  <c r="AN44" i="10" s="1"/>
  <c r="Q44" i="10"/>
  <c r="AK44" i="10" s="1"/>
  <c r="N18" i="10"/>
  <c r="AH18" i="10" s="1"/>
  <c r="P44" i="10"/>
  <c r="AJ44" i="10" s="1"/>
  <c r="Q18" i="10"/>
  <c r="AK18" i="10" s="1"/>
  <c r="L15" i="10"/>
  <c r="AF15" i="10" s="1"/>
  <c r="L34" i="10"/>
  <c r="AF34" i="10" s="1"/>
  <c r="N12" i="10"/>
  <c r="AH12" i="10" s="1"/>
  <c r="P40" i="10"/>
  <c r="AJ40" i="10" s="1"/>
  <c r="T18" i="10"/>
  <c r="AN18" i="10" s="1"/>
  <c r="N14" i="10"/>
  <c r="AH14" i="10" s="1"/>
  <c r="Q14" i="10"/>
  <c r="AK14" i="10" s="1"/>
  <c r="P18" i="10"/>
  <c r="AJ18" i="10" s="1"/>
  <c r="N36" i="10"/>
  <c r="AH36" i="10" s="1"/>
  <c r="N44" i="10"/>
  <c r="AH44" i="10" s="1"/>
  <c r="Q12" i="10"/>
  <c r="AK12" i="10" s="1"/>
  <c r="L36" i="10"/>
  <c r="AF36" i="10" s="1"/>
  <c r="R44" i="10"/>
  <c r="AL44" i="10" s="1"/>
  <c r="N40" i="10"/>
  <c r="AH40" i="10" s="1"/>
  <c r="N10" i="10"/>
  <c r="AH10" i="10" s="1"/>
  <c r="P11" i="10"/>
  <c r="AJ11" i="10" s="1"/>
  <c r="L18" i="10"/>
  <c r="AF18" i="10" s="1"/>
  <c r="P12" i="10"/>
  <c r="AJ12" i="10" s="1"/>
  <c r="N43" i="10"/>
  <c r="AH43" i="10" s="1"/>
  <c r="L12" i="10"/>
  <c r="AF12" i="10" s="1"/>
  <c r="F44" i="10"/>
  <c r="O45" i="10" s="1"/>
  <c r="AI45" i="10" s="1"/>
  <c r="P37" i="10"/>
  <c r="AJ37" i="10" s="1"/>
  <c r="N19" i="10"/>
  <c r="AH19" i="10" s="1"/>
  <c r="X19" i="10"/>
  <c r="AR19" i="10" s="1"/>
  <c r="R19" i="10"/>
  <c r="AL19" i="10" s="1"/>
  <c r="L19" i="10"/>
  <c r="AF19" i="10" s="1"/>
  <c r="P19" i="10"/>
  <c r="AJ19" i="10" s="1"/>
  <c r="T45" i="10"/>
  <c r="AN45" i="10" s="1"/>
  <c r="T19" i="10"/>
  <c r="AN19" i="10" s="1"/>
  <c r="Q45" i="10"/>
  <c r="AK45" i="10" s="1"/>
  <c r="L45" i="10"/>
  <c r="AF45" i="10" s="1"/>
  <c r="P14" i="10"/>
  <c r="AJ14" i="10" s="1"/>
  <c r="L10" i="10"/>
  <c r="AF10" i="10" s="1"/>
  <c r="Q40" i="10"/>
  <c r="AK40" i="10" s="1"/>
  <c r="N11" i="10"/>
  <c r="AH11" i="10" s="1"/>
  <c r="P42" i="10"/>
  <c r="AJ42" i="10" s="1"/>
  <c r="Q38" i="10"/>
  <c r="AK38" i="10" s="1"/>
  <c r="N37" i="10"/>
  <c r="AH37" i="10" s="1"/>
  <c r="K45" i="10"/>
  <c r="AE45" i="10" s="1"/>
  <c r="L38" i="10"/>
  <c r="AF38" i="10" s="1"/>
  <c r="K34" i="10"/>
  <c r="AE34" i="10" s="1"/>
  <c r="L44" i="10"/>
  <c r="AF44" i="10" s="1"/>
  <c r="V44" i="10"/>
  <c r="AP44" i="10" s="1"/>
  <c r="L14" i="10"/>
  <c r="AF14" i="10" s="1"/>
  <c r="L40" i="10"/>
  <c r="AF40" i="10" s="1"/>
  <c r="N16" i="10"/>
  <c r="AH16" i="10" s="1"/>
  <c r="Q42" i="10"/>
  <c r="AK42" i="10" s="1"/>
  <c r="Q19" i="10"/>
  <c r="AK19" i="10" s="1"/>
  <c r="N45" i="10"/>
  <c r="AH45" i="10" s="1"/>
  <c r="P16" i="10"/>
  <c r="AJ16" i="10" s="1"/>
  <c r="L11" i="10"/>
  <c r="AF11" i="10" s="1"/>
  <c r="L8" i="10"/>
  <c r="AF8" i="10" s="1"/>
  <c r="L16" i="10"/>
  <c r="AF16" i="10" s="1"/>
  <c r="T17" i="10"/>
  <c r="AN17" i="10" s="1"/>
  <c r="R40" i="10"/>
  <c r="AL40" i="10" s="1"/>
  <c r="N42" i="10"/>
  <c r="AH42" i="10" s="1"/>
  <c r="P43" i="10"/>
  <c r="AJ43" i="10" s="1"/>
  <c r="F36" i="10"/>
  <c r="M42" i="10" s="1"/>
  <c r="AG42" i="10" s="1"/>
  <c r="L37" i="10"/>
  <c r="AF37" i="10" s="1"/>
  <c r="R16" i="10"/>
  <c r="AL16" i="10" s="1"/>
  <c r="K43" i="10"/>
  <c r="AE43" i="10" s="1"/>
  <c r="K16" i="10"/>
  <c r="AE16" i="10" s="1"/>
  <c r="K32" i="10"/>
  <c r="AE32" i="10" s="1"/>
  <c r="K42" i="10"/>
  <c r="AE42" i="10" s="1"/>
  <c r="K6" i="10"/>
  <c r="AE6" i="10" s="1"/>
  <c r="K36" i="10"/>
  <c r="AE36" i="10" s="1"/>
  <c r="K44" i="10"/>
  <c r="AE44" i="10" s="1"/>
  <c r="K8" i="10"/>
  <c r="AE8" i="10" s="1"/>
  <c r="K40" i="10"/>
  <c r="AE40" i="10" s="1"/>
  <c r="K14" i="10"/>
  <c r="AE14" i="10" s="1"/>
  <c r="K38" i="10"/>
  <c r="AE38" i="10" s="1"/>
  <c r="U45" i="10"/>
  <c r="AO45" i="10" s="1"/>
  <c r="T15" i="10"/>
  <c r="AN15" i="10" s="1"/>
  <c r="R43" i="10"/>
  <c r="AL43" i="10" s="1"/>
  <c r="Q43" i="10"/>
  <c r="AK43" i="10" s="1"/>
  <c r="K15" i="10"/>
  <c r="AE15" i="10" s="1"/>
  <c r="P15" i="10"/>
  <c r="AJ15" i="10" s="1"/>
  <c r="W44" i="10"/>
  <c r="AQ44" i="10" s="1"/>
  <c r="U19" i="10"/>
  <c r="AO19" i="10" s="1"/>
  <c r="N15" i="10"/>
  <c r="AH15" i="10" s="1"/>
  <c r="V17" i="10"/>
  <c r="AP17" i="10" s="1"/>
  <c r="T42" i="10"/>
  <c r="AN42" i="10" s="1"/>
  <c r="U42" i="10"/>
  <c r="AO42" i="10" s="1"/>
  <c r="R42" i="10"/>
  <c r="AL42" i="10" s="1"/>
  <c r="W18" i="10"/>
  <c r="AQ18" i="10" s="1"/>
  <c r="W19" i="10"/>
  <c r="AQ19" i="10" s="1"/>
  <c r="V43" i="10"/>
  <c r="AP43" i="10" s="1"/>
  <c r="P41" i="10"/>
  <c r="AJ41" i="10" s="1"/>
  <c r="K10" i="10"/>
  <c r="AE10" i="10" s="1"/>
  <c r="K18" i="10"/>
  <c r="AE18" i="10" s="1"/>
  <c r="K17" i="10"/>
  <c r="AE17" i="10" s="1"/>
  <c r="Q41" i="10"/>
  <c r="AK41" i="10" s="1"/>
  <c r="Q15" i="10"/>
  <c r="AK15" i="10" s="1"/>
  <c r="Q17" i="10"/>
  <c r="AK17" i="10" s="1"/>
  <c r="R45" i="10"/>
  <c r="AL45" i="10" s="1"/>
  <c r="R14" i="10"/>
  <c r="AL14" i="10" s="1"/>
  <c r="R15" i="10"/>
  <c r="AL15" i="10" s="1"/>
  <c r="N41" i="10"/>
  <c r="AH41" i="10" s="1"/>
  <c r="P17" i="10"/>
  <c r="AJ17" i="10" s="1"/>
  <c r="U18" i="10"/>
  <c r="AO18" i="10" s="1"/>
  <c r="U16" i="10"/>
  <c r="AO16" i="10" s="1"/>
  <c r="T43" i="10"/>
  <c r="AN43" i="10" s="1"/>
  <c r="T41" i="10"/>
  <c r="AN41" i="10" s="1"/>
  <c r="U44" i="10"/>
  <c r="AO44" i="10" s="1"/>
  <c r="L17" i="10"/>
  <c r="AF17" i="10" s="1"/>
  <c r="T16" i="10"/>
  <c r="AN16" i="10" s="1"/>
  <c r="N17" i="10"/>
  <c r="AH17" i="10" s="1"/>
  <c r="K41" i="10"/>
  <c r="AE41" i="10" s="1"/>
  <c r="V18" i="10"/>
  <c r="AP18" i="10" s="1"/>
  <c r="V19" i="10"/>
  <c r="AP19" i="10" s="1"/>
  <c r="L42" i="10"/>
  <c r="AF42" i="10" s="1"/>
  <c r="U17" i="10"/>
  <c r="AO17" i="10" s="1"/>
  <c r="U43" i="10"/>
  <c r="AO43" i="10" s="1"/>
  <c r="L43" i="10"/>
  <c r="AF43" i="10" s="1"/>
  <c r="L41" i="10"/>
  <c r="AF41" i="10" s="1"/>
  <c r="K12" i="10"/>
  <c r="AE12" i="10" s="1"/>
  <c r="K11" i="10"/>
  <c r="AE11" i="10" s="1"/>
  <c r="K19" i="10"/>
  <c r="AE19" i="10" s="1"/>
  <c r="F60" i="10"/>
  <c r="R13" i="10" s="1"/>
  <c r="AL13" i="10" s="1"/>
  <c r="R41" i="10"/>
  <c r="AL41" i="10" s="1"/>
  <c r="Q16" i="10"/>
  <c r="AK16" i="10" s="1"/>
  <c r="K37" i="10"/>
  <c r="AE37" i="10" s="1"/>
  <c r="X45" i="10"/>
  <c r="AR45" i="10" s="1"/>
  <c r="W45" i="10"/>
  <c r="AQ45" i="10" s="1"/>
  <c r="P45" i="10"/>
  <c r="AJ45" i="10" s="1"/>
  <c r="V45" i="10"/>
  <c r="AP45" i="10" s="1"/>
  <c r="R18" i="10"/>
  <c r="AL18" i="10" s="1"/>
  <c r="R17" i="10"/>
  <c r="AL17" i="10" s="1"/>
  <c r="P38" i="10"/>
  <c r="AJ38" i="10" s="1"/>
  <c r="N38" i="10"/>
  <c r="AH38" i="10" s="1"/>
  <c r="O36" i="10" l="1"/>
  <c r="AI36" i="10" s="1"/>
  <c r="C162" i="9"/>
  <c r="C193" i="9"/>
  <c r="O41" i="10"/>
  <c r="AI41" i="10" s="1"/>
  <c r="N9" i="10"/>
  <c r="AH9" i="10" s="1"/>
  <c r="M9" i="10"/>
  <c r="AG9" i="10" s="1"/>
  <c r="O40" i="10"/>
  <c r="AI40" i="10" s="1"/>
  <c r="K9" i="10"/>
  <c r="AE9" i="10" s="1"/>
  <c r="O10" i="10"/>
  <c r="AI10" i="10" s="1"/>
  <c r="O11" i="10"/>
  <c r="AI11" i="10" s="1"/>
  <c r="O19" i="10"/>
  <c r="AI19" i="10" s="1"/>
  <c r="O17" i="10"/>
  <c r="AI17" i="10" s="1"/>
  <c r="N35" i="10"/>
  <c r="AH35" i="10" s="1"/>
  <c r="O15" i="10"/>
  <c r="AI15" i="10" s="1"/>
  <c r="O43" i="10"/>
  <c r="AI43" i="10" s="1"/>
  <c r="L9" i="10"/>
  <c r="AF9" i="10" s="1"/>
  <c r="O37" i="10"/>
  <c r="AI37" i="10" s="1"/>
  <c r="O16" i="10"/>
  <c r="AI16" i="10" s="1"/>
  <c r="O42" i="10"/>
  <c r="AI42" i="10" s="1"/>
  <c r="O12" i="10"/>
  <c r="AI12" i="10" s="1"/>
  <c r="L35" i="10"/>
  <c r="AF35" i="10" s="1"/>
  <c r="O44" i="10"/>
  <c r="AI44" i="10" s="1"/>
  <c r="O14" i="10"/>
  <c r="AI14" i="10" s="1"/>
  <c r="K35" i="10"/>
  <c r="AE35" i="10" s="1"/>
  <c r="O18" i="10"/>
  <c r="AI18" i="10" s="1"/>
  <c r="O38" i="10"/>
  <c r="AI38" i="10" s="1"/>
  <c r="M38" i="10"/>
  <c r="AG38" i="10" s="1"/>
  <c r="M44" i="10"/>
  <c r="AG44" i="10" s="1"/>
  <c r="M34" i="10"/>
  <c r="AG34" i="10" s="1"/>
  <c r="M40" i="10"/>
  <c r="AG40" i="10" s="1"/>
  <c r="N39" i="10"/>
  <c r="AH39" i="10" s="1"/>
  <c r="S15" i="10"/>
  <c r="AM15" i="10" s="1"/>
  <c r="L39" i="10"/>
  <c r="AF39" i="10" s="1"/>
  <c r="K7" i="10"/>
  <c r="AE7" i="10" s="1"/>
  <c r="L7" i="10"/>
  <c r="AF7" i="10" s="1"/>
  <c r="M14" i="10"/>
  <c r="AG14" i="10" s="1"/>
  <c r="M10" i="10"/>
  <c r="AG10" i="10" s="1"/>
  <c r="M8" i="10"/>
  <c r="AG8" i="10" s="1"/>
  <c r="K33" i="10"/>
  <c r="AE33" i="10" s="1"/>
  <c r="M43" i="10"/>
  <c r="AG43" i="10" s="1"/>
  <c r="Q39" i="10"/>
  <c r="AK39" i="10" s="1"/>
  <c r="S17" i="10"/>
  <c r="AM17" i="10" s="1"/>
  <c r="P39" i="10"/>
  <c r="AJ39" i="10" s="1"/>
  <c r="M37" i="10"/>
  <c r="AG37" i="10" s="1"/>
  <c r="M36" i="10"/>
  <c r="AG36" i="10" s="1"/>
  <c r="M45" i="10"/>
  <c r="AG45" i="10" s="1"/>
  <c r="M41" i="10"/>
  <c r="AG41" i="10" s="1"/>
  <c r="N13" i="10"/>
  <c r="AH13" i="10" s="1"/>
  <c r="M35" i="10"/>
  <c r="AG35" i="10" s="1"/>
  <c r="M11" i="10"/>
  <c r="AG11" i="10" s="1"/>
  <c r="M17" i="10"/>
  <c r="AG17" i="10" s="1"/>
  <c r="M13" i="10"/>
  <c r="AG13" i="10" s="1"/>
  <c r="M15" i="10"/>
  <c r="AG15" i="10" s="1"/>
  <c r="L33" i="10"/>
  <c r="AF33" i="10" s="1"/>
  <c r="S18" i="10"/>
  <c r="AM18" i="10" s="1"/>
  <c r="M12" i="10"/>
  <c r="AG12" i="10" s="1"/>
  <c r="M19" i="10"/>
  <c r="AG19" i="10" s="1"/>
  <c r="M18" i="10"/>
  <c r="AG18" i="10" s="1"/>
  <c r="M16" i="10"/>
  <c r="AG16" i="10" s="1"/>
  <c r="K13" i="10"/>
  <c r="AE13" i="10" s="1"/>
  <c r="M39" i="10"/>
  <c r="AG39" i="10" s="1"/>
  <c r="S14" i="10"/>
  <c r="AM14" i="10" s="1"/>
  <c r="S19" i="10"/>
  <c r="AM19" i="10" s="1"/>
  <c r="K39" i="10"/>
  <c r="AE39" i="10" s="1"/>
  <c r="O13" i="10"/>
  <c r="AI13" i="10" s="1"/>
  <c r="S41" i="10"/>
  <c r="AM41" i="10" s="1"/>
  <c r="S43" i="10"/>
  <c r="AM43" i="10" s="1"/>
  <c r="S40" i="10"/>
  <c r="AM40" i="10" s="1"/>
  <c r="S44" i="10"/>
  <c r="AM44" i="10" s="1"/>
  <c r="S45" i="10"/>
  <c r="AM45" i="10" s="1"/>
  <c r="S42" i="10"/>
  <c r="AM42" i="10" s="1"/>
  <c r="Q13" i="10"/>
  <c r="AK13" i="10" s="1"/>
  <c r="P13" i="10"/>
  <c r="AJ13" i="10" s="1"/>
  <c r="L13" i="10"/>
  <c r="AF13" i="10" s="1"/>
  <c r="S16" i="10"/>
  <c r="AM16" i="10" s="1"/>
  <c r="R39" i="10"/>
  <c r="AL39" i="10" s="1"/>
  <c r="O39" i="10"/>
  <c r="AI39" i="10" s="1"/>
  <c r="AF26" i="10" l="1"/>
  <c r="AF51" i="10"/>
  <c r="D25" i="9" s="1"/>
  <c r="AF25" i="10"/>
  <c r="AF52" i="10"/>
  <c r="C192" i="9" l="1"/>
  <c r="C130" i="9"/>
  <c r="C160" i="9"/>
  <c r="AI25" i="10"/>
  <c r="D24" i="9" s="1"/>
  <c r="J24" i="9" l="1"/>
  <c r="L24" i="9" s="1"/>
  <c r="N24" i="9" s="1"/>
  <c r="P24" i="9" s="1"/>
  <c r="C159" i="9"/>
  <c r="C129" i="9"/>
  <c r="J23" i="9"/>
  <c r="J29" i="9"/>
  <c r="J36" i="9"/>
  <c r="J34" i="9"/>
  <c r="J25" i="9"/>
  <c r="J31" i="9"/>
  <c r="J30" i="9"/>
  <c r="J37" i="9"/>
  <c r="J28" i="9"/>
  <c r="J35" i="9"/>
  <c r="J32" i="9"/>
  <c r="C191" i="9"/>
  <c r="J27" i="9"/>
  <c r="J26" i="9"/>
  <c r="J33" i="9"/>
  <c r="C70" i="9"/>
  <c r="L35" i="9" l="1"/>
  <c r="N35" i="9" s="1"/>
  <c r="P35" i="9" s="1"/>
  <c r="L25" i="9"/>
  <c r="N25" i="9" s="1"/>
  <c r="P25" i="9" s="1"/>
  <c r="L23" i="9"/>
  <c r="N23" i="9" s="1"/>
  <c r="P23" i="9" s="1"/>
  <c r="L31" i="9"/>
  <c r="N31" i="9" s="1"/>
  <c r="P31" i="9" s="1"/>
  <c r="L28" i="9"/>
  <c r="N28" i="9" s="1"/>
  <c r="P28" i="9" s="1"/>
  <c r="L37" i="9"/>
  <c r="N37" i="9" s="1"/>
  <c r="P37" i="9" s="1"/>
  <c r="L34" i="9"/>
  <c r="N34" i="9" s="1"/>
  <c r="P34" i="9" s="1"/>
  <c r="L26" i="9"/>
  <c r="N26" i="9" s="1"/>
  <c r="P26" i="9" s="1"/>
  <c r="L29" i="9"/>
  <c r="N29" i="9" s="1"/>
  <c r="P29" i="9" s="1"/>
  <c r="L27" i="9"/>
  <c r="N27" i="9" s="1"/>
  <c r="P27" i="9" s="1"/>
  <c r="L33" i="9"/>
  <c r="N33" i="9" s="1"/>
  <c r="P33" i="9" s="1"/>
  <c r="L32" i="9"/>
  <c r="N32" i="9" s="1"/>
  <c r="P32" i="9" s="1"/>
  <c r="L30" i="9"/>
  <c r="N30" i="9" s="1"/>
  <c r="P30" i="9" s="1"/>
  <c r="L36" i="9"/>
  <c r="N36" i="9" s="1"/>
  <c r="P36" i="9" s="1"/>
  <c r="C100" i="9"/>
  <c r="C190" i="9"/>
  <c r="C189" i="9"/>
  <c r="C99" i="9"/>
  <c r="C69" i="9"/>
  <c r="C5" i="5" l="1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C4" i="5"/>
  <c r="D3" i="5"/>
  <c r="AQ68" i="5" s="1"/>
  <c r="BG68" i="5" s="1"/>
  <c r="E3" i="5"/>
  <c r="AR68" i="5" s="1"/>
  <c r="BH68" i="5" s="1"/>
  <c r="F3" i="5"/>
  <c r="AS68" i="5" s="1"/>
  <c r="BI68" i="5" s="1"/>
  <c r="G3" i="5"/>
  <c r="AT68" i="5" s="1"/>
  <c r="BJ68" i="5" s="1"/>
  <c r="H3" i="5"/>
  <c r="AU68" i="5" s="1"/>
  <c r="BK68" i="5" s="1"/>
  <c r="I3" i="5"/>
  <c r="AV68" i="5" s="1"/>
  <c r="BL68" i="5" s="1"/>
  <c r="J3" i="5"/>
  <c r="AW68" i="5" s="1"/>
  <c r="BM68" i="5" s="1"/>
  <c r="K3" i="5"/>
  <c r="AX68" i="5" s="1"/>
  <c r="BN68" i="5" s="1"/>
  <c r="L3" i="5"/>
  <c r="AY68" i="5" s="1"/>
  <c r="BO68" i="5" s="1"/>
  <c r="M3" i="5"/>
  <c r="AZ68" i="5" s="1"/>
  <c r="BP68" i="5" s="1"/>
  <c r="N3" i="5"/>
  <c r="BA68" i="5" s="1"/>
  <c r="BQ68" i="5" s="1"/>
  <c r="O3" i="5"/>
  <c r="BB68" i="5" s="1"/>
  <c r="BR68" i="5" s="1"/>
  <c r="P3" i="5"/>
  <c r="BC68" i="5" s="1"/>
  <c r="BS68" i="5" s="1"/>
  <c r="Q3" i="5"/>
  <c r="BD68" i="5" s="1"/>
  <c r="BT68" i="5" s="1"/>
  <c r="R3" i="5"/>
  <c r="BE68" i="5" s="1"/>
  <c r="BU68" i="5" s="1"/>
  <c r="C3" i="5"/>
  <c r="AP68" i="5" s="1"/>
  <c r="BF68" i="5" s="1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4" i="5"/>
  <c r="W3" i="7"/>
  <c r="V4" i="7"/>
  <c r="V3" i="7"/>
  <c r="T4" i="7"/>
  <c r="T3" i="7"/>
  <c r="V4" i="6"/>
  <c r="U4" i="6"/>
  <c r="T4" i="6"/>
  <c r="S4" i="6"/>
  <c r="V4" i="4"/>
  <c r="U4" i="4"/>
  <c r="T4" i="4"/>
  <c r="V4" i="2"/>
  <c r="U4" i="2"/>
  <c r="T4" i="2"/>
  <c r="V4" i="5"/>
  <c r="U4" i="5"/>
  <c r="T4" i="5"/>
  <c r="R34" i="7"/>
  <c r="Q34" i="7"/>
  <c r="P34" i="7"/>
  <c r="O34" i="7"/>
  <c r="N34" i="7"/>
  <c r="M34" i="7"/>
  <c r="L34" i="7"/>
  <c r="K34" i="7"/>
  <c r="J34" i="7"/>
  <c r="I34" i="7"/>
  <c r="W125" i="7" s="1"/>
  <c r="X125" i="7" s="1"/>
  <c r="H34" i="7"/>
  <c r="G34" i="7"/>
  <c r="F34" i="7"/>
  <c r="E34" i="7"/>
  <c r="D34" i="7"/>
  <c r="C34" i="7"/>
  <c r="AO66" i="7" s="1"/>
  <c r="BE34" i="7" s="1"/>
  <c r="BE50" i="7" s="1"/>
  <c r="BF83" i="7" s="1"/>
  <c r="B34" i="7"/>
  <c r="AM34" i="7" s="1"/>
  <c r="AN34" i="7" s="1"/>
  <c r="AN50" i="7" s="1"/>
  <c r="AO83" i="7" s="1"/>
  <c r="R33" i="7"/>
  <c r="Q33" i="7"/>
  <c r="P33" i="7"/>
  <c r="O33" i="7"/>
  <c r="N33" i="7"/>
  <c r="M33" i="7"/>
  <c r="AY65" i="7" s="1"/>
  <c r="BO33" i="7" s="1"/>
  <c r="BO49" i="7" s="1"/>
  <c r="BP82" i="7" s="1"/>
  <c r="L33" i="7"/>
  <c r="W169" i="7" s="1"/>
  <c r="X169" i="7" s="1"/>
  <c r="K33" i="7"/>
  <c r="J33" i="7"/>
  <c r="I33" i="7"/>
  <c r="H33" i="7"/>
  <c r="G33" i="7"/>
  <c r="F33" i="7"/>
  <c r="E33" i="7"/>
  <c r="D33" i="7"/>
  <c r="C33" i="7"/>
  <c r="B33" i="7"/>
  <c r="AM33" i="7" s="1"/>
  <c r="AN33" i="7" s="1"/>
  <c r="AN49" i="7" s="1"/>
  <c r="AO82" i="7" s="1"/>
  <c r="R32" i="7"/>
  <c r="Q32" i="7"/>
  <c r="P32" i="7"/>
  <c r="O32" i="7"/>
  <c r="W213" i="7" s="1"/>
  <c r="X213" i="7" s="1"/>
  <c r="N32" i="7"/>
  <c r="M32" i="7"/>
  <c r="L32" i="7"/>
  <c r="K32" i="7"/>
  <c r="J32" i="7"/>
  <c r="I32" i="7"/>
  <c r="H32" i="7"/>
  <c r="G32" i="7"/>
  <c r="F32" i="7"/>
  <c r="E32" i="7"/>
  <c r="D32" i="7"/>
  <c r="C32" i="7"/>
  <c r="AO64" i="7" s="1"/>
  <c r="BE32" i="7" s="1"/>
  <c r="BE48" i="7" s="1"/>
  <c r="BF81" i="7" s="1"/>
  <c r="B32" i="7"/>
  <c r="AM32" i="7" s="1"/>
  <c r="AN32" i="7" s="1"/>
  <c r="AN48" i="7" s="1"/>
  <c r="AO81" i="7" s="1"/>
  <c r="R31" i="7"/>
  <c r="W257" i="7" s="1"/>
  <c r="X257" i="7" s="1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M31" i="7" s="1"/>
  <c r="AN31" i="7" s="1"/>
  <c r="AN47" i="7" s="1"/>
  <c r="AO80" i="7" s="1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AO62" i="7" s="1"/>
  <c r="BE30" i="7" s="1"/>
  <c r="BE46" i="7" s="1"/>
  <c r="BF79" i="7" s="1"/>
  <c r="B30" i="7"/>
  <c r="AM30" i="7" s="1"/>
  <c r="AN30" i="7" s="1"/>
  <c r="AN46" i="7" s="1"/>
  <c r="AO79" i="7" s="1"/>
  <c r="R29" i="7"/>
  <c r="Q29" i="7"/>
  <c r="P29" i="7"/>
  <c r="O29" i="7"/>
  <c r="N29" i="7"/>
  <c r="M29" i="7"/>
  <c r="L29" i="7"/>
  <c r="K29" i="7"/>
  <c r="J29" i="7"/>
  <c r="I29" i="7"/>
  <c r="H29" i="7"/>
  <c r="G29" i="7"/>
  <c r="R28" i="7"/>
  <c r="Q28" i="7"/>
  <c r="P28" i="7"/>
  <c r="O28" i="7"/>
  <c r="N28" i="7"/>
  <c r="M28" i="7"/>
  <c r="L28" i="7"/>
  <c r="K28" i="7"/>
  <c r="W149" i="7" s="1"/>
  <c r="X149" i="7" s="1"/>
  <c r="J28" i="7"/>
  <c r="I28" i="7"/>
  <c r="H28" i="7"/>
  <c r="G28" i="7"/>
  <c r="R27" i="7"/>
  <c r="Q27" i="7"/>
  <c r="P27" i="7"/>
  <c r="O27" i="7"/>
  <c r="N27" i="7"/>
  <c r="W193" i="7" s="1"/>
  <c r="X193" i="7" s="1"/>
  <c r="M27" i="7"/>
  <c r="L27" i="7"/>
  <c r="K27" i="7"/>
  <c r="J27" i="7"/>
  <c r="I27" i="7"/>
  <c r="H27" i="7"/>
  <c r="G27" i="7"/>
  <c r="R26" i="7"/>
  <c r="Q26" i="7"/>
  <c r="P26" i="7"/>
  <c r="O26" i="7"/>
  <c r="N26" i="7"/>
  <c r="M26" i="7"/>
  <c r="L26" i="7"/>
  <c r="K26" i="7"/>
  <c r="J26" i="7"/>
  <c r="I26" i="7"/>
  <c r="H26" i="7"/>
  <c r="G26" i="7"/>
  <c r="R25" i="7"/>
  <c r="Q25" i="7"/>
  <c r="P25" i="7"/>
  <c r="O25" i="7"/>
  <c r="N25" i="7"/>
  <c r="M25" i="7"/>
  <c r="L25" i="7"/>
  <c r="K25" i="7"/>
  <c r="J25" i="7"/>
  <c r="I25" i="7"/>
  <c r="H25" i="7"/>
  <c r="G25" i="7"/>
  <c r="R24" i="7"/>
  <c r="Q24" i="7"/>
  <c r="P24" i="7"/>
  <c r="O24" i="7"/>
  <c r="N24" i="7"/>
  <c r="M24" i="7"/>
  <c r="L24" i="7"/>
  <c r="K24" i="7"/>
  <c r="J24" i="7"/>
  <c r="I24" i="7"/>
  <c r="H24" i="7"/>
  <c r="G24" i="7"/>
  <c r="R23" i="7"/>
  <c r="Q23" i="7"/>
  <c r="P23" i="7"/>
  <c r="O23" i="7"/>
  <c r="N23" i="7"/>
  <c r="M23" i="7"/>
  <c r="L23" i="7"/>
  <c r="K23" i="7"/>
  <c r="J23" i="7"/>
  <c r="I23" i="7"/>
  <c r="H23" i="7"/>
  <c r="G23" i="7"/>
  <c r="R22" i="7"/>
  <c r="Q22" i="7"/>
  <c r="P22" i="7"/>
  <c r="O22" i="7"/>
  <c r="N22" i="7"/>
  <c r="M22" i="7"/>
  <c r="L22" i="7"/>
  <c r="K22" i="7"/>
  <c r="J22" i="7"/>
  <c r="I22" i="7"/>
  <c r="H22" i="7"/>
  <c r="G22" i="7"/>
  <c r="R21" i="7"/>
  <c r="Q21" i="7"/>
  <c r="P21" i="7"/>
  <c r="O21" i="7"/>
  <c r="N21" i="7"/>
  <c r="M21" i="7"/>
  <c r="L21" i="7"/>
  <c r="K21" i="7"/>
  <c r="J21" i="7"/>
  <c r="I21" i="7"/>
  <c r="H21" i="7"/>
  <c r="G21" i="7"/>
  <c r="R20" i="7"/>
  <c r="Q20" i="7"/>
  <c r="P20" i="7"/>
  <c r="O20" i="7"/>
  <c r="N20" i="7"/>
  <c r="M20" i="7"/>
  <c r="L20" i="7"/>
  <c r="K20" i="7"/>
  <c r="J20" i="7"/>
  <c r="I20" i="7"/>
  <c r="H20" i="7"/>
  <c r="G20" i="7"/>
  <c r="B20" i="7"/>
  <c r="AM20" i="7" s="1"/>
  <c r="AN20" i="7" s="1"/>
  <c r="AN36" i="7" s="1"/>
  <c r="AO69" i="7" s="1"/>
  <c r="U9" i="7"/>
  <c r="C21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AM3" i="7"/>
  <c r="BU3" i="7" s="1"/>
  <c r="DC3" i="7" s="1"/>
  <c r="AL3" i="7"/>
  <c r="BT3" i="7" s="1"/>
  <c r="DB3" i="7" s="1"/>
  <c r="Z3" i="7"/>
  <c r="BH3" i="7" s="1"/>
  <c r="CP3" i="7" s="1"/>
  <c r="Y3" i="7"/>
  <c r="BG3" i="7" s="1"/>
  <c r="CO3" i="7" s="1"/>
  <c r="X3" i="7"/>
  <c r="BF3" i="7" s="1"/>
  <c r="CN3" i="7" s="1"/>
  <c r="W31" i="7" l="1"/>
  <c r="X31" i="7" s="1"/>
  <c r="AU66" i="7"/>
  <c r="BK34" i="7" s="1"/>
  <c r="BK50" i="7" s="1"/>
  <c r="BL83" i="7" s="1"/>
  <c r="W33" i="7"/>
  <c r="X33" i="7" s="1"/>
  <c r="AB15" i="7"/>
  <c r="AA92" i="7" s="1"/>
  <c r="AB92" i="7" s="1"/>
  <c r="Y15" i="7"/>
  <c r="X16" i="7"/>
  <c r="X18" i="7"/>
  <c r="Z17" i="7"/>
  <c r="AA64" i="7" s="1"/>
  <c r="AB64" i="7" s="1"/>
  <c r="AC14" i="7"/>
  <c r="AA106" i="7" s="1"/>
  <c r="AB106" i="7" s="1"/>
  <c r="X14" i="7"/>
  <c r="AJ18" i="7"/>
  <c r="AA215" i="7" s="1"/>
  <c r="AB215" i="7" s="1"/>
  <c r="X5" i="7"/>
  <c r="X15" i="7"/>
  <c r="Y17" i="7"/>
  <c r="AA16" i="7"/>
  <c r="AA78" i="7" s="1"/>
  <c r="AB78" i="7" s="1"/>
  <c r="X17" i="7"/>
  <c r="AC6" i="7"/>
  <c r="AA98" i="7" s="1"/>
  <c r="AB98" i="7" s="1"/>
  <c r="AG5" i="7"/>
  <c r="AA157" i="7" s="1"/>
  <c r="AB157" i="7" s="1"/>
  <c r="AD6" i="7"/>
  <c r="AA113" i="7" s="1"/>
  <c r="AB113" i="7" s="1"/>
  <c r="AG4" i="7"/>
  <c r="AA156" i="7" s="1"/>
  <c r="AB156" i="7" s="1"/>
  <c r="AB4" i="7"/>
  <c r="AA81" i="7" s="1"/>
  <c r="AB81" i="7" s="1"/>
  <c r="AC18" i="7"/>
  <c r="AA110" i="7" s="1"/>
  <c r="AB110" i="7" s="1"/>
  <c r="AD17" i="7"/>
  <c r="AA124" i="7" s="1"/>
  <c r="AB124" i="7" s="1"/>
  <c r="AE4" i="7"/>
  <c r="AA126" i="7" s="1"/>
  <c r="AB126" i="7" s="1"/>
  <c r="AI4" i="7"/>
  <c r="AA186" i="7" s="1"/>
  <c r="AB186" i="7" s="1"/>
  <c r="Y14" i="7"/>
  <c r="Y18" i="7"/>
  <c r="Z15" i="7"/>
  <c r="AA14" i="7"/>
  <c r="AA76" i="7" s="1"/>
  <c r="AB76" i="7" s="1"/>
  <c r="AB5" i="7"/>
  <c r="AA82" i="7" s="1"/>
  <c r="AB82" i="7" s="1"/>
  <c r="AD4" i="7"/>
  <c r="AA111" i="7" s="1"/>
  <c r="AB111" i="7" s="1"/>
  <c r="Y16" i="7"/>
  <c r="Z18" i="7"/>
  <c r="AA65" i="7" s="1"/>
  <c r="AB65" i="7" s="1"/>
  <c r="AA18" i="7"/>
  <c r="AB17" i="7"/>
  <c r="AA94" i="7" s="1"/>
  <c r="AB94" i="7" s="1"/>
  <c r="AC16" i="7"/>
  <c r="AA108" i="7" s="1"/>
  <c r="AB108" i="7" s="1"/>
  <c r="AD15" i="7"/>
  <c r="AA122" i="7" s="1"/>
  <c r="AB122" i="7" s="1"/>
  <c r="AE16" i="7"/>
  <c r="AA138" i="7" s="1"/>
  <c r="AB138" i="7" s="1"/>
  <c r="AF16" i="7"/>
  <c r="AA153" i="7" s="1"/>
  <c r="AB153" i="7" s="1"/>
  <c r="Z16" i="7"/>
  <c r="AA15" i="7"/>
  <c r="AA77" i="7" s="1"/>
  <c r="AB77" i="7" s="1"/>
  <c r="AB18" i="7"/>
  <c r="AA95" i="7" s="1"/>
  <c r="AB95" i="7" s="1"/>
  <c r="AB14" i="7"/>
  <c r="AA91" i="7" s="1"/>
  <c r="AB91" i="7" s="1"/>
  <c r="AB6" i="7"/>
  <c r="AA83" i="7" s="1"/>
  <c r="AB83" i="7" s="1"/>
  <c r="AC17" i="7"/>
  <c r="AA109" i="7" s="1"/>
  <c r="AB109" i="7" s="1"/>
  <c r="AC5" i="7"/>
  <c r="AA97" i="7" s="1"/>
  <c r="AB97" i="7" s="1"/>
  <c r="AD16" i="7"/>
  <c r="AA123" i="7" s="1"/>
  <c r="AB123" i="7" s="1"/>
  <c r="AE18" i="7"/>
  <c r="AA140" i="7" s="1"/>
  <c r="AB140" i="7" s="1"/>
  <c r="AF18" i="7"/>
  <c r="AA155" i="7" s="1"/>
  <c r="AB155" i="7" s="1"/>
  <c r="AG17" i="7"/>
  <c r="AA169" i="7" s="1"/>
  <c r="AB169" i="7" s="1"/>
  <c r="AH16" i="7"/>
  <c r="AA183" i="7" s="1"/>
  <c r="AB183" i="7" s="1"/>
  <c r="Z14" i="7"/>
  <c r="AA61" i="7" s="1"/>
  <c r="AB61" i="7" s="1"/>
  <c r="AA17" i="7"/>
  <c r="AA79" i="7" s="1"/>
  <c r="AB79" i="7" s="1"/>
  <c r="AB16" i="7"/>
  <c r="AA93" i="7" s="1"/>
  <c r="AB93" i="7" s="1"/>
  <c r="AC4" i="7"/>
  <c r="AA96" i="7" s="1"/>
  <c r="AB96" i="7" s="1"/>
  <c r="AC15" i="7"/>
  <c r="AA107" i="7" s="1"/>
  <c r="AB107" i="7" s="1"/>
  <c r="AD18" i="7"/>
  <c r="AA125" i="7" s="1"/>
  <c r="AB125" i="7" s="1"/>
  <c r="AD14" i="7"/>
  <c r="AA121" i="7" s="1"/>
  <c r="AB121" i="7" s="1"/>
  <c r="AE14" i="7"/>
  <c r="AA136" i="7" s="1"/>
  <c r="AB136" i="7" s="1"/>
  <c r="AE6" i="7"/>
  <c r="AA128" i="7" s="1"/>
  <c r="AB128" i="7" s="1"/>
  <c r="AF14" i="7"/>
  <c r="AA151" i="7" s="1"/>
  <c r="AB151" i="7" s="1"/>
  <c r="AF6" i="7"/>
  <c r="AA143" i="7" s="1"/>
  <c r="AB143" i="7" s="1"/>
  <c r="AK4" i="7"/>
  <c r="AA216" i="7" s="1"/>
  <c r="AB216" i="7" s="1"/>
  <c r="AE17" i="7"/>
  <c r="AA139" i="7" s="1"/>
  <c r="AB139" i="7" s="1"/>
  <c r="AE5" i="7"/>
  <c r="AA127" i="7" s="1"/>
  <c r="AB127" i="7" s="1"/>
  <c r="AF17" i="7"/>
  <c r="AA154" i="7" s="1"/>
  <c r="AB154" i="7" s="1"/>
  <c r="AF5" i="7"/>
  <c r="AA142" i="7" s="1"/>
  <c r="AB142" i="7" s="1"/>
  <c r="AG14" i="7"/>
  <c r="AA166" i="7" s="1"/>
  <c r="AB166" i="7" s="1"/>
  <c r="AG6" i="7"/>
  <c r="AA158" i="7" s="1"/>
  <c r="AB158" i="7" s="1"/>
  <c r="AH5" i="7"/>
  <c r="AA172" i="7" s="1"/>
  <c r="AB172" i="7" s="1"/>
  <c r="AJ14" i="7"/>
  <c r="AA211" i="7" s="1"/>
  <c r="AB211" i="7" s="1"/>
  <c r="AD5" i="7"/>
  <c r="AA112" i="7" s="1"/>
  <c r="AB112" i="7" s="1"/>
  <c r="AE15" i="7"/>
  <c r="AA137" i="7" s="1"/>
  <c r="AB137" i="7" s="1"/>
  <c r="AF4" i="7"/>
  <c r="AA141" i="7" s="1"/>
  <c r="AB141" i="7" s="1"/>
  <c r="AF15" i="7"/>
  <c r="AA152" i="7" s="1"/>
  <c r="AB152" i="7" s="1"/>
  <c r="AG18" i="7"/>
  <c r="AA170" i="7" s="1"/>
  <c r="AB170" i="7" s="1"/>
  <c r="AH17" i="7"/>
  <c r="AA184" i="7" s="1"/>
  <c r="AB184" i="7" s="1"/>
  <c r="AI16" i="7"/>
  <c r="AA198" i="7" s="1"/>
  <c r="AB198" i="7" s="1"/>
  <c r="AJ4" i="7"/>
  <c r="AA201" i="7" s="1"/>
  <c r="AB201" i="7" s="1"/>
  <c r="AL16" i="7"/>
  <c r="AK17" i="7"/>
  <c r="AA229" i="7" s="1"/>
  <c r="AB229" i="7" s="1"/>
  <c r="AI15" i="7"/>
  <c r="AA197" i="7" s="1"/>
  <c r="AB197" i="7" s="1"/>
  <c r="AG16" i="7"/>
  <c r="AA168" i="7" s="1"/>
  <c r="AB168" i="7" s="1"/>
  <c r="AH4" i="7"/>
  <c r="AA171" i="7" s="1"/>
  <c r="AB171" i="7" s="1"/>
  <c r="AH15" i="7"/>
  <c r="AA182" i="7" s="1"/>
  <c r="AB182" i="7" s="1"/>
  <c r="AI18" i="7"/>
  <c r="AA200" i="7" s="1"/>
  <c r="AB200" i="7" s="1"/>
  <c r="AI14" i="7"/>
  <c r="AA196" i="7" s="1"/>
  <c r="AB196" i="7" s="1"/>
  <c r="AI6" i="7"/>
  <c r="AA188" i="7" s="1"/>
  <c r="AB188" i="7" s="1"/>
  <c r="AJ17" i="7"/>
  <c r="AA214" i="7" s="1"/>
  <c r="AB214" i="7" s="1"/>
  <c r="AM15" i="7"/>
  <c r="AG15" i="7"/>
  <c r="AA167" i="7" s="1"/>
  <c r="AB167" i="7" s="1"/>
  <c r="AH18" i="7"/>
  <c r="AA185" i="7" s="1"/>
  <c r="AB185" i="7" s="1"/>
  <c r="AH14" i="7"/>
  <c r="AA181" i="7" s="1"/>
  <c r="AB181" i="7" s="1"/>
  <c r="AH6" i="7"/>
  <c r="AA173" i="7" s="1"/>
  <c r="AB173" i="7" s="1"/>
  <c r="AI17" i="7"/>
  <c r="AA199" i="7" s="1"/>
  <c r="AB199" i="7" s="1"/>
  <c r="AI5" i="7"/>
  <c r="AA187" i="7" s="1"/>
  <c r="AB187" i="7" s="1"/>
  <c r="AJ16" i="7"/>
  <c r="AA213" i="7" s="1"/>
  <c r="AB213" i="7" s="1"/>
  <c r="AM4" i="7"/>
  <c r="AK15" i="7"/>
  <c r="AA227" i="7" s="1"/>
  <c r="AB227" i="7" s="1"/>
  <c r="AJ15" i="7"/>
  <c r="AA212" i="7" s="1"/>
  <c r="AB212" i="7" s="1"/>
  <c r="AJ6" i="7"/>
  <c r="AA203" i="7" s="1"/>
  <c r="AB203" i="7" s="1"/>
  <c r="AK5" i="7"/>
  <c r="AA217" i="7" s="1"/>
  <c r="AB217" i="7" s="1"/>
  <c r="AK18" i="7"/>
  <c r="AA230" i="7" s="1"/>
  <c r="AB230" i="7" s="1"/>
  <c r="AK14" i="7"/>
  <c r="AA226" i="7" s="1"/>
  <c r="AB226" i="7" s="1"/>
  <c r="AK6" i="7"/>
  <c r="AA218" i="7" s="1"/>
  <c r="AB218" i="7" s="1"/>
  <c r="AL15" i="7"/>
  <c r="AM14" i="7"/>
  <c r="AM6" i="7"/>
  <c r="AA248" i="7" s="1"/>
  <c r="AB248" i="7" s="1"/>
  <c r="AJ5" i="7"/>
  <c r="AA202" i="7" s="1"/>
  <c r="AB202" i="7" s="1"/>
  <c r="AK16" i="7"/>
  <c r="AA228" i="7" s="1"/>
  <c r="AB228" i="7" s="1"/>
  <c r="AL4" i="7"/>
  <c r="AM18" i="7"/>
  <c r="AL18" i="7"/>
  <c r="AL14" i="7"/>
  <c r="AL6" i="7"/>
  <c r="AM17" i="7"/>
  <c r="AM5" i="7"/>
  <c r="AA247" i="7" s="1"/>
  <c r="AB247" i="7" s="1"/>
  <c r="AL17" i="7"/>
  <c r="AL5" i="7"/>
  <c r="AM16" i="7"/>
  <c r="AA3" i="7"/>
  <c r="BI3" i="7" s="1"/>
  <c r="CQ3" i="7" s="1"/>
  <c r="E20" i="7"/>
  <c r="Z4" i="7" s="1"/>
  <c r="AA51" i="7" s="1"/>
  <c r="AB51" i="7" s="1"/>
  <c r="D21" i="7"/>
  <c r="Y5" i="7" s="1"/>
  <c r="AA37" i="7" s="1"/>
  <c r="AB37" i="7" s="1"/>
  <c r="W78" i="7"/>
  <c r="X78" i="7" s="1"/>
  <c r="AR64" i="7"/>
  <c r="BH32" i="7" s="1"/>
  <c r="BH48" i="7" s="1"/>
  <c r="BI81" i="7" s="1"/>
  <c r="W138" i="7"/>
  <c r="X138" i="7" s="1"/>
  <c r="AV64" i="7"/>
  <c r="BL32" i="7" s="1"/>
  <c r="BL48" i="7" s="1"/>
  <c r="BM81" i="7" s="1"/>
  <c r="AZ64" i="7"/>
  <c r="BP32" i="7" s="1"/>
  <c r="BP48" i="7" s="1"/>
  <c r="BQ81" i="7" s="1"/>
  <c r="W198" i="7"/>
  <c r="X198" i="7" s="1"/>
  <c r="W258" i="7"/>
  <c r="X258" i="7" s="1"/>
  <c r="BD64" i="7"/>
  <c r="BT32" i="7" s="1"/>
  <c r="BT48" i="7" s="1"/>
  <c r="BU81" i="7" s="1"/>
  <c r="E21" i="7"/>
  <c r="Z5" i="7" s="1"/>
  <c r="AA52" i="7" s="1"/>
  <c r="AB52" i="7" s="1"/>
  <c r="W126" i="7"/>
  <c r="X126" i="7" s="1"/>
  <c r="AV52" i="7"/>
  <c r="BL20" i="7" s="1"/>
  <c r="BL36" i="7" s="1"/>
  <c r="BM69" i="7" s="1"/>
  <c r="AZ52" i="7"/>
  <c r="BP20" i="7" s="1"/>
  <c r="BP36" i="7" s="1"/>
  <c r="BQ69" i="7" s="1"/>
  <c r="W186" i="7"/>
  <c r="X186" i="7" s="1"/>
  <c r="W246" i="7"/>
  <c r="X246" i="7" s="1"/>
  <c r="BD52" i="7"/>
  <c r="BT20" i="7" s="1"/>
  <c r="BT36" i="7" s="1"/>
  <c r="BU69" i="7" s="1"/>
  <c r="W115" i="7"/>
  <c r="X115" i="7" s="1"/>
  <c r="AU56" i="7"/>
  <c r="BK24" i="7" s="1"/>
  <c r="BK40" i="7" s="1"/>
  <c r="BL73" i="7" s="1"/>
  <c r="W175" i="7"/>
  <c r="X175" i="7" s="1"/>
  <c r="AY56" i="7"/>
  <c r="BO24" i="7" s="1"/>
  <c r="BO40" i="7" s="1"/>
  <c r="BP73" i="7" s="1"/>
  <c r="W235" i="7"/>
  <c r="X235" i="7" s="1"/>
  <c r="BC56" i="7"/>
  <c r="BS24" i="7" s="1"/>
  <c r="BS40" i="7" s="1"/>
  <c r="BT73" i="7" s="1"/>
  <c r="W86" i="7"/>
  <c r="X86" i="7" s="1"/>
  <c r="AS57" i="7"/>
  <c r="BI25" i="7" s="1"/>
  <c r="BI41" i="7" s="1"/>
  <c r="BJ74" i="7" s="1"/>
  <c r="W146" i="7"/>
  <c r="X146" i="7" s="1"/>
  <c r="AW57" i="7"/>
  <c r="BM25" i="7" s="1"/>
  <c r="BM41" i="7" s="1"/>
  <c r="BN74" i="7" s="1"/>
  <c r="W206" i="7"/>
  <c r="X206" i="7" s="1"/>
  <c r="BA57" i="7"/>
  <c r="BQ25" i="7" s="1"/>
  <c r="BQ41" i="7" s="1"/>
  <c r="BR74" i="7" s="1"/>
  <c r="W61" i="7"/>
  <c r="X61" i="7" s="1"/>
  <c r="AQ62" i="7"/>
  <c r="BG30" i="7" s="1"/>
  <c r="BG46" i="7" s="1"/>
  <c r="BH79" i="7" s="1"/>
  <c r="W121" i="7"/>
  <c r="X121" i="7" s="1"/>
  <c r="AU62" i="7"/>
  <c r="BK30" i="7" s="1"/>
  <c r="BK46" i="7" s="1"/>
  <c r="BL79" i="7" s="1"/>
  <c r="W181" i="7"/>
  <c r="X181" i="7" s="1"/>
  <c r="AY62" i="7"/>
  <c r="BO30" i="7" s="1"/>
  <c r="BO46" i="7" s="1"/>
  <c r="BP79" i="7" s="1"/>
  <c r="W241" i="7"/>
  <c r="X241" i="7" s="1"/>
  <c r="BC62" i="7"/>
  <c r="BS30" i="7" s="1"/>
  <c r="BS46" i="7" s="1"/>
  <c r="BT79" i="7" s="1"/>
  <c r="D20" i="7"/>
  <c r="Y4" i="7" s="1"/>
  <c r="AA36" i="7" s="1"/>
  <c r="AB36" i="7" s="1"/>
  <c r="AO53" i="7"/>
  <c r="BE21" i="7" s="1"/>
  <c r="BE37" i="7" s="1"/>
  <c r="BF70" i="7" s="1"/>
  <c r="W22" i="7"/>
  <c r="X22" i="7" s="1"/>
  <c r="W117" i="7"/>
  <c r="X117" i="7" s="1"/>
  <c r="AU58" i="7"/>
  <c r="BK26" i="7" s="1"/>
  <c r="BK42" i="7" s="1"/>
  <c r="BL75" i="7" s="1"/>
  <c r="W177" i="7"/>
  <c r="X177" i="7" s="1"/>
  <c r="AY58" i="7"/>
  <c r="BO26" i="7" s="1"/>
  <c r="BO42" i="7" s="1"/>
  <c r="BP75" i="7" s="1"/>
  <c r="W237" i="7"/>
  <c r="X237" i="7" s="1"/>
  <c r="BC58" i="7"/>
  <c r="BS26" i="7" s="1"/>
  <c r="BS42" i="7" s="1"/>
  <c r="BT75" i="7" s="1"/>
  <c r="AU59" i="7"/>
  <c r="BK27" i="7" s="1"/>
  <c r="BK43" i="7" s="1"/>
  <c r="BL76" i="7" s="1"/>
  <c r="W118" i="7"/>
  <c r="X118" i="7" s="1"/>
  <c r="W178" i="7"/>
  <c r="X178" i="7" s="1"/>
  <c r="AY59" i="7"/>
  <c r="BO27" i="7" s="1"/>
  <c r="BO43" i="7" s="1"/>
  <c r="BP76" i="7" s="1"/>
  <c r="W238" i="7"/>
  <c r="X238" i="7" s="1"/>
  <c r="BC59" i="7"/>
  <c r="BS27" i="7" s="1"/>
  <c r="BS43" i="7" s="1"/>
  <c r="BT76" i="7" s="1"/>
  <c r="W119" i="7"/>
  <c r="X119" i="7" s="1"/>
  <c r="AU60" i="7"/>
  <c r="BK28" i="7" s="1"/>
  <c r="BK44" i="7" s="1"/>
  <c r="BL77" i="7" s="1"/>
  <c r="W179" i="7"/>
  <c r="X179" i="7" s="1"/>
  <c r="AY60" i="7"/>
  <c r="BO28" i="7" s="1"/>
  <c r="BO44" i="7" s="1"/>
  <c r="BP77" i="7" s="1"/>
  <c r="W239" i="7"/>
  <c r="X239" i="7" s="1"/>
  <c r="BC60" i="7"/>
  <c r="BS28" i="7" s="1"/>
  <c r="BS44" i="7" s="1"/>
  <c r="BT77" i="7" s="1"/>
  <c r="C20" i="7"/>
  <c r="X4" i="7" s="1"/>
  <c r="AA21" i="7" s="1"/>
  <c r="AB21" i="7" s="1"/>
  <c r="B21" i="7"/>
  <c r="AM21" i="7" s="1"/>
  <c r="AN21" i="7" s="1"/>
  <c r="AN37" i="7" s="1"/>
  <c r="AO70" i="7" s="1"/>
  <c r="W82" i="7"/>
  <c r="X82" i="7" s="1"/>
  <c r="AS53" i="7"/>
  <c r="BI21" i="7" s="1"/>
  <c r="BI37" i="7" s="1"/>
  <c r="BJ70" i="7" s="1"/>
  <c r="W142" i="7"/>
  <c r="X142" i="7" s="1"/>
  <c r="AW53" i="7"/>
  <c r="BM21" i="7" s="1"/>
  <c r="BM37" i="7" s="1"/>
  <c r="BN70" i="7" s="1"/>
  <c r="W202" i="7"/>
  <c r="X202" i="7" s="1"/>
  <c r="BA53" i="7"/>
  <c r="BQ21" i="7" s="1"/>
  <c r="BQ37" i="7" s="1"/>
  <c r="BR70" i="7" s="1"/>
  <c r="AO65" i="7"/>
  <c r="BE33" i="7" s="1"/>
  <c r="BE49" i="7" s="1"/>
  <c r="BF82" i="7" s="1"/>
  <c r="W34" i="7"/>
  <c r="X34" i="7" s="1"/>
  <c r="AS65" i="7"/>
  <c r="BI33" i="7" s="1"/>
  <c r="BI49" i="7" s="1"/>
  <c r="BJ82" i="7" s="1"/>
  <c r="W94" i="7"/>
  <c r="X94" i="7" s="1"/>
  <c r="W154" i="7"/>
  <c r="X154" i="7" s="1"/>
  <c r="AW65" i="7"/>
  <c r="BM33" i="7" s="1"/>
  <c r="BM49" i="7" s="1"/>
  <c r="BN82" i="7" s="1"/>
  <c r="W214" i="7"/>
  <c r="X214" i="7" s="1"/>
  <c r="BA65" i="7"/>
  <c r="BQ33" i="7" s="1"/>
  <c r="BQ49" i="7" s="1"/>
  <c r="BR82" i="7" s="1"/>
  <c r="B22" i="7"/>
  <c r="AM22" i="7" s="1"/>
  <c r="AN22" i="7" s="1"/>
  <c r="AN38" i="7" s="1"/>
  <c r="AO71" i="7" s="1"/>
  <c r="W113" i="7"/>
  <c r="X113" i="7" s="1"/>
  <c r="AU54" i="7"/>
  <c r="BK22" i="7" s="1"/>
  <c r="BK38" i="7" s="1"/>
  <c r="BL71" i="7" s="1"/>
  <c r="W173" i="7"/>
  <c r="X173" i="7" s="1"/>
  <c r="AY54" i="7"/>
  <c r="BO22" i="7" s="1"/>
  <c r="BO38" i="7" s="1"/>
  <c r="BP71" i="7" s="1"/>
  <c r="W233" i="7"/>
  <c r="X233" i="7" s="1"/>
  <c r="BC54" i="7"/>
  <c r="BS22" i="7" s="1"/>
  <c r="BS38" i="7" s="1"/>
  <c r="BT71" i="7" s="1"/>
  <c r="W84" i="7"/>
  <c r="X84" i="7" s="1"/>
  <c r="AS55" i="7"/>
  <c r="BI23" i="7" s="1"/>
  <c r="BI39" i="7" s="1"/>
  <c r="BJ72" i="7" s="1"/>
  <c r="W144" i="7"/>
  <c r="X144" i="7" s="1"/>
  <c r="AW55" i="7"/>
  <c r="BM23" i="7" s="1"/>
  <c r="BM39" i="7" s="1"/>
  <c r="BN72" i="7" s="1"/>
  <c r="W204" i="7"/>
  <c r="X204" i="7" s="1"/>
  <c r="BA55" i="7"/>
  <c r="BQ23" i="7" s="1"/>
  <c r="BQ39" i="7" s="1"/>
  <c r="BR72" i="7" s="1"/>
  <c r="AS52" i="7"/>
  <c r="BI20" i="7" s="1"/>
  <c r="BI36" i="7" s="1"/>
  <c r="BJ69" i="7" s="1"/>
  <c r="W81" i="7"/>
  <c r="X81" i="7" s="1"/>
  <c r="W141" i="7"/>
  <c r="X141" i="7" s="1"/>
  <c r="AW52" i="7"/>
  <c r="BM20" i="7" s="1"/>
  <c r="BM36" i="7" s="1"/>
  <c r="BN69" i="7" s="1"/>
  <c r="W201" i="7"/>
  <c r="X201" i="7" s="1"/>
  <c r="BA52" i="7"/>
  <c r="BQ20" i="7" s="1"/>
  <c r="BQ36" i="7" s="1"/>
  <c r="BR69" i="7" s="1"/>
  <c r="W97" i="7"/>
  <c r="X97" i="7" s="1"/>
  <c r="AT53" i="7"/>
  <c r="BJ21" i="7" s="1"/>
  <c r="BJ37" i="7" s="1"/>
  <c r="BK70" i="7" s="1"/>
  <c r="W157" i="7"/>
  <c r="X157" i="7" s="1"/>
  <c r="AX53" i="7"/>
  <c r="BN21" i="7" s="1"/>
  <c r="BN37" i="7" s="1"/>
  <c r="BO70" i="7" s="1"/>
  <c r="W217" i="7"/>
  <c r="X217" i="7" s="1"/>
  <c r="BB53" i="7"/>
  <c r="BR21" i="7" s="1"/>
  <c r="BR37" i="7" s="1"/>
  <c r="BS70" i="7" s="1"/>
  <c r="W128" i="7"/>
  <c r="X128" i="7" s="1"/>
  <c r="AV54" i="7"/>
  <c r="BL22" i="7" s="1"/>
  <c r="BL38" i="7" s="1"/>
  <c r="BM71" i="7" s="1"/>
  <c r="W188" i="7"/>
  <c r="X188" i="7" s="1"/>
  <c r="AZ54" i="7"/>
  <c r="BP22" i="7" s="1"/>
  <c r="BP38" i="7" s="1"/>
  <c r="BQ71" i="7" s="1"/>
  <c r="W248" i="7"/>
  <c r="X248" i="7" s="1"/>
  <c r="BD54" i="7"/>
  <c r="BT22" i="7" s="1"/>
  <c r="BT38" i="7" s="1"/>
  <c r="BU71" i="7" s="1"/>
  <c r="W99" i="7"/>
  <c r="X99" i="7" s="1"/>
  <c r="AT55" i="7"/>
  <c r="BJ23" i="7" s="1"/>
  <c r="BJ39" i="7" s="1"/>
  <c r="BK72" i="7" s="1"/>
  <c r="W159" i="7"/>
  <c r="X159" i="7" s="1"/>
  <c r="AX55" i="7"/>
  <c r="BN23" i="7" s="1"/>
  <c r="BN39" i="7" s="1"/>
  <c r="BO72" i="7" s="1"/>
  <c r="W219" i="7"/>
  <c r="X219" i="7" s="1"/>
  <c r="BB55" i="7"/>
  <c r="BR23" i="7" s="1"/>
  <c r="BR39" i="7" s="1"/>
  <c r="BS72" i="7" s="1"/>
  <c r="W130" i="7"/>
  <c r="X130" i="7" s="1"/>
  <c r="AV56" i="7"/>
  <c r="BL24" i="7" s="1"/>
  <c r="BL40" i="7" s="1"/>
  <c r="BM73" i="7" s="1"/>
  <c r="W190" i="7"/>
  <c r="X190" i="7" s="1"/>
  <c r="AZ56" i="7"/>
  <c r="BP24" i="7" s="1"/>
  <c r="BP40" i="7" s="1"/>
  <c r="BQ73" i="7" s="1"/>
  <c r="BD56" i="7"/>
  <c r="BT24" i="7" s="1"/>
  <c r="BT40" i="7" s="1"/>
  <c r="BU73" i="7" s="1"/>
  <c r="W250" i="7"/>
  <c r="X250" i="7" s="1"/>
  <c r="W101" i="7"/>
  <c r="X101" i="7" s="1"/>
  <c r="AT57" i="7"/>
  <c r="BJ25" i="7" s="1"/>
  <c r="BJ41" i="7" s="1"/>
  <c r="BK74" i="7" s="1"/>
  <c r="W161" i="7"/>
  <c r="X161" i="7" s="1"/>
  <c r="AX57" i="7"/>
  <c r="BN25" i="7" s="1"/>
  <c r="BN41" i="7" s="1"/>
  <c r="BO74" i="7" s="1"/>
  <c r="W221" i="7"/>
  <c r="X221" i="7" s="1"/>
  <c r="BB57" i="7"/>
  <c r="BR25" i="7" s="1"/>
  <c r="BR41" i="7" s="1"/>
  <c r="BS74" i="7" s="1"/>
  <c r="AV58" i="7"/>
  <c r="BL26" i="7" s="1"/>
  <c r="BL42" i="7" s="1"/>
  <c r="BM75" i="7" s="1"/>
  <c r="W132" i="7"/>
  <c r="X132" i="7" s="1"/>
  <c r="W192" i="7"/>
  <c r="X192" i="7" s="1"/>
  <c r="AZ58" i="7"/>
  <c r="BP26" i="7" s="1"/>
  <c r="BP42" i="7" s="1"/>
  <c r="BQ75" i="7" s="1"/>
  <c r="W252" i="7"/>
  <c r="X252" i="7" s="1"/>
  <c r="BD58" i="7"/>
  <c r="BT26" i="7" s="1"/>
  <c r="BT42" i="7" s="1"/>
  <c r="BU75" i="7" s="1"/>
  <c r="W134" i="7"/>
  <c r="X134" i="7" s="1"/>
  <c r="AV60" i="7"/>
  <c r="BL28" i="7" s="1"/>
  <c r="BL44" i="7" s="1"/>
  <c r="BM77" i="7" s="1"/>
  <c r="W194" i="7"/>
  <c r="X194" i="7" s="1"/>
  <c r="AZ60" i="7"/>
  <c r="BP28" i="7" s="1"/>
  <c r="BP44" i="7" s="1"/>
  <c r="BQ77" i="7" s="1"/>
  <c r="W254" i="7"/>
  <c r="X254" i="7" s="1"/>
  <c r="BD60" i="7"/>
  <c r="BT28" i="7" s="1"/>
  <c r="BT44" i="7" s="1"/>
  <c r="BU77" i="7" s="1"/>
  <c r="W76" i="7"/>
  <c r="X76" i="7" s="1"/>
  <c r="AR62" i="7"/>
  <c r="BH30" i="7" s="1"/>
  <c r="BH46" i="7" s="1"/>
  <c r="BI79" i="7" s="1"/>
  <c r="W136" i="7"/>
  <c r="X136" i="7" s="1"/>
  <c r="AV62" i="7"/>
  <c r="BL30" i="7" s="1"/>
  <c r="BL46" i="7" s="1"/>
  <c r="BM79" i="7" s="1"/>
  <c r="W196" i="7"/>
  <c r="X196" i="7" s="1"/>
  <c r="AZ62" i="7"/>
  <c r="BP30" i="7" s="1"/>
  <c r="BP46" i="7" s="1"/>
  <c r="BQ79" i="7" s="1"/>
  <c r="W256" i="7"/>
  <c r="X256" i="7" s="1"/>
  <c r="BD62" i="7"/>
  <c r="BT30" i="7" s="1"/>
  <c r="BT46" i="7" s="1"/>
  <c r="BU79" i="7" s="1"/>
  <c r="AO63" i="7"/>
  <c r="BE31" i="7" s="1"/>
  <c r="BE47" i="7" s="1"/>
  <c r="BF80" i="7" s="1"/>
  <c r="W32" i="7"/>
  <c r="X32" i="7" s="1"/>
  <c r="AS63" i="7"/>
  <c r="BI31" i="7" s="1"/>
  <c r="BI47" i="7" s="1"/>
  <c r="BJ80" i="7" s="1"/>
  <c r="W92" i="7"/>
  <c r="X92" i="7" s="1"/>
  <c r="W152" i="7"/>
  <c r="X152" i="7" s="1"/>
  <c r="AW63" i="7"/>
  <c r="BM31" i="7" s="1"/>
  <c r="BM47" i="7" s="1"/>
  <c r="BN80" i="7" s="1"/>
  <c r="W212" i="7"/>
  <c r="X212" i="7" s="1"/>
  <c r="BA63" i="7"/>
  <c r="BQ31" i="7" s="1"/>
  <c r="BQ47" i="7" s="1"/>
  <c r="BR80" i="7" s="1"/>
  <c r="AP65" i="7"/>
  <c r="BF33" i="7" s="1"/>
  <c r="BF49" i="7" s="1"/>
  <c r="BG82" i="7" s="1"/>
  <c r="W49" i="7"/>
  <c r="X49" i="7" s="1"/>
  <c r="AQ66" i="7"/>
  <c r="BG34" i="7" s="1"/>
  <c r="BG50" i="7" s="1"/>
  <c r="BH83" i="7" s="1"/>
  <c r="W65" i="7"/>
  <c r="X65" i="7" s="1"/>
  <c r="W96" i="7"/>
  <c r="X96" i="7" s="1"/>
  <c r="AT52" i="7"/>
  <c r="BJ20" i="7" s="1"/>
  <c r="BJ36" i="7" s="1"/>
  <c r="BK69" i="7" s="1"/>
  <c r="W156" i="7"/>
  <c r="X156" i="7" s="1"/>
  <c r="AX52" i="7"/>
  <c r="BN20" i="7" s="1"/>
  <c r="BN36" i="7" s="1"/>
  <c r="BO69" i="7" s="1"/>
  <c r="W216" i="7"/>
  <c r="X216" i="7" s="1"/>
  <c r="BB52" i="7"/>
  <c r="BR20" i="7" s="1"/>
  <c r="BR36" i="7" s="1"/>
  <c r="BS69" i="7" s="1"/>
  <c r="W112" i="7"/>
  <c r="X112" i="7" s="1"/>
  <c r="AU53" i="7"/>
  <c r="BK21" i="7" s="1"/>
  <c r="BK37" i="7" s="1"/>
  <c r="BL70" i="7" s="1"/>
  <c r="W172" i="7"/>
  <c r="X172" i="7" s="1"/>
  <c r="AY53" i="7"/>
  <c r="BO21" i="7" s="1"/>
  <c r="BO37" i="7" s="1"/>
  <c r="BP70" i="7" s="1"/>
  <c r="W232" i="7"/>
  <c r="X232" i="7" s="1"/>
  <c r="BC53" i="7"/>
  <c r="BS21" i="7" s="1"/>
  <c r="BS37" i="7" s="1"/>
  <c r="BT70" i="7" s="1"/>
  <c r="W83" i="7"/>
  <c r="X83" i="7" s="1"/>
  <c r="AS54" i="7"/>
  <c r="BI22" i="7" s="1"/>
  <c r="BI38" i="7" s="1"/>
  <c r="BJ71" i="7" s="1"/>
  <c r="W143" i="7"/>
  <c r="X143" i="7" s="1"/>
  <c r="AW54" i="7"/>
  <c r="BM22" i="7" s="1"/>
  <c r="BM38" i="7" s="1"/>
  <c r="BN71" i="7" s="1"/>
  <c r="W203" i="7"/>
  <c r="X203" i="7" s="1"/>
  <c r="BA54" i="7"/>
  <c r="BQ22" i="7" s="1"/>
  <c r="BQ38" i="7" s="1"/>
  <c r="BR71" i="7" s="1"/>
  <c r="AU55" i="7"/>
  <c r="BK23" i="7" s="1"/>
  <c r="BK39" i="7" s="1"/>
  <c r="BL72" i="7" s="1"/>
  <c r="W114" i="7"/>
  <c r="X114" i="7" s="1"/>
  <c r="W174" i="7"/>
  <c r="X174" i="7" s="1"/>
  <c r="AY55" i="7"/>
  <c r="BO23" i="7" s="1"/>
  <c r="BO39" i="7" s="1"/>
  <c r="BP72" i="7" s="1"/>
  <c r="W234" i="7"/>
  <c r="X234" i="7" s="1"/>
  <c r="BC55" i="7"/>
  <c r="BS23" i="7" s="1"/>
  <c r="BS39" i="7" s="1"/>
  <c r="BT72" i="7" s="1"/>
  <c r="AS56" i="7"/>
  <c r="BI24" i="7" s="1"/>
  <c r="BI40" i="7" s="1"/>
  <c r="BJ73" i="7" s="1"/>
  <c r="W85" i="7"/>
  <c r="X85" i="7" s="1"/>
  <c r="W145" i="7"/>
  <c r="X145" i="7" s="1"/>
  <c r="AW56" i="7"/>
  <c r="BM24" i="7" s="1"/>
  <c r="BM40" i="7" s="1"/>
  <c r="BN73" i="7" s="1"/>
  <c r="W205" i="7"/>
  <c r="X205" i="7" s="1"/>
  <c r="BA56" i="7"/>
  <c r="BQ24" i="7" s="1"/>
  <c r="BQ40" i="7" s="1"/>
  <c r="BR73" i="7" s="1"/>
  <c r="W116" i="7"/>
  <c r="X116" i="7" s="1"/>
  <c r="AU57" i="7"/>
  <c r="BK25" i="7" s="1"/>
  <c r="BK41" i="7" s="1"/>
  <c r="BL74" i="7" s="1"/>
  <c r="W176" i="7"/>
  <c r="X176" i="7" s="1"/>
  <c r="AY57" i="7"/>
  <c r="BO25" i="7" s="1"/>
  <c r="BO41" i="7" s="1"/>
  <c r="BP74" i="7" s="1"/>
  <c r="W236" i="7"/>
  <c r="X236" i="7" s="1"/>
  <c r="BC57" i="7"/>
  <c r="BS25" i="7" s="1"/>
  <c r="BS41" i="7" s="1"/>
  <c r="BT74" i="7" s="1"/>
  <c r="W87" i="7"/>
  <c r="X87" i="7" s="1"/>
  <c r="AS58" i="7"/>
  <c r="BI26" i="7" s="1"/>
  <c r="BI42" i="7" s="1"/>
  <c r="BJ75" i="7" s="1"/>
  <c r="W147" i="7"/>
  <c r="X147" i="7" s="1"/>
  <c r="AW58" i="7"/>
  <c r="BM26" i="7" s="1"/>
  <c r="BM42" i="7" s="1"/>
  <c r="BN75" i="7" s="1"/>
  <c r="W207" i="7"/>
  <c r="X207" i="7" s="1"/>
  <c r="BA58" i="7"/>
  <c r="BQ26" i="7" s="1"/>
  <c r="BQ42" i="7" s="1"/>
  <c r="BR75" i="7" s="1"/>
  <c r="W88" i="7"/>
  <c r="X88" i="7" s="1"/>
  <c r="AS59" i="7"/>
  <c r="BI27" i="7" s="1"/>
  <c r="BI43" i="7" s="1"/>
  <c r="BJ76" i="7" s="1"/>
  <c r="W148" i="7"/>
  <c r="X148" i="7" s="1"/>
  <c r="AW59" i="7"/>
  <c r="BM27" i="7" s="1"/>
  <c r="BM43" i="7" s="1"/>
  <c r="BN76" i="7" s="1"/>
  <c r="W208" i="7"/>
  <c r="X208" i="7" s="1"/>
  <c r="BA59" i="7"/>
  <c r="BQ27" i="7" s="1"/>
  <c r="BQ43" i="7" s="1"/>
  <c r="BR76" i="7" s="1"/>
  <c r="W89" i="7"/>
  <c r="X89" i="7" s="1"/>
  <c r="AS60" i="7"/>
  <c r="BI28" i="7" s="1"/>
  <c r="BI44" i="7" s="1"/>
  <c r="BJ77" i="7" s="1"/>
  <c r="W90" i="7"/>
  <c r="X90" i="7" s="1"/>
  <c r="AS61" i="7"/>
  <c r="BI29" i="7" s="1"/>
  <c r="BI45" i="7" s="1"/>
  <c r="BJ78" i="7" s="1"/>
  <c r="W150" i="7"/>
  <c r="X150" i="7" s="1"/>
  <c r="AW61" i="7"/>
  <c r="BM29" i="7" s="1"/>
  <c r="BM45" i="7" s="1"/>
  <c r="BN78" i="7" s="1"/>
  <c r="W210" i="7"/>
  <c r="X210" i="7" s="1"/>
  <c r="BA61" i="7"/>
  <c r="BQ29" i="7" s="1"/>
  <c r="BQ45" i="7" s="1"/>
  <c r="BR78" i="7" s="1"/>
  <c r="AP63" i="7"/>
  <c r="BF31" i="7" s="1"/>
  <c r="BF47" i="7" s="1"/>
  <c r="BG80" i="7" s="1"/>
  <c r="W47" i="7"/>
  <c r="X47" i="7" s="1"/>
  <c r="W107" i="7"/>
  <c r="X107" i="7" s="1"/>
  <c r="AT63" i="7"/>
  <c r="BJ31" i="7" s="1"/>
  <c r="BJ47" i="7" s="1"/>
  <c r="BK80" i="7" s="1"/>
  <c r="W167" i="7"/>
  <c r="X167" i="7" s="1"/>
  <c r="AX63" i="7"/>
  <c r="BN31" i="7" s="1"/>
  <c r="BN47" i="7" s="1"/>
  <c r="BO80" i="7" s="1"/>
  <c r="W227" i="7"/>
  <c r="X227" i="7" s="1"/>
  <c r="BB63" i="7"/>
  <c r="BR31" i="7" s="1"/>
  <c r="BR47" i="7" s="1"/>
  <c r="BS80" i="7" s="1"/>
  <c r="W111" i="7"/>
  <c r="X111" i="7" s="1"/>
  <c r="AU52" i="7"/>
  <c r="BK20" i="7" s="1"/>
  <c r="BK36" i="7" s="1"/>
  <c r="BL69" i="7" s="1"/>
  <c r="W171" i="7"/>
  <c r="X171" i="7" s="1"/>
  <c r="AY52" i="7"/>
  <c r="BO20" i="7" s="1"/>
  <c r="BO36" i="7" s="1"/>
  <c r="BP69" i="7" s="1"/>
  <c r="W231" i="7"/>
  <c r="X231" i="7" s="1"/>
  <c r="BC52" i="7"/>
  <c r="BS20" i="7" s="1"/>
  <c r="BS36" i="7" s="1"/>
  <c r="BT69" i="7" s="1"/>
  <c r="W127" i="7"/>
  <c r="X127" i="7" s="1"/>
  <c r="AV53" i="7"/>
  <c r="BL21" i="7" s="1"/>
  <c r="BL37" i="7" s="1"/>
  <c r="BM70" i="7" s="1"/>
  <c r="W187" i="7"/>
  <c r="X187" i="7" s="1"/>
  <c r="AZ53" i="7"/>
  <c r="BP21" i="7" s="1"/>
  <c r="BP37" i="7" s="1"/>
  <c r="BQ70" i="7" s="1"/>
  <c r="W247" i="7"/>
  <c r="X247" i="7" s="1"/>
  <c r="BD53" i="7"/>
  <c r="BT21" i="7" s="1"/>
  <c r="BT37" i="7" s="1"/>
  <c r="BU70" i="7" s="1"/>
  <c r="AT54" i="7"/>
  <c r="BJ22" i="7" s="1"/>
  <c r="BJ38" i="7" s="1"/>
  <c r="BK71" i="7" s="1"/>
  <c r="W98" i="7"/>
  <c r="X98" i="7" s="1"/>
  <c r="W158" i="7"/>
  <c r="X158" i="7" s="1"/>
  <c r="AX54" i="7"/>
  <c r="BN22" i="7" s="1"/>
  <c r="BN38" i="7" s="1"/>
  <c r="BO71" i="7" s="1"/>
  <c r="W218" i="7"/>
  <c r="X218" i="7" s="1"/>
  <c r="BB54" i="7"/>
  <c r="BR22" i="7" s="1"/>
  <c r="BR38" i="7" s="1"/>
  <c r="BS71" i="7" s="1"/>
  <c r="W129" i="7"/>
  <c r="X129" i="7" s="1"/>
  <c r="AV55" i="7"/>
  <c r="BL23" i="7" s="1"/>
  <c r="BL39" i="7" s="1"/>
  <c r="BM72" i="7" s="1"/>
  <c r="W189" i="7"/>
  <c r="X189" i="7" s="1"/>
  <c r="AZ55" i="7"/>
  <c r="BP23" i="7" s="1"/>
  <c r="BP39" i="7" s="1"/>
  <c r="BQ72" i="7" s="1"/>
  <c r="W249" i="7"/>
  <c r="X249" i="7" s="1"/>
  <c r="BD55" i="7"/>
  <c r="BT23" i="7" s="1"/>
  <c r="BT39" i="7" s="1"/>
  <c r="BU72" i="7" s="1"/>
  <c r="W100" i="7"/>
  <c r="X100" i="7" s="1"/>
  <c r="AT56" i="7"/>
  <c r="BJ24" i="7" s="1"/>
  <c r="BJ40" i="7" s="1"/>
  <c r="BK73" i="7" s="1"/>
  <c r="W160" i="7"/>
  <c r="X160" i="7" s="1"/>
  <c r="AX56" i="7"/>
  <c r="BN24" i="7" s="1"/>
  <c r="BN40" i="7" s="1"/>
  <c r="BO73" i="7" s="1"/>
  <c r="W220" i="7"/>
  <c r="X220" i="7" s="1"/>
  <c r="BB56" i="7"/>
  <c r="BR24" i="7" s="1"/>
  <c r="BR40" i="7" s="1"/>
  <c r="BS73" i="7" s="1"/>
  <c r="W131" i="7"/>
  <c r="X131" i="7" s="1"/>
  <c r="AV57" i="7"/>
  <c r="BL25" i="7" s="1"/>
  <c r="BL41" i="7" s="1"/>
  <c r="BM74" i="7" s="1"/>
  <c r="W191" i="7"/>
  <c r="X191" i="7" s="1"/>
  <c r="AZ57" i="7"/>
  <c r="BP25" i="7" s="1"/>
  <c r="BP41" i="7" s="1"/>
  <c r="BQ74" i="7" s="1"/>
  <c r="W251" i="7"/>
  <c r="X251" i="7" s="1"/>
  <c r="BD57" i="7"/>
  <c r="BT25" i="7" s="1"/>
  <c r="BT41" i="7" s="1"/>
  <c r="BU74" i="7" s="1"/>
  <c r="AT58" i="7"/>
  <c r="BJ26" i="7" s="1"/>
  <c r="BJ42" i="7" s="1"/>
  <c r="BK75" i="7" s="1"/>
  <c r="W102" i="7"/>
  <c r="X102" i="7" s="1"/>
  <c r="W162" i="7"/>
  <c r="X162" i="7" s="1"/>
  <c r="AX58" i="7"/>
  <c r="BN26" i="7" s="1"/>
  <c r="BN42" i="7" s="1"/>
  <c r="BO75" i="7" s="1"/>
  <c r="W222" i="7"/>
  <c r="X222" i="7" s="1"/>
  <c r="BB58" i="7"/>
  <c r="BR26" i="7" s="1"/>
  <c r="BR42" i="7" s="1"/>
  <c r="BS75" i="7" s="1"/>
  <c r="W103" i="7"/>
  <c r="X103" i="7" s="1"/>
  <c r="AT59" i="7"/>
  <c r="BJ27" i="7" s="1"/>
  <c r="BJ43" i="7" s="1"/>
  <c r="BK76" i="7" s="1"/>
  <c r="W163" i="7"/>
  <c r="X163" i="7" s="1"/>
  <c r="AX59" i="7"/>
  <c r="BN27" i="7" s="1"/>
  <c r="BN43" i="7" s="1"/>
  <c r="BO76" i="7" s="1"/>
  <c r="W223" i="7"/>
  <c r="X223" i="7" s="1"/>
  <c r="BB59" i="7"/>
  <c r="BR27" i="7" s="1"/>
  <c r="BR43" i="7" s="1"/>
  <c r="BS76" i="7" s="1"/>
  <c r="W105" i="7"/>
  <c r="X105" i="7" s="1"/>
  <c r="AT61" i="7"/>
  <c r="BJ29" i="7" s="1"/>
  <c r="BJ45" i="7" s="1"/>
  <c r="BK78" i="7" s="1"/>
  <c r="W165" i="7"/>
  <c r="X165" i="7" s="1"/>
  <c r="AX61" i="7"/>
  <c r="BN29" i="7" s="1"/>
  <c r="BN45" i="7" s="1"/>
  <c r="BO78" i="7" s="1"/>
  <c r="W225" i="7"/>
  <c r="X225" i="7" s="1"/>
  <c r="BB61" i="7"/>
  <c r="BR29" i="7" s="1"/>
  <c r="BR45" i="7" s="1"/>
  <c r="BS78" i="7" s="1"/>
  <c r="AQ64" i="7"/>
  <c r="BG32" i="7" s="1"/>
  <c r="BG48" i="7" s="1"/>
  <c r="BH81" i="7" s="1"/>
  <c r="W63" i="7"/>
  <c r="X63" i="7" s="1"/>
  <c r="W123" i="7"/>
  <c r="X123" i="7" s="1"/>
  <c r="AU64" i="7"/>
  <c r="BK32" i="7" s="1"/>
  <c r="BK48" i="7" s="1"/>
  <c r="BL81" i="7" s="1"/>
  <c r="W183" i="7"/>
  <c r="X183" i="7" s="1"/>
  <c r="AY64" i="7"/>
  <c r="BO32" i="7" s="1"/>
  <c r="BO48" i="7" s="1"/>
  <c r="BP81" i="7" s="1"/>
  <c r="BC64" i="7"/>
  <c r="BS32" i="7" s="1"/>
  <c r="BS48" i="7" s="1"/>
  <c r="BT81" i="7" s="1"/>
  <c r="W243" i="7"/>
  <c r="X243" i="7" s="1"/>
  <c r="W209" i="7"/>
  <c r="X209" i="7" s="1"/>
  <c r="BA60" i="7"/>
  <c r="BQ28" i="7" s="1"/>
  <c r="BQ44" i="7" s="1"/>
  <c r="BR77" i="7" s="1"/>
  <c r="W120" i="7"/>
  <c r="X120" i="7" s="1"/>
  <c r="AU61" i="7"/>
  <c r="BK29" i="7" s="1"/>
  <c r="BK45" i="7" s="1"/>
  <c r="BL78" i="7" s="1"/>
  <c r="W180" i="7"/>
  <c r="X180" i="7" s="1"/>
  <c r="AY61" i="7"/>
  <c r="BO29" i="7" s="1"/>
  <c r="BO45" i="7" s="1"/>
  <c r="BP78" i="7" s="1"/>
  <c r="W240" i="7"/>
  <c r="X240" i="7" s="1"/>
  <c r="BC61" i="7"/>
  <c r="BS29" i="7" s="1"/>
  <c r="BS45" i="7" s="1"/>
  <c r="BT78" i="7" s="1"/>
  <c r="W91" i="7"/>
  <c r="X91" i="7" s="1"/>
  <c r="AS62" i="7"/>
  <c r="BI30" i="7" s="1"/>
  <c r="BI46" i="7" s="1"/>
  <c r="BJ79" i="7" s="1"/>
  <c r="W151" i="7"/>
  <c r="X151" i="7" s="1"/>
  <c r="AW62" i="7"/>
  <c r="BM30" i="7" s="1"/>
  <c r="BM46" i="7" s="1"/>
  <c r="BN79" i="7" s="1"/>
  <c r="W211" i="7"/>
  <c r="X211" i="7" s="1"/>
  <c r="BA62" i="7"/>
  <c r="BQ30" i="7" s="1"/>
  <c r="BQ46" i="7" s="1"/>
  <c r="BR79" i="7" s="1"/>
  <c r="AQ63" i="7"/>
  <c r="BG31" i="7" s="1"/>
  <c r="BG47" i="7" s="1"/>
  <c r="BH80" i="7" s="1"/>
  <c r="W62" i="7"/>
  <c r="X62" i="7" s="1"/>
  <c r="W122" i="7"/>
  <c r="X122" i="7" s="1"/>
  <c r="AU63" i="7"/>
  <c r="BK31" i="7" s="1"/>
  <c r="BK47" i="7" s="1"/>
  <c r="BL80" i="7" s="1"/>
  <c r="W182" i="7"/>
  <c r="X182" i="7" s="1"/>
  <c r="AY63" i="7"/>
  <c r="BO31" i="7" s="1"/>
  <c r="BO47" i="7" s="1"/>
  <c r="BP80" i="7" s="1"/>
  <c r="W242" i="7"/>
  <c r="X242" i="7" s="1"/>
  <c r="BC63" i="7"/>
  <c r="BS31" i="7" s="1"/>
  <c r="BS47" i="7" s="1"/>
  <c r="BT80" i="7" s="1"/>
  <c r="W93" i="7"/>
  <c r="X93" i="7" s="1"/>
  <c r="AS64" i="7"/>
  <c r="BI32" i="7" s="1"/>
  <c r="BI48" i="7" s="1"/>
  <c r="BJ81" i="7" s="1"/>
  <c r="W153" i="7"/>
  <c r="X153" i="7" s="1"/>
  <c r="AW64" i="7"/>
  <c r="BM32" i="7" s="1"/>
  <c r="BM48" i="7" s="1"/>
  <c r="BN81" i="7" s="1"/>
  <c r="AQ65" i="7"/>
  <c r="BG33" i="7" s="1"/>
  <c r="BG49" i="7" s="1"/>
  <c r="BH82" i="7" s="1"/>
  <c r="W64" i="7"/>
  <c r="X64" i="7" s="1"/>
  <c r="W124" i="7"/>
  <c r="X124" i="7" s="1"/>
  <c r="AU65" i="7"/>
  <c r="BK33" i="7" s="1"/>
  <c r="BK49" i="7" s="1"/>
  <c r="BL82" i="7" s="1"/>
  <c r="W244" i="7"/>
  <c r="X244" i="7" s="1"/>
  <c r="BC65" i="7"/>
  <c r="BS33" i="7" s="1"/>
  <c r="BS49" i="7" s="1"/>
  <c r="BT82" i="7" s="1"/>
  <c r="W95" i="7"/>
  <c r="X95" i="7" s="1"/>
  <c r="AS66" i="7"/>
  <c r="BI34" i="7" s="1"/>
  <c r="BI50" i="7" s="1"/>
  <c r="BJ83" i="7" s="1"/>
  <c r="W155" i="7"/>
  <c r="X155" i="7" s="1"/>
  <c r="AW66" i="7"/>
  <c r="BM34" i="7" s="1"/>
  <c r="BM50" i="7" s="1"/>
  <c r="BN83" i="7" s="1"/>
  <c r="W215" i="7"/>
  <c r="X215" i="7" s="1"/>
  <c r="BA66" i="7"/>
  <c r="BQ34" i="7" s="1"/>
  <c r="BQ50" i="7" s="1"/>
  <c r="BR83" i="7" s="1"/>
  <c r="AZ59" i="7"/>
  <c r="BP27" i="7" s="1"/>
  <c r="BP43" i="7" s="1"/>
  <c r="BQ76" i="7" s="1"/>
  <c r="W133" i="7"/>
  <c r="X133" i="7" s="1"/>
  <c r="AV59" i="7"/>
  <c r="BL27" i="7" s="1"/>
  <c r="BL43" i="7" s="1"/>
  <c r="BM76" i="7" s="1"/>
  <c r="W253" i="7"/>
  <c r="X253" i="7" s="1"/>
  <c r="BD59" i="7"/>
  <c r="BT27" i="7" s="1"/>
  <c r="BT43" i="7" s="1"/>
  <c r="BU76" i="7" s="1"/>
  <c r="W104" i="7"/>
  <c r="X104" i="7" s="1"/>
  <c r="AT60" i="7"/>
  <c r="BJ28" i="7" s="1"/>
  <c r="BJ44" i="7" s="1"/>
  <c r="BK77" i="7" s="1"/>
  <c r="W164" i="7"/>
  <c r="X164" i="7" s="1"/>
  <c r="AX60" i="7"/>
  <c r="BN28" i="7" s="1"/>
  <c r="BN44" i="7" s="1"/>
  <c r="BO77" i="7" s="1"/>
  <c r="W224" i="7"/>
  <c r="X224" i="7" s="1"/>
  <c r="BB60" i="7"/>
  <c r="BR28" i="7" s="1"/>
  <c r="BR44" i="7" s="1"/>
  <c r="BS77" i="7" s="1"/>
  <c r="W135" i="7"/>
  <c r="X135" i="7" s="1"/>
  <c r="AV61" i="7"/>
  <c r="BL29" i="7" s="1"/>
  <c r="BL45" i="7" s="1"/>
  <c r="BM78" i="7" s="1"/>
  <c r="W195" i="7"/>
  <c r="X195" i="7" s="1"/>
  <c r="AZ61" i="7"/>
  <c r="BP29" i="7" s="1"/>
  <c r="BP45" i="7" s="1"/>
  <c r="BQ78" i="7" s="1"/>
  <c r="W255" i="7"/>
  <c r="X255" i="7" s="1"/>
  <c r="BD61" i="7"/>
  <c r="BT29" i="7" s="1"/>
  <c r="BT45" i="7" s="1"/>
  <c r="BU78" i="7" s="1"/>
  <c r="AP62" i="7"/>
  <c r="BF30" i="7" s="1"/>
  <c r="BF46" i="7" s="1"/>
  <c r="BG79" i="7" s="1"/>
  <c r="W46" i="7"/>
  <c r="X46" i="7" s="1"/>
  <c r="AT62" i="7"/>
  <c r="BJ30" i="7" s="1"/>
  <c r="BJ46" i="7" s="1"/>
  <c r="BK79" i="7" s="1"/>
  <c r="W106" i="7"/>
  <c r="X106" i="7" s="1"/>
  <c r="W166" i="7"/>
  <c r="X166" i="7" s="1"/>
  <c r="AX62" i="7"/>
  <c r="BN30" i="7" s="1"/>
  <c r="BN46" i="7" s="1"/>
  <c r="BO79" i="7" s="1"/>
  <c r="W226" i="7"/>
  <c r="X226" i="7" s="1"/>
  <c r="BB62" i="7"/>
  <c r="BR30" i="7" s="1"/>
  <c r="BR46" i="7" s="1"/>
  <c r="BS79" i="7" s="1"/>
  <c r="W77" i="7"/>
  <c r="X77" i="7" s="1"/>
  <c r="AR63" i="7"/>
  <c r="BH31" i="7" s="1"/>
  <c r="BH47" i="7" s="1"/>
  <c r="BI80" i="7" s="1"/>
  <c r="W137" i="7"/>
  <c r="X137" i="7" s="1"/>
  <c r="AV63" i="7"/>
  <c r="BL31" i="7" s="1"/>
  <c r="BL47" i="7" s="1"/>
  <c r="BM80" i="7" s="1"/>
  <c r="W197" i="7"/>
  <c r="X197" i="7" s="1"/>
  <c r="AZ63" i="7"/>
  <c r="BP31" i="7" s="1"/>
  <c r="BP47" i="7" s="1"/>
  <c r="BQ80" i="7" s="1"/>
  <c r="AP64" i="7"/>
  <c r="BF32" i="7" s="1"/>
  <c r="BF48" i="7" s="1"/>
  <c r="BG81" i="7" s="1"/>
  <c r="W48" i="7"/>
  <c r="X48" i="7" s="1"/>
  <c r="W108" i="7"/>
  <c r="X108" i="7" s="1"/>
  <c r="AT64" i="7"/>
  <c r="BJ32" i="7" s="1"/>
  <c r="BJ48" i="7" s="1"/>
  <c r="BK81" i="7" s="1"/>
  <c r="W168" i="7"/>
  <c r="X168" i="7" s="1"/>
  <c r="AX64" i="7"/>
  <c r="BN32" i="7" s="1"/>
  <c r="BN48" i="7" s="1"/>
  <c r="BO81" i="7" s="1"/>
  <c r="W228" i="7"/>
  <c r="X228" i="7" s="1"/>
  <c r="BB64" i="7"/>
  <c r="BR32" i="7" s="1"/>
  <c r="BR48" i="7" s="1"/>
  <c r="BS81" i="7" s="1"/>
  <c r="W79" i="7"/>
  <c r="X79" i="7" s="1"/>
  <c r="AR65" i="7"/>
  <c r="BH33" i="7" s="1"/>
  <c r="BH49" i="7" s="1"/>
  <c r="BI82" i="7" s="1"/>
  <c r="AV65" i="7"/>
  <c r="BL33" i="7" s="1"/>
  <c r="BL49" i="7" s="1"/>
  <c r="BM82" i="7" s="1"/>
  <c r="W139" i="7"/>
  <c r="X139" i="7" s="1"/>
  <c r="W199" i="7"/>
  <c r="X199" i="7" s="1"/>
  <c r="AZ65" i="7"/>
  <c r="BP33" i="7" s="1"/>
  <c r="BP49" i="7" s="1"/>
  <c r="BQ82" i="7" s="1"/>
  <c r="W259" i="7"/>
  <c r="X259" i="7" s="1"/>
  <c r="BD65" i="7"/>
  <c r="BT33" i="7" s="1"/>
  <c r="BT49" i="7" s="1"/>
  <c r="BU82" i="7" s="1"/>
  <c r="AP66" i="7"/>
  <c r="BF34" i="7" s="1"/>
  <c r="BF50" i="7" s="1"/>
  <c r="BG83" i="7" s="1"/>
  <c r="W50" i="7"/>
  <c r="X50" i="7" s="1"/>
  <c r="W110" i="7"/>
  <c r="X110" i="7" s="1"/>
  <c r="AT66" i="7"/>
  <c r="BJ34" i="7" s="1"/>
  <c r="BJ50" i="7" s="1"/>
  <c r="BK83" i="7" s="1"/>
  <c r="W170" i="7"/>
  <c r="X170" i="7" s="1"/>
  <c r="AX66" i="7"/>
  <c r="BN34" i="7" s="1"/>
  <c r="BN50" i="7" s="1"/>
  <c r="BO83" i="7" s="1"/>
  <c r="W230" i="7"/>
  <c r="X230" i="7" s="1"/>
  <c r="BB66" i="7"/>
  <c r="BR34" i="7" s="1"/>
  <c r="BR50" i="7" s="1"/>
  <c r="BS83" i="7" s="1"/>
  <c r="W35" i="7"/>
  <c r="X35" i="7" s="1"/>
  <c r="AW60" i="7"/>
  <c r="BM28" i="7" s="1"/>
  <c r="BM44" i="7" s="1"/>
  <c r="BN77" i="7" s="1"/>
  <c r="BD63" i="7"/>
  <c r="BT31" i="7" s="1"/>
  <c r="BT47" i="7" s="1"/>
  <c r="BU80" i="7" s="1"/>
  <c r="W185" i="7"/>
  <c r="X185" i="7" s="1"/>
  <c r="AY66" i="7"/>
  <c r="BO34" i="7" s="1"/>
  <c r="BO50" i="7" s="1"/>
  <c r="BP83" i="7" s="1"/>
  <c r="W245" i="7"/>
  <c r="X245" i="7" s="1"/>
  <c r="BC66" i="7"/>
  <c r="BS34" i="7" s="1"/>
  <c r="BS50" i="7" s="1"/>
  <c r="BT83" i="7" s="1"/>
  <c r="BA64" i="7"/>
  <c r="BQ32" i="7" s="1"/>
  <c r="BQ48" i="7" s="1"/>
  <c r="BR81" i="7" s="1"/>
  <c r="W184" i="7"/>
  <c r="X184" i="7" s="1"/>
  <c r="W109" i="7"/>
  <c r="X109" i="7" s="1"/>
  <c r="AT65" i="7"/>
  <c r="BJ33" i="7" s="1"/>
  <c r="BJ49" i="7" s="1"/>
  <c r="BK82" i="7" s="1"/>
  <c r="W229" i="7"/>
  <c r="X229" i="7" s="1"/>
  <c r="BB65" i="7"/>
  <c r="BR33" i="7" s="1"/>
  <c r="BR49" i="7" s="1"/>
  <c r="BS82" i="7" s="1"/>
  <c r="W80" i="7"/>
  <c r="X80" i="7" s="1"/>
  <c r="AR66" i="7"/>
  <c r="BH34" i="7" s="1"/>
  <c r="BH50" i="7" s="1"/>
  <c r="BI83" i="7" s="1"/>
  <c r="W140" i="7"/>
  <c r="X140" i="7" s="1"/>
  <c r="AV66" i="7"/>
  <c r="BL34" i="7" s="1"/>
  <c r="BL50" i="7" s="1"/>
  <c r="BM83" i="7" s="1"/>
  <c r="W200" i="7"/>
  <c r="X200" i="7" s="1"/>
  <c r="AZ66" i="7"/>
  <c r="BP34" i="7" s="1"/>
  <c r="BP50" i="7" s="1"/>
  <c r="BQ83" i="7" s="1"/>
  <c r="W260" i="7"/>
  <c r="X260" i="7" s="1"/>
  <c r="BD66" i="7"/>
  <c r="BT34" i="7" s="1"/>
  <c r="BT50" i="7" s="1"/>
  <c r="BU83" i="7" s="1"/>
  <c r="AX65" i="7"/>
  <c r="BN33" i="7" s="1"/>
  <c r="BN49" i="7" s="1"/>
  <c r="BO82" i="7" s="1"/>
  <c r="BC34" i="7" l="1"/>
  <c r="Y245" i="7" s="1"/>
  <c r="AA245" i="7"/>
  <c r="AB245" i="7" s="1"/>
  <c r="BD32" i="7"/>
  <c r="Y258" i="7" s="1"/>
  <c r="AA258" i="7"/>
  <c r="AB258" i="7" s="1"/>
  <c r="BD34" i="7"/>
  <c r="BD50" i="7" s="1"/>
  <c r="BE83" i="7" s="1"/>
  <c r="AA260" i="7"/>
  <c r="AB260" i="7" s="1"/>
  <c r="BC32" i="7"/>
  <c r="Y243" i="7" s="1"/>
  <c r="AA243" i="7"/>
  <c r="AB243" i="7" s="1"/>
  <c r="AP34" i="7"/>
  <c r="AP50" i="7" s="1"/>
  <c r="AQ83" i="7" s="1"/>
  <c r="AA50" i="7"/>
  <c r="AB50" i="7" s="1"/>
  <c r="AO34" i="7"/>
  <c r="Y35" i="7" s="1"/>
  <c r="AA35" i="7"/>
  <c r="AB35" i="7" s="1"/>
  <c r="BD33" i="7"/>
  <c r="AA259" i="7"/>
  <c r="AB259" i="7" s="1"/>
  <c r="AQ32" i="7"/>
  <c r="AQ48" i="7" s="1"/>
  <c r="AR81" i="7" s="1"/>
  <c r="AA63" i="7"/>
  <c r="AB63" i="7" s="1"/>
  <c r="AP32" i="7"/>
  <c r="AA48" i="7"/>
  <c r="AB48" i="7" s="1"/>
  <c r="AQ31" i="7"/>
  <c r="Y62" i="7" s="1"/>
  <c r="AA62" i="7"/>
  <c r="AB62" i="7" s="1"/>
  <c r="AO33" i="7"/>
  <c r="Y34" i="7" s="1"/>
  <c r="AA34" i="7"/>
  <c r="AB34" i="7" s="1"/>
  <c r="AO21" i="7"/>
  <c r="Y22" i="7" s="1"/>
  <c r="AA22" i="7"/>
  <c r="AB22" i="7" s="1"/>
  <c r="BC21" i="7"/>
  <c r="Y232" i="7" s="1"/>
  <c r="AA232" i="7"/>
  <c r="AB232" i="7" s="1"/>
  <c r="BC22" i="7"/>
  <c r="BC38" i="7" s="1"/>
  <c r="BD71" i="7" s="1"/>
  <c r="AA233" i="7"/>
  <c r="AB233" i="7" s="1"/>
  <c r="BC20" i="7"/>
  <c r="Y231" i="7" s="1"/>
  <c r="AA231" i="7"/>
  <c r="AB231" i="7" s="1"/>
  <c r="BD30" i="7"/>
  <c r="Y256" i="7" s="1"/>
  <c r="AA256" i="7"/>
  <c r="AB256" i="7" s="1"/>
  <c r="BC33" i="7"/>
  <c r="Y244" i="7" s="1"/>
  <c r="AA244" i="7"/>
  <c r="AB244" i="7" s="1"/>
  <c r="BC30" i="7"/>
  <c r="Y241" i="7" s="1"/>
  <c r="AA241" i="7"/>
  <c r="AB241" i="7" s="1"/>
  <c r="BC31" i="7"/>
  <c r="Y242" i="7" s="1"/>
  <c r="AA242" i="7"/>
  <c r="AB242" i="7" s="1"/>
  <c r="BD20" i="7"/>
  <c r="Y246" i="7" s="1"/>
  <c r="AA246" i="7"/>
  <c r="AB246" i="7" s="1"/>
  <c r="BD31" i="7"/>
  <c r="BD47" i="7" s="1"/>
  <c r="BE80" i="7" s="1"/>
  <c r="AA257" i="7"/>
  <c r="AB257" i="7" s="1"/>
  <c r="AR18" i="7"/>
  <c r="BZ18" i="7" s="1"/>
  <c r="CQ18" i="7" s="1"/>
  <c r="AA80" i="7"/>
  <c r="AB80" i="7" s="1"/>
  <c r="AP14" i="7"/>
  <c r="BX14" i="7" s="1"/>
  <c r="CO14" i="7" s="1"/>
  <c r="AA46" i="7"/>
  <c r="AB46" i="7" s="1"/>
  <c r="AP33" i="7"/>
  <c r="Y49" i="7" s="1"/>
  <c r="AA49" i="7"/>
  <c r="AB49" i="7" s="1"/>
  <c r="AO30" i="7"/>
  <c r="AO46" i="7" s="1"/>
  <c r="AP79" i="7" s="1"/>
  <c r="AA31" i="7"/>
  <c r="AB31" i="7" s="1"/>
  <c r="AO32" i="7"/>
  <c r="Y33" i="7" s="1"/>
  <c r="AA33" i="7"/>
  <c r="AB33" i="7" s="1"/>
  <c r="AO15" i="7"/>
  <c r="BF15" i="7" s="1"/>
  <c r="AA32" i="7"/>
  <c r="AB32" i="7" s="1"/>
  <c r="AP31" i="7"/>
  <c r="Y47" i="7" s="1"/>
  <c r="AA47" i="7"/>
  <c r="AB47" i="7" s="1"/>
  <c r="W21" i="7"/>
  <c r="X21" i="7" s="1"/>
  <c r="AO17" i="7"/>
  <c r="BW17" i="7" s="1"/>
  <c r="CN17" i="7" s="1"/>
  <c r="AO18" i="7"/>
  <c r="BW18" i="7" s="1"/>
  <c r="CN18" i="7" s="1"/>
  <c r="Y50" i="7"/>
  <c r="AP18" i="7"/>
  <c r="BX18" i="7" s="1"/>
  <c r="CO18" i="7" s="1"/>
  <c r="AQ15" i="7"/>
  <c r="BY15" i="7" s="1"/>
  <c r="CP15" i="7" s="1"/>
  <c r="AO5" i="7"/>
  <c r="BW5" i="7" s="1"/>
  <c r="CN5" i="7" s="1"/>
  <c r="AP15" i="7"/>
  <c r="BX15" i="7" s="1"/>
  <c r="CO15" i="7" s="1"/>
  <c r="BW15" i="7"/>
  <c r="CN15" i="7" s="1"/>
  <c r="AP30" i="7"/>
  <c r="Y46" i="7" s="1"/>
  <c r="BD4" i="7"/>
  <c r="CL4" i="7" s="1"/>
  <c r="DC4" i="7" s="1"/>
  <c r="AO16" i="7"/>
  <c r="BW16" i="7" s="1"/>
  <c r="CN16" i="7" s="1"/>
  <c r="AO31" i="7"/>
  <c r="Y32" i="7" s="1"/>
  <c r="AP17" i="7"/>
  <c r="BX17" i="7" s="1"/>
  <c r="CO17" i="7" s="1"/>
  <c r="BG14" i="7"/>
  <c r="AP53" i="7"/>
  <c r="BF21" i="7" s="1"/>
  <c r="BF37" i="7" s="1"/>
  <c r="BG70" i="7" s="1"/>
  <c r="W37" i="7"/>
  <c r="X37" i="7" s="1"/>
  <c r="AR34" i="7"/>
  <c r="Y80" i="7" s="1"/>
  <c r="AO14" i="7"/>
  <c r="BF14" i="7" s="1"/>
  <c r="Y257" i="7"/>
  <c r="AP52" i="7"/>
  <c r="BF20" i="7" s="1"/>
  <c r="BF36" i="7" s="1"/>
  <c r="BG69" i="7" s="1"/>
  <c r="W52" i="7"/>
  <c r="X52" i="7" s="1"/>
  <c r="BC47" i="7"/>
  <c r="BD80" i="7" s="1"/>
  <c r="AP16" i="7"/>
  <c r="BG16" i="7" s="1"/>
  <c r="BC37" i="7"/>
  <c r="BD70" i="7" s="1"/>
  <c r="AQ16" i="7"/>
  <c r="BY16" i="7" s="1"/>
  <c r="CP16" i="7" s="1"/>
  <c r="BC16" i="7"/>
  <c r="CK16" i="7" s="1"/>
  <c r="DB16" i="7" s="1"/>
  <c r="BD15" i="7"/>
  <c r="CL15" i="7" s="1"/>
  <c r="DC15" i="7" s="1"/>
  <c r="BD16" i="7"/>
  <c r="CL16" i="7" s="1"/>
  <c r="DC16" i="7" s="1"/>
  <c r="BC36" i="7"/>
  <c r="BD69" i="7" s="1"/>
  <c r="BC18" i="7"/>
  <c r="BT18" i="7" s="1"/>
  <c r="BC17" i="7"/>
  <c r="CK17" i="7" s="1"/>
  <c r="DB17" i="7" s="1"/>
  <c r="BC49" i="7"/>
  <c r="BD82" i="7" s="1"/>
  <c r="BD17" i="7"/>
  <c r="CL17" i="7" s="1"/>
  <c r="DC17" i="7" s="1"/>
  <c r="BC4" i="7"/>
  <c r="CK4" i="7" s="1"/>
  <c r="DB4" i="7" s="1"/>
  <c r="BC50" i="7"/>
  <c r="BD83" i="7" s="1"/>
  <c r="BC14" i="7"/>
  <c r="CK14" i="7" s="1"/>
  <c r="DB14" i="7" s="1"/>
  <c r="BC15" i="7"/>
  <c r="CK15" i="7" s="1"/>
  <c r="DB15" i="7" s="1"/>
  <c r="BD14" i="7"/>
  <c r="BU14" i="7" s="1"/>
  <c r="Y260" i="7"/>
  <c r="BD18" i="7"/>
  <c r="BU18" i="7" s="1"/>
  <c r="BC6" i="7"/>
  <c r="CK6" i="7" s="1"/>
  <c r="DB6" i="7" s="1"/>
  <c r="BC5" i="7"/>
  <c r="CK5" i="7" s="1"/>
  <c r="DB5" i="7" s="1"/>
  <c r="BD22" i="7"/>
  <c r="BD6" i="7"/>
  <c r="E22" i="7"/>
  <c r="Z6" i="7" s="1"/>
  <c r="AA53" i="7" s="1"/>
  <c r="AB53" i="7" s="1"/>
  <c r="BD21" i="7"/>
  <c r="BD5" i="7"/>
  <c r="F21" i="7"/>
  <c r="AA5" i="7" s="1"/>
  <c r="AA67" i="7" s="1"/>
  <c r="AB67" i="7" s="1"/>
  <c r="AO20" i="7"/>
  <c r="AO4" i="7"/>
  <c r="AP20" i="7"/>
  <c r="AP4" i="7"/>
  <c r="AR33" i="7"/>
  <c r="AR17" i="7"/>
  <c r="AQ53" i="7"/>
  <c r="BG21" i="7" s="1"/>
  <c r="BG37" i="7" s="1"/>
  <c r="BH70" i="7" s="1"/>
  <c r="F20" i="7"/>
  <c r="AA4" i="7" s="1"/>
  <c r="AA66" i="7" s="1"/>
  <c r="AB66" i="7" s="1"/>
  <c r="AQ20" i="7"/>
  <c r="AQ4" i="7"/>
  <c r="AP48" i="7"/>
  <c r="AQ81" i="7" s="1"/>
  <c r="Y48" i="7"/>
  <c r="AQ34" i="7"/>
  <c r="AQ18" i="7"/>
  <c r="AO52" i="7"/>
  <c r="BE20" i="7" s="1"/>
  <c r="BE36" i="7" s="1"/>
  <c r="BF69" i="7" s="1"/>
  <c r="AQ30" i="7"/>
  <c r="AQ14" i="7"/>
  <c r="W36" i="7"/>
  <c r="X36" i="7" s="1"/>
  <c r="AR31" i="7"/>
  <c r="AR15" i="7"/>
  <c r="AB3" i="7"/>
  <c r="BJ3" i="7" s="1"/>
  <c r="CR3" i="7" s="1"/>
  <c r="AP21" i="7"/>
  <c r="AP5" i="7"/>
  <c r="AQ52" i="7"/>
  <c r="BG20" i="7" s="1"/>
  <c r="BG36" i="7" s="1"/>
  <c r="BH69" i="7" s="1"/>
  <c r="F22" i="7"/>
  <c r="AA6" i="7" s="1"/>
  <c r="AA68" i="7" s="1"/>
  <c r="AB68" i="7" s="1"/>
  <c r="AQ33" i="7"/>
  <c r="AQ17" i="7"/>
  <c r="Y259" i="7"/>
  <c r="BD49" i="7"/>
  <c r="BE82" i="7" s="1"/>
  <c r="AQ21" i="7"/>
  <c r="AQ5" i="7"/>
  <c r="AR32" i="7"/>
  <c r="AR16" i="7"/>
  <c r="AR30" i="7"/>
  <c r="AR14" i="7"/>
  <c r="W51" i="7"/>
  <c r="X51" i="7" s="1"/>
  <c r="BD48" i="7" l="1"/>
  <c r="BE81" i="7" s="1"/>
  <c r="Y31" i="7"/>
  <c r="BI18" i="7"/>
  <c r="Y233" i="7"/>
  <c r="Y63" i="7"/>
  <c r="BC48" i="7"/>
  <c r="BD81" i="7" s="1"/>
  <c r="AO50" i="7"/>
  <c r="AP83" i="7" s="1"/>
  <c r="AO48" i="7"/>
  <c r="AP81" i="7" s="1"/>
  <c r="BD36" i="7"/>
  <c r="BE69" i="7" s="1"/>
  <c r="AO49" i="7"/>
  <c r="AP82" i="7" s="1"/>
  <c r="BC46" i="7"/>
  <c r="BD79" i="7" s="1"/>
  <c r="AP47" i="7"/>
  <c r="AQ80" i="7" s="1"/>
  <c r="BD46" i="7"/>
  <c r="BE79" i="7" s="1"/>
  <c r="AQ47" i="7"/>
  <c r="AR80" i="7" s="1"/>
  <c r="AP49" i="7"/>
  <c r="AQ82" i="7" s="1"/>
  <c r="AO37" i="7"/>
  <c r="AP70" i="7" s="1"/>
  <c r="BF17" i="7"/>
  <c r="BF18" i="7"/>
  <c r="BG18" i="7"/>
  <c r="W66" i="7"/>
  <c r="X66" i="7" s="1"/>
  <c r="BH15" i="7"/>
  <c r="AR52" i="7"/>
  <c r="BH20" i="7" s="1"/>
  <c r="BH36" i="7" s="1"/>
  <c r="BI69" i="7" s="1"/>
  <c r="BF5" i="7"/>
  <c r="BG17" i="7"/>
  <c r="BG15" i="7"/>
  <c r="BU4" i="7"/>
  <c r="BF16" i="7"/>
  <c r="AP46" i="7"/>
  <c r="AQ79" i="7" s="1"/>
  <c r="AR54" i="7"/>
  <c r="BH22" i="7" s="1"/>
  <c r="BH38" i="7" s="1"/>
  <c r="BI71" i="7" s="1"/>
  <c r="BW14" i="7"/>
  <c r="CN14" i="7" s="1"/>
  <c r="AR53" i="7"/>
  <c r="BH21" i="7" s="1"/>
  <c r="BH37" i="7" s="1"/>
  <c r="BI70" i="7" s="1"/>
  <c r="AO47" i="7"/>
  <c r="AP80" i="7" s="1"/>
  <c r="W68" i="7"/>
  <c r="X68" i="7" s="1"/>
  <c r="BU16" i="7"/>
  <c r="AR50" i="7"/>
  <c r="AS83" i="7" s="1"/>
  <c r="AC7" i="7"/>
  <c r="AA99" i="7" s="1"/>
  <c r="AB99" i="7" s="1"/>
  <c r="AE7" i="7"/>
  <c r="AA129" i="7" s="1"/>
  <c r="AB129" i="7" s="1"/>
  <c r="AF7" i="7"/>
  <c r="AA144" i="7" s="1"/>
  <c r="AB144" i="7" s="1"/>
  <c r="AM7" i="7"/>
  <c r="AA249" i="7" s="1"/>
  <c r="AB249" i="7" s="1"/>
  <c r="AB7" i="7"/>
  <c r="AA84" i="7" s="1"/>
  <c r="AB84" i="7" s="1"/>
  <c r="AD7" i="7"/>
  <c r="AA114" i="7" s="1"/>
  <c r="AB114" i="7" s="1"/>
  <c r="AL7" i="7"/>
  <c r="AA234" i="7" s="1"/>
  <c r="AB234" i="7" s="1"/>
  <c r="D23" i="7"/>
  <c r="Y7" i="7" s="1"/>
  <c r="AA39" i="7" s="1"/>
  <c r="AB39" i="7" s="1"/>
  <c r="AI7" i="7"/>
  <c r="AA189" i="7" s="1"/>
  <c r="AB189" i="7" s="1"/>
  <c r="AG7" i="7"/>
  <c r="AA159" i="7" s="1"/>
  <c r="AB159" i="7" s="1"/>
  <c r="AK7" i="7"/>
  <c r="AA219" i="7" s="1"/>
  <c r="AB219" i="7" s="1"/>
  <c r="AH7" i="7"/>
  <c r="AA174" i="7" s="1"/>
  <c r="AB174" i="7" s="1"/>
  <c r="AJ7" i="7"/>
  <c r="AA204" i="7" s="1"/>
  <c r="AB204" i="7" s="1"/>
  <c r="B23" i="7"/>
  <c r="AM23" i="7" s="1"/>
  <c r="AN23" i="7" s="1"/>
  <c r="AN39" i="7" s="1"/>
  <c r="AO72" i="7" s="1"/>
  <c r="C22" i="7"/>
  <c r="D22" i="7"/>
  <c r="Y6" i="7" s="1"/>
  <c r="AA38" i="7" s="1"/>
  <c r="AB38" i="7" s="1"/>
  <c r="BX16" i="7"/>
  <c r="CO16" i="7" s="1"/>
  <c r="CL14" i="7"/>
  <c r="DC14" i="7" s="1"/>
  <c r="BH16" i="7"/>
  <c r="BT16" i="7"/>
  <c r="BT4" i="7"/>
  <c r="BU15" i="7"/>
  <c r="BT6" i="7"/>
  <c r="BU17" i="7"/>
  <c r="CK18" i="7"/>
  <c r="DB18" i="7" s="1"/>
  <c r="BT14" i="7"/>
  <c r="CL18" i="7"/>
  <c r="DC18" i="7" s="1"/>
  <c r="BT17" i="7"/>
  <c r="BT15" i="7"/>
  <c r="BT5" i="7"/>
  <c r="BZ14" i="7"/>
  <c r="CQ14" i="7" s="1"/>
  <c r="BI14" i="7"/>
  <c r="AS22" i="7"/>
  <c r="AS6" i="7"/>
  <c r="BY4" i="7"/>
  <c r="CP4" i="7" s="1"/>
  <c r="BH4" i="7"/>
  <c r="BW4" i="7"/>
  <c r="CN4" i="7" s="1"/>
  <c r="BF4" i="7"/>
  <c r="CL6" i="7"/>
  <c r="DC6" i="7" s="1"/>
  <c r="BU6" i="7"/>
  <c r="Y76" i="7"/>
  <c r="AR46" i="7"/>
  <c r="AS79" i="7" s="1"/>
  <c r="Y52" i="7"/>
  <c r="AQ37" i="7"/>
  <c r="AR70" i="7" s="1"/>
  <c r="BX5" i="7"/>
  <c r="CO5" i="7" s="1"/>
  <c r="BG5" i="7"/>
  <c r="AS21" i="7"/>
  <c r="AS5" i="7"/>
  <c r="AS31" i="7"/>
  <c r="AS15" i="7"/>
  <c r="Y61" i="7"/>
  <c r="AQ46" i="7"/>
  <c r="AR79" i="7" s="1"/>
  <c r="BY18" i="7"/>
  <c r="CP18" i="7" s="1"/>
  <c r="BH18" i="7"/>
  <c r="Y51" i="7"/>
  <c r="AQ36" i="7"/>
  <c r="AR69" i="7" s="1"/>
  <c r="AO36" i="7"/>
  <c r="AP69" i="7" s="1"/>
  <c r="Y21" i="7"/>
  <c r="W67" i="7"/>
  <c r="X67" i="7" s="1"/>
  <c r="Y248" i="7"/>
  <c r="BD38" i="7"/>
  <c r="BE71" i="7" s="1"/>
  <c r="BH5" i="7"/>
  <c r="BY5" i="7"/>
  <c r="CP5" i="7" s="1"/>
  <c r="Y64" i="7"/>
  <c r="AQ49" i="7"/>
  <c r="AR82" i="7" s="1"/>
  <c r="AS34" i="7"/>
  <c r="AS18" i="7"/>
  <c r="BY14" i="7"/>
  <c r="CP14" i="7" s="1"/>
  <c r="BH14" i="7"/>
  <c r="AQ22" i="7"/>
  <c r="AQ6" i="7"/>
  <c r="BZ16" i="7"/>
  <c r="CQ16" i="7" s="1"/>
  <c r="BI16" i="7"/>
  <c r="AR22" i="7"/>
  <c r="AR6" i="7"/>
  <c r="Y37" i="7"/>
  <c r="AP37" i="7"/>
  <c r="AQ70" i="7" s="1"/>
  <c r="AS32" i="7"/>
  <c r="AS16" i="7"/>
  <c r="Y65" i="7"/>
  <c r="AQ50" i="7"/>
  <c r="AR83" i="7" s="1"/>
  <c r="AR20" i="7"/>
  <c r="AR4" i="7"/>
  <c r="BZ17" i="7"/>
  <c r="CQ17" i="7" s="1"/>
  <c r="BI17" i="7"/>
  <c r="BG4" i="7"/>
  <c r="BX4" i="7"/>
  <c r="CO4" i="7" s="1"/>
  <c r="CL5" i="7"/>
  <c r="DC5" i="7" s="1"/>
  <c r="BU5" i="7"/>
  <c r="AQ54" i="7"/>
  <c r="BG22" i="7" s="1"/>
  <c r="BG38" i="7" s="1"/>
  <c r="BH71" i="7" s="1"/>
  <c r="AS30" i="7"/>
  <c r="AS14" i="7"/>
  <c r="Y77" i="7"/>
  <c r="AR47" i="7"/>
  <c r="AS80" i="7" s="1"/>
  <c r="Y78" i="7"/>
  <c r="AR48" i="7"/>
  <c r="AS81" i="7" s="1"/>
  <c r="BY17" i="7"/>
  <c r="CP17" i="7" s="1"/>
  <c r="BH17" i="7"/>
  <c r="AC3" i="7"/>
  <c r="BK3" i="7" s="1"/>
  <c r="CS3" i="7" s="1"/>
  <c r="AS20" i="7"/>
  <c r="AS4" i="7"/>
  <c r="AS33" i="7"/>
  <c r="AS17" i="7"/>
  <c r="BZ15" i="7"/>
  <c r="CQ15" i="7" s="1"/>
  <c r="BI15" i="7"/>
  <c r="AR49" i="7"/>
  <c r="AS82" i="7" s="1"/>
  <c r="Y79" i="7"/>
  <c r="Y36" i="7"/>
  <c r="AP36" i="7"/>
  <c r="AQ69" i="7" s="1"/>
  <c r="AR5" i="7"/>
  <c r="AR21" i="7"/>
  <c r="Y247" i="7"/>
  <c r="BD37" i="7"/>
  <c r="BE70" i="7" s="1"/>
  <c r="W53" i="7"/>
  <c r="X53" i="7" s="1"/>
  <c r="AP7" i="7" l="1"/>
  <c r="BG7" i="7" s="1"/>
  <c r="AP23" i="7"/>
  <c r="Y39" i="7" s="1"/>
  <c r="AP55" i="7"/>
  <c r="BF23" i="7" s="1"/>
  <c r="BF39" i="7" s="1"/>
  <c r="BG72" i="7" s="1"/>
  <c r="W39" i="7"/>
  <c r="X39" i="7" s="1"/>
  <c r="X6" i="7"/>
  <c r="AA23" i="7" s="1"/>
  <c r="AB23" i="7" s="1"/>
  <c r="AO54" i="7"/>
  <c r="BE22" i="7" s="1"/>
  <c r="BE38" i="7" s="1"/>
  <c r="BF71" i="7" s="1"/>
  <c r="BC23" i="7"/>
  <c r="BC7" i="7"/>
  <c r="AS23" i="7"/>
  <c r="AS7" i="7"/>
  <c r="W38" i="7"/>
  <c r="X38" i="7" s="1"/>
  <c r="W23" i="7"/>
  <c r="X23" i="7" s="1"/>
  <c r="C23" i="7"/>
  <c r="W24" i="7" s="1"/>
  <c r="X24" i="7" s="1"/>
  <c r="AP54" i="7"/>
  <c r="BF22" i="7" s="1"/>
  <c r="BF38" i="7" s="1"/>
  <c r="BG71" i="7" s="1"/>
  <c r="AB8" i="7"/>
  <c r="AA85" i="7" s="1"/>
  <c r="AB85" i="7" s="1"/>
  <c r="AJ8" i="7"/>
  <c r="AA205" i="7" s="1"/>
  <c r="AB205" i="7" s="1"/>
  <c r="AE8" i="7"/>
  <c r="AA130" i="7" s="1"/>
  <c r="AB130" i="7" s="1"/>
  <c r="AC8" i="7"/>
  <c r="AA100" i="7" s="1"/>
  <c r="AB100" i="7" s="1"/>
  <c r="AH8" i="7"/>
  <c r="AA175" i="7" s="1"/>
  <c r="AB175" i="7" s="1"/>
  <c r="AF8" i="7"/>
  <c r="AA145" i="7" s="1"/>
  <c r="AB145" i="7" s="1"/>
  <c r="AI8" i="7"/>
  <c r="AA190" i="7" s="1"/>
  <c r="AB190" i="7" s="1"/>
  <c r="AM8" i="7"/>
  <c r="AA250" i="7" s="1"/>
  <c r="AB250" i="7" s="1"/>
  <c r="AD8" i="7"/>
  <c r="AA115" i="7" s="1"/>
  <c r="AB115" i="7" s="1"/>
  <c r="AG8" i="7"/>
  <c r="AA160" i="7" s="1"/>
  <c r="AB160" i="7" s="1"/>
  <c r="AL8" i="7"/>
  <c r="AA235" i="7" s="1"/>
  <c r="AB235" i="7" s="1"/>
  <c r="AK8" i="7"/>
  <c r="AA220" i="7" s="1"/>
  <c r="AB220" i="7" s="1"/>
  <c r="B24" i="7"/>
  <c r="AM24" i="7" s="1"/>
  <c r="AN24" i="7" s="1"/>
  <c r="AN40" i="7" s="1"/>
  <c r="AO73" i="7" s="1"/>
  <c r="F24" i="7"/>
  <c r="AA8" i="7" s="1"/>
  <c r="AA70" i="7" s="1"/>
  <c r="AB70" i="7" s="1"/>
  <c r="D24" i="7"/>
  <c r="Y8" i="7" s="1"/>
  <c r="AA40" i="7" s="1"/>
  <c r="AB40" i="7" s="1"/>
  <c r="E24" i="7"/>
  <c r="Z8" i="7" s="1"/>
  <c r="AA55" i="7" s="1"/>
  <c r="AB55" i="7" s="1"/>
  <c r="E23" i="7"/>
  <c r="Z7" i="7" s="1"/>
  <c r="AA54" i="7" s="1"/>
  <c r="AB54" i="7" s="1"/>
  <c r="AP22" i="7"/>
  <c r="AP6" i="7"/>
  <c r="BD23" i="7"/>
  <c r="BD7" i="7"/>
  <c r="F23" i="7"/>
  <c r="W69" i="7" s="1"/>
  <c r="X69" i="7" s="1"/>
  <c r="AT33" i="7"/>
  <c r="AT17" i="7"/>
  <c r="BY6" i="7"/>
  <c r="CP6" i="7" s="1"/>
  <c r="BH6" i="7"/>
  <c r="CA5" i="7"/>
  <c r="CR5" i="7" s="1"/>
  <c r="BJ5" i="7"/>
  <c r="CA4" i="7"/>
  <c r="CR4" i="7" s="1"/>
  <c r="BJ4" i="7"/>
  <c r="AT34" i="7"/>
  <c r="AT18" i="7"/>
  <c r="Y91" i="7"/>
  <c r="AS46" i="7"/>
  <c r="AT79" i="7" s="1"/>
  <c r="CA16" i="7"/>
  <c r="CR16" i="7" s="1"/>
  <c r="BJ16" i="7"/>
  <c r="Y53" i="7"/>
  <c r="AQ38" i="7"/>
  <c r="AR71" i="7" s="1"/>
  <c r="Y82" i="7"/>
  <c r="AS37" i="7"/>
  <c r="AT70" i="7" s="1"/>
  <c r="Y83" i="7"/>
  <c r="AS38" i="7"/>
  <c r="AT71" i="7" s="1"/>
  <c r="Y94" i="7"/>
  <c r="AS49" i="7"/>
  <c r="AT82" i="7" s="1"/>
  <c r="AD3" i="7"/>
  <c r="BL3" i="7" s="1"/>
  <c r="CT3" i="7" s="1"/>
  <c r="AT30" i="7"/>
  <c r="AT14" i="7"/>
  <c r="Y81" i="7"/>
  <c r="AS36" i="7"/>
  <c r="AT69" i="7" s="1"/>
  <c r="AT20" i="7"/>
  <c r="AT4" i="7"/>
  <c r="AT31" i="7"/>
  <c r="AT15" i="7"/>
  <c r="Y93" i="7"/>
  <c r="AS48" i="7"/>
  <c r="AT81" i="7" s="1"/>
  <c r="BZ6" i="7"/>
  <c r="CQ6" i="7" s="1"/>
  <c r="BI6" i="7"/>
  <c r="BJ18" i="7"/>
  <c r="CA18" i="7"/>
  <c r="CR18" i="7" s="1"/>
  <c r="W55" i="7"/>
  <c r="X55" i="7" s="1"/>
  <c r="CA15" i="7"/>
  <c r="CR15" i="7" s="1"/>
  <c r="BJ15" i="7"/>
  <c r="BZ5" i="7"/>
  <c r="CQ5" i="7" s="1"/>
  <c r="BI5" i="7"/>
  <c r="AT21" i="7"/>
  <c r="AT5" i="7"/>
  <c r="CA14" i="7"/>
  <c r="CR14" i="7" s="1"/>
  <c r="BJ14" i="7"/>
  <c r="Y66" i="7"/>
  <c r="AR36" i="7"/>
  <c r="AS69" i="7" s="1"/>
  <c r="BX7" i="7"/>
  <c r="CO7" i="7" s="1"/>
  <c r="CA6" i="7"/>
  <c r="CR6" i="7" s="1"/>
  <c r="BJ6" i="7"/>
  <c r="Y67" i="7"/>
  <c r="AR37" i="7"/>
  <c r="AS70" i="7" s="1"/>
  <c r="BJ17" i="7"/>
  <c r="CA17" i="7"/>
  <c r="CR17" i="7" s="1"/>
  <c r="AT23" i="7"/>
  <c r="AT7" i="7"/>
  <c r="AT22" i="7"/>
  <c r="AT6" i="7"/>
  <c r="AT32" i="7"/>
  <c r="AT16" i="7"/>
  <c r="BZ4" i="7"/>
  <c r="CQ4" i="7" s="1"/>
  <c r="BI4" i="7"/>
  <c r="Y68" i="7"/>
  <c r="AR38" i="7"/>
  <c r="AS71" i="7" s="1"/>
  <c r="Y95" i="7"/>
  <c r="AS50" i="7"/>
  <c r="AT83" i="7" s="1"/>
  <c r="Y92" i="7"/>
  <c r="AS47" i="7"/>
  <c r="AT80" i="7" s="1"/>
  <c r="W54" i="7" l="1"/>
  <c r="X54" i="7" s="1"/>
  <c r="AP39" i="7"/>
  <c r="AQ72" i="7" s="1"/>
  <c r="AQ56" i="7"/>
  <c r="BG24" i="7" s="1"/>
  <c r="BG40" i="7" s="1"/>
  <c r="BH73" i="7" s="1"/>
  <c r="W70" i="7"/>
  <c r="X70" i="7" s="1"/>
  <c r="W40" i="7"/>
  <c r="X40" i="7" s="1"/>
  <c r="AP56" i="7"/>
  <c r="BF24" i="7" s="1"/>
  <c r="BF40" i="7" s="1"/>
  <c r="BG73" i="7" s="1"/>
  <c r="AR56" i="7"/>
  <c r="BH24" i="7" s="1"/>
  <c r="BH40" i="7" s="1"/>
  <c r="BI73" i="7" s="1"/>
  <c r="AR24" i="7"/>
  <c r="AR40" i="7" s="1"/>
  <c r="AS73" i="7" s="1"/>
  <c r="AR8" i="7"/>
  <c r="BI8" i="7" s="1"/>
  <c r="AQ24" i="7"/>
  <c r="Y55" i="7" s="1"/>
  <c r="AQ8" i="7"/>
  <c r="BY8" i="7" s="1"/>
  <c r="CP8" i="7" s="1"/>
  <c r="AP24" i="7"/>
  <c r="AP40" i="7" s="1"/>
  <c r="AQ73" i="7" s="1"/>
  <c r="AP8" i="7"/>
  <c r="BX8" i="7" s="1"/>
  <c r="CO8" i="7" s="1"/>
  <c r="Y249" i="7"/>
  <c r="BD39" i="7"/>
  <c r="BE72" i="7" s="1"/>
  <c r="AQ7" i="7"/>
  <c r="AQ23" i="7"/>
  <c r="AC9" i="7"/>
  <c r="AA101" i="7" s="1"/>
  <c r="AB101" i="7" s="1"/>
  <c r="AG9" i="7"/>
  <c r="AA161" i="7" s="1"/>
  <c r="AB161" i="7" s="1"/>
  <c r="AE9" i="7"/>
  <c r="AA131" i="7" s="1"/>
  <c r="AB131" i="7" s="1"/>
  <c r="AF9" i="7"/>
  <c r="AA146" i="7" s="1"/>
  <c r="AB146" i="7" s="1"/>
  <c r="AD9" i="7"/>
  <c r="AH9" i="7"/>
  <c r="AA176" i="7" s="1"/>
  <c r="AB176" i="7" s="1"/>
  <c r="AJ9" i="7"/>
  <c r="AA206" i="7" s="1"/>
  <c r="AB206" i="7" s="1"/>
  <c r="AI9" i="7"/>
  <c r="AA191" i="7" s="1"/>
  <c r="AB191" i="7" s="1"/>
  <c r="AK9" i="7"/>
  <c r="AA221" i="7" s="1"/>
  <c r="AB221" i="7" s="1"/>
  <c r="AM9" i="7"/>
  <c r="AA251" i="7" s="1"/>
  <c r="AB251" i="7" s="1"/>
  <c r="AL9" i="7"/>
  <c r="AA236" i="7" s="1"/>
  <c r="AB236" i="7" s="1"/>
  <c r="AB9" i="7"/>
  <c r="AA86" i="7" s="1"/>
  <c r="AB86" i="7" s="1"/>
  <c r="B25" i="7"/>
  <c r="AM25" i="7" s="1"/>
  <c r="AN25" i="7" s="1"/>
  <c r="AN41" i="7" s="1"/>
  <c r="AO74" i="7" s="1"/>
  <c r="D25" i="7"/>
  <c r="Y9" i="7" s="1"/>
  <c r="AA41" i="7" s="1"/>
  <c r="AB41" i="7" s="1"/>
  <c r="F25" i="7"/>
  <c r="AA9" i="7" s="1"/>
  <c r="AA71" i="7" s="1"/>
  <c r="AB71" i="7" s="1"/>
  <c r="BT7" i="7"/>
  <c r="CK7" i="7"/>
  <c r="DB7" i="7" s="1"/>
  <c r="BG6" i="7"/>
  <c r="BX6" i="7"/>
  <c r="CO6" i="7" s="1"/>
  <c r="AQ55" i="7"/>
  <c r="BG23" i="7" s="1"/>
  <c r="BG39" i="7" s="1"/>
  <c r="BH72" i="7" s="1"/>
  <c r="Y234" i="7"/>
  <c r="BC39" i="7"/>
  <c r="BD72" i="7" s="1"/>
  <c r="AR55" i="7"/>
  <c r="BH23" i="7" s="1"/>
  <c r="BH39" i="7" s="1"/>
  <c r="BI72" i="7" s="1"/>
  <c r="AA7" i="7"/>
  <c r="AA69" i="7" s="1"/>
  <c r="AB69" i="7" s="1"/>
  <c r="Y38" i="7"/>
  <c r="AP38" i="7"/>
  <c r="AQ71" i="7" s="1"/>
  <c r="C24" i="7"/>
  <c r="X8" i="7" s="1"/>
  <c r="AA25" i="7" s="1"/>
  <c r="AB25" i="7" s="1"/>
  <c r="BC8" i="7"/>
  <c r="BC24" i="7"/>
  <c r="BD24" i="7"/>
  <c r="BD8" i="7"/>
  <c r="AO55" i="7"/>
  <c r="BE23" i="7" s="1"/>
  <c r="BE39" i="7" s="1"/>
  <c r="BF72" i="7" s="1"/>
  <c r="X7" i="7"/>
  <c r="AA24" i="7" s="1"/>
  <c r="AB24" i="7" s="1"/>
  <c r="BJ7" i="7"/>
  <c r="CA7" i="7"/>
  <c r="CR7" i="7" s="1"/>
  <c r="CL7" i="7"/>
  <c r="DC7" i="7" s="1"/>
  <c r="BU7" i="7"/>
  <c r="AT8" i="7"/>
  <c r="AT24" i="7"/>
  <c r="AS24" i="7"/>
  <c r="AS8" i="7"/>
  <c r="Y84" i="7"/>
  <c r="AS39" i="7"/>
  <c r="AT72" i="7" s="1"/>
  <c r="AO22" i="7"/>
  <c r="AO6" i="7"/>
  <c r="CB16" i="7"/>
  <c r="CS16" i="7" s="1"/>
  <c r="BK16" i="7"/>
  <c r="CB14" i="7"/>
  <c r="CS14" i="7" s="1"/>
  <c r="BK14" i="7"/>
  <c r="AE3" i="7"/>
  <c r="BM3" i="7" s="1"/>
  <c r="CU3" i="7" s="1"/>
  <c r="Y99" i="7"/>
  <c r="AT39" i="7"/>
  <c r="AU72" i="7" s="1"/>
  <c r="AT47" i="7"/>
  <c r="AU80" i="7" s="1"/>
  <c r="Y107" i="7"/>
  <c r="Y106" i="7"/>
  <c r="AT46" i="7"/>
  <c r="AU79" i="7" s="1"/>
  <c r="AU24" i="7"/>
  <c r="AU8" i="7"/>
  <c r="AU20" i="7"/>
  <c r="AU4" i="7"/>
  <c r="AU21" i="7"/>
  <c r="AU5" i="7"/>
  <c r="Y110" i="7"/>
  <c r="AT50" i="7"/>
  <c r="AU83" i="7" s="1"/>
  <c r="CB6" i="7"/>
  <c r="CS6" i="7" s="1"/>
  <c r="BK6" i="7"/>
  <c r="CB4" i="7"/>
  <c r="CS4" i="7" s="1"/>
  <c r="BK4" i="7"/>
  <c r="AU23" i="7"/>
  <c r="AU7" i="7"/>
  <c r="AU30" i="7"/>
  <c r="AU14" i="7"/>
  <c r="AU31" i="7"/>
  <c r="AU15" i="7"/>
  <c r="CB17" i="7"/>
  <c r="CS17" i="7" s="1"/>
  <c r="BK17" i="7"/>
  <c r="CB7" i="7"/>
  <c r="CS7" i="7" s="1"/>
  <c r="BK7" i="7"/>
  <c r="Y97" i="7"/>
  <c r="AT37" i="7"/>
  <c r="AU70" i="7" s="1"/>
  <c r="CB15" i="7"/>
  <c r="CS15" i="7" s="1"/>
  <c r="BK15" i="7"/>
  <c r="AU34" i="7"/>
  <c r="AU18" i="7"/>
  <c r="CB18" i="7"/>
  <c r="CS18" i="7" s="1"/>
  <c r="BK18" i="7"/>
  <c r="Y108" i="7"/>
  <c r="AT48" i="7"/>
  <c r="AU81" i="7" s="1"/>
  <c r="Y98" i="7"/>
  <c r="AT38" i="7"/>
  <c r="AU71" i="7" s="1"/>
  <c r="CB5" i="7"/>
  <c r="CS5" i="7" s="1"/>
  <c r="BK5" i="7"/>
  <c r="Y96" i="7"/>
  <c r="AT36" i="7"/>
  <c r="AU69" i="7" s="1"/>
  <c r="AU22" i="7"/>
  <c r="AU6" i="7"/>
  <c r="AU32" i="7"/>
  <c r="AU16" i="7"/>
  <c r="AU33" i="7"/>
  <c r="AU17" i="7"/>
  <c r="Y109" i="7"/>
  <c r="AT49" i="7"/>
  <c r="AU82" i="7" s="1"/>
  <c r="R34" i="6"/>
  <c r="AM18" i="6" s="1"/>
  <c r="Q34" i="6"/>
  <c r="AL18" i="6" s="1"/>
  <c r="P34" i="6"/>
  <c r="AK18" i="6" s="1"/>
  <c r="AA230" i="6" s="1"/>
  <c r="AB230" i="6" s="1"/>
  <c r="O34" i="6"/>
  <c r="AJ18" i="6" s="1"/>
  <c r="AA215" i="6" s="1"/>
  <c r="AB215" i="6" s="1"/>
  <c r="N34" i="6"/>
  <c r="AI18" i="6" s="1"/>
  <c r="AA200" i="6" s="1"/>
  <c r="AB200" i="6" s="1"/>
  <c r="M34" i="6"/>
  <c r="AH18" i="6" s="1"/>
  <c r="AA185" i="6" s="1"/>
  <c r="AB185" i="6" s="1"/>
  <c r="L34" i="6"/>
  <c r="AG18" i="6" s="1"/>
  <c r="AA170" i="6" s="1"/>
  <c r="AB170" i="6" s="1"/>
  <c r="K34" i="6"/>
  <c r="AF18" i="6" s="1"/>
  <c r="AA155" i="6" s="1"/>
  <c r="AB155" i="6" s="1"/>
  <c r="J34" i="6"/>
  <c r="AE18" i="6" s="1"/>
  <c r="AA140" i="6" s="1"/>
  <c r="AB140" i="6" s="1"/>
  <c r="I34" i="6"/>
  <c r="W125" i="6" s="1"/>
  <c r="X125" i="6" s="1"/>
  <c r="H34" i="6"/>
  <c r="AC18" i="6" s="1"/>
  <c r="AA110" i="6" s="1"/>
  <c r="AB110" i="6" s="1"/>
  <c r="G34" i="6"/>
  <c r="AB18" i="6" s="1"/>
  <c r="AA95" i="6" s="1"/>
  <c r="AB95" i="6" s="1"/>
  <c r="F34" i="6"/>
  <c r="AA18" i="6" s="1"/>
  <c r="AA80" i="6" s="1"/>
  <c r="AB80" i="6" s="1"/>
  <c r="E34" i="6"/>
  <c r="Z18" i="6" s="1"/>
  <c r="AA65" i="6" s="1"/>
  <c r="AB65" i="6" s="1"/>
  <c r="D34" i="6"/>
  <c r="Y18" i="6" s="1"/>
  <c r="C34" i="6"/>
  <c r="AO66" i="6" s="1"/>
  <c r="BE34" i="6" s="1"/>
  <c r="BE50" i="6" s="1"/>
  <c r="BF83" i="6" s="1"/>
  <c r="B34" i="6"/>
  <c r="AM34" i="6" s="1"/>
  <c r="AN34" i="6" s="1"/>
  <c r="AN50" i="6" s="1"/>
  <c r="AO83" i="6" s="1"/>
  <c r="R33" i="6"/>
  <c r="AM17" i="6" s="1"/>
  <c r="Q33" i="6"/>
  <c r="AL17" i="6" s="1"/>
  <c r="P33" i="6"/>
  <c r="AK17" i="6" s="1"/>
  <c r="AA229" i="6" s="1"/>
  <c r="AB229" i="6" s="1"/>
  <c r="O33" i="6"/>
  <c r="AJ17" i="6" s="1"/>
  <c r="AA214" i="6" s="1"/>
  <c r="AB214" i="6" s="1"/>
  <c r="N33" i="6"/>
  <c r="AI17" i="6" s="1"/>
  <c r="AA199" i="6" s="1"/>
  <c r="AB199" i="6" s="1"/>
  <c r="M33" i="6"/>
  <c r="AH17" i="6" s="1"/>
  <c r="AA184" i="6" s="1"/>
  <c r="AB184" i="6" s="1"/>
  <c r="L33" i="6"/>
  <c r="W169" i="6" s="1"/>
  <c r="X169" i="6" s="1"/>
  <c r="K33" i="6"/>
  <c r="AF17" i="6" s="1"/>
  <c r="AA154" i="6" s="1"/>
  <c r="AB154" i="6" s="1"/>
  <c r="J33" i="6"/>
  <c r="AE17" i="6" s="1"/>
  <c r="AA139" i="6" s="1"/>
  <c r="AB139" i="6" s="1"/>
  <c r="I33" i="6"/>
  <c r="AD17" i="6" s="1"/>
  <c r="AA124" i="6" s="1"/>
  <c r="AB124" i="6" s="1"/>
  <c r="H33" i="6"/>
  <c r="AC17" i="6" s="1"/>
  <c r="AA109" i="6" s="1"/>
  <c r="AB109" i="6" s="1"/>
  <c r="G33" i="6"/>
  <c r="AB17" i="6" s="1"/>
  <c r="AA94" i="6" s="1"/>
  <c r="AB94" i="6" s="1"/>
  <c r="F33" i="6"/>
  <c r="AA17" i="6" s="1"/>
  <c r="AA79" i="6" s="1"/>
  <c r="AB79" i="6" s="1"/>
  <c r="E33" i="6"/>
  <c r="Z17" i="6" s="1"/>
  <c r="AA64" i="6" s="1"/>
  <c r="AB64" i="6" s="1"/>
  <c r="D33" i="6"/>
  <c r="W49" i="6" s="1"/>
  <c r="X49" i="6" s="1"/>
  <c r="C33" i="6"/>
  <c r="AO65" i="6" s="1"/>
  <c r="BE33" i="6" s="1"/>
  <c r="BE49" i="6" s="1"/>
  <c r="BF82" i="6" s="1"/>
  <c r="B33" i="6"/>
  <c r="AM33" i="6" s="1"/>
  <c r="AN33" i="6" s="1"/>
  <c r="AN49" i="6" s="1"/>
  <c r="AO82" i="6" s="1"/>
  <c r="R32" i="6"/>
  <c r="AM16" i="6" s="1"/>
  <c r="Q32" i="6"/>
  <c r="AL16" i="6" s="1"/>
  <c r="P32" i="6"/>
  <c r="AK16" i="6" s="1"/>
  <c r="AA228" i="6" s="1"/>
  <c r="AB228" i="6" s="1"/>
  <c r="O32" i="6"/>
  <c r="W213" i="6" s="1"/>
  <c r="X213" i="6" s="1"/>
  <c r="N32" i="6"/>
  <c r="AI16" i="6" s="1"/>
  <c r="AA198" i="6" s="1"/>
  <c r="AB198" i="6" s="1"/>
  <c r="M32" i="6"/>
  <c r="AH16" i="6" s="1"/>
  <c r="AA183" i="6" s="1"/>
  <c r="AB183" i="6" s="1"/>
  <c r="L32" i="6"/>
  <c r="AG16" i="6" s="1"/>
  <c r="AA168" i="6" s="1"/>
  <c r="AB168" i="6" s="1"/>
  <c r="K32" i="6"/>
  <c r="AF16" i="6" s="1"/>
  <c r="AA153" i="6" s="1"/>
  <c r="AB153" i="6" s="1"/>
  <c r="J32" i="6"/>
  <c r="AE16" i="6" s="1"/>
  <c r="AA138" i="6" s="1"/>
  <c r="AB138" i="6" s="1"/>
  <c r="I32" i="6"/>
  <c r="AD16" i="6" s="1"/>
  <c r="AA123" i="6" s="1"/>
  <c r="AB123" i="6" s="1"/>
  <c r="H32" i="6"/>
  <c r="AC16" i="6" s="1"/>
  <c r="AA108" i="6" s="1"/>
  <c r="AB108" i="6" s="1"/>
  <c r="G32" i="6"/>
  <c r="W93" i="6" s="1"/>
  <c r="X93" i="6" s="1"/>
  <c r="F32" i="6"/>
  <c r="AA16" i="6" s="1"/>
  <c r="AA78" i="6" s="1"/>
  <c r="AB78" i="6" s="1"/>
  <c r="E32" i="6"/>
  <c r="Z16" i="6" s="1"/>
  <c r="AA63" i="6" s="1"/>
  <c r="AB63" i="6" s="1"/>
  <c r="D32" i="6"/>
  <c r="Y16" i="6" s="1"/>
  <c r="C32" i="6"/>
  <c r="AO64" i="6" s="1"/>
  <c r="BE32" i="6" s="1"/>
  <c r="BE48" i="6" s="1"/>
  <c r="BF81" i="6" s="1"/>
  <c r="B32" i="6"/>
  <c r="AM32" i="6" s="1"/>
  <c r="AN32" i="6" s="1"/>
  <c r="AN48" i="6" s="1"/>
  <c r="AO81" i="6" s="1"/>
  <c r="R31" i="6"/>
  <c r="W257" i="6" s="1"/>
  <c r="X257" i="6" s="1"/>
  <c r="Q31" i="6"/>
  <c r="AL15" i="6" s="1"/>
  <c r="P31" i="6"/>
  <c r="AK15" i="6" s="1"/>
  <c r="AA227" i="6" s="1"/>
  <c r="AB227" i="6" s="1"/>
  <c r="O31" i="6"/>
  <c r="AJ15" i="6" s="1"/>
  <c r="AA212" i="6" s="1"/>
  <c r="AB212" i="6" s="1"/>
  <c r="N31" i="6"/>
  <c r="AI15" i="6" s="1"/>
  <c r="AA197" i="6" s="1"/>
  <c r="AB197" i="6" s="1"/>
  <c r="M31" i="6"/>
  <c r="AH15" i="6" s="1"/>
  <c r="AA182" i="6" s="1"/>
  <c r="AB182" i="6" s="1"/>
  <c r="L31" i="6"/>
  <c r="AG15" i="6" s="1"/>
  <c r="AA167" i="6" s="1"/>
  <c r="AB167" i="6" s="1"/>
  <c r="K31" i="6"/>
  <c r="AF15" i="6" s="1"/>
  <c r="AA152" i="6" s="1"/>
  <c r="AB152" i="6" s="1"/>
  <c r="J31" i="6"/>
  <c r="AE15" i="6" s="1"/>
  <c r="AA137" i="6" s="1"/>
  <c r="AB137" i="6" s="1"/>
  <c r="I31" i="6"/>
  <c r="AD15" i="6" s="1"/>
  <c r="AA122" i="6" s="1"/>
  <c r="AB122" i="6" s="1"/>
  <c r="H31" i="6"/>
  <c r="AC15" i="6" s="1"/>
  <c r="AA107" i="6" s="1"/>
  <c r="AB107" i="6" s="1"/>
  <c r="G31" i="6"/>
  <c r="AB15" i="6" s="1"/>
  <c r="AA92" i="6" s="1"/>
  <c r="AB92" i="6" s="1"/>
  <c r="F31" i="6"/>
  <c r="AA15" i="6" s="1"/>
  <c r="AA77" i="6" s="1"/>
  <c r="AB77" i="6" s="1"/>
  <c r="E31" i="6"/>
  <c r="Z15" i="6" s="1"/>
  <c r="D31" i="6"/>
  <c r="Y15" i="6" s="1"/>
  <c r="C31" i="6"/>
  <c r="AO63" i="6" s="1"/>
  <c r="BE31" i="6" s="1"/>
  <c r="BE47" i="6" s="1"/>
  <c r="BF80" i="6" s="1"/>
  <c r="B31" i="6"/>
  <c r="AM31" i="6" s="1"/>
  <c r="AN31" i="6" s="1"/>
  <c r="AN47" i="6" s="1"/>
  <c r="AO80" i="6" s="1"/>
  <c r="R30" i="6"/>
  <c r="AM14" i="6" s="1"/>
  <c r="Q30" i="6"/>
  <c r="AL14" i="6" s="1"/>
  <c r="P30" i="6"/>
  <c r="AK14" i="6" s="1"/>
  <c r="AA226" i="6" s="1"/>
  <c r="AB226" i="6" s="1"/>
  <c r="O30" i="6"/>
  <c r="AJ14" i="6" s="1"/>
  <c r="AA211" i="6" s="1"/>
  <c r="AB211" i="6" s="1"/>
  <c r="N30" i="6"/>
  <c r="AI14" i="6" s="1"/>
  <c r="AA196" i="6" s="1"/>
  <c r="AB196" i="6" s="1"/>
  <c r="M30" i="6"/>
  <c r="W181" i="6" s="1"/>
  <c r="X181" i="6" s="1"/>
  <c r="L30" i="6"/>
  <c r="AG14" i="6" s="1"/>
  <c r="AA166" i="6" s="1"/>
  <c r="AB166" i="6" s="1"/>
  <c r="K30" i="6"/>
  <c r="AF14" i="6" s="1"/>
  <c r="AA151" i="6" s="1"/>
  <c r="AB151" i="6" s="1"/>
  <c r="J30" i="6"/>
  <c r="AE14" i="6" s="1"/>
  <c r="AA136" i="6" s="1"/>
  <c r="AB136" i="6" s="1"/>
  <c r="I30" i="6"/>
  <c r="AD14" i="6" s="1"/>
  <c r="AA121" i="6" s="1"/>
  <c r="AB121" i="6" s="1"/>
  <c r="H30" i="6"/>
  <c r="AC14" i="6" s="1"/>
  <c r="AA106" i="6" s="1"/>
  <c r="AB106" i="6" s="1"/>
  <c r="G30" i="6"/>
  <c r="AB14" i="6" s="1"/>
  <c r="AA91" i="6" s="1"/>
  <c r="AB91" i="6" s="1"/>
  <c r="F30" i="6"/>
  <c r="AA14" i="6" s="1"/>
  <c r="AA76" i="6" s="1"/>
  <c r="AB76" i="6" s="1"/>
  <c r="E30" i="6"/>
  <c r="W61" i="6" s="1"/>
  <c r="X61" i="6" s="1"/>
  <c r="D30" i="6"/>
  <c r="Y14" i="6" s="1"/>
  <c r="C30" i="6"/>
  <c r="AO62" i="6" s="1"/>
  <c r="BE30" i="6" s="1"/>
  <c r="BE46" i="6" s="1"/>
  <c r="BF79" i="6" s="1"/>
  <c r="B30" i="6"/>
  <c r="AM30" i="6" s="1"/>
  <c r="AN30" i="6" s="1"/>
  <c r="AN46" i="6" s="1"/>
  <c r="AO79" i="6" s="1"/>
  <c r="R29" i="6"/>
  <c r="Q29" i="6"/>
  <c r="P29" i="6"/>
  <c r="W225" i="6" s="1"/>
  <c r="X225" i="6" s="1"/>
  <c r="O29" i="6"/>
  <c r="N29" i="6"/>
  <c r="M29" i="6"/>
  <c r="L29" i="6"/>
  <c r="K29" i="6"/>
  <c r="J29" i="6"/>
  <c r="I29" i="6"/>
  <c r="H29" i="6"/>
  <c r="W105" i="6" s="1"/>
  <c r="X105" i="6" s="1"/>
  <c r="G29" i="6"/>
  <c r="R28" i="6"/>
  <c r="Q28" i="6"/>
  <c r="P28" i="6"/>
  <c r="O28" i="6"/>
  <c r="N28" i="6"/>
  <c r="M28" i="6"/>
  <c r="L28" i="6"/>
  <c r="K28" i="6"/>
  <c r="W149" i="6" s="1"/>
  <c r="X149" i="6" s="1"/>
  <c r="J28" i="6"/>
  <c r="I28" i="6"/>
  <c r="H28" i="6"/>
  <c r="G28" i="6"/>
  <c r="R27" i="6"/>
  <c r="Q27" i="6"/>
  <c r="P27" i="6"/>
  <c r="O27" i="6"/>
  <c r="N27" i="6"/>
  <c r="M27" i="6"/>
  <c r="L27" i="6"/>
  <c r="K27" i="6"/>
  <c r="J27" i="6"/>
  <c r="I27" i="6"/>
  <c r="H27" i="6"/>
  <c r="G27" i="6"/>
  <c r="R26" i="6"/>
  <c r="Q26" i="6"/>
  <c r="W237" i="6" s="1"/>
  <c r="X237" i="6" s="1"/>
  <c r="P26" i="6"/>
  <c r="O26" i="6"/>
  <c r="N26" i="6"/>
  <c r="M26" i="6"/>
  <c r="L26" i="6"/>
  <c r="K26" i="6"/>
  <c r="J26" i="6"/>
  <c r="I26" i="6"/>
  <c r="H26" i="6"/>
  <c r="G26" i="6"/>
  <c r="R25" i="6"/>
  <c r="Q25" i="6"/>
  <c r="P25" i="6"/>
  <c r="O25" i="6"/>
  <c r="N25" i="6"/>
  <c r="M25" i="6"/>
  <c r="L25" i="6"/>
  <c r="K25" i="6"/>
  <c r="J25" i="6"/>
  <c r="I25" i="6"/>
  <c r="W116" i="6" s="1"/>
  <c r="X116" i="6" s="1"/>
  <c r="H25" i="6"/>
  <c r="G25" i="6"/>
  <c r="R24" i="6"/>
  <c r="Q24" i="6"/>
  <c r="P24" i="6"/>
  <c r="O24" i="6"/>
  <c r="N24" i="6"/>
  <c r="M24" i="6"/>
  <c r="L24" i="6"/>
  <c r="W160" i="6" s="1"/>
  <c r="X160" i="6" s="1"/>
  <c r="K24" i="6"/>
  <c r="J24" i="6"/>
  <c r="I24" i="6"/>
  <c r="AU56" i="6" s="1"/>
  <c r="BK24" i="6" s="1"/>
  <c r="BK40" i="6" s="1"/>
  <c r="BL73" i="6" s="1"/>
  <c r="H24" i="6"/>
  <c r="G24" i="6"/>
  <c r="R23" i="6"/>
  <c r="Q23" i="6"/>
  <c r="P23" i="6"/>
  <c r="O23" i="6"/>
  <c r="W204" i="6" s="1"/>
  <c r="X204" i="6" s="1"/>
  <c r="N23" i="6"/>
  <c r="M23" i="6"/>
  <c r="L23" i="6"/>
  <c r="K23" i="6"/>
  <c r="J23" i="6"/>
  <c r="I23" i="6"/>
  <c r="H23" i="6"/>
  <c r="G23" i="6"/>
  <c r="R22" i="6"/>
  <c r="Q22" i="6"/>
  <c r="P22" i="6"/>
  <c r="O22" i="6"/>
  <c r="N22" i="6"/>
  <c r="M22" i="6"/>
  <c r="L22" i="6"/>
  <c r="K22" i="6"/>
  <c r="J22" i="6"/>
  <c r="I22" i="6"/>
  <c r="H22" i="6"/>
  <c r="G22" i="6"/>
  <c r="R21" i="6"/>
  <c r="Q21" i="6"/>
  <c r="P21" i="6"/>
  <c r="O21" i="6"/>
  <c r="N21" i="6"/>
  <c r="M21" i="6"/>
  <c r="L21" i="6"/>
  <c r="K21" i="6"/>
  <c r="J21" i="6"/>
  <c r="I21" i="6"/>
  <c r="H21" i="6"/>
  <c r="G21" i="6"/>
  <c r="R20" i="6"/>
  <c r="AM4" i="6" s="1"/>
  <c r="Q20" i="6"/>
  <c r="AL4" i="6" s="1"/>
  <c r="P20" i="6"/>
  <c r="AK4" i="6" s="1"/>
  <c r="AA216" i="6" s="1"/>
  <c r="AB216" i="6" s="1"/>
  <c r="O20" i="6"/>
  <c r="AJ4" i="6" s="1"/>
  <c r="AA201" i="6" s="1"/>
  <c r="AB201" i="6" s="1"/>
  <c r="N20" i="6"/>
  <c r="AI4" i="6" s="1"/>
  <c r="AA186" i="6" s="1"/>
  <c r="AB186" i="6" s="1"/>
  <c r="M20" i="6"/>
  <c r="AH4" i="6" s="1"/>
  <c r="AA171" i="6" s="1"/>
  <c r="AB171" i="6" s="1"/>
  <c r="L20" i="6"/>
  <c r="AG4" i="6" s="1"/>
  <c r="AA156" i="6" s="1"/>
  <c r="AB156" i="6" s="1"/>
  <c r="K20" i="6"/>
  <c r="AF4" i="6" s="1"/>
  <c r="AA141" i="6" s="1"/>
  <c r="AB141" i="6" s="1"/>
  <c r="J20" i="6"/>
  <c r="AE4" i="6" s="1"/>
  <c r="AA126" i="6" s="1"/>
  <c r="AB126" i="6" s="1"/>
  <c r="I20" i="6"/>
  <c r="AD4" i="6" s="1"/>
  <c r="AA111" i="6" s="1"/>
  <c r="AB111" i="6" s="1"/>
  <c r="H20" i="6"/>
  <c r="W96" i="6" s="1"/>
  <c r="X96" i="6" s="1"/>
  <c r="G20" i="6"/>
  <c r="AB4" i="6" s="1"/>
  <c r="AA81" i="6" s="1"/>
  <c r="AB81" i="6" s="1"/>
  <c r="B20" i="6"/>
  <c r="AM20" i="6" s="1"/>
  <c r="AN20" i="6" s="1"/>
  <c r="AN36" i="6" s="1"/>
  <c r="AO69" i="6" s="1"/>
  <c r="U9" i="6"/>
  <c r="C20" i="6"/>
  <c r="X4" i="6" s="1"/>
  <c r="AA21" i="6" s="1"/>
  <c r="AB21" i="6" s="1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AM3" i="6"/>
  <c r="BU3" i="6" s="1"/>
  <c r="DC3" i="6" s="1"/>
  <c r="AL3" i="6"/>
  <c r="BT3" i="6" s="1"/>
  <c r="DB3" i="6" s="1"/>
  <c r="Z3" i="6"/>
  <c r="BH3" i="6" s="1"/>
  <c r="CP3" i="6" s="1"/>
  <c r="Y3" i="6"/>
  <c r="BG3" i="6" s="1"/>
  <c r="CO3" i="6" s="1"/>
  <c r="X3" i="6"/>
  <c r="BF3" i="6" s="1"/>
  <c r="CN3" i="6" s="1"/>
  <c r="R34" i="5"/>
  <c r="Q34" i="5"/>
  <c r="P34" i="5"/>
  <c r="O34" i="5"/>
  <c r="AJ18" i="5" s="1"/>
  <c r="AA215" i="5" s="1"/>
  <c r="AB215" i="5" s="1"/>
  <c r="N34" i="5"/>
  <c r="M34" i="5"/>
  <c r="L34" i="5"/>
  <c r="K34" i="5"/>
  <c r="K50" i="5" s="1"/>
  <c r="J34" i="5"/>
  <c r="I34" i="5"/>
  <c r="H34" i="5"/>
  <c r="G34" i="5"/>
  <c r="G50" i="5" s="1"/>
  <c r="F34" i="5"/>
  <c r="E34" i="5"/>
  <c r="D34" i="5"/>
  <c r="C34" i="5"/>
  <c r="C50" i="5" s="1"/>
  <c r="B34" i="5"/>
  <c r="R33" i="5"/>
  <c r="Q33" i="5"/>
  <c r="P33" i="5"/>
  <c r="O33" i="5"/>
  <c r="O49" i="5" s="1"/>
  <c r="N33" i="5"/>
  <c r="M33" i="5"/>
  <c r="L33" i="5"/>
  <c r="K33" i="5"/>
  <c r="K49" i="5" s="1"/>
  <c r="J33" i="5"/>
  <c r="I33" i="5"/>
  <c r="H33" i="5"/>
  <c r="G33" i="5"/>
  <c r="F33" i="5"/>
  <c r="E33" i="5"/>
  <c r="D33" i="5"/>
  <c r="C33" i="5"/>
  <c r="B33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R31" i="5"/>
  <c r="Q31" i="5"/>
  <c r="P31" i="5"/>
  <c r="O31" i="5"/>
  <c r="O47" i="5" s="1"/>
  <c r="N31" i="5"/>
  <c r="M31" i="5"/>
  <c r="L31" i="5"/>
  <c r="K31" i="5"/>
  <c r="K47" i="5" s="1"/>
  <c r="J31" i="5"/>
  <c r="I31" i="5"/>
  <c r="H31" i="5"/>
  <c r="G31" i="5"/>
  <c r="AS63" i="5" s="1"/>
  <c r="BI31" i="5" s="1"/>
  <c r="BI47" i="5" s="1"/>
  <c r="BJ80" i="5" s="1"/>
  <c r="F31" i="5"/>
  <c r="E31" i="5"/>
  <c r="D31" i="5"/>
  <c r="C31" i="5"/>
  <c r="C47" i="5" s="1"/>
  <c r="B31" i="5"/>
  <c r="R30" i="5"/>
  <c r="Q30" i="5"/>
  <c r="P30" i="5"/>
  <c r="O30" i="5"/>
  <c r="N30" i="5"/>
  <c r="M30" i="5"/>
  <c r="L30" i="5"/>
  <c r="K30" i="5"/>
  <c r="J30" i="5"/>
  <c r="I30" i="5"/>
  <c r="I46" i="5" s="1"/>
  <c r="H30" i="5"/>
  <c r="G30" i="5"/>
  <c r="F30" i="5"/>
  <c r="E30" i="5"/>
  <c r="D30" i="5"/>
  <c r="C30" i="5"/>
  <c r="B30" i="5"/>
  <c r="R29" i="5"/>
  <c r="Q29" i="5"/>
  <c r="P29" i="5"/>
  <c r="O29" i="5"/>
  <c r="N29" i="5"/>
  <c r="M29" i="5"/>
  <c r="L29" i="5"/>
  <c r="K29" i="5"/>
  <c r="J29" i="5"/>
  <c r="I29" i="5"/>
  <c r="H29" i="5"/>
  <c r="G29" i="5"/>
  <c r="R28" i="5"/>
  <c r="Q28" i="5"/>
  <c r="P28" i="5"/>
  <c r="O28" i="5"/>
  <c r="N28" i="5"/>
  <c r="M28" i="5"/>
  <c r="M44" i="5" s="1"/>
  <c r="L28" i="5"/>
  <c r="K28" i="5"/>
  <c r="J28" i="5"/>
  <c r="I28" i="5"/>
  <c r="H28" i="5"/>
  <c r="G28" i="5"/>
  <c r="R27" i="5"/>
  <c r="Q27" i="5"/>
  <c r="P27" i="5"/>
  <c r="O27" i="5"/>
  <c r="N27" i="5"/>
  <c r="M27" i="5"/>
  <c r="M43" i="5" s="1"/>
  <c r="L27" i="5"/>
  <c r="K27" i="5"/>
  <c r="J27" i="5"/>
  <c r="I27" i="5"/>
  <c r="H27" i="5"/>
  <c r="G27" i="5"/>
  <c r="R26" i="5"/>
  <c r="Q26" i="5"/>
  <c r="P26" i="5"/>
  <c r="O26" i="5"/>
  <c r="N26" i="5"/>
  <c r="M26" i="5"/>
  <c r="L26" i="5"/>
  <c r="K26" i="5"/>
  <c r="J26" i="5"/>
  <c r="I26" i="5"/>
  <c r="H26" i="5"/>
  <c r="G26" i="5"/>
  <c r="R25" i="5"/>
  <c r="R41" i="5" s="1"/>
  <c r="Q25" i="5"/>
  <c r="P25" i="5"/>
  <c r="O25" i="5"/>
  <c r="N25" i="5"/>
  <c r="M25" i="5"/>
  <c r="L25" i="5"/>
  <c r="K25" i="5"/>
  <c r="J25" i="5"/>
  <c r="I25" i="5"/>
  <c r="H25" i="5"/>
  <c r="G25" i="5"/>
  <c r="R24" i="5"/>
  <c r="Q24" i="5"/>
  <c r="P24" i="5"/>
  <c r="O24" i="5"/>
  <c r="N24" i="5"/>
  <c r="M24" i="5"/>
  <c r="L24" i="5"/>
  <c r="K24" i="5"/>
  <c r="J24" i="5"/>
  <c r="I24" i="5"/>
  <c r="H24" i="5"/>
  <c r="G24" i="5"/>
  <c r="R23" i="5"/>
  <c r="R39" i="5" s="1"/>
  <c r="Q23" i="5"/>
  <c r="P23" i="5"/>
  <c r="O23" i="5"/>
  <c r="N23" i="5"/>
  <c r="M23" i="5"/>
  <c r="L23" i="5"/>
  <c r="K23" i="5"/>
  <c r="J23" i="5"/>
  <c r="I23" i="5"/>
  <c r="H23" i="5"/>
  <c r="G23" i="5"/>
  <c r="R22" i="5"/>
  <c r="Q22" i="5"/>
  <c r="P22" i="5"/>
  <c r="O22" i="5"/>
  <c r="N22" i="5"/>
  <c r="M22" i="5"/>
  <c r="L22" i="5"/>
  <c r="K22" i="5"/>
  <c r="J22" i="5"/>
  <c r="I22" i="5"/>
  <c r="H22" i="5"/>
  <c r="G22" i="5"/>
  <c r="R21" i="5"/>
  <c r="R37" i="5" s="1"/>
  <c r="Q21" i="5"/>
  <c r="P21" i="5"/>
  <c r="O21" i="5"/>
  <c r="N21" i="5"/>
  <c r="M21" i="5"/>
  <c r="L21" i="5"/>
  <c r="K21" i="5"/>
  <c r="J21" i="5"/>
  <c r="I21" i="5"/>
  <c r="H21" i="5"/>
  <c r="G21" i="5"/>
  <c r="AS53" i="5" s="1"/>
  <c r="BI21" i="5" s="1"/>
  <c r="BI37" i="5" s="1"/>
  <c r="BJ70" i="5" s="1"/>
  <c r="R20" i="5"/>
  <c r="R36" i="5" s="1"/>
  <c r="Q20" i="5"/>
  <c r="P20" i="5"/>
  <c r="O20" i="5"/>
  <c r="N20" i="5"/>
  <c r="M20" i="5"/>
  <c r="L20" i="5"/>
  <c r="K20" i="5"/>
  <c r="J20" i="5"/>
  <c r="I20" i="5"/>
  <c r="H20" i="5"/>
  <c r="G20" i="5"/>
  <c r="C20" i="5"/>
  <c r="B20" i="5"/>
  <c r="U9" i="5"/>
  <c r="D21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AM3" i="5"/>
  <c r="BU3" i="5" s="1"/>
  <c r="DC3" i="5" s="1"/>
  <c r="AL3" i="5"/>
  <c r="BT3" i="5" s="1"/>
  <c r="DB3" i="5" s="1"/>
  <c r="Z3" i="5"/>
  <c r="BH3" i="5" s="1"/>
  <c r="CP3" i="5" s="1"/>
  <c r="Y3" i="5"/>
  <c r="BG3" i="5" s="1"/>
  <c r="CO3" i="5" s="1"/>
  <c r="X3" i="5"/>
  <c r="BF3" i="5" s="1"/>
  <c r="CN3" i="5" s="1"/>
  <c r="R34" i="4"/>
  <c r="AM18" i="4" s="1"/>
  <c r="AA260" i="4" s="1"/>
  <c r="AB260" i="4" s="1"/>
  <c r="Q34" i="4"/>
  <c r="AL18" i="4" s="1"/>
  <c r="P34" i="4"/>
  <c r="AK18" i="4" s="1"/>
  <c r="AA230" i="4" s="1"/>
  <c r="AB230" i="4" s="1"/>
  <c r="O34" i="4"/>
  <c r="AJ18" i="4" s="1"/>
  <c r="AA215" i="4" s="1"/>
  <c r="AB215" i="4" s="1"/>
  <c r="N34" i="4"/>
  <c r="AI18" i="4" s="1"/>
  <c r="AA200" i="4" s="1"/>
  <c r="AB200" i="4" s="1"/>
  <c r="M34" i="4"/>
  <c r="AH18" i="4" s="1"/>
  <c r="AA185" i="4" s="1"/>
  <c r="AB185" i="4" s="1"/>
  <c r="L34" i="4"/>
  <c r="W170" i="4" s="1"/>
  <c r="X170" i="4" s="1"/>
  <c r="K34" i="4"/>
  <c r="AF18" i="4" s="1"/>
  <c r="AA155" i="4" s="1"/>
  <c r="AB155" i="4" s="1"/>
  <c r="J34" i="4"/>
  <c r="AE18" i="4" s="1"/>
  <c r="AA140" i="4" s="1"/>
  <c r="AB140" i="4" s="1"/>
  <c r="I34" i="4"/>
  <c r="AD18" i="4" s="1"/>
  <c r="AA125" i="4" s="1"/>
  <c r="AB125" i="4" s="1"/>
  <c r="H34" i="4"/>
  <c r="AC18" i="4" s="1"/>
  <c r="AA110" i="4" s="1"/>
  <c r="AB110" i="4" s="1"/>
  <c r="G34" i="4"/>
  <c r="AB18" i="4" s="1"/>
  <c r="AA95" i="4" s="1"/>
  <c r="AB95" i="4" s="1"/>
  <c r="F34" i="4"/>
  <c r="AA18" i="4" s="1"/>
  <c r="AA80" i="4" s="1"/>
  <c r="AB80" i="4" s="1"/>
  <c r="E34" i="4"/>
  <c r="Z18" i="4" s="1"/>
  <c r="AA65" i="4" s="1"/>
  <c r="AB65" i="4" s="1"/>
  <c r="D34" i="4"/>
  <c r="AP66" i="4" s="1"/>
  <c r="BF34" i="4" s="1"/>
  <c r="BF50" i="4" s="1"/>
  <c r="BG83" i="4" s="1"/>
  <c r="C34" i="4"/>
  <c r="X18" i="4" s="1"/>
  <c r="AA35" i="4" s="1"/>
  <c r="AB35" i="4" s="1"/>
  <c r="B34" i="4"/>
  <c r="AM34" i="4" s="1"/>
  <c r="AN34" i="4" s="1"/>
  <c r="AN50" i="4" s="1"/>
  <c r="AO83" i="4" s="1"/>
  <c r="R33" i="4"/>
  <c r="AM17" i="4" s="1"/>
  <c r="Q33" i="4"/>
  <c r="AL17" i="4" s="1"/>
  <c r="AA244" i="4" s="1"/>
  <c r="AB244" i="4" s="1"/>
  <c r="P33" i="4"/>
  <c r="AK17" i="4" s="1"/>
  <c r="AA229" i="4" s="1"/>
  <c r="AB229" i="4" s="1"/>
  <c r="O33" i="4"/>
  <c r="W214" i="4" s="1"/>
  <c r="X214" i="4" s="1"/>
  <c r="N33" i="4"/>
  <c r="AI17" i="4" s="1"/>
  <c r="AA199" i="4" s="1"/>
  <c r="AB199" i="4" s="1"/>
  <c r="M33" i="4"/>
  <c r="AH17" i="4" s="1"/>
  <c r="AA184" i="4" s="1"/>
  <c r="AB184" i="4" s="1"/>
  <c r="L33" i="4"/>
  <c r="AG17" i="4" s="1"/>
  <c r="AA169" i="4" s="1"/>
  <c r="AB169" i="4" s="1"/>
  <c r="K33" i="4"/>
  <c r="AF17" i="4" s="1"/>
  <c r="AA154" i="4" s="1"/>
  <c r="AB154" i="4" s="1"/>
  <c r="J33" i="4"/>
  <c r="AE17" i="4" s="1"/>
  <c r="AA139" i="4" s="1"/>
  <c r="AB139" i="4" s="1"/>
  <c r="I33" i="4"/>
  <c r="AD17" i="4" s="1"/>
  <c r="AA124" i="4" s="1"/>
  <c r="AB124" i="4" s="1"/>
  <c r="H33" i="4"/>
  <c r="AT65" i="4" s="1"/>
  <c r="BJ33" i="4" s="1"/>
  <c r="BJ49" i="4" s="1"/>
  <c r="BK82" i="4" s="1"/>
  <c r="G33" i="4"/>
  <c r="W94" i="4" s="1"/>
  <c r="X94" i="4" s="1"/>
  <c r="F33" i="4"/>
  <c r="AA17" i="4" s="1"/>
  <c r="AA79" i="4" s="1"/>
  <c r="AB79" i="4" s="1"/>
  <c r="E33" i="4"/>
  <c r="Z17" i="4" s="1"/>
  <c r="AA64" i="4" s="1"/>
  <c r="AB64" i="4" s="1"/>
  <c r="D33" i="4"/>
  <c r="AP65" i="4" s="1"/>
  <c r="BF33" i="4" s="1"/>
  <c r="BF49" i="4" s="1"/>
  <c r="BG82" i="4" s="1"/>
  <c r="C33" i="4"/>
  <c r="AO65" i="4" s="1"/>
  <c r="BE33" i="4" s="1"/>
  <c r="BE49" i="4" s="1"/>
  <c r="BF82" i="4" s="1"/>
  <c r="B33" i="4"/>
  <c r="AM33" i="4" s="1"/>
  <c r="AN33" i="4" s="1"/>
  <c r="AN49" i="4" s="1"/>
  <c r="AO82" i="4" s="1"/>
  <c r="R32" i="4"/>
  <c r="W258" i="4" s="1"/>
  <c r="X258" i="4" s="1"/>
  <c r="Q32" i="4"/>
  <c r="AL16" i="4" s="1"/>
  <c r="P32" i="4"/>
  <c r="AK16" i="4" s="1"/>
  <c r="AA228" i="4" s="1"/>
  <c r="AB228" i="4" s="1"/>
  <c r="O32" i="4"/>
  <c r="AJ16" i="4" s="1"/>
  <c r="AA213" i="4" s="1"/>
  <c r="AB213" i="4" s="1"/>
  <c r="N32" i="4"/>
  <c r="AI16" i="4" s="1"/>
  <c r="AA198" i="4" s="1"/>
  <c r="AB198" i="4" s="1"/>
  <c r="M32" i="4"/>
  <c r="AH16" i="4" s="1"/>
  <c r="AA183" i="4" s="1"/>
  <c r="AB183" i="4" s="1"/>
  <c r="L32" i="4"/>
  <c r="AG16" i="4" s="1"/>
  <c r="AA168" i="4" s="1"/>
  <c r="AB168" i="4" s="1"/>
  <c r="K32" i="4"/>
  <c r="AF16" i="4" s="1"/>
  <c r="AA153" i="4" s="1"/>
  <c r="AB153" i="4" s="1"/>
  <c r="J32" i="4"/>
  <c r="W138" i="4" s="1"/>
  <c r="X138" i="4" s="1"/>
  <c r="I32" i="4"/>
  <c r="AD16" i="4" s="1"/>
  <c r="AA123" i="4" s="1"/>
  <c r="AB123" i="4" s="1"/>
  <c r="H32" i="4"/>
  <c r="AC16" i="4" s="1"/>
  <c r="AA108" i="4" s="1"/>
  <c r="AB108" i="4" s="1"/>
  <c r="G32" i="4"/>
  <c r="AB16" i="4" s="1"/>
  <c r="AA93" i="4" s="1"/>
  <c r="AB93" i="4" s="1"/>
  <c r="F32" i="4"/>
  <c r="AA16" i="4" s="1"/>
  <c r="AA78" i="4" s="1"/>
  <c r="AB78" i="4" s="1"/>
  <c r="E32" i="4"/>
  <c r="Z16" i="4" s="1"/>
  <c r="AA63" i="4" s="1"/>
  <c r="AB63" i="4" s="1"/>
  <c r="D32" i="4"/>
  <c r="AP64" i="4" s="1"/>
  <c r="BF32" i="4" s="1"/>
  <c r="BF48" i="4" s="1"/>
  <c r="BG81" i="4" s="1"/>
  <c r="C32" i="4"/>
  <c r="X16" i="4" s="1"/>
  <c r="B32" i="4"/>
  <c r="AM32" i="4" s="1"/>
  <c r="AN32" i="4" s="1"/>
  <c r="AN48" i="4" s="1"/>
  <c r="AO81" i="4" s="1"/>
  <c r="R31" i="4"/>
  <c r="AM15" i="4" s="1"/>
  <c r="Q31" i="4"/>
  <c r="AL15" i="4" s="1"/>
  <c r="P31" i="4"/>
  <c r="W227" i="4" s="1"/>
  <c r="X227" i="4" s="1"/>
  <c r="O31" i="4"/>
  <c r="AJ15" i="4" s="1"/>
  <c r="AA212" i="4" s="1"/>
  <c r="AB212" i="4" s="1"/>
  <c r="N31" i="4"/>
  <c r="AI15" i="4" s="1"/>
  <c r="AA197" i="4" s="1"/>
  <c r="AB197" i="4" s="1"/>
  <c r="M31" i="4"/>
  <c r="AH15" i="4" s="1"/>
  <c r="AA182" i="4" s="1"/>
  <c r="AB182" i="4" s="1"/>
  <c r="L31" i="4"/>
  <c r="W167" i="4" s="1"/>
  <c r="X167" i="4" s="1"/>
  <c r="K31" i="4"/>
  <c r="AF15" i="4" s="1"/>
  <c r="AA152" i="4" s="1"/>
  <c r="AB152" i="4" s="1"/>
  <c r="J31" i="4"/>
  <c r="AE15" i="4" s="1"/>
  <c r="AA137" i="4" s="1"/>
  <c r="AB137" i="4" s="1"/>
  <c r="I31" i="4"/>
  <c r="AD15" i="4" s="1"/>
  <c r="AA122" i="4" s="1"/>
  <c r="AB122" i="4" s="1"/>
  <c r="H31" i="4"/>
  <c r="W107" i="4" s="1"/>
  <c r="X107" i="4" s="1"/>
  <c r="G31" i="4"/>
  <c r="AB15" i="4" s="1"/>
  <c r="AA92" i="4" s="1"/>
  <c r="AB92" i="4" s="1"/>
  <c r="F31" i="4"/>
  <c r="AA15" i="4" s="1"/>
  <c r="AA77" i="4" s="1"/>
  <c r="AB77" i="4" s="1"/>
  <c r="E31" i="4"/>
  <c r="Z15" i="4" s="1"/>
  <c r="AA62" i="4" s="1"/>
  <c r="AB62" i="4" s="1"/>
  <c r="D31" i="4"/>
  <c r="W47" i="4" s="1"/>
  <c r="X47" i="4" s="1"/>
  <c r="C31" i="4"/>
  <c r="AO63" i="4" s="1"/>
  <c r="BE31" i="4" s="1"/>
  <c r="BE47" i="4" s="1"/>
  <c r="BF80" i="4" s="1"/>
  <c r="B31" i="4"/>
  <c r="AM31" i="4" s="1"/>
  <c r="AN31" i="4" s="1"/>
  <c r="AN47" i="4" s="1"/>
  <c r="AO80" i="4" s="1"/>
  <c r="R30" i="4"/>
  <c r="AM14" i="4" s="1"/>
  <c r="AA256" i="4" s="1"/>
  <c r="AB256" i="4" s="1"/>
  <c r="Q30" i="4"/>
  <c r="AL14" i="4" s="1"/>
  <c r="AA241" i="4" s="1"/>
  <c r="AB241" i="4" s="1"/>
  <c r="P30" i="4"/>
  <c r="AK14" i="4" s="1"/>
  <c r="AA226" i="4" s="1"/>
  <c r="AB226" i="4" s="1"/>
  <c r="O30" i="4"/>
  <c r="AJ14" i="4" s="1"/>
  <c r="AA211" i="4" s="1"/>
  <c r="AB211" i="4" s="1"/>
  <c r="N30" i="4"/>
  <c r="AI14" i="4" s="1"/>
  <c r="AA196" i="4" s="1"/>
  <c r="AB196" i="4" s="1"/>
  <c r="M30" i="4"/>
  <c r="AH14" i="4" s="1"/>
  <c r="AA181" i="4" s="1"/>
  <c r="AB181" i="4" s="1"/>
  <c r="L30" i="4"/>
  <c r="AG14" i="4" s="1"/>
  <c r="AA166" i="4" s="1"/>
  <c r="AB166" i="4" s="1"/>
  <c r="K30" i="4"/>
  <c r="AF14" i="4" s="1"/>
  <c r="AA151" i="4" s="1"/>
  <c r="AB151" i="4" s="1"/>
  <c r="J30" i="4"/>
  <c r="AE14" i="4" s="1"/>
  <c r="AA136" i="4" s="1"/>
  <c r="AB136" i="4" s="1"/>
  <c r="I30" i="4"/>
  <c r="AD14" i="4" s="1"/>
  <c r="AA121" i="4" s="1"/>
  <c r="AB121" i="4" s="1"/>
  <c r="H30" i="4"/>
  <c r="AC14" i="4" s="1"/>
  <c r="AA106" i="4" s="1"/>
  <c r="AB106" i="4" s="1"/>
  <c r="G30" i="4"/>
  <c r="AB14" i="4" s="1"/>
  <c r="AA91" i="4" s="1"/>
  <c r="AB91" i="4" s="1"/>
  <c r="F30" i="4"/>
  <c r="AA14" i="4" s="1"/>
  <c r="AA76" i="4" s="1"/>
  <c r="AB76" i="4" s="1"/>
  <c r="E30" i="4"/>
  <c r="Z14" i="4" s="1"/>
  <c r="AA61" i="4" s="1"/>
  <c r="AB61" i="4" s="1"/>
  <c r="D30" i="4"/>
  <c r="AP62" i="4" s="1"/>
  <c r="BF30" i="4" s="1"/>
  <c r="BF46" i="4" s="1"/>
  <c r="BG79" i="4" s="1"/>
  <c r="C30" i="4"/>
  <c r="W31" i="4" s="1"/>
  <c r="X31" i="4" s="1"/>
  <c r="B30" i="4"/>
  <c r="AM30" i="4" s="1"/>
  <c r="AN30" i="4" s="1"/>
  <c r="AN46" i="4" s="1"/>
  <c r="AO79" i="4" s="1"/>
  <c r="R29" i="4"/>
  <c r="W255" i="4" s="1"/>
  <c r="X255" i="4" s="1"/>
  <c r="Q29" i="4"/>
  <c r="P29" i="4"/>
  <c r="O29" i="4"/>
  <c r="N29" i="4"/>
  <c r="W195" i="4" s="1"/>
  <c r="X195" i="4" s="1"/>
  <c r="M29" i="4"/>
  <c r="L29" i="4"/>
  <c r="AX61" i="4" s="1"/>
  <c r="BN29" i="4" s="1"/>
  <c r="BN45" i="4" s="1"/>
  <c r="BO78" i="4" s="1"/>
  <c r="K29" i="4"/>
  <c r="J29" i="4"/>
  <c r="W135" i="4" s="1"/>
  <c r="X135" i="4" s="1"/>
  <c r="I29" i="4"/>
  <c r="H29" i="4"/>
  <c r="G29" i="4"/>
  <c r="R28" i="4"/>
  <c r="Q28" i="4"/>
  <c r="P28" i="4"/>
  <c r="O28" i="4"/>
  <c r="N28" i="4"/>
  <c r="M28" i="4"/>
  <c r="L28" i="4"/>
  <c r="K28" i="4"/>
  <c r="J28" i="4"/>
  <c r="I28" i="4"/>
  <c r="W119" i="4" s="1"/>
  <c r="X119" i="4" s="1"/>
  <c r="H28" i="4"/>
  <c r="G28" i="4"/>
  <c r="R27" i="4"/>
  <c r="Q27" i="4"/>
  <c r="P27" i="4"/>
  <c r="O27" i="4"/>
  <c r="N27" i="4"/>
  <c r="M27" i="4"/>
  <c r="L27" i="4"/>
  <c r="K27" i="4"/>
  <c r="J27" i="4"/>
  <c r="I27" i="4"/>
  <c r="H27" i="4"/>
  <c r="G27" i="4"/>
  <c r="R26" i="4"/>
  <c r="Q26" i="4"/>
  <c r="P26" i="4"/>
  <c r="O26" i="4"/>
  <c r="W207" i="4" s="1"/>
  <c r="X207" i="4" s="1"/>
  <c r="N26" i="4"/>
  <c r="M26" i="4"/>
  <c r="L26" i="4"/>
  <c r="K26" i="4"/>
  <c r="J26" i="4"/>
  <c r="I26" i="4"/>
  <c r="H26" i="4"/>
  <c r="G26" i="4"/>
  <c r="R25" i="4"/>
  <c r="W251" i="4" s="1"/>
  <c r="X251" i="4" s="1"/>
  <c r="Q25" i="4"/>
  <c r="P25" i="4"/>
  <c r="O25" i="4"/>
  <c r="N25" i="4"/>
  <c r="M25" i="4"/>
  <c r="L25" i="4"/>
  <c r="K25" i="4"/>
  <c r="J25" i="4"/>
  <c r="I25" i="4"/>
  <c r="H25" i="4"/>
  <c r="G25" i="4"/>
  <c r="R24" i="4"/>
  <c r="Q24" i="4"/>
  <c r="P24" i="4"/>
  <c r="O24" i="4"/>
  <c r="N24" i="4"/>
  <c r="M24" i="4"/>
  <c r="L24" i="4"/>
  <c r="K24" i="4"/>
  <c r="J24" i="4"/>
  <c r="I24" i="4"/>
  <c r="H24" i="4"/>
  <c r="G24" i="4"/>
  <c r="R23" i="4"/>
  <c r="Q23" i="4"/>
  <c r="P23" i="4"/>
  <c r="O23" i="4"/>
  <c r="N23" i="4"/>
  <c r="M23" i="4"/>
  <c r="L23" i="4"/>
  <c r="K23" i="4"/>
  <c r="J23" i="4"/>
  <c r="I23" i="4"/>
  <c r="H23" i="4"/>
  <c r="G23" i="4"/>
  <c r="R22" i="4"/>
  <c r="Q22" i="4"/>
  <c r="P22" i="4"/>
  <c r="O22" i="4"/>
  <c r="N22" i="4"/>
  <c r="M22" i="4"/>
  <c r="L22" i="4"/>
  <c r="K22" i="4"/>
  <c r="W143" i="4" s="1"/>
  <c r="X143" i="4" s="1"/>
  <c r="J22" i="4"/>
  <c r="I22" i="4"/>
  <c r="H22" i="4"/>
  <c r="G22" i="4"/>
  <c r="R21" i="4"/>
  <c r="AM5" i="4" s="1"/>
  <c r="AA247" i="4" s="1"/>
  <c r="AB247" i="4" s="1"/>
  <c r="Q21" i="4"/>
  <c r="P21" i="4"/>
  <c r="O21" i="4"/>
  <c r="N21" i="4"/>
  <c r="W187" i="4" s="1"/>
  <c r="X187" i="4" s="1"/>
  <c r="M21" i="4"/>
  <c r="L21" i="4"/>
  <c r="K21" i="4"/>
  <c r="J21" i="4"/>
  <c r="I21" i="4"/>
  <c r="H21" i="4"/>
  <c r="G21" i="4"/>
  <c r="R20" i="4"/>
  <c r="AM4" i="4" s="1"/>
  <c r="Q20" i="4"/>
  <c r="W231" i="4" s="1"/>
  <c r="X231" i="4" s="1"/>
  <c r="P20" i="4"/>
  <c r="AK4" i="4" s="1"/>
  <c r="AA216" i="4" s="1"/>
  <c r="AB216" i="4" s="1"/>
  <c r="O20" i="4"/>
  <c r="AJ4" i="4" s="1"/>
  <c r="AA201" i="4" s="1"/>
  <c r="AB201" i="4" s="1"/>
  <c r="N20" i="4"/>
  <c r="AI4" i="4" s="1"/>
  <c r="AA186" i="4" s="1"/>
  <c r="AB186" i="4" s="1"/>
  <c r="M20" i="4"/>
  <c r="AH4" i="4" s="1"/>
  <c r="AA171" i="4" s="1"/>
  <c r="AB171" i="4" s="1"/>
  <c r="L20" i="4"/>
  <c r="AG4" i="4" s="1"/>
  <c r="AA156" i="4" s="1"/>
  <c r="AB156" i="4" s="1"/>
  <c r="K20" i="4"/>
  <c r="AF4" i="4" s="1"/>
  <c r="AA141" i="4" s="1"/>
  <c r="AB141" i="4" s="1"/>
  <c r="J20" i="4"/>
  <c r="AE4" i="4" s="1"/>
  <c r="AA126" i="4" s="1"/>
  <c r="AB126" i="4" s="1"/>
  <c r="I20" i="4"/>
  <c r="AD4" i="4" s="1"/>
  <c r="AA111" i="4" s="1"/>
  <c r="AB111" i="4" s="1"/>
  <c r="H20" i="4"/>
  <c r="AC4" i="4" s="1"/>
  <c r="AA96" i="4" s="1"/>
  <c r="AB96" i="4" s="1"/>
  <c r="G20" i="4"/>
  <c r="AB4" i="4" s="1"/>
  <c r="AA81" i="4" s="1"/>
  <c r="AB81" i="4" s="1"/>
  <c r="B20" i="4"/>
  <c r="AM20" i="4" s="1"/>
  <c r="AN20" i="4" s="1"/>
  <c r="AN36" i="4" s="1"/>
  <c r="AO69" i="4" s="1"/>
  <c r="U9" i="4"/>
  <c r="C20" i="4"/>
  <c r="X4" i="4" s="1"/>
  <c r="AA21" i="4" s="1"/>
  <c r="AB21" i="4" s="1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AM3" i="4"/>
  <c r="BU3" i="4" s="1"/>
  <c r="DC3" i="4" s="1"/>
  <c r="AL3" i="4"/>
  <c r="BT3" i="4" s="1"/>
  <c r="DB3" i="4" s="1"/>
  <c r="Z3" i="4"/>
  <c r="BH3" i="4" s="1"/>
  <c r="CP3" i="4" s="1"/>
  <c r="Y3" i="4"/>
  <c r="BG3" i="4" s="1"/>
  <c r="CO3" i="4" s="1"/>
  <c r="X3" i="4"/>
  <c r="BF3" i="4" s="1"/>
  <c r="CN3" i="4" s="1"/>
  <c r="R28" i="2"/>
  <c r="W254" i="2" s="1"/>
  <c r="R24" i="2"/>
  <c r="W250" i="2" s="1"/>
  <c r="Q23" i="2"/>
  <c r="W234" i="2" s="1"/>
  <c r="Q22" i="2"/>
  <c r="O28" i="2"/>
  <c r="W209" i="2" s="1"/>
  <c r="O24" i="2"/>
  <c r="W205" i="2" s="1"/>
  <c r="N23" i="2"/>
  <c r="W189" i="2" s="1"/>
  <c r="M22" i="2"/>
  <c r="O20" i="2"/>
  <c r="W201" i="2" s="1"/>
  <c r="I28" i="2"/>
  <c r="W119" i="2" s="1"/>
  <c r="H27" i="2"/>
  <c r="AT59" i="2" s="1"/>
  <c r="BJ27" i="2" s="1"/>
  <c r="BJ43" i="2" s="1"/>
  <c r="BK76" i="2" s="1"/>
  <c r="I24" i="2"/>
  <c r="W115" i="2" s="1"/>
  <c r="H23" i="2"/>
  <c r="G22" i="2"/>
  <c r="I20" i="2"/>
  <c r="W111" i="2" s="1"/>
  <c r="O29" i="2"/>
  <c r="W210" i="2" s="1"/>
  <c r="O21" i="2"/>
  <c r="W202" i="2" s="1"/>
  <c r="N26" i="2"/>
  <c r="W192" i="2" s="1"/>
  <c r="L27" i="2"/>
  <c r="L26" i="2"/>
  <c r="K28" i="2"/>
  <c r="W149" i="2" s="1"/>
  <c r="J27" i="2"/>
  <c r="J22" i="2"/>
  <c r="I26" i="2"/>
  <c r="W117" i="2" s="1"/>
  <c r="H26" i="2"/>
  <c r="W102" i="2" s="1"/>
  <c r="H22" i="2"/>
  <c r="W98" i="2" s="1"/>
  <c r="G26" i="2"/>
  <c r="G23" i="2"/>
  <c r="K20" i="2"/>
  <c r="W141" i="2" s="1"/>
  <c r="H21" i="2"/>
  <c r="AT53" i="2" s="1"/>
  <c r="BJ21" i="2" s="1"/>
  <c r="BJ37" i="2" s="1"/>
  <c r="BK70" i="2" s="1"/>
  <c r="J23" i="2"/>
  <c r="AV55" i="2" s="1"/>
  <c r="BL23" i="2" s="1"/>
  <c r="BL39" i="2" s="1"/>
  <c r="BM72" i="2" s="1"/>
  <c r="R23" i="2"/>
  <c r="W249" i="2" s="1"/>
  <c r="K24" i="2"/>
  <c r="W145" i="2" s="1"/>
  <c r="H25" i="2"/>
  <c r="W101" i="2" s="1"/>
  <c r="F20" i="2"/>
  <c r="AA4" i="2" s="1"/>
  <c r="AA66" i="2" s="1"/>
  <c r="AB66" i="2" s="1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U9" i="2"/>
  <c r="B20" i="2"/>
  <c r="AM20" i="2" s="1"/>
  <c r="AN20" i="2" s="1"/>
  <c r="AN36" i="2" s="1"/>
  <c r="AO69" i="2" s="1"/>
  <c r="R20" i="2"/>
  <c r="W246" i="2" s="1"/>
  <c r="R21" i="2"/>
  <c r="W247" i="2" s="1"/>
  <c r="R22" i="2"/>
  <c r="W248" i="2" s="1"/>
  <c r="R25" i="2"/>
  <c r="W251" i="2" s="1"/>
  <c r="R26" i="2"/>
  <c r="W252" i="2" s="1"/>
  <c r="R29" i="2"/>
  <c r="W255" i="2" s="1"/>
  <c r="R30" i="2"/>
  <c r="W256" i="2" s="1"/>
  <c r="R31" i="2"/>
  <c r="R32" i="2"/>
  <c r="BD64" i="2" s="1"/>
  <c r="BT32" i="2" s="1"/>
  <c r="BT48" i="2" s="1"/>
  <c r="BU81" i="2" s="1"/>
  <c r="R33" i="2"/>
  <c r="BD65" i="2" s="1"/>
  <c r="BT33" i="2" s="1"/>
  <c r="BT49" i="2" s="1"/>
  <c r="BU82" i="2" s="1"/>
  <c r="R34" i="2"/>
  <c r="W260" i="2" s="1"/>
  <c r="N20" i="2"/>
  <c r="W186" i="2" s="1"/>
  <c r="P20" i="2"/>
  <c r="W216" i="2" s="1"/>
  <c r="Q20" i="2"/>
  <c r="W231" i="2" s="1"/>
  <c r="N21" i="2"/>
  <c r="W187" i="2" s="1"/>
  <c r="Q21" i="2"/>
  <c r="W232" i="2" s="1"/>
  <c r="N22" i="2"/>
  <c r="W188" i="2" s="1"/>
  <c r="O22" i="2"/>
  <c r="W203" i="2" s="1"/>
  <c r="P22" i="2"/>
  <c r="W218" i="2" s="1"/>
  <c r="O23" i="2"/>
  <c r="W204" i="2" s="1"/>
  <c r="P23" i="2"/>
  <c r="W219" i="2" s="1"/>
  <c r="N24" i="2"/>
  <c r="W190" i="2" s="1"/>
  <c r="P24" i="2"/>
  <c r="W220" i="2" s="1"/>
  <c r="Q24" i="2"/>
  <c r="W235" i="2" s="1"/>
  <c r="N25" i="2"/>
  <c r="AZ57" i="2" s="1"/>
  <c r="BP25" i="2" s="1"/>
  <c r="BP41" i="2" s="1"/>
  <c r="BQ74" i="2" s="1"/>
  <c r="Q25" i="2"/>
  <c r="W236" i="2" s="1"/>
  <c r="O26" i="2"/>
  <c r="BA58" i="2" s="1"/>
  <c r="BQ26" i="2" s="1"/>
  <c r="BQ42" i="2" s="1"/>
  <c r="BR75" i="2" s="1"/>
  <c r="O27" i="2"/>
  <c r="W208" i="2" s="1"/>
  <c r="P27" i="2"/>
  <c r="W223" i="2" s="1"/>
  <c r="Q27" i="2"/>
  <c r="BC59" i="2" s="1"/>
  <c r="BS27" i="2" s="1"/>
  <c r="BS43" i="2" s="1"/>
  <c r="BT76" i="2" s="1"/>
  <c r="N28" i="2"/>
  <c r="W194" i="2" s="1"/>
  <c r="P28" i="2"/>
  <c r="W224" i="2" s="1"/>
  <c r="Q28" i="2"/>
  <c r="W239" i="2" s="1"/>
  <c r="N29" i="2"/>
  <c r="W195" i="2" s="1"/>
  <c r="Q29" i="2"/>
  <c r="W240" i="2" s="1"/>
  <c r="N30" i="2"/>
  <c r="W196" i="2" s="1"/>
  <c r="O30" i="2"/>
  <c r="BA62" i="2" s="1"/>
  <c r="BQ30" i="2" s="1"/>
  <c r="BQ46" i="2" s="1"/>
  <c r="BR79" i="2" s="1"/>
  <c r="P30" i="2"/>
  <c r="BB62" i="2" s="1"/>
  <c r="BR30" i="2" s="1"/>
  <c r="BR46" i="2" s="1"/>
  <c r="BS79" i="2" s="1"/>
  <c r="Q30" i="2"/>
  <c r="BC62" i="2" s="1"/>
  <c r="BS30" i="2" s="1"/>
  <c r="BS46" i="2" s="1"/>
  <c r="BT79" i="2" s="1"/>
  <c r="N31" i="2"/>
  <c r="O31" i="2"/>
  <c r="W212" i="2" s="1"/>
  <c r="P31" i="2"/>
  <c r="BB63" i="2" s="1"/>
  <c r="BR31" i="2" s="1"/>
  <c r="BR47" i="2" s="1"/>
  <c r="BS80" i="2" s="1"/>
  <c r="Q31" i="2"/>
  <c r="BC63" i="2" s="1"/>
  <c r="BS31" i="2" s="1"/>
  <c r="BS47" i="2" s="1"/>
  <c r="BT80" i="2" s="1"/>
  <c r="N32" i="2"/>
  <c r="AZ64" i="2" s="1"/>
  <c r="BP32" i="2" s="1"/>
  <c r="BP48" i="2" s="1"/>
  <c r="BQ81" i="2" s="1"/>
  <c r="O32" i="2"/>
  <c r="BA64" i="2" s="1"/>
  <c r="BQ32" i="2" s="1"/>
  <c r="BQ48" i="2" s="1"/>
  <c r="BR81" i="2" s="1"/>
  <c r="P32" i="2"/>
  <c r="W228" i="2" s="1"/>
  <c r="Q32" i="2"/>
  <c r="BC64" i="2" s="1"/>
  <c r="BS32" i="2" s="1"/>
  <c r="BS48" i="2" s="1"/>
  <c r="BT81" i="2" s="1"/>
  <c r="N33" i="2"/>
  <c r="O33" i="2"/>
  <c r="BA65" i="2" s="1"/>
  <c r="BQ33" i="2" s="1"/>
  <c r="BQ49" i="2" s="1"/>
  <c r="BR82" i="2" s="1"/>
  <c r="P33" i="2"/>
  <c r="BB65" i="2" s="1"/>
  <c r="BR33" i="2" s="1"/>
  <c r="BR49" i="2" s="1"/>
  <c r="BS82" i="2" s="1"/>
  <c r="Q33" i="2"/>
  <c r="W244" i="2" s="1"/>
  <c r="N34" i="2"/>
  <c r="W200" i="2" s="1"/>
  <c r="O34" i="2"/>
  <c r="BA66" i="2" s="1"/>
  <c r="BQ34" i="2" s="1"/>
  <c r="BQ50" i="2" s="1"/>
  <c r="BR83" i="2" s="1"/>
  <c r="P34" i="2"/>
  <c r="W230" i="2" s="1"/>
  <c r="Q34" i="2"/>
  <c r="BC66" i="2" s="1"/>
  <c r="BS34" i="2" s="1"/>
  <c r="BS50" i="2" s="1"/>
  <c r="BT83" i="2" s="1"/>
  <c r="E20" i="2"/>
  <c r="G20" i="2"/>
  <c r="W81" i="2" s="1"/>
  <c r="H20" i="2"/>
  <c r="W96" i="2" s="1"/>
  <c r="J20" i="2"/>
  <c r="W126" i="2" s="1"/>
  <c r="L20" i="2"/>
  <c r="W156" i="2" s="1"/>
  <c r="M20" i="2"/>
  <c r="AY52" i="2" s="1"/>
  <c r="BO20" i="2" s="1"/>
  <c r="BO36" i="2" s="1"/>
  <c r="BP69" i="2" s="1"/>
  <c r="G21" i="2"/>
  <c r="W82" i="2" s="1"/>
  <c r="I21" i="2"/>
  <c r="W112" i="2" s="1"/>
  <c r="J21" i="2"/>
  <c r="W127" i="2" s="1"/>
  <c r="K21" i="2"/>
  <c r="W142" i="2" s="1"/>
  <c r="M21" i="2"/>
  <c r="W172" i="2" s="1"/>
  <c r="K22" i="2"/>
  <c r="W143" i="2" s="1"/>
  <c r="I23" i="2"/>
  <c r="W114" i="2" s="1"/>
  <c r="K23" i="2"/>
  <c r="W144" i="2" s="1"/>
  <c r="M23" i="2"/>
  <c r="W174" i="2" s="1"/>
  <c r="G24" i="2"/>
  <c r="W85" i="2" s="1"/>
  <c r="H24" i="2"/>
  <c r="W100" i="2" s="1"/>
  <c r="J24" i="2"/>
  <c r="W130" i="2" s="1"/>
  <c r="L24" i="2"/>
  <c r="W160" i="2" s="1"/>
  <c r="M24" i="2"/>
  <c r="AY56" i="2" s="1"/>
  <c r="BO24" i="2" s="1"/>
  <c r="BO40" i="2" s="1"/>
  <c r="BP73" i="2" s="1"/>
  <c r="G25" i="2"/>
  <c r="W86" i="2" s="1"/>
  <c r="I25" i="2"/>
  <c r="W116" i="2" s="1"/>
  <c r="J25" i="2"/>
  <c r="W131" i="2" s="1"/>
  <c r="K25" i="2"/>
  <c r="W146" i="2" s="1"/>
  <c r="M25" i="2"/>
  <c r="W176" i="2" s="1"/>
  <c r="J26" i="2"/>
  <c r="W132" i="2" s="1"/>
  <c r="K26" i="2"/>
  <c r="W147" i="2" s="1"/>
  <c r="G27" i="2"/>
  <c r="W88" i="2" s="1"/>
  <c r="I27" i="2"/>
  <c r="W118" i="2" s="1"/>
  <c r="K27" i="2"/>
  <c r="W148" i="2" s="1"/>
  <c r="G28" i="2"/>
  <c r="W89" i="2" s="1"/>
  <c r="H28" i="2"/>
  <c r="W104" i="2" s="1"/>
  <c r="J28" i="2"/>
  <c r="AV60" i="2" s="1"/>
  <c r="BL28" i="2" s="1"/>
  <c r="BL44" i="2" s="1"/>
  <c r="BM77" i="2" s="1"/>
  <c r="L28" i="2"/>
  <c r="W164" i="2" s="1"/>
  <c r="M28" i="2"/>
  <c r="W179" i="2" s="1"/>
  <c r="G29" i="2"/>
  <c r="W90" i="2" s="1"/>
  <c r="H29" i="2"/>
  <c r="W105" i="2" s="1"/>
  <c r="I29" i="2"/>
  <c r="W120" i="2" s="1"/>
  <c r="J29" i="2"/>
  <c r="W135" i="2" s="1"/>
  <c r="K29" i="2"/>
  <c r="AW61" i="2" s="1"/>
  <c r="BM29" i="2" s="1"/>
  <c r="BM45" i="2" s="1"/>
  <c r="BN78" i="2" s="1"/>
  <c r="M29" i="2"/>
  <c r="W180" i="2" s="1"/>
  <c r="D30" i="2"/>
  <c r="W46" i="2" s="1"/>
  <c r="X46" i="2" s="1"/>
  <c r="E30" i="2"/>
  <c r="AQ62" i="2" s="1"/>
  <c r="BG30" i="2" s="1"/>
  <c r="BG46" i="2" s="1"/>
  <c r="BH79" i="2" s="1"/>
  <c r="F30" i="2"/>
  <c r="W76" i="2" s="1"/>
  <c r="G30" i="2"/>
  <c r="H30" i="2"/>
  <c r="AT62" i="2" s="1"/>
  <c r="BJ30" i="2" s="1"/>
  <c r="BJ46" i="2" s="1"/>
  <c r="BK79" i="2" s="1"/>
  <c r="I30" i="2"/>
  <c r="AU62" i="2" s="1"/>
  <c r="BK30" i="2" s="1"/>
  <c r="BK46" i="2" s="1"/>
  <c r="BL79" i="2" s="1"/>
  <c r="J30" i="2"/>
  <c r="W136" i="2" s="1"/>
  <c r="K30" i="2"/>
  <c r="L30" i="2"/>
  <c r="AX62" i="2" s="1"/>
  <c r="BN30" i="2" s="1"/>
  <c r="BN46" i="2" s="1"/>
  <c r="BO79" i="2" s="1"/>
  <c r="M30" i="2"/>
  <c r="AY62" i="2" s="1"/>
  <c r="BO30" i="2" s="1"/>
  <c r="BO46" i="2" s="1"/>
  <c r="BP79" i="2" s="1"/>
  <c r="D31" i="2"/>
  <c r="AP63" i="2" s="1"/>
  <c r="BF31" i="2" s="1"/>
  <c r="BF47" i="2" s="1"/>
  <c r="BG80" i="2" s="1"/>
  <c r="E31" i="2"/>
  <c r="F31" i="2"/>
  <c r="AR63" i="2" s="1"/>
  <c r="BH31" i="2" s="1"/>
  <c r="BH47" i="2" s="1"/>
  <c r="BI80" i="2" s="1"/>
  <c r="G31" i="2"/>
  <c r="W92" i="2" s="1"/>
  <c r="H31" i="2"/>
  <c r="AT63" i="2" s="1"/>
  <c r="BJ31" i="2" s="1"/>
  <c r="BJ47" i="2" s="1"/>
  <c r="BK80" i="2" s="1"/>
  <c r="I31" i="2"/>
  <c r="AU63" i="2" s="1"/>
  <c r="BK31" i="2" s="1"/>
  <c r="BK47" i="2" s="1"/>
  <c r="BL80" i="2" s="1"/>
  <c r="J31" i="2"/>
  <c r="AV63" i="2" s="1"/>
  <c r="BL31" i="2" s="1"/>
  <c r="BL47" i="2" s="1"/>
  <c r="BM80" i="2" s="1"/>
  <c r="K31" i="2"/>
  <c r="W152" i="2" s="1"/>
  <c r="L31" i="2"/>
  <c r="AX63" i="2" s="1"/>
  <c r="BN31" i="2" s="1"/>
  <c r="BN47" i="2" s="1"/>
  <c r="BO80" i="2" s="1"/>
  <c r="M31" i="2"/>
  <c r="D32" i="2"/>
  <c r="AP64" i="2" s="1"/>
  <c r="BF32" i="2" s="1"/>
  <c r="BF48" i="2" s="1"/>
  <c r="BG81" i="2" s="1"/>
  <c r="E32" i="2"/>
  <c r="AQ64" i="2" s="1"/>
  <c r="BG32" i="2" s="1"/>
  <c r="BG48" i="2" s="1"/>
  <c r="BH81" i="2" s="1"/>
  <c r="F32" i="2"/>
  <c r="W78" i="2" s="1"/>
  <c r="G32" i="2"/>
  <c r="H32" i="2"/>
  <c r="W108" i="2" s="1"/>
  <c r="I32" i="2"/>
  <c r="AU64" i="2" s="1"/>
  <c r="BK32" i="2" s="1"/>
  <c r="BK48" i="2" s="1"/>
  <c r="BL81" i="2" s="1"/>
  <c r="J32" i="2"/>
  <c r="AV64" i="2" s="1"/>
  <c r="BL32" i="2" s="1"/>
  <c r="BL48" i="2" s="1"/>
  <c r="BM81" i="2" s="1"/>
  <c r="K32" i="2"/>
  <c r="L32" i="2"/>
  <c r="W168" i="2" s="1"/>
  <c r="M32" i="2"/>
  <c r="AY64" i="2" s="1"/>
  <c r="BO32" i="2" s="1"/>
  <c r="BO48" i="2" s="1"/>
  <c r="BP81" i="2" s="1"/>
  <c r="D33" i="2"/>
  <c r="AP65" i="2" s="1"/>
  <c r="BF33" i="2" s="1"/>
  <c r="BF49" i="2" s="1"/>
  <c r="BG82" i="2" s="1"/>
  <c r="E33" i="2"/>
  <c r="AQ65" i="2" s="1"/>
  <c r="BG33" i="2" s="1"/>
  <c r="BG49" i="2" s="1"/>
  <c r="BH82" i="2" s="1"/>
  <c r="F33" i="2"/>
  <c r="AR65" i="2" s="1"/>
  <c r="BH33" i="2" s="1"/>
  <c r="BH49" i="2" s="1"/>
  <c r="BI82" i="2" s="1"/>
  <c r="G33" i="2"/>
  <c r="W94" i="2" s="1"/>
  <c r="H33" i="2"/>
  <c r="AT65" i="2" s="1"/>
  <c r="BJ33" i="2" s="1"/>
  <c r="BJ49" i="2" s="1"/>
  <c r="BK82" i="2" s="1"/>
  <c r="I33" i="2"/>
  <c r="W124" i="2" s="1"/>
  <c r="J33" i="2"/>
  <c r="AV65" i="2" s="1"/>
  <c r="BL33" i="2" s="1"/>
  <c r="BL49" i="2" s="1"/>
  <c r="BM82" i="2" s="1"/>
  <c r="K33" i="2"/>
  <c r="AW65" i="2" s="1"/>
  <c r="BM33" i="2" s="1"/>
  <c r="BM49" i="2" s="1"/>
  <c r="BN82" i="2" s="1"/>
  <c r="L33" i="2"/>
  <c r="AX65" i="2" s="1"/>
  <c r="BN33" i="2" s="1"/>
  <c r="BN49" i="2" s="1"/>
  <c r="BO82" i="2" s="1"/>
  <c r="M33" i="2"/>
  <c r="W184" i="2" s="1"/>
  <c r="D34" i="2"/>
  <c r="AP66" i="2" s="1"/>
  <c r="BF34" i="2" s="1"/>
  <c r="BF50" i="2" s="1"/>
  <c r="BG83" i="2" s="1"/>
  <c r="E34" i="2"/>
  <c r="AQ66" i="2" s="1"/>
  <c r="BG34" i="2" s="1"/>
  <c r="BG50" i="2" s="1"/>
  <c r="BH83" i="2" s="1"/>
  <c r="F34" i="2"/>
  <c r="W80" i="2" s="1"/>
  <c r="G34" i="2"/>
  <c r="H34" i="2"/>
  <c r="AT66" i="2" s="1"/>
  <c r="BJ34" i="2" s="1"/>
  <c r="BJ50" i="2" s="1"/>
  <c r="BK83" i="2" s="1"/>
  <c r="I34" i="2"/>
  <c r="AU66" i="2" s="1"/>
  <c r="BK34" i="2" s="1"/>
  <c r="BK50" i="2" s="1"/>
  <c r="BL83" i="2" s="1"/>
  <c r="J34" i="2"/>
  <c r="W140" i="2" s="1"/>
  <c r="K34" i="2"/>
  <c r="L34" i="2"/>
  <c r="AX66" i="2" s="1"/>
  <c r="BN34" i="2" s="1"/>
  <c r="BN50" i="2" s="1"/>
  <c r="BO83" i="2" s="1"/>
  <c r="M34" i="2"/>
  <c r="AY66" i="2" s="1"/>
  <c r="BO34" i="2" s="1"/>
  <c r="BO50" i="2" s="1"/>
  <c r="BP83" i="2" s="1"/>
  <c r="C30" i="2"/>
  <c r="W31" i="2" s="1"/>
  <c r="X31" i="2" s="1"/>
  <c r="C31" i="2"/>
  <c r="C32" i="2"/>
  <c r="AO64" i="2" s="1"/>
  <c r="BE32" i="2" s="1"/>
  <c r="BE48" i="2" s="1"/>
  <c r="BF81" i="2" s="1"/>
  <c r="C33" i="2"/>
  <c r="AO65" i="2" s="1"/>
  <c r="BE33" i="2" s="1"/>
  <c r="BE49" i="2" s="1"/>
  <c r="BF82" i="2" s="1"/>
  <c r="C34" i="2"/>
  <c r="AO66" i="2" s="1"/>
  <c r="BE34" i="2" s="1"/>
  <c r="BE50" i="2" s="1"/>
  <c r="BF83" i="2" s="1"/>
  <c r="C20" i="2"/>
  <c r="X4" i="2" s="1"/>
  <c r="AA21" i="2" s="1"/>
  <c r="AB21" i="2" s="1"/>
  <c r="X3" i="2"/>
  <c r="BF3" i="2" s="1"/>
  <c r="CN3" i="2" s="1"/>
  <c r="Y3" i="2"/>
  <c r="BG3" i="2" s="1"/>
  <c r="CO3" i="2" s="1"/>
  <c r="BD30" i="6" l="1"/>
  <c r="Y256" i="6" s="1"/>
  <c r="AA256" i="6"/>
  <c r="AB256" i="6" s="1"/>
  <c r="BC31" i="6"/>
  <c r="BC47" i="6" s="1"/>
  <c r="BD80" i="6" s="1"/>
  <c r="AA242" i="6"/>
  <c r="AB242" i="6" s="1"/>
  <c r="BC31" i="4"/>
  <c r="Y242" i="4" s="1"/>
  <c r="AA242" i="4"/>
  <c r="AB242" i="4" s="1"/>
  <c r="BD31" i="4"/>
  <c r="BD47" i="4" s="1"/>
  <c r="BE80" i="4" s="1"/>
  <c r="AA257" i="4"/>
  <c r="AB257" i="4" s="1"/>
  <c r="BC32" i="4"/>
  <c r="Y243" i="4" s="1"/>
  <c r="AA243" i="4"/>
  <c r="AB243" i="4" s="1"/>
  <c r="BC20" i="6"/>
  <c r="Y231" i="6" s="1"/>
  <c r="AA231" i="6"/>
  <c r="AB231" i="6" s="1"/>
  <c r="AP30" i="6"/>
  <c r="Y46" i="6" s="1"/>
  <c r="AA46" i="6"/>
  <c r="AB46" i="6" s="1"/>
  <c r="BD32" i="6"/>
  <c r="Y258" i="6" s="1"/>
  <c r="AA258" i="6"/>
  <c r="AB258" i="6" s="1"/>
  <c r="BC17" i="6"/>
  <c r="BT17" i="6" s="1"/>
  <c r="AA244" i="6"/>
  <c r="AB244" i="6" s="1"/>
  <c r="AP34" i="6"/>
  <c r="AP50" i="6" s="1"/>
  <c r="AQ83" i="6" s="1"/>
  <c r="AA50" i="6"/>
  <c r="AB50" i="6" s="1"/>
  <c r="AU9" i="7"/>
  <c r="CC9" i="7" s="1"/>
  <c r="CT9" i="7" s="1"/>
  <c r="AA116" i="7"/>
  <c r="AB116" i="7" s="1"/>
  <c r="BD20" i="4"/>
  <c r="Y246" i="4" s="1"/>
  <c r="AA246" i="4"/>
  <c r="AB246" i="4" s="1"/>
  <c r="AO32" i="4"/>
  <c r="AO48" i="4" s="1"/>
  <c r="AP81" i="4" s="1"/>
  <c r="AA33" i="4"/>
  <c r="AB33" i="4" s="1"/>
  <c r="BD33" i="4"/>
  <c r="Y259" i="4" s="1"/>
  <c r="AA259" i="4"/>
  <c r="AB259" i="4" s="1"/>
  <c r="BC34" i="4"/>
  <c r="Y245" i="4" s="1"/>
  <c r="AA245" i="4"/>
  <c r="AB245" i="4" s="1"/>
  <c r="AQ31" i="6"/>
  <c r="Y62" i="6" s="1"/>
  <c r="AA62" i="6"/>
  <c r="AB62" i="6" s="1"/>
  <c r="AP32" i="6"/>
  <c r="Y48" i="6" s="1"/>
  <c r="AA48" i="6"/>
  <c r="AB48" i="6" s="1"/>
  <c r="BD34" i="6"/>
  <c r="BD50" i="6" s="1"/>
  <c r="BE83" i="6" s="1"/>
  <c r="AA260" i="6"/>
  <c r="AB260" i="6" s="1"/>
  <c r="BC32" i="6"/>
  <c r="Y243" i="6" s="1"/>
  <c r="AA243" i="6"/>
  <c r="AB243" i="6" s="1"/>
  <c r="BD20" i="6"/>
  <c r="BD36" i="6" s="1"/>
  <c r="BE69" i="6" s="1"/>
  <c r="AA246" i="6"/>
  <c r="AB246" i="6" s="1"/>
  <c r="BC30" i="6"/>
  <c r="Y241" i="6" s="1"/>
  <c r="AA241" i="6"/>
  <c r="AB241" i="6" s="1"/>
  <c r="AP31" i="6"/>
  <c r="AP47" i="6" s="1"/>
  <c r="AQ80" i="6" s="1"/>
  <c r="AA47" i="6"/>
  <c r="AB47" i="6" s="1"/>
  <c r="BD33" i="6"/>
  <c r="Y259" i="6" s="1"/>
  <c r="AA259" i="6"/>
  <c r="AB259" i="6" s="1"/>
  <c r="BC34" i="6"/>
  <c r="Y245" i="6" s="1"/>
  <c r="AA245" i="6"/>
  <c r="AB245" i="6" s="1"/>
  <c r="W122" i="2"/>
  <c r="X122" i="2" s="1"/>
  <c r="AT64" i="2"/>
  <c r="BJ32" i="2" s="1"/>
  <c r="BJ48" i="2" s="1"/>
  <c r="BK81" i="2" s="1"/>
  <c r="AJ16" i="6"/>
  <c r="AA213" i="6" s="1"/>
  <c r="AB213" i="6" s="1"/>
  <c r="W166" i="2"/>
  <c r="W214" i="2"/>
  <c r="AR62" i="2"/>
  <c r="BH30" i="2" s="1"/>
  <c r="BH46" i="2" s="1"/>
  <c r="BI79" i="2" s="1"/>
  <c r="W110" i="2"/>
  <c r="AY65" i="2"/>
  <c r="BO33" i="2" s="1"/>
  <c r="BO49" i="2" s="1"/>
  <c r="BP82" i="2" s="1"/>
  <c r="W121" i="2"/>
  <c r="X121" i="2" s="1"/>
  <c r="AV66" i="2"/>
  <c r="BL34" i="2" s="1"/>
  <c r="BL50" i="2" s="1"/>
  <c r="BM83" i="2" s="1"/>
  <c r="AS63" i="2"/>
  <c r="BI31" i="2" s="1"/>
  <c r="BI47" i="2" s="1"/>
  <c r="BJ80" i="2" s="1"/>
  <c r="W65" i="2"/>
  <c r="X65" i="2" s="1"/>
  <c r="W106" i="2"/>
  <c r="X106" i="2" s="1"/>
  <c r="W138" i="2"/>
  <c r="W185" i="2"/>
  <c r="X185" i="2" s="1"/>
  <c r="W227" i="2"/>
  <c r="X227" i="2" s="1"/>
  <c r="W258" i="2"/>
  <c r="X258" i="2" s="1"/>
  <c r="AR66" i="2"/>
  <c r="BH34" i="2" s="1"/>
  <c r="BH50" i="2" s="1"/>
  <c r="BI83" i="2" s="1"/>
  <c r="BB64" i="2"/>
  <c r="BR32" i="2" s="1"/>
  <c r="BR48" i="2" s="1"/>
  <c r="BS81" i="2" s="1"/>
  <c r="BD62" i="2"/>
  <c r="BT30" i="2" s="1"/>
  <c r="BT46" i="2" s="1"/>
  <c r="BU79" i="2" s="1"/>
  <c r="W71" i="7"/>
  <c r="X71" i="7" s="1"/>
  <c r="AR57" i="7"/>
  <c r="BH25" i="7" s="1"/>
  <c r="BH41" i="7" s="1"/>
  <c r="BI74" i="7" s="1"/>
  <c r="W259" i="2"/>
  <c r="X259" i="2" s="1"/>
  <c r="W63" i="2"/>
  <c r="X63" i="2" s="1"/>
  <c r="W125" i="2"/>
  <c r="X125" i="2" s="1"/>
  <c r="W154" i="2"/>
  <c r="X154" i="2" s="1"/>
  <c r="W181" i="2"/>
  <c r="X181" i="2" s="1"/>
  <c r="W226" i="2"/>
  <c r="X226" i="2" s="1"/>
  <c r="AX64" i="2"/>
  <c r="BN32" i="2" s="1"/>
  <c r="BN48" i="2" s="1"/>
  <c r="BO81" i="2" s="1"/>
  <c r="BA63" i="2"/>
  <c r="BQ31" i="2" s="1"/>
  <c r="BQ47" i="2" s="1"/>
  <c r="BR80" i="2" s="1"/>
  <c r="AZ62" i="2"/>
  <c r="BP30" i="2" s="1"/>
  <c r="BP46" i="2" s="1"/>
  <c r="BQ79" i="2" s="1"/>
  <c r="AD18" i="6"/>
  <c r="AA125" i="6" s="1"/>
  <c r="AB125" i="6" s="1"/>
  <c r="AB16" i="6"/>
  <c r="AA93" i="6" s="1"/>
  <c r="AB93" i="6" s="1"/>
  <c r="AP57" i="7"/>
  <c r="BF25" i="7" s="1"/>
  <c r="BF41" i="7" s="1"/>
  <c r="BG74" i="7" s="1"/>
  <c r="W41" i="7"/>
  <c r="X41" i="7" s="1"/>
  <c r="W61" i="2"/>
  <c r="X61" i="2" s="1"/>
  <c r="W170" i="2"/>
  <c r="X170" i="2" s="1"/>
  <c r="W242" i="2"/>
  <c r="X242" i="2" s="1"/>
  <c r="BD66" i="2"/>
  <c r="BT34" i="2" s="1"/>
  <c r="BT50" i="2" s="1"/>
  <c r="BU83" i="2" s="1"/>
  <c r="BC65" i="2"/>
  <c r="BS33" i="2" s="1"/>
  <c r="BS49" i="2" s="1"/>
  <c r="BT82" i="2" s="1"/>
  <c r="AW63" i="2"/>
  <c r="BM31" i="2" s="1"/>
  <c r="BM47" i="2" s="1"/>
  <c r="BN80" i="2" s="1"/>
  <c r="AV62" i="2"/>
  <c r="BL30" i="2" s="1"/>
  <c r="BL46" i="2" s="1"/>
  <c r="BM79" i="2" s="1"/>
  <c r="X16" i="6"/>
  <c r="AM15" i="6"/>
  <c r="Y40" i="7"/>
  <c r="BZ8" i="7"/>
  <c r="CQ8" i="7" s="1"/>
  <c r="Y70" i="7"/>
  <c r="BG8" i="7"/>
  <c r="AU25" i="7"/>
  <c r="Y116" i="7" s="1"/>
  <c r="AQ40" i="7"/>
  <c r="AR73" i="7" s="1"/>
  <c r="BH8" i="7"/>
  <c r="AR25" i="7"/>
  <c r="Y71" i="7" s="1"/>
  <c r="AR9" i="7"/>
  <c r="BZ9" i="7" s="1"/>
  <c r="CQ9" i="7" s="1"/>
  <c r="AP25" i="7"/>
  <c r="Y41" i="7" s="1"/>
  <c r="AP9" i="7"/>
  <c r="BX9" i="7" s="1"/>
  <c r="CO9" i="7" s="1"/>
  <c r="AO38" i="7"/>
  <c r="AP71" i="7" s="1"/>
  <c r="Y23" i="7"/>
  <c r="Y85" i="7"/>
  <c r="AS40" i="7"/>
  <c r="AT73" i="7" s="1"/>
  <c r="CK8" i="7"/>
  <c r="DB8" i="7" s="1"/>
  <c r="BT8" i="7"/>
  <c r="AC10" i="7"/>
  <c r="AA102" i="7" s="1"/>
  <c r="AB102" i="7" s="1"/>
  <c r="AD10" i="7"/>
  <c r="AA117" i="7" s="1"/>
  <c r="AB117" i="7" s="1"/>
  <c r="AB10" i="7"/>
  <c r="AA87" i="7" s="1"/>
  <c r="AB87" i="7" s="1"/>
  <c r="AE10" i="7"/>
  <c r="AA132" i="7" s="1"/>
  <c r="AB132" i="7" s="1"/>
  <c r="AJ10" i="7"/>
  <c r="AA207" i="7" s="1"/>
  <c r="AB207" i="7" s="1"/>
  <c r="AH10" i="7"/>
  <c r="AA177" i="7" s="1"/>
  <c r="AB177" i="7" s="1"/>
  <c r="AG10" i="7"/>
  <c r="AA162" i="7" s="1"/>
  <c r="AB162" i="7" s="1"/>
  <c r="AI10" i="7"/>
  <c r="AA192" i="7" s="1"/>
  <c r="AB192" i="7" s="1"/>
  <c r="AK10" i="7"/>
  <c r="AA222" i="7" s="1"/>
  <c r="AB222" i="7" s="1"/>
  <c r="AL10" i="7"/>
  <c r="AA237" i="7" s="1"/>
  <c r="AB237" i="7" s="1"/>
  <c r="AF10" i="7"/>
  <c r="AA147" i="7" s="1"/>
  <c r="AB147" i="7" s="1"/>
  <c r="AM10" i="7"/>
  <c r="AA252" i="7" s="1"/>
  <c r="AB252" i="7" s="1"/>
  <c r="B26" i="7"/>
  <c r="AM26" i="7" s="1"/>
  <c r="AN26" i="7" s="1"/>
  <c r="AN42" i="7" s="1"/>
  <c r="AO75" i="7" s="1"/>
  <c r="BD25" i="7"/>
  <c r="BD9" i="7"/>
  <c r="Y100" i="7"/>
  <c r="AT40" i="7"/>
  <c r="AU73" i="7" s="1"/>
  <c r="CL8" i="7"/>
  <c r="DC8" i="7" s="1"/>
  <c r="BU8" i="7"/>
  <c r="W25" i="7"/>
  <c r="X25" i="7" s="1"/>
  <c r="AT25" i="7"/>
  <c r="AT9" i="7"/>
  <c r="CB8" i="7"/>
  <c r="CS8" i="7" s="1"/>
  <c r="BK8" i="7"/>
  <c r="Y250" i="7"/>
  <c r="BD40" i="7"/>
  <c r="BE73" i="7" s="1"/>
  <c r="AO24" i="7"/>
  <c r="AO8" i="7"/>
  <c r="AR23" i="7"/>
  <c r="AR7" i="7"/>
  <c r="AS9" i="7"/>
  <c r="AS25" i="7"/>
  <c r="AQ39" i="7"/>
  <c r="AR72" i="7" s="1"/>
  <c r="Y54" i="7"/>
  <c r="BF6" i="7"/>
  <c r="BW6" i="7"/>
  <c r="CN6" i="7" s="1"/>
  <c r="CA8" i="7"/>
  <c r="CR8" i="7" s="1"/>
  <c r="BJ8" i="7"/>
  <c r="AO23" i="7"/>
  <c r="AO7" i="7"/>
  <c r="Y235" i="7"/>
  <c r="BC40" i="7"/>
  <c r="BD73" i="7" s="1"/>
  <c r="AO56" i="7"/>
  <c r="BE24" i="7" s="1"/>
  <c r="BE40" i="7" s="1"/>
  <c r="BF73" i="7" s="1"/>
  <c r="E25" i="7"/>
  <c r="Z9" i="7" s="1"/>
  <c r="AA56" i="7" s="1"/>
  <c r="AB56" i="7" s="1"/>
  <c r="C25" i="7"/>
  <c r="X9" i="7" s="1"/>
  <c r="AA26" i="7" s="1"/>
  <c r="AB26" i="7" s="1"/>
  <c r="BC9" i="7"/>
  <c r="BC25" i="7"/>
  <c r="BY7" i="7"/>
  <c r="CP7" i="7" s="1"/>
  <c r="BH7" i="7"/>
  <c r="AG17" i="6"/>
  <c r="AA169" i="6" s="1"/>
  <c r="AB169" i="6" s="1"/>
  <c r="Y17" i="6"/>
  <c r="AH14" i="6"/>
  <c r="AA181" i="6" s="1"/>
  <c r="AB181" i="6" s="1"/>
  <c r="W35" i="6"/>
  <c r="X35" i="6" s="1"/>
  <c r="AX65" i="6"/>
  <c r="BN33" i="6" s="1"/>
  <c r="BN49" i="6" s="1"/>
  <c r="BO82" i="6" s="1"/>
  <c r="X15" i="6"/>
  <c r="Z14" i="6"/>
  <c r="AQ14" i="6" s="1"/>
  <c r="AX56" i="6"/>
  <c r="BN24" i="6" s="1"/>
  <c r="BN40" i="6" s="1"/>
  <c r="BO73" i="6" s="1"/>
  <c r="X18" i="6"/>
  <c r="X14" i="6"/>
  <c r="AQ62" i="6"/>
  <c r="BG30" i="6" s="1"/>
  <c r="BG46" i="6" s="1"/>
  <c r="BH79" i="6" s="1"/>
  <c r="AW60" i="6"/>
  <c r="BM28" i="6" s="1"/>
  <c r="BM44" i="6" s="1"/>
  <c r="BN77" i="6" s="1"/>
  <c r="X17" i="6"/>
  <c r="AC4" i="6"/>
  <c r="AA96" i="6" s="1"/>
  <c r="AB96" i="6" s="1"/>
  <c r="BC14" i="6"/>
  <c r="CK14" i="6" s="1"/>
  <c r="DB14" i="6" s="1"/>
  <c r="AL5" i="6"/>
  <c r="AH5" i="6"/>
  <c r="AA172" i="6" s="1"/>
  <c r="AB172" i="6" s="1"/>
  <c r="AD5" i="6"/>
  <c r="AA112" i="6" s="1"/>
  <c r="AB112" i="6" s="1"/>
  <c r="AK5" i="6"/>
  <c r="AA217" i="6" s="1"/>
  <c r="AB217" i="6" s="1"/>
  <c r="AG5" i="6"/>
  <c r="AA157" i="6" s="1"/>
  <c r="AB157" i="6" s="1"/>
  <c r="AC5" i="6"/>
  <c r="AA97" i="6" s="1"/>
  <c r="AB97" i="6" s="1"/>
  <c r="AJ5" i="6"/>
  <c r="AA202" i="6" s="1"/>
  <c r="AB202" i="6" s="1"/>
  <c r="AF5" i="6"/>
  <c r="AA142" i="6" s="1"/>
  <c r="AB142" i="6" s="1"/>
  <c r="AB5" i="6"/>
  <c r="AA82" i="6" s="1"/>
  <c r="AB82" i="6" s="1"/>
  <c r="AM5" i="6"/>
  <c r="AA247" i="6" s="1"/>
  <c r="AB247" i="6" s="1"/>
  <c r="AI5" i="6"/>
  <c r="AA187" i="6" s="1"/>
  <c r="AB187" i="6" s="1"/>
  <c r="AE5" i="6"/>
  <c r="AA127" i="6" s="1"/>
  <c r="AB127" i="6" s="1"/>
  <c r="BD30" i="4"/>
  <c r="BD46" i="4" s="1"/>
  <c r="BE79" i="4" s="1"/>
  <c r="BD14" i="4"/>
  <c r="BU14" i="4" s="1"/>
  <c r="BD18" i="4"/>
  <c r="BU18" i="4" s="1"/>
  <c r="BD34" i="4"/>
  <c r="Y260" i="4" s="1"/>
  <c r="W48" i="4"/>
  <c r="X48" i="4" s="1"/>
  <c r="X14" i="4"/>
  <c r="Y15" i="4"/>
  <c r="AC15" i="4"/>
  <c r="AA107" i="4" s="1"/>
  <c r="AB107" i="4" s="1"/>
  <c r="AG15" i="4"/>
  <c r="AA167" i="4" s="1"/>
  <c r="AB167" i="4" s="1"/>
  <c r="AK15" i="4"/>
  <c r="AA227" i="4" s="1"/>
  <c r="AB227" i="4" s="1"/>
  <c r="BA58" i="4"/>
  <c r="BQ26" i="4" s="1"/>
  <c r="BQ42" i="4" s="1"/>
  <c r="BR75" i="4" s="1"/>
  <c r="X17" i="4"/>
  <c r="Y18" i="4"/>
  <c r="AP34" i="4" s="1"/>
  <c r="Y14" i="4"/>
  <c r="AB17" i="4"/>
  <c r="AA94" i="4" s="1"/>
  <c r="AB94" i="4" s="1"/>
  <c r="AE16" i="4"/>
  <c r="AA138" i="4" s="1"/>
  <c r="AB138" i="4" s="1"/>
  <c r="AG18" i="4"/>
  <c r="AA170" i="4" s="1"/>
  <c r="AB170" i="4" s="1"/>
  <c r="AJ17" i="4"/>
  <c r="AA214" i="4" s="1"/>
  <c r="AB214" i="4" s="1"/>
  <c r="AM16" i="4"/>
  <c r="W34" i="4"/>
  <c r="X34" i="4" s="1"/>
  <c r="AO62" i="4"/>
  <c r="BE30" i="4" s="1"/>
  <c r="BE46" i="4" s="1"/>
  <c r="BF79" i="4" s="1"/>
  <c r="Y17" i="4"/>
  <c r="AC17" i="4"/>
  <c r="AA109" i="4" s="1"/>
  <c r="AB109" i="4" s="1"/>
  <c r="BB63" i="4"/>
  <c r="BR31" i="4" s="1"/>
  <c r="BR47" i="4" s="1"/>
  <c r="BS80" i="4" s="1"/>
  <c r="X15" i="4"/>
  <c r="Y16" i="4"/>
  <c r="AL4" i="4"/>
  <c r="AD5" i="4"/>
  <c r="AA112" i="4" s="1"/>
  <c r="AB112" i="4" s="1"/>
  <c r="AH5" i="4"/>
  <c r="AA172" i="4" s="1"/>
  <c r="AB172" i="4" s="1"/>
  <c r="AL5" i="4"/>
  <c r="AC5" i="4"/>
  <c r="AA97" i="4" s="1"/>
  <c r="AB97" i="4" s="1"/>
  <c r="AG5" i="4"/>
  <c r="AA157" i="4" s="1"/>
  <c r="AB157" i="4" s="1"/>
  <c r="AK5" i="4"/>
  <c r="AA217" i="4" s="1"/>
  <c r="AB217" i="4" s="1"/>
  <c r="AB5" i="4"/>
  <c r="AA82" i="4" s="1"/>
  <c r="AB82" i="4" s="1"/>
  <c r="AF5" i="4"/>
  <c r="AA142" i="4" s="1"/>
  <c r="AB142" i="4" s="1"/>
  <c r="AJ5" i="4"/>
  <c r="AA202" i="4" s="1"/>
  <c r="AB202" i="4" s="1"/>
  <c r="AE5" i="4"/>
  <c r="AA127" i="4" s="1"/>
  <c r="AB127" i="4" s="1"/>
  <c r="AI5" i="4"/>
  <c r="AA187" i="4" s="1"/>
  <c r="AB187" i="4" s="1"/>
  <c r="W198" i="2"/>
  <c r="X198" i="2" s="1"/>
  <c r="AU65" i="2"/>
  <c r="BK33" i="2" s="1"/>
  <c r="BK49" i="2" s="1"/>
  <c r="BL82" i="2" s="1"/>
  <c r="W32" i="2"/>
  <c r="X32" i="2" s="1"/>
  <c r="AO63" i="2"/>
  <c r="BE31" i="2" s="1"/>
  <c r="BE47" i="2" s="1"/>
  <c r="BF80" i="2" s="1"/>
  <c r="AW66" i="2"/>
  <c r="BM34" i="2" s="1"/>
  <c r="BM50" i="2" s="1"/>
  <c r="BN83" i="2" s="1"/>
  <c r="W155" i="2"/>
  <c r="X155" i="2" s="1"/>
  <c r="AS66" i="2"/>
  <c r="BI34" i="2" s="1"/>
  <c r="BI50" i="2" s="1"/>
  <c r="BJ83" i="2" s="1"/>
  <c r="W95" i="2"/>
  <c r="X95" i="2" s="1"/>
  <c r="AW64" i="2"/>
  <c r="BM32" i="2" s="1"/>
  <c r="BM48" i="2" s="1"/>
  <c r="BN81" i="2" s="1"/>
  <c r="W153" i="2"/>
  <c r="X153" i="2" s="1"/>
  <c r="AS64" i="2"/>
  <c r="BI32" i="2" s="1"/>
  <c r="BI48" i="2" s="1"/>
  <c r="BJ81" i="2" s="1"/>
  <c r="W93" i="2"/>
  <c r="X93" i="2" s="1"/>
  <c r="AY63" i="2"/>
  <c r="BO31" i="2" s="1"/>
  <c r="BO47" i="2" s="1"/>
  <c r="BP80" i="2" s="1"/>
  <c r="AQ63" i="2"/>
  <c r="BG31" i="2" s="1"/>
  <c r="BG47" i="2" s="1"/>
  <c r="BH80" i="2" s="1"/>
  <c r="W62" i="2"/>
  <c r="X62" i="2" s="1"/>
  <c r="AW62" i="2"/>
  <c r="BM30" i="2" s="1"/>
  <c r="BM46" i="2" s="1"/>
  <c r="BN79" i="2" s="1"/>
  <c r="W151" i="2"/>
  <c r="X151" i="2" s="1"/>
  <c r="AS62" i="2"/>
  <c r="BI30" i="2" s="1"/>
  <c r="BI46" i="2" s="1"/>
  <c r="BJ79" i="2" s="1"/>
  <c r="W91" i="2"/>
  <c r="X91" i="2" s="1"/>
  <c r="AZ65" i="2"/>
  <c r="BP33" i="2" s="1"/>
  <c r="BP49" i="2" s="1"/>
  <c r="BQ82" i="2" s="1"/>
  <c r="W199" i="2"/>
  <c r="X199" i="2" s="1"/>
  <c r="W197" i="2"/>
  <c r="X197" i="2" s="1"/>
  <c r="AZ63" i="2"/>
  <c r="BP31" i="2" s="1"/>
  <c r="BP47" i="2" s="1"/>
  <c r="BQ80" i="2" s="1"/>
  <c r="BD63" i="2"/>
  <c r="BT31" i="2" s="1"/>
  <c r="BT47" i="2" s="1"/>
  <c r="BU80" i="2" s="1"/>
  <c r="W257" i="2"/>
  <c r="X257" i="2" s="1"/>
  <c r="W64" i="2"/>
  <c r="X64" i="2" s="1"/>
  <c r="W182" i="2"/>
  <c r="X182" i="2" s="1"/>
  <c r="AZ66" i="2"/>
  <c r="BP34" i="2" s="1"/>
  <c r="BP50" i="2" s="1"/>
  <c r="BQ83" i="2" s="1"/>
  <c r="W77" i="2"/>
  <c r="X77" i="2" s="1"/>
  <c r="W109" i="2"/>
  <c r="X109" i="2" s="1"/>
  <c r="W137" i="2"/>
  <c r="X137" i="2" s="1"/>
  <c r="W169" i="2"/>
  <c r="X169" i="2" s="1"/>
  <c r="W213" i="2"/>
  <c r="X213" i="2" s="1"/>
  <c r="W229" i="2"/>
  <c r="X229" i="2" s="1"/>
  <c r="W245" i="2"/>
  <c r="X245" i="2" s="1"/>
  <c r="W241" i="2"/>
  <c r="X241" i="2" s="1"/>
  <c r="X78" i="2"/>
  <c r="X94" i="2"/>
  <c r="X230" i="2"/>
  <c r="BB66" i="2"/>
  <c r="BR34" i="2" s="1"/>
  <c r="BR50" i="2" s="1"/>
  <c r="BS83" i="2" s="1"/>
  <c r="AS65" i="2"/>
  <c r="BI33" i="2" s="1"/>
  <c r="BI49" i="2" s="1"/>
  <c r="BJ82" i="2" s="1"/>
  <c r="AR64" i="2"/>
  <c r="BH32" i="2" s="1"/>
  <c r="BH48" i="2" s="1"/>
  <c r="BI81" i="2" s="1"/>
  <c r="AP62" i="2"/>
  <c r="BF30" i="2" s="1"/>
  <c r="BF46" i="2" s="1"/>
  <c r="BG79" i="2" s="1"/>
  <c r="X110" i="2"/>
  <c r="X166" i="2"/>
  <c r="X214" i="2"/>
  <c r="W79" i="2"/>
  <c r="X79" i="2" s="1"/>
  <c r="W107" i="2"/>
  <c r="X107" i="2" s="1"/>
  <c r="W123" i="2"/>
  <c r="X123" i="2" s="1"/>
  <c r="W139" i="2"/>
  <c r="X139" i="2" s="1"/>
  <c r="W167" i="2"/>
  <c r="X167" i="2" s="1"/>
  <c r="W183" i="2"/>
  <c r="X183" i="2" s="1"/>
  <c r="W215" i="2"/>
  <c r="X215" i="2" s="1"/>
  <c r="W211" i="2"/>
  <c r="X211" i="2" s="1"/>
  <c r="W243" i="2"/>
  <c r="X243" i="2" s="1"/>
  <c r="AO62" i="2"/>
  <c r="BE30" i="2" s="1"/>
  <c r="BE46" i="2" s="1"/>
  <c r="BF79" i="2" s="1"/>
  <c r="BC4" i="6"/>
  <c r="CK4" i="6" s="1"/>
  <c r="DB4" i="6" s="1"/>
  <c r="W96" i="5"/>
  <c r="X96" i="5" s="1"/>
  <c r="H36" i="5"/>
  <c r="AG4" i="5"/>
  <c r="AA156" i="5" s="1"/>
  <c r="AB156" i="5" s="1"/>
  <c r="L36" i="5"/>
  <c r="AK4" i="5"/>
  <c r="AA216" i="5" s="1"/>
  <c r="AB216" i="5" s="1"/>
  <c r="P36" i="5"/>
  <c r="AC5" i="5"/>
  <c r="AA97" i="5" s="1"/>
  <c r="AB97" i="5" s="1"/>
  <c r="H37" i="5"/>
  <c r="AG5" i="5"/>
  <c r="AA157" i="5" s="1"/>
  <c r="AB157" i="5" s="1"/>
  <c r="L37" i="5"/>
  <c r="W217" i="5"/>
  <c r="X217" i="5" s="1"/>
  <c r="P37" i="5"/>
  <c r="W98" i="5"/>
  <c r="X98" i="5" s="1"/>
  <c r="H38" i="5"/>
  <c r="AG6" i="5"/>
  <c r="AA158" i="5" s="1"/>
  <c r="AB158" i="5" s="1"/>
  <c r="L38" i="5"/>
  <c r="AK6" i="5"/>
  <c r="AA218" i="5" s="1"/>
  <c r="AB218" i="5" s="1"/>
  <c r="P38" i="5"/>
  <c r="AC7" i="5"/>
  <c r="AA99" i="5" s="1"/>
  <c r="AB99" i="5" s="1"/>
  <c r="H39" i="5"/>
  <c r="AG7" i="5"/>
  <c r="AA159" i="5" s="1"/>
  <c r="AB159" i="5" s="1"/>
  <c r="L39" i="5"/>
  <c r="AK7" i="5"/>
  <c r="AA219" i="5" s="1"/>
  <c r="AB219" i="5" s="1"/>
  <c r="P39" i="5"/>
  <c r="W100" i="5"/>
  <c r="X100" i="5" s="1"/>
  <c r="H40" i="5"/>
  <c r="W160" i="5"/>
  <c r="X160" i="5" s="1"/>
  <c r="L40" i="5"/>
  <c r="AK8" i="5"/>
  <c r="AA220" i="5" s="1"/>
  <c r="AB220" i="5" s="1"/>
  <c r="P40" i="5"/>
  <c r="AT57" i="5"/>
  <c r="BJ25" i="5" s="1"/>
  <c r="BJ41" i="5" s="1"/>
  <c r="BK74" i="5" s="1"/>
  <c r="H41" i="5"/>
  <c r="AG9" i="5"/>
  <c r="AA161" i="5" s="1"/>
  <c r="AB161" i="5" s="1"/>
  <c r="L41" i="5"/>
  <c r="W221" i="5"/>
  <c r="X221" i="5" s="1"/>
  <c r="P41" i="5"/>
  <c r="W102" i="5"/>
  <c r="X102" i="5" s="1"/>
  <c r="H42" i="5"/>
  <c r="W162" i="5"/>
  <c r="X162" i="5" s="1"/>
  <c r="L42" i="5"/>
  <c r="AK10" i="5"/>
  <c r="AA222" i="5" s="1"/>
  <c r="AB222" i="5" s="1"/>
  <c r="P42" i="5"/>
  <c r="AC11" i="5"/>
  <c r="AA103" i="5" s="1"/>
  <c r="AB103" i="5" s="1"/>
  <c r="H43" i="5"/>
  <c r="AG11" i="5"/>
  <c r="AA163" i="5" s="1"/>
  <c r="AB163" i="5" s="1"/>
  <c r="L43" i="5"/>
  <c r="AK11" i="5"/>
  <c r="AA223" i="5" s="1"/>
  <c r="AB223" i="5" s="1"/>
  <c r="P43" i="5"/>
  <c r="AC12" i="5"/>
  <c r="AA104" i="5" s="1"/>
  <c r="AB104" i="5" s="1"/>
  <c r="H44" i="5"/>
  <c r="W164" i="5"/>
  <c r="X164" i="5" s="1"/>
  <c r="L44" i="5"/>
  <c r="W224" i="5"/>
  <c r="X224" i="5" s="1"/>
  <c r="P44" i="5"/>
  <c r="W105" i="5"/>
  <c r="X105" i="5" s="1"/>
  <c r="H45" i="5"/>
  <c r="AG13" i="5"/>
  <c r="AA165" i="5" s="1"/>
  <c r="AB165" i="5" s="1"/>
  <c r="L45" i="5"/>
  <c r="AK13" i="5"/>
  <c r="AA225" i="5" s="1"/>
  <c r="AB225" i="5" s="1"/>
  <c r="P45" i="5"/>
  <c r="AO62" i="5"/>
  <c r="BE30" i="5" s="1"/>
  <c r="BE46" i="5" s="1"/>
  <c r="BF79" i="5" s="1"/>
  <c r="C46" i="5"/>
  <c r="AB14" i="5"/>
  <c r="AA91" i="5" s="1"/>
  <c r="AB91" i="5" s="1"/>
  <c r="G46" i="5"/>
  <c r="AW62" i="5"/>
  <c r="BM30" i="5" s="1"/>
  <c r="BM46" i="5" s="1"/>
  <c r="BN79" i="5" s="1"/>
  <c r="K46" i="5"/>
  <c r="AJ14" i="5"/>
  <c r="AA211" i="5" s="1"/>
  <c r="AB211" i="5" s="1"/>
  <c r="O46" i="5"/>
  <c r="AM31" i="5"/>
  <c r="AN31" i="5" s="1"/>
  <c r="AN47" i="5" s="1"/>
  <c r="AO80" i="5" s="1"/>
  <c r="AR63" i="5"/>
  <c r="BH31" i="5" s="1"/>
  <c r="BH47" i="5" s="1"/>
  <c r="BI80" i="5" s="1"/>
  <c r="F47" i="5"/>
  <c r="AE15" i="5"/>
  <c r="AA137" i="5" s="1"/>
  <c r="AB137" i="5" s="1"/>
  <c r="J47" i="5"/>
  <c r="W197" i="5"/>
  <c r="X197" i="5" s="1"/>
  <c r="N47" i="5"/>
  <c r="W257" i="5"/>
  <c r="X257" i="5" s="1"/>
  <c r="R47" i="5"/>
  <c r="Z16" i="5"/>
  <c r="E48" i="5"/>
  <c r="AD16" i="5"/>
  <c r="AA123" i="5" s="1"/>
  <c r="AB123" i="5" s="1"/>
  <c r="I48" i="5"/>
  <c r="AH16" i="5"/>
  <c r="AA183" i="5" s="1"/>
  <c r="AB183" i="5" s="1"/>
  <c r="M48" i="5"/>
  <c r="AL16" i="5"/>
  <c r="BC16" i="5" s="1"/>
  <c r="Q48" i="5"/>
  <c r="AO65" i="5"/>
  <c r="BE33" i="5" s="1"/>
  <c r="BE49" i="5" s="1"/>
  <c r="BF82" i="5" s="1"/>
  <c r="C49" i="5"/>
  <c r="AS65" i="5"/>
  <c r="BI33" i="5" s="1"/>
  <c r="BI49" i="5" s="1"/>
  <c r="BJ82" i="5" s="1"/>
  <c r="G49" i="5"/>
  <c r="AM34" i="5"/>
  <c r="AN34" i="5" s="1"/>
  <c r="AN50" i="5" s="1"/>
  <c r="AO83" i="5" s="1"/>
  <c r="AA18" i="5"/>
  <c r="AA80" i="5" s="1"/>
  <c r="AB80" i="5" s="1"/>
  <c r="F50" i="5"/>
  <c r="AE18" i="5"/>
  <c r="AA140" i="5" s="1"/>
  <c r="AB140" i="5" s="1"/>
  <c r="J50" i="5"/>
  <c r="AI18" i="5"/>
  <c r="AA200" i="5" s="1"/>
  <c r="AB200" i="5" s="1"/>
  <c r="N50" i="5"/>
  <c r="AM18" i="5"/>
  <c r="AA260" i="5" s="1"/>
  <c r="AB260" i="5" s="1"/>
  <c r="R50" i="5"/>
  <c r="AJ17" i="5"/>
  <c r="AA214" i="5" s="1"/>
  <c r="AB214" i="5" s="1"/>
  <c r="AJ15" i="5"/>
  <c r="AA212" i="5" s="1"/>
  <c r="AB212" i="5" s="1"/>
  <c r="AD14" i="5"/>
  <c r="AA121" i="5" s="1"/>
  <c r="AB121" i="5" s="1"/>
  <c r="AM9" i="5"/>
  <c r="AA251" i="5" s="1"/>
  <c r="AB251" i="5" s="1"/>
  <c r="AM20" i="5"/>
  <c r="AN20" i="5" s="1"/>
  <c r="AN36" i="5" s="1"/>
  <c r="AO69" i="5" s="1"/>
  <c r="AD4" i="5"/>
  <c r="AA111" i="5" s="1"/>
  <c r="AB111" i="5" s="1"/>
  <c r="I36" i="5"/>
  <c r="AH4" i="5"/>
  <c r="AA171" i="5" s="1"/>
  <c r="AB171" i="5" s="1"/>
  <c r="M36" i="5"/>
  <c r="AL4" i="5"/>
  <c r="Q36" i="5"/>
  <c r="AD5" i="5"/>
  <c r="AA112" i="5" s="1"/>
  <c r="AB112" i="5" s="1"/>
  <c r="I37" i="5"/>
  <c r="AH5" i="5"/>
  <c r="AA172" i="5" s="1"/>
  <c r="AB172" i="5" s="1"/>
  <c r="M37" i="5"/>
  <c r="AL5" i="5"/>
  <c r="Q37" i="5"/>
  <c r="AD6" i="5"/>
  <c r="AA113" i="5" s="1"/>
  <c r="AB113" i="5" s="1"/>
  <c r="I38" i="5"/>
  <c r="AH6" i="5"/>
  <c r="AA173" i="5" s="1"/>
  <c r="AB173" i="5" s="1"/>
  <c r="M38" i="5"/>
  <c r="AL6" i="5"/>
  <c r="AA233" i="5" s="1"/>
  <c r="AB233" i="5" s="1"/>
  <c r="Q38" i="5"/>
  <c r="AD7" i="5"/>
  <c r="AA114" i="5" s="1"/>
  <c r="AB114" i="5" s="1"/>
  <c r="I39" i="5"/>
  <c r="AH7" i="5"/>
  <c r="AA174" i="5" s="1"/>
  <c r="AB174" i="5" s="1"/>
  <c r="M39" i="5"/>
  <c r="AL7" i="5"/>
  <c r="AA234" i="5" s="1"/>
  <c r="AB234" i="5" s="1"/>
  <c r="Q39" i="5"/>
  <c r="AD8" i="5"/>
  <c r="AA115" i="5" s="1"/>
  <c r="AB115" i="5" s="1"/>
  <c r="I40" i="5"/>
  <c r="AH8" i="5"/>
  <c r="AA175" i="5" s="1"/>
  <c r="AB175" i="5" s="1"/>
  <c r="M40" i="5"/>
  <c r="AL8" i="5"/>
  <c r="AA235" i="5" s="1"/>
  <c r="AB235" i="5" s="1"/>
  <c r="Q40" i="5"/>
  <c r="W116" i="5"/>
  <c r="X116" i="5" s="1"/>
  <c r="I41" i="5"/>
  <c r="AH9" i="5"/>
  <c r="AA176" i="5" s="1"/>
  <c r="AB176" i="5" s="1"/>
  <c r="M41" i="5"/>
  <c r="AL9" i="5"/>
  <c r="AA236" i="5" s="1"/>
  <c r="AB236" i="5" s="1"/>
  <c r="Q41" i="5"/>
  <c r="AD10" i="5"/>
  <c r="AA117" i="5" s="1"/>
  <c r="AB117" i="5" s="1"/>
  <c r="I42" i="5"/>
  <c r="AH10" i="5"/>
  <c r="AA177" i="5" s="1"/>
  <c r="AB177" i="5" s="1"/>
  <c r="M42" i="5"/>
  <c r="W237" i="5"/>
  <c r="X237" i="5" s="1"/>
  <c r="Q42" i="5"/>
  <c r="W118" i="5"/>
  <c r="X118" i="5" s="1"/>
  <c r="I43" i="5"/>
  <c r="AL11" i="5"/>
  <c r="AA238" i="5" s="1"/>
  <c r="AB238" i="5" s="1"/>
  <c r="Q43" i="5"/>
  <c r="AD12" i="5"/>
  <c r="AA119" i="5" s="1"/>
  <c r="AB119" i="5" s="1"/>
  <c r="I44" i="5"/>
  <c r="AL12" i="5"/>
  <c r="AA239" i="5" s="1"/>
  <c r="AB239" i="5" s="1"/>
  <c r="Q44" i="5"/>
  <c r="AD13" i="5"/>
  <c r="AA120" i="5" s="1"/>
  <c r="AB120" i="5" s="1"/>
  <c r="I45" i="5"/>
  <c r="W180" i="5"/>
  <c r="X180" i="5" s="1"/>
  <c r="M45" i="5"/>
  <c r="AL13" i="5"/>
  <c r="AA240" i="5" s="1"/>
  <c r="AB240" i="5" s="1"/>
  <c r="Q45" i="5"/>
  <c r="AP62" i="5"/>
  <c r="BF30" i="5" s="1"/>
  <c r="BF46" i="5" s="1"/>
  <c r="BG79" i="5" s="1"/>
  <c r="D46" i="5"/>
  <c r="AC14" i="5"/>
  <c r="AA106" i="5" s="1"/>
  <c r="AB106" i="5" s="1"/>
  <c r="H46" i="5"/>
  <c r="W166" i="5"/>
  <c r="X166" i="5" s="1"/>
  <c r="L46" i="5"/>
  <c r="W226" i="5"/>
  <c r="X226" i="5" s="1"/>
  <c r="P46" i="5"/>
  <c r="W92" i="5"/>
  <c r="X92" i="5" s="1"/>
  <c r="G47" i="5"/>
  <c r="AM32" i="5"/>
  <c r="AN32" i="5" s="1"/>
  <c r="AN48" i="5" s="1"/>
  <c r="AO81" i="5" s="1"/>
  <c r="AA16" i="5"/>
  <c r="AA78" i="5" s="1"/>
  <c r="AB78" i="5" s="1"/>
  <c r="F48" i="5"/>
  <c r="AE16" i="5"/>
  <c r="AA138" i="5" s="1"/>
  <c r="AB138" i="5" s="1"/>
  <c r="J48" i="5"/>
  <c r="AI16" i="5"/>
  <c r="AA198" i="5" s="1"/>
  <c r="AB198" i="5" s="1"/>
  <c r="N48" i="5"/>
  <c r="AM16" i="5"/>
  <c r="AA258" i="5" s="1"/>
  <c r="AB258" i="5" s="1"/>
  <c r="R48" i="5"/>
  <c r="W49" i="5"/>
  <c r="X49" i="5" s="1"/>
  <c r="D49" i="5"/>
  <c r="AT65" i="5"/>
  <c r="BJ33" i="5" s="1"/>
  <c r="BJ49" i="5" s="1"/>
  <c r="BK82" i="5" s="1"/>
  <c r="H49" i="5"/>
  <c r="W169" i="5"/>
  <c r="X169" i="5" s="1"/>
  <c r="L49" i="5"/>
  <c r="AK17" i="5"/>
  <c r="AA229" i="5" s="1"/>
  <c r="AB229" i="5" s="1"/>
  <c r="P49" i="5"/>
  <c r="BA66" i="5"/>
  <c r="BQ34" i="5" s="1"/>
  <c r="BQ50" i="5" s="1"/>
  <c r="BR83" i="5" s="1"/>
  <c r="O50" i="5"/>
  <c r="W94" i="5"/>
  <c r="X94" i="5" s="1"/>
  <c r="AF18" i="5"/>
  <c r="AA155" i="5" s="1"/>
  <c r="AB155" i="5" s="1"/>
  <c r="AF17" i="5"/>
  <c r="AA154" i="5" s="1"/>
  <c r="AB154" i="5" s="1"/>
  <c r="AF15" i="5"/>
  <c r="AA152" i="5" s="1"/>
  <c r="AB152" i="5" s="1"/>
  <c r="AH13" i="5"/>
  <c r="AA180" i="5" s="1"/>
  <c r="AB180" i="5" s="1"/>
  <c r="AM7" i="5"/>
  <c r="AA249" i="5" s="1"/>
  <c r="AB249" i="5" s="1"/>
  <c r="X4" i="5"/>
  <c r="C36" i="5"/>
  <c r="AE4" i="5"/>
  <c r="AA126" i="5" s="1"/>
  <c r="AB126" i="5" s="1"/>
  <c r="J36" i="5"/>
  <c r="W186" i="5"/>
  <c r="X186" i="5" s="1"/>
  <c r="N36" i="5"/>
  <c r="AE5" i="5"/>
  <c r="AA127" i="5" s="1"/>
  <c r="AB127" i="5" s="1"/>
  <c r="J37" i="5"/>
  <c r="AI5" i="5"/>
  <c r="AA187" i="5" s="1"/>
  <c r="AB187" i="5" s="1"/>
  <c r="N37" i="5"/>
  <c r="AE6" i="5"/>
  <c r="AA128" i="5" s="1"/>
  <c r="AB128" i="5" s="1"/>
  <c r="J38" i="5"/>
  <c r="AI6" i="5"/>
  <c r="AA188" i="5" s="1"/>
  <c r="AB188" i="5" s="1"/>
  <c r="N38" i="5"/>
  <c r="W248" i="5"/>
  <c r="X248" i="5" s="1"/>
  <c r="R38" i="5"/>
  <c r="AE7" i="5"/>
  <c r="AA129" i="5" s="1"/>
  <c r="AB129" i="5" s="1"/>
  <c r="J39" i="5"/>
  <c r="AI7" i="5"/>
  <c r="AA189" i="5" s="1"/>
  <c r="AB189" i="5" s="1"/>
  <c r="N39" i="5"/>
  <c r="AE8" i="5"/>
  <c r="AA130" i="5" s="1"/>
  <c r="AB130" i="5" s="1"/>
  <c r="J40" i="5"/>
  <c r="AI8" i="5"/>
  <c r="AA190" i="5" s="1"/>
  <c r="AB190" i="5" s="1"/>
  <c r="N40" i="5"/>
  <c r="AM8" i="5"/>
  <c r="AA250" i="5" s="1"/>
  <c r="AB250" i="5" s="1"/>
  <c r="R40" i="5"/>
  <c r="AE9" i="5"/>
  <c r="AA131" i="5" s="1"/>
  <c r="AB131" i="5" s="1"/>
  <c r="J41" i="5"/>
  <c r="AI9" i="5"/>
  <c r="AA191" i="5" s="1"/>
  <c r="AB191" i="5" s="1"/>
  <c r="N41" i="5"/>
  <c r="AE10" i="5"/>
  <c r="AA132" i="5" s="1"/>
  <c r="AB132" i="5" s="1"/>
  <c r="J42" i="5"/>
  <c r="AI10" i="5"/>
  <c r="AA192" i="5" s="1"/>
  <c r="AB192" i="5" s="1"/>
  <c r="N42" i="5"/>
  <c r="W252" i="5"/>
  <c r="X252" i="5" s="1"/>
  <c r="R42" i="5"/>
  <c r="W133" i="5"/>
  <c r="X133" i="5" s="1"/>
  <c r="J43" i="5"/>
  <c r="W193" i="5"/>
  <c r="X193" i="5" s="1"/>
  <c r="N43" i="5"/>
  <c r="AM11" i="5"/>
  <c r="AA253" i="5" s="1"/>
  <c r="AB253" i="5" s="1"/>
  <c r="R43" i="5"/>
  <c r="AE12" i="5"/>
  <c r="AA134" i="5" s="1"/>
  <c r="AB134" i="5" s="1"/>
  <c r="J44" i="5"/>
  <c r="AI12" i="5"/>
  <c r="AA194" i="5" s="1"/>
  <c r="AB194" i="5" s="1"/>
  <c r="N44" i="5"/>
  <c r="AM12" i="5"/>
  <c r="AA254" i="5" s="1"/>
  <c r="AB254" i="5" s="1"/>
  <c r="R44" i="5"/>
  <c r="AE13" i="5"/>
  <c r="AA135" i="5" s="1"/>
  <c r="AB135" i="5" s="1"/>
  <c r="J45" i="5"/>
  <c r="AI13" i="5"/>
  <c r="AA195" i="5" s="1"/>
  <c r="AB195" i="5" s="1"/>
  <c r="N45" i="5"/>
  <c r="AM13" i="5"/>
  <c r="AA255" i="5" s="1"/>
  <c r="AB255" i="5" s="1"/>
  <c r="R45" i="5"/>
  <c r="Z14" i="5"/>
  <c r="E46" i="5"/>
  <c r="AH14" i="5"/>
  <c r="AA181" i="5" s="1"/>
  <c r="AB181" i="5" s="1"/>
  <c r="M46" i="5"/>
  <c r="AL14" i="5"/>
  <c r="AA241" i="5" s="1"/>
  <c r="AB241" i="5" s="1"/>
  <c r="Q46" i="5"/>
  <c r="Y15" i="5"/>
  <c r="D47" i="5"/>
  <c r="AC15" i="5"/>
  <c r="AA107" i="5" s="1"/>
  <c r="AB107" i="5" s="1"/>
  <c r="H47" i="5"/>
  <c r="AG15" i="5"/>
  <c r="AA167" i="5" s="1"/>
  <c r="AB167" i="5" s="1"/>
  <c r="L47" i="5"/>
  <c r="AK15" i="5"/>
  <c r="AA227" i="5" s="1"/>
  <c r="AB227" i="5" s="1"/>
  <c r="P47" i="5"/>
  <c r="X16" i="5"/>
  <c r="AA33" i="5" s="1"/>
  <c r="AB33" i="5" s="1"/>
  <c r="C48" i="5"/>
  <c r="AB16" i="5"/>
  <c r="AA93" i="5" s="1"/>
  <c r="AB93" i="5" s="1"/>
  <c r="G48" i="5"/>
  <c r="W153" i="5"/>
  <c r="X153" i="5" s="1"/>
  <c r="K48" i="5"/>
  <c r="W213" i="5"/>
  <c r="X213" i="5" s="1"/>
  <c r="O48" i="5"/>
  <c r="W32" i="5"/>
  <c r="X32" i="5" s="1"/>
  <c r="Z17" i="5"/>
  <c r="AA64" i="5" s="1"/>
  <c r="AB64" i="5" s="1"/>
  <c r="E49" i="5"/>
  <c r="AD17" i="5"/>
  <c r="AA124" i="5" s="1"/>
  <c r="AB124" i="5" s="1"/>
  <c r="I49" i="5"/>
  <c r="AH17" i="5"/>
  <c r="AA184" i="5" s="1"/>
  <c r="AB184" i="5" s="1"/>
  <c r="M49" i="5"/>
  <c r="AL17" i="5"/>
  <c r="AA244" i="5" s="1"/>
  <c r="AB244" i="5" s="1"/>
  <c r="Q49" i="5"/>
  <c r="W50" i="5"/>
  <c r="X50" i="5" s="1"/>
  <c r="D50" i="5"/>
  <c r="AT66" i="5"/>
  <c r="BJ34" i="5" s="1"/>
  <c r="BJ50" i="5" s="1"/>
  <c r="BK83" i="5" s="1"/>
  <c r="H50" i="5"/>
  <c r="W170" i="5"/>
  <c r="X170" i="5" s="1"/>
  <c r="L50" i="5"/>
  <c r="AK18" i="5"/>
  <c r="AA230" i="5" s="1"/>
  <c r="AB230" i="5" s="1"/>
  <c r="P50" i="5"/>
  <c r="AC4" i="5"/>
  <c r="AA96" i="5" s="1"/>
  <c r="AB96" i="5" s="1"/>
  <c r="AB18" i="5"/>
  <c r="AA95" i="5" s="1"/>
  <c r="AB95" i="5" s="1"/>
  <c r="AB17" i="5"/>
  <c r="AA94" i="5" s="1"/>
  <c r="AB94" i="5" s="1"/>
  <c r="AB15" i="5"/>
  <c r="AA92" i="5" s="1"/>
  <c r="AB92" i="5" s="1"/>
  <c r="AH12" i="5"/>
  <c r="AA179" i="5" s="1"/>
  <c r="AB179" i="5" s="1"/>
  <c r="AM6" i="5"/>
  <c r="AA248" i="5" s="1"/>
  <c r="AB248" i="5" s="1"/>
  <c r="Y5" i="5"/>
  <c r="AA37" i="5" s="1"/>
  <c r="AB37" i="5" s="1"/>
  <c r="D37" i="5"/>
  <c r="AB4" i="5"/>
  <c r="AA81" i="5" s="1"/>
  <c r="AB81" i="5" s="1"/>
  <c r="G36" i="5"/>
  <c r="AF4" i="5"/>
  <c r="AA141" i="5" s="1"/>
  <c r="AB141" i="5" s="1"/>
  <c r="K36" i="5"/>
  <c r="W201" i="5"/>
  <c r="X201" i="5" s="1"/>
  <c r="O36" i="5"/>
  <c r="W82" i="5"/>
  <c r="X82" i="5" s="1"/>
  <c r="G37" i="5"/>
  <c r="W142" i="5"/>
  <c r="X142" i="5" s="1"/>
  <c r="K37" i="5"/>
  <c r="AJ5" i="5"/>
  <c r="AA202" i="5" s="1"/>
  <c r="AB202" i="5" s="1"/>
  <c r="O37" i="5"/>
  <c r="AB6" i="5"/>
  <c r="AA83" i="5" s="1"/>
  <c r="AB83" i="5" s="1"/>
  <c r="G38" i="5"/>
  <c r="AF6" i="5"/>
  <c r="AA143" i="5" s="1"/>
  <c r="AB143" i="5" s="1"/>
  <c r="K38" i="5"/>
  <c r="AJ6" i="5"/>
  <c r="AA203" i="5" s="1"/>
  <c r="AB203" i="5" s="1"/>
  <c r="O38" i="5"/>
  <c r="AB7" i="5"/>
  <c r="AA84" i="5" s="1"/>
  <c r="AB84" i="5" s="1"/>
  <c r="G39" i="5"/>
  <c r="W144" i="5"/>
  <c r="X144" i="5" s="1"/>
  <c r="K39" i="5"/>
  <c r="W204" i="5"/>
  <c r="X204" i="5" s="1"/>
  <c r="O39" i="5"/>
  <c r="W85" i="5"/>
  <c r="X85" i="5" s="1"/>
  <c r="G40" i="5"/>
  <c r="AW56" i="5"/>
  <c r="BM24" i="5" s="1"/>
  <c r="BM40" i="5" s="1"/>
  <c r="BN73" i="5" s="1"/>
  <c r="K40" i="5"/>
  <c r="AJ8" i="5"/>
  <c r="AA205" i="5" s="1"/>
  <c r="AB205" i="5" s="1"/>
  <c r="O40" i="5"/>
  <c r="AB9" i="5"/>
  <c r="AA86" i="5" s="1"/>
  <c r="AB86" i="5" s="1"/>
  <c r="G41" i="5"/>
  <c r="AF9" i="5"/>
  <c r="AA146" i="5" s="1"/>
  <c r="AB146" i="5" s="1"/>
  <c r="K41" i="5"/>
  <c r="AJ9" i="5"/>
  <c r="AA206" i="5" s="1"/>
  <c r="AB206" i="5" s="1"/>
  <c r="O41" i="5"/>
  <c r="AB10" i="5"/>
  <c r="AA87" i="5" s="1"/>
  <c r="AB87" i="5" s="1"/>
  <c r="G42" i="5"/>
  <c r="AF10" i="5"/>
  <c r="AA147" i="5" s="1"/>
  <c r="AB147" i="5" s="1"/>
  <c r="K42" i="5"/>
  <c r="AJ10" i="5"/>
  <c r="AA207" i="5" s="1"/>
  <c r="AB207" i="5" s="1"/>
  <c r="O42" i="5"/>
  <c r="AB11" i="5"/>
  <c r="AA88" i="5" s="1"/>
  <c r="AB88" i="5" s="1"/>
  <c r="G43" i="5"/>
  <c r="AF11" i="5"/>
  <c r="AA148" i="5" s="1"/>
  <c r="AB148" i="5" s="1"/>
  <c r="K43" i="5"/>
  <c r="BA59" i="5"/>
  <c r="BQ27" i="5" s="1"/>
  <c r="BQ43" i="5" s="1"/>
  <c r="BR76" i="5" s="1"/>
  <c r="O43" i="5"/>
  <c r="AB12" i="5"/>
  <c r="AA89" i="5" s="1"/>
  <c r="AB89" i="5" s="1"/>
  <c r="G44" i="5"/>
  <c r="W149" i="5"/>
  <c r="X149" i="5" s="1"/>
  <c r="K44" i="5"/>
  <c r="AJ12" i="5"/>
  <c r="AA209" i="5" s="1"/>
  <c r="AB209" i="5" s="1"/>
  <c r="O44" i="5"/>
  <c r="AB13" i="5"/>
  <c r="AA90" i="5" s="1"/>
  <c r="AB90" i="5" s="1"/>
  <c r="G45" i="5"/>
  <c r="AF13" i="5"/>
  <c r="AA150" i="5" s="1"/>
  <c r="AB150" i="5" s="1"/>
  <c r="K45" i="5"/>
  <c r="W210" i="5"/>
  <c r="X210" i="5" s="1"/>
  <c r="O45" i="5"/>
  <c r="AM30" i="5"/>
  <c r="AN30" i="5" s="1"/>
  <c r="AN46" i="5" s="1"/>
  <c r="AO79" i="5" s="1"/>
  <c r="W76" i="5"/>
  <c r="X76" i="5" s="1"/>
  <c r="F46" i="5"/>
  <c r="W136" i="5"/>
  <c r="X136" i="5" s="1"/>
  <c r="J46" i="5"/>
  <c r="AI14" i="5"/>
  <c r="AA196" i="5" s="1"/>
  <c r="AB196" i="5" s="1"/>
  <c r="N46" i="5"/>
  <c r="AM14" i="5"/>
  <c r="R46" i="5"/>
  <c r="AQ63" i="5"/>
  <c r="BG31" i="5" s="1"/>
  <c r="BG47" i="5" s="1"/>
  <c r="BH80" i="5" s="1"/>
  <c r="E47" i="5"/>
  <c r="W122" i="5"/>
  <c r="X122" i="5" s="1"/>
  <c r="I47" i="5"/>
  <c r="W182" i="5"/>
  <c r="X182" i="5" s="1"/>
  <c r="M47" i="5"/>
  <c r="AL15" i="5"/>
  <c r="Q47" i="5"/>
  <c r="Y16" i="5"/>
  <c r="D48" i="5"/>
  <c r="AC16" i="5"/>
  <c r="AA108" i="5" s="1"/>
  <c r="AB108" i="5" s="1"/>
  <c r="H48" i="5"/>
  <c r="AG16" i="5"/>
  <c r="AA168" i="5" s="1"/>
  <c r="AB168" i="5" s="1"/>
  <c r="L48" i="5"/>
  <c r="AK16" i="5"/>
  <c r="AA228" i="5" s="1"/>
  <c r="AB228" i="5" s="1"/>
  <c r="P48" i="5"/>
  <c r="AM33" i="5"/>
  <c r="AN33" i="5" s="1"/>
  <c r="AN49" i="5" s="1"/>
  <c r="AO82" i="5" s="1"/>
  <c r="AA17" i="5"/>
  <c r="AA79" i="5" s="1"/>
  <c r="AB79" i="5" s="1"/>
  <c r="F49" i="5"/>
  <c r="AE17" i="5"/>
  <c r="AA139" i="5" s="1"/>
  <c r="AB139" i="5" s="1"/>
  <c r="J49" i="5"/>
  <c r="AI17" i="5"/>
  <c r="AA199" i="5" s="1"/>
  <c r="AB199" i="5" s="1"/>
  <c r="N49" i="5"/>
  <c r="AM17" i="5"/>
  <c r="R49" i="5"/>
  <c r="Z18" i="5"/>
  <c r="AA65" i="5" s="1"/>
  <c r="AB65" i="5" s="1"/>
  <c r="E50" i="5"/>
  <c r="AD18" i="5"/>
  <c r="AA125" i="5" s="1"/>
  <c r="AB125" i="5" s="1"/>
  <c r="I50" i="5"/>
  <c r="AH18" i="5"/>
  <c r="AA185" i="5" s="1"/>
  <c r="AB185" i="5" s="1"/>
  <c r="M50" i="5"/>
  <c r="W245" i="5"/>
  <c r="X245" i="5" s="1"/>
  <c r="Q50" i="5"/>
  <c r="AV59" i="5"/>
  <c r="BL27" i="5" s="1"/>
  <c r="BL43" i="5" s="1"/>
  <c r="BM76" i="5" s="1"/>
  <c r="AM4" i="5"/>
  <c r="X18" i="5"/>
  <c r="X17" i="5"/>
  <c r="X15" i="5"/>
  <c r="AA32" i="5" s="1"/>
  <c r="AB32" i="5" s="1"/>
  <c r="AH11" i="5"/>
  <c r="AA178" i="5" s="1"/>
  <c r="AB178" i="5" s="1"/>
  <c r="AM5" i="5"/>
  <c r="AA247" i="5" s="1"/>
  <c r="AB247" i="5" s="1"/>
  <c r="AX65" i="5"/>
  <c r="BN33" i="5" s="1"/>
  <c r="BN49" i="5" s="1"/>
  <c r="BO82" i="5" s="1"/>
  <c r="AF16" i="5"/>
  <c r="AA153" i="5" s="1"/>
  <c r="AB153" i="5" s="1"/>
  <c r="AX58" i="5"/>
  <c r="BN26" i="5" s="1"/>
  <c r="BN42" i="5" s="1"/>
  <c r="BO75" i="5" s="1"/>
  <c r="BB60" i="5"/>
  <c r="BR28" i="5" s="1"/>
  <c r="BR44" i="5" s="1"/>
  <c r="BS77" i="5" s="1"/>
  <c r="BD63" i="5"/>
  <c r="BT31" i="5" s="1"/>
  <c r="BT47" i="5" s="1"/>
  <c r="BU80" i="5" s="1"/>
  <c r="AP66" i="5"/>
  <c r="BF34" i="5" s="1"/>
  <c r="BF50" i="5" s="1"/>
  <c r="BG83" i="5" s="1"/>
  <c r="W109" i="5"/>
  <c r="X109" i="5" s="1"/>
  <c r="AM15" i="5"/>
  <c r="AI15" i="5"/>
  <c r="AA197" i="5" s="1"/>
  <c r="AB197" i="5" s="1"/>
  <c r="AA15" i="5"/>
  <c r="AA77" i="5" s="1"/>
  <c r="AB77" i="5" s="1"/>
  <c r="AD11" i="5"/>
  <c r="AA118" i="5" s="1"/>
  <c r="AB118" i="5" s="1"/>
  <c r="W48" i="5"/>
  <c r="X48" i="5" s="1"/>
  <c r="BC58" i="5"/>
  <c r="BS26" i="5" s="1"/>
  <c r="BS42" i="5" s="1"/>
  <c r="BT75" i="5" s="1"/>
  <c r="AR62" i="5"/>
  <c r="BH30" i="5" s="1"/>
  <c r="BH46" i="5" s="1"/>
  <c r="BI79" i="5" s="1"/>
  <c r="AP64" i="5"/>
  <c r="BF32" i="5" s="1"/>
  <c r="BF48" i="5" s="1"/>
  <c r="BG81" i="5" s="1"/>
  <c r="W77" i="5"/>
  <c r="X77" i="5" s="1"/>
  <c r="W110" i="5"/>
  <c r="X110" i="5" s="1"/>
  <c r="AL18" i="5"/>
  <c r="AH15" i="5"/>
  <c r="AA182" i="5" s="1"/>
  <c r="AB182" i="5" s="1"/>
  <c r="AD15" i="5"/>
  <c r="AA122" i="5" s="1"/>
  <c r="AB122" i="5" s="1"/>
  <c r="Z15" i="5"/>
  <c r="AM10" i="5"/>
  <c r="AA252" i="5" s="1"/>
  <c r="AB252" i="5" s="1"/>
  <c r="AJ16" i="5"/>
  <c r="AA213" i="5" s="1"/>
  <c r="AB213" i="5" s="1"/>
  <c r="BD58" i="5"/>
  <c r="BT26" i="5" s="1"/>
  <c r="BT42" i="5" s="1"/>
  <c r="BU75" i="5" s="1"/>
  <c r="BB62" i="5"/>
  <c r="BR30" i="5" s="1"/>
  <c r="BR46" i="5" s="1"/>
  <c r="BS79" i="5" s="1"/>
  <c r="AP65" i="5"/>
  <c r="BF33" i="5" s="1"/>
  <c r="BF49" i="5" s="1"/>
  <c r="BG82" i="5" s="1"/>
  <c r="AG18" i="5"/>
  <c r="AA170" i="5" s="1"/>
  <c r="AB170" i="5" s="1"/>
  <c r="AC18" i="5"/>
  <c r="AA110" i="5" s="1"/>
  <c r="AB110" i="5" s="1"/>
  <c r="Y18" i="5"/>
  <c r="AG17" i="5"/>
  <c r="AA169" i="5" s="1"/>
  <c r="AB169" i="5" s="1"/>
  <c r="AC17" i="5"/>
  <c r="AA109" i="5" s="1"/>
  <c r="AB109" i="5" s="1"/>
  <c r="Y17" i="5"/>
  <c r="AL10" i="5"/>
  <c r="AA237" i="5" s="1"/>
  <c r="AB237" i="5" s="1"/>
  <c r="W31" i="5"/>
  <c r="X31" i="5" s="1"/>
  <c r="AV55" i="5"/>
  <c r="BL23" i="5" s="1"/>
  <c r="BL39" i="5" s="1"/>
  <c r="BM72" i="5" s="1"/>
  <c r="W46" i="5"/>
  <c r="X46" i="5" s="1"/>
  <c r="AW53" i="5"/>
  <c r="BM21" i="5" s="1"/>
  <c r="BM37" i="5" s="1"/>
  <c r="BN70" i="5" s="1"/>
  <c r="AW55" i="5"/>
  <c r="BM23" i="5" s="1"/>
  <c r="BM39" i="5" s="1"/>
  <c r="BN72" i="5" s="1"/>
  <c r="AZ59" i="5"/>
  <c r="BP27" i="5" s="1"/>
  <c r="BP43" i="5" s="1"/>
  <c r="BQ76" i="5" s="1"/>
  <c r="BA61" i="5"/>
  <c r="BQ29" i="5" s="1"/>
  <c r="BQ45" i="5" s="1"/>
  <c r="BR78" i="5" s="1"/>
  <c r="W129" i="5"/>
  <c r="X129" i="5" s="1"/>
  <c r="AK14" i="5"/>
  <c r="AA226" i="5" s="1"/>
  <c r="AB226" i="5" s="1"/>
  <c r="AG14" i="5"/>
  <c r="AA166" i="5" s="1"/>
  <c r="AB166" i="5" s="1"/>
  <c r="Y14" i="5"/>
  <c r="AC13" i="5"/>
  <c r="AA105" i="5" s="1"/>
  <c r="AB105" i="5" s="1"/>
  <c r="AK12" i="5"/>
  <c r="AA224" i="5" s="1"/>
  <c r="AB224" i="5" s="1"/>
  <c r="AG12" i="5"/>
  <c r="AA164" i="5" s="1"/>
  <c r="AB164" i="5" s="1"/>
  <c r="AG10" i="5"/>
  <c r="AA162" i="5" s="1"/>
  <c r="AB162" i="5" s="1"/>
  <c r="AC10" i="5"/>
  <c r="AA102" i="5" s="1"/>
  <c r="AB102" i="5" s="1"/>
  <c r="AK9" i="5"/>
  <c r="AA221" i="5" s="1"/>
  <c r="AB221" i="5" s="1"/>
  <c r="AC9" i="5"/>
  <c r="AA101" i="5" s="1"/>
  <c r="AB101" i="5" s="1"/>
  <c r="AG8" i="5"/>
  <c r="AA160" i="5" s="1"/>
  <c r="AB160" i="5" s="1"/>
  <c r="AC8" i="5"/>
  <c r="AA100" i="5" s="1"/>
  <c r="AB100" i="5" s="1"/>
  <c r="AC6" i="5"/>
  <c r="AA98" i="5" s="1"/>
  <c r="AB98" i="5" s="1"/>
  <c r="AK5" i="5"/>
  <c r="AA217" i="5" s="1"/>
  <c r="AB217" i="5" s="1"/>
  <c r="AD9" i="5"/>
  <c r="AA116" i="5" s="1"/>
  <c r="AB116" i="5" s="1"/>
  <c r="AO52" i="5"/>
  <c r="BE20" i="5" s="1"/>
  <c r="BE36" i="5" s="1"/>
  <c r="BF69" i="5" s="1"/>
  <c r="BB53" i="5"/>
  <c r="BR21" i="5" s="1"/>
  <c r="BR37" i="5" s="1"/>
  <c r="BS70" i="5" s="1"/>
  <c r="AX56" i="5"/>
  <c r="BN24" i="5" s="1"/>
  <c r="BN40" i="5" s="1"/>
  <c r="BO73" i="5" s="1"/>
  <c r="AW60" i="5"/>
  <c r="BM28" i="5" s="1"/>
  <c r="BM44" i="5" s="1"/>
  <c r="BN77" i="5" s="1"/>
  <c r="W151" i="5"/>
  <c r="X151" i="5" s="1"/>
  <c r="AI4" i="5"/>
  <c r="AA186" i="5" s="1"/>
  <c r="AB186" i="5" s="1"/>
  <c r="AF14" i="5"/>
  <c r="AA151" i="5" s="1"/>
  <c r="AB151" i="5" s="1"/>
  <c r="X14" i="5"/>
  <c r="AJ13" i="5"/>
  <c r="AA210" i="5" s="1"/>
  <c r="AB210" i="5" s="1"/>
  <c r="AF12" i="5"/>
  <c r="AA149" i="5" s="1"/>
  <c r="AB149" i="5" s="1"/>
  <c r="AJ11" i="5"/>
  <c r="AA208" i="5" s="1"/>
  <c r="AB208" i="5" s="1"/>
  <c r="AF8" i="5"/>
  <c r="AA145" i="5" s="1"/>
  <c r="AB145" i="5" s="1"/>
  <c r="AB8" i="5"/>
  <c r="AA85" i="5" s="1"/>
  <c r="AB85" i="5" s="1"/>
  <c r="AJ7" i="5"/>
  <c r="AA204" i="5" s="1"/>
  <c r="AB204" i="5" s="1"/>
  <c r="AF7" i="5"/>
  <c r="AA144" i="5" s="1"/>
  <c r="AB144" i="5" s="1"/>
  <c r="AF5" i="5"/>
  <c r="AA142" i="5" s="1"/>
  <c r="AB142" i="5" s="1"/>
  <c r="AB5" i="5"/>
  <c r="AA82" i="5" s="1"/>
  <c r="AB82" i="5" s="1"/>
  <c r="BA52" i="5"/>
  <c r="BQ20" i="5" s="1"/>
  <c r="BQ36" i="5" s="1"/>
  <c r="BR69" i="5" s="1"/>
  <c r="AT54" i="5"/>
  <c r="BJ22" i="5" s="1"/>
  <c r="BJ38" i="5" s="1"/>
  <c r="BK71" i="5" s="1"/>
  <c r="AT58" i="5"/>
  <c r="BJ26" i="5" s="1"/>
  <c r="BJ42" i="5" s="1"/>
  <c r="BK75" i="5" s="1"/>
  <c r="AU59" i="5"/>
  <c r="BK27" i="5" s="1"/>
  <c r="BK43" i="5" s="1"/>
  <c r="BL76" i="5" s="1"/>
  <c r="AX60" i="5"/>
  <c r="BN28" i="5" s="1"/>
  <c r="BN44" i="5" s="1"/>
  <c r="BO77" i="5" s="1"/>
  <c r="AV62" i="5"/>
  <c r="BL30" i="5" s="1"/>
  <c r="BL46" i="5" s="1"/>
  <c r="BM79" i="5" s="1"/>
  <c r="W208" i="5"/>
  <c r="X208" i="5" s="1"/>
  <c r="AJ4" i="5"/>
  <c r="AA201" i="5" s="1"/>
  <c r="AB201" i="5" s="1"/>
  <c r="AE14" i="5"/>
  <c r="AA136" i="5" s="1"/>
  <c r="AB136" i="5" s="1"/>
  <c r="AA14" i="5"/>
  <c r="AA76" i="5" s="1"/>
  <c r="AB76" i="5" s="1"/>
  <c r="AI11" i="5"/>
  <c r="AA193" i="5" s="1"/>
  <c r="AB193" i="5" s="1"/>
  <c r="AE11" i="5"/>
  <c r="AA133" i="5" s="1"/>
  <c r="AB133" i="5" s="1"/>
  <c r="CC17" i="7"/>
  <c r="CT17" i="7" s="1"/>
  <c r="BL17" i="7"/>
  <c r="Y111" i="7"/>
  <c r="AU36" i="7"/>
  <c r="AV69" i="7" s="1"/>
  <c r="AV5" i="7"/>
  <c r="AV21" i="7"/>
  <c r="AV30" i="7"/>
  <c r="AV14" i="7"/>
  <c r="Y124" i="7"/>
  <c r="AU49" i="7"/>
  <c r="AV82" i="7" s="1"/>
  <c r="Y113" i="7"/>
  <c r="AU38" i="7"/>
  <c r="AV71" i="7" s="1"/>
  <c r="Y125" i="7"/>
  <c r="AU50" i="7"/>
  <c r="AV83" i="7" s="1"/>
  <c r="Y121" i="7"/>
  <c r="AU46" i="7"/>
  <c r="AV79" i="7" s="1"/>
  <c r="BL5" i="7"/>
  <c r="CC5" i="7"/>
  <c r="CT5" i="7" s="1"/>
  <c r="CC8" i="7"/>
  <c r="CT8" i="7" s="1"/>
  <c r="BL8" i="7"/>
  <c r="AV25" i="7"/>
  <c r="AV9" i="7"/>
  <c r="AV23" i="7"/>
  <c r="AV7" i="7"/>
  <c r="AV32" i="7"/>
  <c r="AV16" i="7"/>
  <c r="AV34" i="7"/>
  <c r="AV18" i="7"/>
  <c r="AV33" i="7"/>
  <c r="AV17" i="7"/>
  <c r="CC16" i="7"/>
  <c r="CT16" i="7" s="1"/>
  <c r="BL16" i="7"/>
  <c r="CC15" i="7"/>
  <c r="CT15" i="7" s="1"/>
  <c r="BL15" i="7"/>
  <c r="CC7" i="7"/>
  <c r="CT7" i="7" s="1"/>
  <c r="BL7" i="7"/>
  <c r="Y112" i="7"/>
  <c r="AU37" i="7"/>
  <c r="AV70" i="7" s="1"/>
  <c r="Y115" i="7"/>
  <c r="AU40" i="7"/>
  <c r="AV73" i="7" s="1"/>
  <c r="AV24" i="7"/>
  <c r="AV8" i="7"/>
  <c r="AF3" i="7"/>
  <c r="BN3" i="7" s="1"/>
  <c r="CV3" i="7" s="1"/>
  <c r="CC6" i="7"/>
  <c r="CT6" i="7" s="1"/>
  <c r="BL6" i="7"/>
  <c r="CC18" i="7"/>
  <c r="CT18" i="7" s="1"/>
  <c r="BL18" i="7"/>
  <c r="CC14" i="7"/>
  <c r="CT14" i="7" s="1"/>
  <c r="BL14" i="7"/>
  <c r="Y123" i="7"/>
  <c r="AU48" i="7"/>
  <c r="AV81" i="7" s="1"/>
  <c r="Y122" i="7"/>
  <c r="AU47" i="7"/>
  <c r="AV80" i="7" s="1"/>
  <c r="Y114" i="7"/>
  <c r="AU39" i="7"/>
  <c r="AV72" i="7" s="1"/>
  <c r="CC4" i="7"/>
  <c r="CT4" i="7" s="1"/>
  <c r="BL4" i="7"/>
  <c r="AV22" i="7"/>
  <c r="AV6" i="7"/>
  <c r="AV31" i="7"/>
  <c r="AV15" i="7"/>
  <c r="AV20" i="7"/>
  <c r="AV4" i="7"/>
  <c r="BC33" i="6"/>
  <c r="Y244" i="6" s="1"/>
  <c r="AP16" i="6"/>
  <c r="BX16" i="6" s="1"/>
  <c r="CO16" i="6" s="1"/>
  <c r="AQ15" i="6"/>
  <c r="BY15" i="6" s="1"/>
  <c r="CP15" i="6" s="1"/>
  <c r="AO20" i="6"/>
  <c r="AO4" i="6"/>
  <c r="BW4" i="6" s="1"/>
  <c r="CN4" i="6" s="1"/>
  <c r="D21" i="6"/>
  <c r="Y5" i="6" s="1"/>
  <c r="AA37" i="6" s="1"/>
  <c r="AB37" i="6" s="1"/>
  <c r="E20" i="6"/>
  <c r="Z4" i="6" s="1"/>
  <c r="AA51" i="6" s="1"/>
  <c r="AB51" i="6" s="1"/>
  <c r="BC15" i="6"/>
  <c r="W217" i="6"/>
  <c r="X217" i="6" s="1"/>
  <c r="BB53" i="6"/>
  <c r="BR21" i="6" s="1"/>
  <c r="BR37" i="6" s="1"/>
  <c r="BS70" i="6" s="1"/>
  <c r="BD4" i="6"/>
  <c r="BD14" i="6"/>
  <c r="W81" i="6"/>
  <c r="X81" i="6" s="1"/>
  <c r="AS52" i="6"/>
  <c r="BI20" i="6" s="1"/>
  <c r="BI36" i="6" s="1"/>
  <c r="BJ69" i="6" s="1"/>
  <c r="W141" i="6"/>
  <c r="X141" i="6" s="1"/>
  <c r="AW52" i="6"/>
  <c r="BM20" i="6" s="1"/>
  <c r="BM36" i="6" s="1"/>
  <c r="BN69" i="6" s="1"/>
  <c r="W201" i="6"/>
  <c r="X201" i="6" s="1"/>
  <c r="BA52" i="6"/>
  <c r="BQ20" i="6" s="1"/>
  <c r="BQ36" i="6" s="1"/>
  <c r="BR69" i="6" s="1"/>
  <c r="W128" i="6"/>
  <c r="X128" i="6" s="1"/>
  <c r="AV54" i="6"/>
  <c r="BL22" i="6" s="1"/>
  <c r="BL38" i="6" s="1"/>
  <c r="BM71" i="6" s="1"/>
  <c r="W188" i="6"/>
  <c r="X188" i="6" s="1"/>
  <c r="AZ54" i="6"/>
  <c r="BP22" i="6" s="1"/>
  <c r="BP38" i="6" s="1"/>
  <c r="BQ71" i="6" s="1"/>
  <c r="W248" i="6"/>
  <c r="X248" i="6" s="1"/>
  <c r="BD54" i="6"/>
  <c r="BT22" i="6" s="1"/>
  <c r="BT38" i="6" s="1"/>
  <c r="BU71" i="6" s="1"/>
  <c r="AT55" i="6"/>
  <c r="BJ23" i="6" s="1"/>
  <c r="BJ39" i="6" s="1"/>
  <c r="BK72" i="6" s="1"/>
  <c r="W99" i="6"/>
  <c r="X99" i="6" s="1"/>
  <c r="W159" i="6"/>
  <c r="X159" i="6" s="1"/>
  <c r="AX55" i="6"/>
  <c r="BN23" i="6" s="1"/>
  <c r="BN39" i="6" s="1"/>
  <c r="BO72" i="6" s="1"/>
  <c r="W219" i="6"/>
  <c r="X219" i="6" s="1"/>
  <c r="BB55" i="6"/>
  <c r="BR23" i="6" s="1"/>
  <c r="BR39" i="6" s="1"/>
  <c r="BS72" i="6" s="1"/>
  <c r="BD16" i="6"/>
  <c r="W97" i="6"/>
  <c r="X97" i="6" s="1"/>
  <c r="AT53" i="6"/>
  <c r="BJ21" i="6" s="1"/>
  <c r="BJ37" i="6" s="1"/>
  <c r="BK70" i="6" s="1"/>
  <c r="AO52" i="6"/>
  <c r="BE20" i="6" s="1"/>
  <c r="BE36" i="6" s="1"/>
  <c r="BF69" i="6" s="1"/>
  <c r="W21" i="6"/>
  <c r="X21" i="6" s="1"/>
  <c r="B21" i="6"/>
  <c r="AM21" i="6" s="1"/>
  <c r="AN21" i="6" s="1"/>
  <c r="AN37" i="6" s="1"/>
  <c r="AO70" i="6" s="1"/>
  <c r="W130" i="6"/>
  <c r="X130" i="6" s="1"/>
  <c r="AV56" i="6"/>
  <c r="BL24" i="6" s="1"/>
  <c r="BL40" i="6" s="1"/>
  <c r="BM73" i="6" s="1"/>
  <c r="W190" i="6"/>
  <c r="X190" i="6" s="1"/>
  <c r="AZ56" i="6"/>
  <c r="BP24" i="6" s="1"/>
  <c r="BP40" i="6" s="1"/>
  <c r="BQ73" i="6" s="1"/>
  <c r="W250" i="6"/>
  <c r="X250" i="6" s="1"/>
  <c r="BD56" i="6"/>
  <c r="BT24" i="6" s="1"/>
  <c r="BT40" i="6" s="1"/>
  <c r="BU73" i="6" s="1"/>
  <c r="W101" i="6"/>
  <c r="X101" i="6" s="1"/>
  <c r="AT57" i="6"/>
  <c r="BJ25" i="6" s="1"/>
  <c r="BJ41" i="6" s="1"/>
  <c r="BK74" i="6" s="1"/>
  <c r="W161" i="6"/>
  <c r="X161" i="6" s="1"/>
  <c r="AX57" i="6"/>
  <c r="BN25" i="6" s="1"/>
  <c r="BN41" i="6" s="1"/>
  <c r="BO74" i="6" s="1"/>
  <c r="W221" i="6"/>
  <c r="X221" i="6" s="1"/>
  <c r="BB57" i="6"/>
  <c r="BR25" i="6" s="1"/>
  <c r="BR41" i="6" s="1"/>
  <c r="BS74" i="6" s="1"/>
  <c r="AQ32" i="6"/>
  <c r="AQ16" i="6"/>
  <c r="AX53" i="6"/>
  <c r="BN21" i="6" s="1"/>
  <c r="BN37" i="6" s="1"/>
  <c r="BO70" i="6" s="1"/>
  <c r="W157" i="6"/>
  <c r="X157" i="6" s="1"/>
  <c r="D20" i="6"/>
  <c r="Y4" i="6" s="1"/>
  <c r="AA36" i="6" s="1"/>
  <c r="AB36" i="6" s="1"/>
  <c r="AP14" i="6"/>
  <c r="AP15" i="6"/>
  <c r="AP18" i="6"/>
  <c r="W132" i="6"/>
  <c r="X132" i="6" s="1"/>
  <c r="AV58" i="6"/>
  <c r="BL26" i="6" s="1"/>
  <c r="BL42" i="6" s="1"/>
  <c r="BM75" i="6" s="1"/>
  <c r="W192" i="6"/>
  <c r="X192" i="6" s="1"/>
  <c r="AZ58" i="6"/>
  <c r="BP26" i="6" s="1"/>
  <c r="BP42" i="6" s="1"/>
  <c r="BQ75" i="6" s="1"/>
  <c r="W252" i="6"/>
  <c r="X252" i="6" s="1"/>
  <c r="BD58" i="6"/>
  <c r="BT26" i="6" s="1"/>
  <c r="BT42" i="6" s="1"/>
  <c r="BU75" i="6" s="1"/>
  <c r="W103" i="6"/>
  <c r="X103" i="6" s="1"/>
  <c r="AT59" i="6"/>
  <c r="BJ27" i="6" s="1"/>
  <c r="BJ43" i="6" s="1"/>
  <c r="BK76" i="6" s="1"/>
  <c r="W163" i="6"/>
  <c r="X163" i="6" s="1"/>
  <c r="AX59" i="6"/>
  <c r="BN27" i="6" s="1"/>
  <c r="BN43" i="6" s="1"/>
  <c r="BO76" i="6" s="1"/>
  <c r="W223" i="6"/>
  <c r="X223" i="6" s="1"/>
  <c r="BB59" i="6"/>
  <c r="BR27" i="6" s="1"/>
  <c r="BR43" i="6" s="1"/>
  <c r="BS76" i="6" s="1"/>
  <c r="BC16" i="6"/>
  <c r="BC18" i="6"/>
  <c r="W156" i="6"/>
  <c r="X156" i="6" s="1"/>
  <c r="AX52" i="6"/>
  <c r="BN20" i="6" s="1"/>
  <c r="BN36" i="6" s="1"/>
  <c r="BO69" i="6" s="1"/>
  <c r="W216" i="6"/>
  <c r="X216" i="6" s="1"/>
  <c r="BB52" i="6"/>
  <c r="BR20" i="6" s="1"/>
  <c r="BR36" i="6" s="1"/>
  <c r="BS69" i="6" s="1"/>
  <c r="W112" i="6"/>
  <c r="X112" i="6" s="1"/>
  <c r="AU53" i="6"/>
  <c r="BK21" i="6" s="1"/>
  <c r="BK37" i="6" s="1"/>
  <c r="BL70" i="6" s="1"/>
  <c r="W172" i="6"/>
  <c r="X172" i="6" s="1"/>
  <c r="AY53" i="6"/>
  <c r="BO21" i="6" s="1"/>
  <c r="BO37" i="6" s="1"/>
  <c r="BP70" i="6" s="1"/>
  <c r="W232" i="6"/>
  <c r="X232" i="6" s="1"/>
  <c r="BC53" i="6"/>
  <c r="BS21" i="6" s="1"/>
  <c r="BS37" i="6" s="1"/>
  <c r="BT70" i="6" s="1"/>
  <c r="AS54" i="6"/>
  <c r="BI22" i="6" s="1"/>
  <c r="BI38" i="6" s="1"/>
  <c r="BJ71" i="6" s="1"/>
  <c r="W83" i="6"/>
  <c r="X83" i="6" s="1"/>
  <c r="W143" i="6"/>
  <c r="X143" i="6" s="1"/>
  <c r="AW54" i="6"/>
  <c r="BM22" i="6" s="1"/>
  <c r="BM38" i="6" s="1"/>
  <c r="BN71" i="6" s="1"/>
  <c r="W203" i="6"/>
  <c r="X203" i="6" s="1"/>
  <c r="BA54" i="6"/>
  <c r="BQ22" i="6" s="1"/>
  <c r="BQ38" i="6" s="1"/>
  <c r="BR71" i="6" s="1"/>
  <c r="W114" i="6"/>
  <c r="X114" i="6" s="1"/>
  <c r="AU55" i="6"/>
  <c r="BK23" i="6" s="1"/>
  <c r="BK39" i="6" s="1"/>
  <c r="BL72" i="6" s="1"/>
  <c r="W174" i="6"/>
  <c r="X174" i="6" s="1"/>
  <c r="AY55" i="6"/>
  <c r="BO23" i="6" s="1"/>
  <c r="BO39" i="6" s="1"/>
  <c r="BP72" i="6" s="1"/>
  <c r="W234" i="6"/>
  <c r="X234" i="6" s="1"/>
  <c r="BC55" i="6"/>
  <c r="BS23" i="6" s="1"/>
  <c r="BS39" i="6" s="1"/>
  <c r="BT72" i="6" s="1"/>
  <c r="W85" i="6"/>
  <c r="X85" i="6" s="1"/>
  <c r="AS56" i="6"/>
  <c r="BI24" i="6" s="1"/>
  <c r="BI40" i="6" s="1"/>
  <c r="BJ73" i="6" s="1"/>
  <c r="W145" i="6"/>
  <c r="X145" i="6" s="1"/>
  <c r="AW56" i="6"/>
  <c r="BM24" i="6" s="1"/>
  <c r="BM40" i="6" s="1"/>
  <c r="BN73" i="6" s="1"/>
  <c r="W205" i="6"/>
  <c r="X205" i="6" s="1"/>
  <c r="BA56" i="6"/>
  <c r="BQ24" i="6" s="1"/>
  <c r="BQ40" i="6" s="1"/>
  <c r="BR73" i="6" s="1"/>
  <c r="W176" i="6"/>
  <c r="X176" i="6" s="1"/>
  <c r="AY57" i="6"/>
  <c r="BO25" i="6" s="1"/>
  <c r="BO41" i="6" s="1"/>
  <c r="BP74" i="6" s="1"/>
  <c r="W236" i="6"/>
  <c r="X236" i="6" s="1"/>
  <c r="BC57" i="6"/>
  <c r="BS25" i="6" s="1"/>
  <c r="BS41" i="6" s="1"/>
  <c r="BT74" i="6" s="1"/>
  <c r="W87" i="6"/>
  <c r="X87" i="6" s="1"/>
  <c r="AS58" i="6"/>
  <c r="BI26" i="6" s="1"/>
  <c r="BI42" i="6" s="1"/>
  <c r="BJ75" i="6" s="1"/>
  <c r="AW58" i="6"/>
  <c r="BM26" i="6" s="1"/>
  <c r="BM42" i="6" s="1"/>
  <c r="BN75" i="6" s="1"/>
  <c r="W147" i="6"/>
  <c r="X147" i="6" s="1"/>
  <c r="W207" i="6"/>
  <c r="X207" i="6" s="1"/>
  <c r="BA58" i="6"/>
  <c r="BQ26" i="6" s="1"/>
  <c r="BQ42" i="6" s="1"/>
  <c r="BR75" i="6" s="1"/>
  <c r="AU59" i="6"/>
  <c r="BK27" i="6" s="1"/>
  <c r="BK43" i="6" s="1"/>
  <c r="BL76" i="6" s="1"/>
  <c r="W118" i="6"/>
  <c r="X118" i="6" s="1"/>
  <c r="W178" i="6"/>
  <c r="X178" i="6" s="1"/>
  <c r="AY59" i="6"/>
  <c r="BO27" i="6" s="1"/>
  <c r="BO43" i="6" s="1"/>
  <c r="BP76" i="6" s="1"/>
  <c r="AU57" i="6"/>
  <c r="BK25" i="6" s="1"/>
  <c r="BK41" i="6" s="1"/>
  <c r="BL74" i="6" s="1"/>
  <c r="BD63" i="6"/>
  <c r="BT31" i="6" s="1"/>
  <c r="BT47" i="6" s="1"/>
  <c r="BU80" i="6" s="1"/>
  <c r="W115" i="6"/>
  <c r="X115" i="6" s="1"/>
  <c r="BD17" i="6"/>
  <c r="BD18" i="6"/>
  <c r="W111" i="6"/>
  <c r="X111" i="6" s="1"/>
  <c r="AU52" i="6"/>
  <c r="BK20" i="6" s="1"/>
  <c r="BK36" i="6" s="1"/>
  <c r="BL69" i="6" s="1"/>
  <c r="W171" i="6"/>
  <c r="X171" i="6" s="1"/>
  <c r="AY52" i="6"/>
  <c r="BO20" i="6" s="1"/>
  <c r="BO36" i="6" s="1"/>
  <c r="BP69" i="6" s="1"/>
  <c r="W231" i="6"/>
  <c r="X231" i="6" s="1"/>
  <c r="BC52" i="6"/>
  <c r="BS20" i="6" s="1"/>
  <c r="BS36" i="6" s="1"/>
  <c r="BT69" i="6" s="1"/>
  <c r="W127" i="6"/>
  <c r="X127" i="6" s="1"/>
  <c r="AV53" i="6"/>
  <c r="BL21" i="6" s="1"/>
  <c r="BL37" i="6" s="1"/>
  <c r="BM70" i="6" s="1"/>
  <c r="W187" i="6"/>
  <c r="X187" i="6" s="1"/>
  <c r="AZ53" i="6"/>
  <c r="BP21" i="6" s="1"/>
  <c r="BP37" i="6" s="1"/>
  <c r="BQ70" i="6" s="1"/>
  <c r="W247" i="6"/>
  <c r="X247" i="6" s="1"/>
  <c r="BD53" i="6"/>
  <c r="BT21" i="6" s="1"/>
  <c r="BT37" i="6" s="1"/>
  <c r="BU70" i="6" s="1"/>
  <c r="W98" i="6"/>
  <c r="X98" i="6" s="1"/>
  <c r="AT54" i="6"/>
  <c r="BJ22" i="6" s="1"/>
  <c r="BJ38" i="6" s="1"/>
  <c r="BK71" i="6" s="1"/>
  <c r="W158" i="6"/>
  <c r="X158" i="6" s="1"/>
  <c r="AX54" i="6"/>
  <c r="BN22" i="6" s="1"/>
  <c r="BN38" i="6" s="1"/>
  <c r="BO71" i="6" s="1"/>
  <c r="W218" i="6"/>
  <c r="X218" i="6" s="1"/>
  <c r="BB54" i="6"/>
  <c r="BR22" i="6" s="1"/>
  <c r="BR38" i="6" s="1"/>
  <c r="BS71" i="6" s="1"/>
  <c r="W129" i="6"/>
  <c r="X129" i="6" s="1"/>
  <c r="AV55" i="6"/>
  <c r="BL23" i="6" s="1"/>
  <c r="BL39" i="6" s="1"/>
  <c r="BM72" i="6" s="1"/>
  <c r="W189" i="6"/>
  <c r="X189" i="6" s="1"/>
  <c r="AZ55" i="6"/>
  <c r="BP23" i="6" s="1"/>
  <c r="BP39" i="6" s="1"/>
  <c r="BQ72" i="6" s="1"/>
  <c r="W249" i="6"/>
  <c r="X249" i="6" s="1"/>
  <c r="BD55" i="6"/>
  <c r="BT23" i="6" s="1"/>
  <c r="BT39" i="6" s="1"/>
  <c r="BU72" i="6" s="1"/>
  <c r="W100" i="6"/>
  <c r="X100" i="6" s="1"/>
  <c r="AT56" i="6"/>
  <c r="BJ24" i="6" s="1"/>
  <c r="BJ40" i="6" s="1"/>
  <c r="BK73" i="6" s="1"/>
  <c r="W220" i="6"/>
  <c r="X220" i="6" s="1"/>
  <c r="BB56" i="6"/>
  <c r="BR24" i="6" s="1"/>
  <c r="BR40" i="6" s="1"/>
  <c r="BS73" i="6" s="1"/>
  <c r="AV57" i="6"/>
  <c r="BL25" i="6" s="1"/>
  <c r="BL41" i="6" s="1"/>
  <c r="BM74" i="6" s="1"/>
  <c r="W131" i="6"/>
  <c r="X131" i="6" s="1"/>
  <c r="W191" i="6"/>
  <c r="X191" i="6" s="1"/>
  <c r="AZ57" i="6"/>
  <c r="BP25" i="6" s="1"/>
  <c r="BP41" i="6" s="1"/>
  <c r="BQ74" i="6" s="1"/>
  <c r="W251" i="6"/>
  <c r="X251" i="6" s="1"/>
  <c r="BD57" i="6"/>
  <c r="BT25" i="6" s="1"/>
  <c r="BT41" i="6" s="1"/>
  <c r="BU74" i="6" s="1"/>
  <c r="AT58" i="6"/>
  <c r="BJ26" i="6" s="1"/>
  <c r="BJ42" i="6" s="1"/>
  <c r="BK75" i="6" s="1"/>
  <c r="W102" i="6"/>
  <c r="X102" i="6" s="1"/>
  <c r="W162" i="6"/>
  <c r="X162" i="6" s="1"/>
  <c r="AX58" i="6"/>
  <c r="BN26" i="6" s="1"/>
  <c r="BN42" i="6" s="1"/>
  <c r="BO75" i="6" s="1"/>
  <c r="W222" i="6"/>
  <c r="X222" i="6" s="1"/>
  <c r="BB58" i="6"/>
  <c r="BR26" i="6" s="1"/>
  <c r="BR42" i="6" s="1"/>
  <c r="BS75" i="6" s="1"/>
  <c r="W133" i="6"/>
  <c r="X133" i="6" s="1"/>
  <c r="AV59" i="6"/>
  <c r="BL27" i="6" s="1"/>
  <c r="BL43" i="6" s="1"/>
  <c r="BM76" i="6" s="1"/>
  <c r="W193" i="6"/>
  <c r="X193" i="6" s="1"/>
  <c r="AZ59" i="6"/>
  <c r="BP27" i="6" s="1"/>
  <c r="BP43" i="6" s="1"/>
  <c r="BQ76" i="6" s="1"/>
  <c r="W253" i="6"/>
  <c r="X253" i="6" s="1"/>
  <c r="BD59" i="6"/>
  <c r="BT27" i="6" s="1"/>
  <c r="BT43" i="6" s="1"/>
  <c r="BU76" i="6" s="1"/>
  <c r="W104" i="6"/>
  <c r="X104" i="6" s="1"/>
  <c r="AT60" i="6"/>
  <c r="BJ28" i="6" s="1"/>
  <c r="BJ44" i="6" s="1"/>
  <c r="BK77" i="6" s="1"/>
  <c r="W164" i="6"/>
  <c r="X164" i="6" s="1"/>
  <c r="AX60" i="6"/>
  <c r="BN28" i="6" s="1"/>
  <c r="BN44" i="6" s="1"/>
  <c r="BO77" i="6" s="1"/>
  <c r="W224" i="6"/>
  <c r="X224" i="6" s="1"/>
  <c r="BB60" i="6"/>
  <c r="BR28" i="6" s="1"/>
  <c r="BR44" i="6" s="1"/>
  <c r="BS77" i="6" s="1"/>
  <c r="BC58" i="6"/>
  <c r="BS26" i="6" s="1"/>
  <c r="BS42" i="6" s="1"/>
  <c r="BT75" i="6" s="1"/>
  <c r="AV52" i="6"/>
  <c r="BL20" i="6" s="1"/>
  <c r="BL36" i="6" s="1"/>
  <c r="BM69" i="6" s="1"/>
  <c r="W126" i="6"/>
  <c r="X126" i="6" s="1"/>
  <c r="W186" i="6"/>
  <c r="X186" i="6" s="1"/>
  <c r="AZ52" i="6"/>
  <c r="BP20" i="6" s="1"/>
  <c r="BP36" i="6" s="1"/>
  <c r="BQ69" i="6" s="1"/>
  <c r="W246" i="6"/>
  <c r="X246" i="6" s="1"/>
  <c r="BD52" i="6"/>
  <c r="BT20" i="6" s="1"/>
  <c r="BT36" i="6" s="1"/>
  <c r="BU69" i="6" s="1"/>
  <c r="W82" i="6"/>
  <c r="X82" i="6" s="1"/>
  <c r="AS53" i="6"/>
  <c r="BI21" i="6" s="1"/>
  <c r="BI37" i="6" s="1"/>
  <c r="BJ70" i="6" s="1"/>
  <c r="AW53" i="6"/>
  <c r="BM21" i="6" s="1"/>
  <c r="BM37" i="6" s="1"/>
  <c r="BN70" i="6" s="1"/>
  <c r="W142" i="6"/>
  <c r="X142" i="6" s="1"/>
  <c r="W202" i="6"/>
  <c r="X202" i="6" s="1"/>
  <c r="BA53" i="6"/>
  <c r="BQ21" i="6" s="1"/>
  <c r="BQ37" i="6" s="1"/>
  <c r="BR70" i="6" s="1"/>
  <c r="W113" i="6"/>
  <c r="X113" i="6" s="1"/>
  <c r="AU54" i="6"/>
  <c r="BK22" i="6" s="1"/>
  <c r="BK38" i="6" s="1"/>
  <c r="BL71" i="6" s="1"/>
  <c r="W173" i="6"/>
  <c r="X173" i="6" s="1"/>
  <c r="AY54" i="6"/>
  <c r="BO22" i="6" s="1"/>
  <c r="BO38" i="6" s="1"/>
  <c r="BP71" i="6" s="1"/>
  <c r="W233" i="6"/>
  <c r="X233" i="6" s="1"/>
  <c r="BC54" i="6"/>
  <c r="BS22" i="6" s="1"/>
  <c r="BS38" i="6" s="1"/>
  <c r="BT71" i="6" s="1"/>
  <c r="W84" i="6"/>
  <c r="X84" i="6" s="1"/>
  <c r="AS55" i="6"/>
  <c r="BI23" i="6" s="1"/>
  <c r="BI39" i="6" s="1"/>
  <c r="BJ72" i="6" s="1"/>
  <c r="W144" i="6"/>
  <c r="X144" i="6" s="1"/>
  <c r="AW55" i="6"/>
  <c r="BM23" i="6" s="1"/>
  <c r="BM39" i="6" s="1"/>
  <c r="BN72" i="6" s="1"/>
  <c r="W175" i="6"/>
  <c r="X175" i="6" s="1"/>
  <c r="AY56" i="6"/>
  <c r="BO24" i="6" s="1"/>
  <c r="BO40" i="6" s="1"/>
  <c r="BP73" i="6" s="1"/>
  <c r="W235" i="6"/>
  <c r="X235" i="6" s="1"/>
  <c r="BC56" i="6"/>
  <c r="BS24" i="6" s="1"/>
  <c r="BS40" i="6" s="1"/>
  <c r="BT73" i="6" s="1"/>
  <c r="W86" i="6"/>
  <c r="X86" i="6" s="1"/>
  <c r="AS57" i="6"/>
  <c r="BI25" i="6" s="1"/>
  <c r="BI41" i="6" s="1"/>
  <c r="BJ74" i="6" s="1"/>
  <c r="W146" i="6"/>
  <c r="X146" i="6" s="1"/>
  <c r="AW57" i="6"/>
  <c r="BM25" i="6" s="1"/>
  <c r="BM41" i="6" s="1"/>
  <c r="BN74" i="6" s="1"/>
  <c r="W206" i="6"/>
  <c r="X206" i="6" s="1"/>
  <c r="BA57" i="6"/>
  <c r="BQ25" i="6" s="1"/>
  <c r="BQ41" i="6" s="1"/>
  <c r="BR74" i="6" s="1"/>
  <c r="W117" i="6"/>
  <c r="X117" i="6" s="1"/>
  <c r="AU58" i="6"/>
  <c r="BK26" i="6" s="1"/>
  <c r="BK42" i="6" s="1"/>
  <c r="BL75" i="6" s="1"/>
  <c r="AY58" i="6"/>
  <c r="BO26" i="6" s="1"/>
  <c r="BO42" i="6" s="1"/>
  <c r="BP75" i="6" s="1"/>
  <c r="W177" i="6"/>
  <c r="X177" i="6" s="1"/>
  <c r="W88" i="6"/>
  <c r="X88" i="6" s="1"/>
  <c r="AS59" i="6"/>
  <c r="BI27" i="6" s="1"/>
  <c r="BI43" i="6" s="1"/>
  <c r="BJ76" i="6" s="1"/>
  <c r="W148" i="6"/>
  <c r="X148" i="6" s="1"/>
  <c r="AW59" i="6"/>
  <c r="BM27" i="6" s="1"/>
  <c r="BM43" i="6" s="1"/>
  <c r="BN76" i="6" s="1"/>
  <c r="W208" i="6"/>
  <c r="X208" i="6" s="1"/>
  <c r="BA59" i="6"/>
  <c r="BQ27" i="6" s="1"/>
  <c r="BQ43" i="6" s="1"/>
  <c r="BR76" i="6" s="1"/>
  <c r="W135" i="6"/>
  <c r="X135" i="6" s="1"/>
  <c r="AV61" i="6"/>
  <c r="BL29" i="6" s="1"/>
  <c r="BL45" i="6" s="1"/>
  <c r="BM78" i="6" s="1"/>
  <c r="W195" i="6"/>
  <c r="X195" i="6" s="1"/>
  <c r="AZ61" i="6"/>
  <c r="BP29" i="6" s="1"/>
  <c r="BP45" i="6" s="1"/>
  <c r="BQ78" i="6" s="1"/>
  <c r="W255" i="6"/>
  <c r="X255" i="6" s="1"/>
  <c r="BD61" i="6"/>
  <c r="BT29" i="6" s="1"/>
  <c r="BT45" i="6" s="1"/>
  <c r="BU78" i="6" s="1"/>
  <c r="AP62" i="6"/>
  <c r="BF30" i="6" s="1"/>
  <c r="BF46" i="6" s="1"/>
  <c r="BG79" i="6" s="1"/>
  <c r="W46" i="6"/>
  <c r="X46" i="6" s="1"/>
  <c r="W106" i="6"/>
  <c r="X106" i="6" s="1"/>
  <c r="AT62" i="6"/>
  <c r="BJ30" i="6" s="1"/>
  <c r="BJ46" i="6" s="1"/>
  <c r="BK79" i="6" s="1"/>
  <c r="W166" i="6"/>
  <c r="X166" i="6" s="1"/>
  <c r="AX62" i="6"/>
  <c r="BN30" i="6" s="1"/>
  <c r="BN46" i="6" s="1"/>
  <c r="BO79" i="6" s="1"/>
  <c r="W226" i="6"/>
  <c r="X226" i="6" s="1"/>
  <c r="BB62" i="6"/>
  <c r="BR30" i="6" s="1"/>
  <c r="BR46" i="6" s="1"/>
  <c r="BS79" i="6" s="1"/>
  <c r="W77" i="6"/>
  <c r="X77" i="6" s="1"/>
  <c r="AR63" i="6"/>
  <c r="BH31" i="6" s="1"/>
  <c r="BH47" i="6" s="1"/>
  <c r="BI80" i="6" s="1"/>
  <c r="W137" i="6"/>
  <c r="X137" i="6" s="1"/>
  <c r="AV63" i="6"/>
  <c r="BL31" i="6" s="1"/>
  <c r="BL47" i="6" s="1"/>
  <c r="BM80" i="6" s="1"/>
  <c r="AZ63" i="6"/>
  <c r="BP31" i="6" s="1"/>
  <c r="BP47" i="6" s="1"/>
  <c r="BQ80" i="6" s="1"/>
  <c r="W197" i="6"/>
  <c r="X197" i="6" s="1"/>
  <c r="AP64" i="6"/>
  <c r="BF32" i="6" s="1"/>
  <c r="BF48" i="6" s="1"/>
  <c r="BG81" i="6" s="1"/>
  <c r="W48" i="6"/>
  <c r="X48" i="6" s="1"/>
  <c r="W108" i="6"/>
  <c r="X108" i="6" s="1"/>
  <c r="AT64" i="6"/>
  <c r="BJ32" i="6" s="1"/>
  <c r="BJ48" i="6" s="1"/>
  <c r="BK81" i="6" s="1"/>
  <c r="W168" i="6"/>
  <c r="X168" i="6" s="1"/>
  <c r="AX64" i="6"/>
  <c r="BN32" i="6" s="1"/>
  <c r="BN48" i="6" s="1"/>
  <c r="BO81" i="6" s="1"/>
  <c r="W228" i="6"/>
  <c r="X228" i="6" s="1"/>
  <c r="BB64" i="6"/>
  <c r="BR32" i="6" s="1"/>
  <c r="BR48" i="6" s="1"/>
  <c r="BS81" i="6" s="1"/>
  <c r="W79" i="6"/>
  <c r="X79" i="6" s="1"/>
  <c r="AR65" i="6"/>
  <c r="BH33" i="6" s="1"/>
  <c r="BH49" i="6" s="1"/>
  <c r="BI82" i="6" s="1"/>
  <c r="AV65" i="6"/>
  <c r="BL33" i="6" s="1"/>
  <c r="BL49" i="6" s="1"/>
  <c r="BM82" i="6" s="1"/>
  <c r="W139" i="6"/>
  <c r="X139" i="6" s="1"/>
  <c r="W199" i="6"/>
  <c r="X199" i="6" s="1"/>
  <c r="AZ65" i="6"/>
  <c r="BP33" i="6" s="1"/>
  <c r="BP49" i="6" s="1"/>
  <c r="BQ82" i="6" s="1"/>
  <c r="W259" i="6"/>
  <c r="X259" i="6" s="1"/>
  <c r="BD65" i="6"/>
  <c r="BT33" i="6" s="1"/>
  <c r="BT49" i="6" s="1"/>
  <c r="BU82" i="6" s="1"/>
  <c r="AP66" i="6"/>
  <c r="BF34" i="6" s="1"/>
  <c r="BF50" i="6" s="1"/>
  <c r="BG83" i="6" s="1"/>
  <c r="W50" i="6"/>
  <c r="X50" i="6" s="1"/>
  <c r="AT66" i="6"/>
  <c r="BJ34" i="6" s="1"/>
  <c r="BJ50" i="6" s="1"/>
  <c r="BK83" i="6" s="1"/>
  <c r="W110" i="6"/>
  <c r="X110" i="6" s="1"/>
  <c r="W170" i="6"/>
  <c r="X170" i="6" s="1"/>
  <c r="AX66" i="6"/>
  <c r="BN34" i="6" s="1"/>
  <c r="BN50" i="6" s="1"/>
  <c r="BO83" i="6" s="1"/>
  <c r="W230" i="6"/>
  <c r="X230" i="6" s="1"/>
  <c r="BB66" i="6"/>
  <c r="BR34" i="6" s="1"/>
  <c r="BR50" i="6" s="1"/>
  <c r="BS83" i="6" s="1"/>
  <c r="AT52" i="6"/>
  <c r="BJ20" i="6" s="1"/>
  <c r="BJ36" i="6" s="1"/>
  <c r="BK69" i="6" s="1"/>
  <c r="BA55" i="6"/>
  <c r="BQ23" i="6" s="1"/>
  <c r="BQ39" i="6" s="1"/>
  <c r="BR72" i="6" s="1"/>
  <c r="W119" i="6"/>
  <c r="X119" i="6" s="1"/>
  <c r="AU60" i="6"/>
  <c r="BK28" i="6" s="1"/>
  <c r="BK44" i="6" s="1"/>
  <c r="BL77" i="6" s="1"/>
  <c r="W179" i="6"/>
  <c r="X179" i="6" s="1"/>
  <c r="AY60" i="6"/>
  <c r="BO28" i="6" s="1"/>
  <c r="BO44" i="6" s="1"/>
  <c r="BP77" i="6" s="1"/>
  <c r="W239" i="6"/>
  <c r="X239" i="6" s="1"/>
  <c r="BC60" i="6"/>
  <c r="BS28" i="6" s="1"/>
  <c r="BS44" i="6" s="1"/>
  <c r="BT77" i="6" s="1"/>
  <c r="W90" i="6"/>
  <c r="X90" i="6" s="1"/>
  <c r="AS61" i="6"/>
  <c r="BI29" i="6" s="1"/>
  <c r="BI45" i="6" s="1"/>
  <c r="BJ78" i="6" s="1"/>
  <c r="W150" i="6"/>
  <c r="X150" i="6" s="1"/>
  <c r="AW61" i="6"/>
  <c r="BM29" i="6" s="1"/>
  <c r="BM45" i="6" s="1"/>
  <c r="BN78" i="6" s="1"/>
  <c r="W210" i="6"/>
  <c r="X210" i="6" s="1"/>
  <c r="BA61" i="6"/>
  <c r="BQ29" i="6" s="1"/>
  <c r="BQ45" i="6" s="1"/>
  <c r="BR78" i="6" s="1"/>
  <c r="W121" i="6"/>
  <c r="X121" i="6" s="1"/>
  <c r="AU62" i="6"/>
  <c r="BK30" i="6" s="1"/>
  <c r="BK46" i="6" s="1"/>
  <c r="BL79" i="6" s="1"/>
  <c r="BC62" i="6"/>
  <c r="BS30" i="6" s="1"/>
  <c r="BS46" i="6" s="1"/>
  <c r="BT79" i="6" s="1"/>
  <c r="W241" i="6"/>
  <c r="X241" i="6" s="1"/>
  <c r="W92" i="6"/>
  <c r="X92" i="6" s="1"/>
  <c r="AS63" i="6"/>
  <c r="BI31" i="6" s="1"/>
  <c r="BI47" i="6" s="1"/>
  <c r="BJ80" i="6" s="1"/>
  <c r="W152" i="6"/>
  <c r="X152" i="6" s="1"/>
  <c r="AW63" i="6"/>
  <c r="BM31" i="6" s="1"/>
  <c r="BM47" i="6" s="1"/>
  <c r="BN80" i="6" s="1"/>
  <c r="W212" i="6"/>
  <c r="X212" i="6" s="1"/>
  <c r="BA63" i="6"/>
  <c r="BQ31" i="6" s="1"/>
  <c r="BQ47" i="6" s="1"/>
  <c r="BR80" i="6" s="1"/>
  <c r="W31" i="6"/>
  <c r="X31" i="6" s="1"/>
  <c r="AQ64" i="6"/>
  <c r="BG32" i="6" s="1"/>
  <c r="BG48" i="6" s="1"/>
  <c r="BH81" i="6" s="1"/>
  <c r="W63" i="6"/>
  <c r="X63" i="6" s="1"/>
  <c r="AU64" i="6"/>
  <c r="BK32" i="6" s="1"/>
  <c r="BK48" i="6" s="1"/>
  <c r="BL81" i="6" s="1"/>
  <c r="W123" i="6"/>
  <c r="X123" i="6" s="1"/>
  <c r="W183" i="6"/>
  <c r="X183" i="6" s="1"/>
  <c r="AY64" i="6"/>
  <c r="BO32" i="6" s="1"/>
  <c r="BO48" i="6" s="1"/>
  <c r="BP81" i="6" s="1"/>
  <c r="W243" i="6"/>
  <c r="X243" i="6" s="1"/>
  <c r="BC64" i="6"/>
  <c r="BS32" i="6" s="1"/>
  <c r="BS48" i="6" s="1"/>
  <c r="BT81" i="6" s="1"/>
  <c r="AS65" i="6"/>
  <c r="BI33" i="6" s="1"/>
  <c r="BI49" i="6" s="1"/>
  <c r="BJ82" i="6" s="1"/>
  <c r="W94" i="6"/>
  <c r="X94" i="6" s="1"/>
  <c r="W154" i="6"/>
  <c r="X154" i="6" s="1"/>
  <c r="AW65" i="6"/>
  <c r="BM33" i="6" s="1"/>
  <c r="BM49" i="6" s="1"/>
  <c r="BN82" i="6" s="1"/>
  <c r="W214" i="6"/>
  <c r="X214" i="6" s="1"/>
  <c r="BA65" i="6"/>
  <c r="BQ33" i="6" s="1"/>
  <c r="BQ49" i="6" s="1"/>
  <c r="BR82" i="6" s="1"/>
  <c r="W33" i="6"/>
  <c r="X33" i="6" s="1"/>
  <c r="AQ66" i="6"/>
  <c r="BG34" i="6" s="1"/>
  <c r="BG50" i="6" s="1"/>
  <c r="BH83" i="6" s="1"/>
  <c r="W65" i="6"/>
  <c r="X65" i="6" s="1"/>
  <c r="W185" i="6"/>
  <c r="X185" i="6" s="1"/>
  <c r="AY66" i="6"/>
  <c r="BO34" i="6" s="1"/>
  <c r="BO50" i="6" s="1"/>
  <c r="BP83" i="6" s="1"/>
  <c r="BC66" i="6"/>
  <c r="BS34" i="6" s="1"/>
  <c r="BS50" i="6" s="1"/>
  <c r="BT83" i="6" s="1"/>
  <c r="W245" i="6"/>
  <c r="X245" i="6" s="1"/>
  <c r="AY62" i="6"/>
  <c r="BO30" i="6" s="1"/>
  <c r="BO46" i="6" s="1"/>
  <c r="BP79" i="6" s="1"/>
  <c r="AS64" i="6"/>
  <c r="BI32" i="6" s="1"/>
  <c r="BI48" i="6" s="1"/>
  <c r="BJ81" i="6" s="1"/>
  <c r="AV60" i="6"/>
  <c r="BL28" i="6" s="1"/>
  <c r="BL44" i="6" s="1"/>
  <c r="BM77" i="6" s="1"/>
  <c r="W134" i="6"/>
  <c r="X134" i="6" s="1"/>
  <c r="W194" i="6"/>
  <c r="X194" i="6" s="1"/>
  <c r="AZ60" i="6"/>
  <c r="BP28" i="6" s="1"/>
  <c r="BP44" i="6" s="1"/>
  <c r="BQ77" i="6" s="1"/>
  <c r="W254" i="6"/>
  <c r="X254" i="6" s="1"/>
  <c r="BD60" i="6"/>
  <c r="BT28" i="6" s="1"/>
  <c r="BT44" i="6" s="1"/>
  <c r="BU77" i="6" s="1"/>
  <c r="W165" i="6"/>
  <c r="X165" i="6" s="1"/>
  <c r="AX61" i="6"/>
  <c r="BN29" i="6" s="1"/>
  <c r="BN45" i="6" s="1"/>
  <c r="BO78" i="6" s="1"/>
  <c r="W76" i="6"/>
  <c r="X76" i="6" s="1"/>
  <c r="AR62" i="6"/>
  <c r="BH30" i="6" s="1"/>
  <c r="BH46" i="6" s="1"/>
  <c r="BI79" i="6" s="1"/>
  <c r="W136" i="6"/>
  <c r="X136" i="6" s="1"/>
  <c r="AV62" i="6"/>
  <c r="BL30" i="6" s="1"/>
  <c r="BL46" i="6" s="1"/>
  <c r="BM79" i="6" s="1"/>
  <c r="W196" i="6"/>
  <c r="X196" i="6" s="1"/>
  <c r="AZ62" i="6"/>
  <c r="BP30" i="6" s="1"/>
  <c r="BP46" i="6" s="1"/>
  <c r="BQ79" i="6" s="1"/>
  <c r="W256" i="6"/>
  <c r="X256" i="6" s="1"/>
  <c r="BD62" i="6"/>
  <c r="BT30" i="6" s="1"/>
  <c r="BT46" i="6" s="1"/>
  <c r="BU79" i="6" s="1"/>
  <c r="AP63" i="6"/>
  <c r="BF31" i="6" s="1"/>
  <c r="BF47" i="6" s="1"/>
  <c r="BG80" i="6" s="1"/>
  <c r="W47" i="6"/>
  <c r="X47" i="6" s="1"/>
  <c r="AT63" i="6"/>
  <c r="BJ31" i="6" s="1"/>
  <c r="BJ47" i="6" s="1"/>
  <c r="BK80" i="6" s="1"/>
  <c r="W107" i="6"/>
  <c r="X107" i="6" s="1"/>
  <c r="W167" i="6"/>
  <c r="X167" i="6" s="1"/>
  <c r="AX63" i="6"/>
  <c r="BN31" i="6" s="1"/>
  <c r="BN47" i="6" s="1"/>
  <c r="BO80" i="6" s="1"/>
  <c r="W227" i="6"/>
  <c r="X227" i="6" s="1"/>
  <c r="BB63" i="6"/>
  <c r="BR31" i="6" s="1"/>
  <c r="BR47" i="6" s="1"/>
  <c r="BS80" i="6" s="1"/>
  <c r="AR64" i="6"/>
  <c r="BH32" i="6" s="1"/>
  <c r="BH48" i="6" s="1"/>
  <c r="BI81" i="6" s="1"/>
  <c r="W78" i="6"/>
  <c r="X78" i="6" s="1"/>
  <c r="W138" i="6"/>
  <c r="X138" i="6" s="1"/>
  <c r="AV64" i="6"/>
  <c r="BL32" i="6" s="1"/>
  <c r="BL48" i="6" s="1"/>
  <c r="BM81" i="6" s="1"/>
  <c r="W198" i="6"/>
  <c r="X198" i="6" s="1"/>
  <c r="AZ64" i="6"/>
  <c r="BP32" i="6" s="1"/>
  <c r="BP48" i="6" s="1"/>
  <c r="BQ81" i="6" s="1"/>
  <c r="W258" i="6"/>
  <c r="X258" i="6" s="1"/>
  <c r="BD64" i="6"/>
  <c r="BT32" i="6" s="1"/>
  <c r="BT48" i="6" s="1"/>
  <c r="BU81" i="6" s="1"/>
  <c r="W109" i="6"/>
  <c r="X109" i="6" s="1"/>
  <c r="AT65" i="6"/>
  <c r="BJ33" i="6" s="1"/>
  <c r="BJ49" i="6" s="1"/>
  <c r="BK82" i="6" s="1"/>
  <c r="W229" i="6"/>
  <c r="X229" i="6" s="1"/>
  <c r="BB65" i="6"/>
  <c r="BR33" i="6" s="1"/>
  <c r="BR49" i="6" s="1"/>
  <c r="BS82" i="6" s="1"/>
  <c r="W80" i="6"/>
  <c r="X80" i="6" s="1"/>
  <c r="AR66" i="6"/>
  <c r="BH34" i="6" s="1"/>
  <c r="BH50" i="6" s="1"/>
  <c r="BI83" i="6" s="1"/>
  <c r="W140" i="6"/>
  <c r="X140" i="6" s="1"/>
  <c r="AV66" i="6"/>
  <c r="BL34" i="6" s="1"/>
  <c r="BL50" i="6" s="1"/>
  <c r="BM83" i="6" s="1"/>
  <c r="W200" i="6"/>
  <c r="X200" i="6" s="1"/>
  <c r="AZ66" i="6"/>
  <c r="BP34" i="6" s="1"/>
  <c r="BP50" i="6" s="1"/>
  <c r="BQ83" i="6" s="1"/>
  <c r="W260" i="6"/>
  <c r="X260" i="6" s="1"/>
  <c r="BD66" i="6"/>
  <c r="BT34" i="6" s="1"/>
  <c r="BT50" i="6" s="1"/>
  <c r="BU83" i="6" s="1"/>
  <c r="AT61" i="6"/>
  <c r="BJ29" i="6" s="1"/>
  <c r="BJ45" i="6" s="1"/>
  <c r="BK78" i="6" s="1"/>
  <c r="BA64" i="6"/>
  <c r="BQ32" i="6" s="1"/>
  <c r="BQ48" i="6" s="1"/>
  <c r="BR81" i="6" s="1"/>
  <c r="AU66" i="6"/>
  <c r="BK34" i="6" s="1"/>
  <c r="BK50" i="6" s="1"/>
  <c r="BL83" i="6" s="1"/>
  <c r="W238" i="6"/>
  <c r="X238" i="6" s="1"/>
  <c r="BC59" i="6"/>
  <c r="BS27" i="6" s="1"/>
  <c r="BS43" i="6" s="1"/>
  <c r="BT76" i="6" s="1"/>
  <c r="W89" i="6"/>
  <c r="X89" i="6" s="1"/>
  <c r="AS60" i="6"/>
  <c r="BI28" i="6" s="1"/>
  <c r="BI44" i="6" s="1"/>
  <c r="BJ77" i="6" s="1"/>
  <c r="W209" i="6"/>
  <c r="X209" i="6" s="1"/>
  <c r="BA60" i="6"/>
  <c r="BQ28" i="6" s="1"/>
  <c r="BQ44" i="6" s="1"/>
  <c r="BR77" i="6" s="1"/>
  <c r="W120" i="6"/>
  <c r="X120" i="6" s="1"/>
  <c r="AU61" i="6"/>
  <c r="BK29" i="6" s="1"/>
  <c r="BK45" i="6" s="1"/>
  <c r="BL78" i="6" s="1"/>
  <c r="W180" i="6"/>
  <c r="X180" i="6" s="1"/>
  <c r="AY61" i="6"/>
  <c r="BO29" i="6" s="1"/>
  <c r="BO45" i="6" s="1"/>
  <c r="BP78" i="6" s="1"/>
  <c r="W240" i="6"/>
  <c r="X240" i="6" s="1"/>
  <c r="BC61" i="6"/>
  <c r="BS29" i="6" s="1"/>
  <c r="BS45" i="6" s="1"/>
  <c r="BT78" i="6" s="1"/>
  <c r="AS62" i="6"/>
  <c r="BI30" i="6" s="1"/>
  <c r="BI46" i="6" s="1"/>
  <c r="BJ79" i="6" s="1"/>
  <c r="W91" i="6"/>
  <c r="X91" i="6" s="1"/>
  <c r="W151" i="6"/>
  <c r="X151" i="6" s="1"/>
  <c r="AW62" i="6"/>
  <c r="BM30" i="6" s="1"/>
  <c r="BM46" i="6" s="1"/>
  <c r="BN79" i="6" s="1"/>
  <c r="W211" i="6"/>
  <c r="X211" i="6" s="1"/>
  <c r="BA62" i="6"/>
  <c r="BQ30" i="6" s="1"/>
  <c r="BQ46" i="6" s="1"/>
  <c r="BR79" i="6" s="1"/>
  <c r="AQ63" i="6"/>
  <c r="BG31" i="6" s="1"/>
  <c r="BG47" i="6" s="1"/>
  <c r="BH80" i="6" s="1"/>
  <c r="W62" i="6"/>
  <c r="X62" i="6" s="1"/>
  <c r="W122" i="6"/>
  <c r="X122" i="6" s="1"/>
  <c r="AU63" i="6"/>
  <c r="BK31" i="6" s="1"/>
  <c r="BK47" i="6" s="1"/>
  <c r="BL80" i="6" s="1"/>
  <c r="W182" i="6"/>
  <c r="X182" i="6" s="1"/>
  <c r="AY63" i="6"/>
  <c r="BO31" i="6" s="1"/>
  <c r="BO47" i="6" s="1"/>
  <c r="BP80" i="6" s="1"/>
  <c r="W242" i="6"/>
  <c r="X242" i="6" s="1"/>
  <c r="BC63" i="6"/>
  <c r="BS31" i="6" s="1"/>
  <c r="BS47" i="6" s="1"/>
  <c r="BT80" i="6" s="1"/>
  <c r="W153" i="6"/>
  <c r="X153" i="6" s="1"/>
  <c r="AW64" i="6"/>
  <c r="BM32" i="6" s="1"/>
  <c r="BM48" i="6" s="1"/>
  <c r="BN81" i="6" s="1"/>
  <c r="W32" i="6"/>
  <c r="X32" i="6" s="1"/>
  <c r="AQ65" i="6"/>
  <c r="BG33" i="6" s="1"/>
  <c r="BG49" i="6" s="1"/>
  <c r="BH82" i="6" s="1"/>
  <c r="W64" i="6"/>
  <c r="X64" i="6" s="1"/>
  <c r="W124" i="6"/>
  <c r="X124" i="6" s="1"/>
  <c r="AU65" i="6"/>
  <c r="BK33" i="6" s="1"/>
  <c r="BK49" i="6" s="1"/>
  <c r="BL82" i="6" s="1"/>
  <c r="W184" i="6"/>
  <c r="X184" i="6" s="1"/>
  <c r="AY65" i="6"/>
  <c r="BO33" i="6" s="1"/>
  <c r="BO49" i="6" s="1"/>
  <c r="BP82" i="6" s="1"/>
  <c r="W244" i="6"/>
  <c r="X244" i="6" s="1"/>
  <c r="BC65" i="6"/>
  <c r="BS33" i="6" s="1"/>
  <c r="BS49" i="6" s="1"/>
  <c r="BT82" i="6" s="1"/>
  <c r="W95" i="6"/>
  <c r="X95" i="6" s="1"/>
  <c r="AS66" i="6"/>
  <c r="BI34" i="6" s="1"/>
  <c r="BI50" i="6" s="1"/>
  <c r="BJ83" i="6" s="1"/>
  <c r="W155" i="6"/>
  <c r="X155" i="6" s="1"/>
  <c r="AW66" i="6"/>
  <c r="BM34" i="6" s="1"/>
  <c r="BM50" i="6" s="1"/>
  <c r="BN83" i="6" s="1"/>
  <c r="W215" i="6"/>
  <c r="X215" i="6" s="1"/>
  <c r="BA66" i="6"/>
  <c r="BQ34" i="6" s="1"/>
  <c r="BQ50" i="6" s="1"/>
  <c r="BR83" i="6" s="1"/>
  <c r="W34" i="6"/>
  <c r="X34" i="6" s="1"/>
  <c r="BB61" i="6"/>
  <c r="BR29" i="6" s="1"/>
  <c r="BR45" i="6" s="1"/>
  <c r="BS78" i="6" s="1"/>
  <c r="AP65" i="6"/>
  <c r="BF33" i="6" s="1"/>
  <c r="BF49" i="6" s="1"/>
  <c r="BG82" i="6" s="1"/>
  <c r="W37" i="5"/>
  <c r="X37" i="5" s="1"/>
  <c r="F20" i="5"/>
  <c r="F36" i="5" s="1"/>
  <c r="AV52" i="5"/>
  <c r="BL20" i="5" s="1"/>
  <c r="BL36" i="5" s="1"/>
  <c r="BM69" i="5" s="1"/>
  <c r="W126" i="5"/>
  <c r="X126" i="5" s="1"/>
  <c r="W246" i="5"/>
  <c r="X246" i="5" s="1"/>
  <c r="BD52" i="5"/>
  <c r="BT20" i="5" s="1"/>
  <c r="BT36" i="5" s="1"/>
  <c r="BU69" i="5" s="1"/>
  <c r="W205" i="5"/>
  <c r="X205" i="5" s="1"/>
  <c r="BA56" i="5"/>
  <c r="BQ24" i="5" s="1"/>
  <c r="BQ40" i="5" s="1"/>
  <c r="BR73" i="5" s="1"/>
  <c r="W161" i="5"/>
  <c r="X161" i="5" s="1"/>
  <c r="AX57" i="5"/>
  <c r="BN25" i="5" s="1"/>
  <c r="BN41" i="5" s="1"/>
  <c r="BO74" i="5" s="1"/>
  <c r="W107" i="5"/>
  <c r="X107" i="5" s="1"/>
  <c r="AT63" i="5"/>
  <c r="BJ31" i="5" s="1"/>
  <c r="BJ47" i="5" s="1"/>
  <c r="BK80" i="5" s="1"/>
  <c r="BB63" i="5"/>
  <c r="BR31" i="5" s="1"/>
  <c r="BR47" i="5" s="1"/>
  <c r="BS80" i="5" s="1"/>
  <c r="W227" i="5"/>
  <c r="X227" i="5" s="1"/>
  <c r="AS64" i="5"/>
  <c r="BI32" i="5" s="1"/>
  <c r="BI48" i="5" s="1"/>
  <c r="BJ81" i="5" s="1"/>
  <c r="W93" i="5"/>
  <c r="X93" i="5" s="1"/>
  <c r="B22" i="5"/>
  <c r="AS52" i="5"/>
  <c r="BI20" i="5" s="1"/>
  <c r="BI36" i="5" s="1"/>
  <c r="BJ69" i="5" s="1"/>
  <c r="W81" i="5"/>
  <c r="X81" i="5" s="1"/>
  <c r="W141" i="5"/>
  <c r="X141" i="5" s="1"/>
  <c r="AW52" i="5"/>
  <c r="BM20" i="5" s="1"/>
  <c r="BM36" i="5" s="1"/>
  <c r="BN69" i="5" s="1"/>
  <c r="AX59" i="5"/>
  <c r="BN27" i="5" s="1"/>
  <c r="BN43" i="5" s="1"/>
  <c r="BO76" i="5" s="1"/>
  <c r="W163" i="5"/>
  <c r="X163" i="5" s="1"/>
  <c r="W61" i="5"/>
  <c r="X61" i="5" s="1"/>
  <c r="AQ62" i="5"/>
  <c r="BG30" i="5" s="1"/>
  <c r="BG46" i="5" s="1"/>
  <c r="BH79" i="5" s="1"/>
  <c r="W181" i="5"/>
  <c r="X181" i="5" s="1"/>
  <c r="AY62" i="5"/>
  <c r="BO30" i="5" s="1"/>
  <c r="BO46" i="5" s="1"/>
  <c r="BP79" i="5" s="1"/>
  <c r="AQ65" i="5"/>
  <c r="BG33" i="5" s="1"/>
  <c r="BG49" i="5" s="1"/>
  <c r="BH82" i="5" s="1"/>
  <c r="W244" i="5"/>
  <c r="X244" i="5" s="1"/>
  <c r="BC65" i="5"/>
  <c r="BS33" i="5" s="1"/>
  <c r="BS49" i="5" s="1"/>
  <c r="BT82" i="5" s="1"/>
  <c r="AQ66" i="5"/>
  <c r="BG34" i="5" s="1"/>
  <c r="BG50" i="5" s="1"/>
  <c r="BH83" i="5" s="1"/>
  <c r="W65" i="5"/>
  <c r="X65" i="5" s="1"/>
  <c r="W125" i="5"/>
  <c r="X125" i="5" s="1"/>
  <c r="AU66" i="5"/>
  <c r="BK34" i="5" s="1"/>
  <c r="BK50" i="5" s="1"/>
  <c r="BL83" i="5" s="1"/>
  <c r="W185" i="5"/>
  <c r="X185" i="5" s="1"/>
  <c r="AY66" i="5"/>
  <c r="BO34" i="5" s="1"/>
  <c r="BO50" i="5" s="1"/>
  <c r="BP83" i="5" s="1"/>
  <c r="BA64" i="5"/>
  <c r="BQ32" i="5" s="1"/>
  <c r="BQ48" i="5" s="1"/>
  <c r="BR81" i="5" s="1"/>
  <c r="D20" i="5"/>
  <c r="C21" i="5"/>
  <c r="W112" i="5"/>
  <c r="X112" i="5" s="1"/>
  <c r="AU53" i="5"/>
  <c r="BK21" i="5" s="1"/>
  <c r="BK37" i="5" s="1"/>
  <c r="BL70" i="5" s="1"/>
  <c r="W172" i="5"/>
  <c r="X172" i="5" s="1"/>
  <c r="AY53" i="5"/>
  <c r="BO21" i="5" s="1"/>
  <c r="BO37" i="5" s="1"/>
  <c r="BP70" i="5" s="1"/>
  <c r="W232" i="5"/>
  <c r="X232" i="5" s="1"/>
  <c r="BC53" i="5"/>
  <c r="BS21" i="5" s="1"/>
  <c r="BS37" i="5" s="1"/>
  <c r="BT70" i="5" s="1"/>
  <c r="W113" i="5"/>
  <c r="X113" i="5" s="1"/>
  <c r="AU54" i="5"/>
  <c r="BK22" i="5" s="1"/>
  <c r="BK38" i="5" s="1"/>
  <c r="BL71" i="5" s="1"/>
  <c r="W173" i="5"/>
  <c r="X173" i="5" s="1"/>
  <c r="AY54" i="5"/>
  <c r="BO22" i="5" s="1"/>
  <c r="BO38" i="5" s="1"/>
  <c r="BP71" i="5" s="1"/>
  <c r="BC54" i="5"/>
  <c r="BS22" i="5" s="1"/>
  <c r="BS38" i="5" s="1"/>
  <c r="BT71" i="5" s="1"/>
  <c r="W233" i="5"/>
  <c r="X233" i="5" s="1"/>
  <c r="W178" i="5"/>
  <c r="X178" i="5" s="1"/>
  <c r="AY59" i="5"/>
  <c r="BO27" i="5" s="1"/>
  <c r="BO43" i="5" s="1"/>
  <c r="BP76" i="5" s="1"/>
  <c r="W238" i="5"/>
  <c r="X238" i="5" s="1"/>
  <c r="BC59" i="5"/>
  <c r="BS27" i="5" s="1"/>
  <c r="BS43" i="5" s="1"/>
  <c r="BT76" i="5" s="1"/>
  <c r="W119" i="5"/>
  <c r="X119" i="5" s="1"/>
  <c r="AU60" i="5"/>
  <c r="BK28" i="5" s="1"/>
  <c r="BK44" i="5" s="1"/>
  <c r="BL77" i="5" s="1"/>
  <c r="AY60" i="5"/>
  <c r="BO28" i="5" s="1"/>
  <c r="BO44" i="5" s="1"/>
  <c r="BP77" i="5" s="1"/>
  <c r="W179" i="5"/>
  <c r="X179" i="5" s="1"/>
  <c r="W239" i="5"/>
  <c r="X239" i="5" s="1"/>
  <c r="BC60" i="5"/>
  <c r="BS28" i="5" s="1"/>
  <c r="BS44" i="5" s="1"/>
  <c r="BT77" i="5" s="1"/>
  <c r="W120" i="5"/>
  <c r="X120" i="5" s="1"/>
  <c r="AU61" i="5"/>
  <c r="BK29" i="5" s="1"/>
  <c r="BK45" i="5" s="1"/>
  <c r="BL78" i="5" s="1"/>
  <c r="BC61" i="5"/>
  <c r="BS29" i="5" s="1"/>
  <c r="BS45" i="5" s="1"/>
  <c r="BT78" i="5" s="1"/>
  <c r="W240" i="5"/>
  <c r="X240" i="5" s="1"/>
  <c r="BD54" i="5"/>
  <c r="BT22" i="5" s="1"/>
  <c r="BT38" i="5" s="1"/>
  <c r="BU71" i="5" s="1"/>
  <c r="BA55" i="5"/>
  <c r="BQ23" i="5" s="1"/>
  <c r="BQ39" i="5" s="1"/>
  <c r="BR72" i="5" s="1"/>
  <c r="AY61" i="5"/>
  <c r="BO29" i="5" s="1"/>
  <c r="BO45" i="5" s="1"/>
  <c r="BP78" i="5" s="1"/>
  <c r="W64" i="5"/>
  <c r="X64" i="5" s="1"/>
  <c r="BC66" i="5"/>
  <c r="BS34" i="5" s="1"/>
  <c r="BS50" i="5" s="1"/>
  <c r="BT83" i="5" s="1"/>
  <c r="W101" i="5"/>
  <c r="X101" i="5" s="1"/>
  <c r="W145" i="5"/>
  <c r="X145" i="5" s="1"/>
  <c r="AB3" i="5"/>
  <c r="BJ3" i="5" s="1"/>
  <c r="CR3" i="5" s="1"/>
  <c r="AP63" i="5"/>
  <c r="BF31" i="5" s="1"/>
  <c r="BF47" i="5" s="1"/>
  <c r="BG80" i="5" s="1"/>
  <c r="W47" i="5"/>
  <c r="X47" i="5" s="1"/>
  <c r="W167" i="5"/>
  <c r="X167" i="5" s="1"/>
  <c r="AX63" i="5"/>
  <c r="BN31" i="5" s="1"/>
  <c r="BN47" i="5" s="1"/>
  <c r="BO80" i="5" s="1"/>
  <c r="AO64" i="5"/>
  <c r="BE32" i="5" s="1"/>
  <c r="BE48" i="5" s="1"/>
  <c r="BF81" i="5" s="1"/>
  <c r="W33" i="5"/>
  <c r="X33" i="5" s="1"/>
  <c r="AW64" i="5"/>
  <c r="BM32" i="5" s="1"/>
  <c r="BM48" i="5" s="1"/>
  <c r="BN81" i="5" s="1"/>
  <c r="W103" i="5"/>
  <c r="X103" i="5" s="1"/>
  <c r="AT59" i="5"/>
  <c r="BJ27" i="5" s="1"/>
  <c r="BJ43" i="5" s="1"/>
  <c r="BK76" i="5" s="1"/>
  <c r="W223" i="5"/>
  <c r="X223" i="5" s="1"/>
  <c r="BB59" i="5"/>
  <c r="BR27" i="5" s="1"/>
  <c r="BR43" i="5" s="1"/>
  <c r="BS76" i="5" s="1"/>
  <c r="AU62" i="5"/>
  <c r="BK30" i="5" s="1"/>
  <c r="BK46" i="5" s="1"/>
  <c r="BL79" i="5" s="1"/>
  <c r="W121" i="5"/>
  <c r="X121" i="5" s="1"/>
  <c r="W241" i="5"/>
  <c r="X241" i="5" s="1"/>
  <c r="BC62" i="5"/>
  <c r="BS30" i="5" s="1"/>
  <c r="BS46" i="5" s="1"/>
  <c r="BT79" i="5" s="1"/>
  <c r="W124" i="5"/>
  <c r="X124" i="5" s="1"/>
  <c r="AU65" i="5"/>
  <c r="BK33" i="5" s="1"/>
  <c r="BK49" i="5" s="1"/>
  <c r="BL82" i="5" s="1"/>
  <c r="W184" i="5"/>
  <c r="X184" i="5" s="1"/>
  <c r="AY65" i="5"/>
  <c r="BO33" i="5" s="1"/>
  <c r="BO49" i="5" s="1"/>
  <c r="BP82" i="5" s="1"/>
  <c r="AA3" i="5"/>
  <c r="BI3" i="5" s="1"/>
  <c r="CQ3" i="5" s="1"/>
  <c r="E20" i="5"/>
  <c r="AP53" i="5"/>
  <c r="BF21" i="5" s="1"/>
  <c r="BF37" i="5" s="1"/>
  <c r="BG70" i="5" s="1"/>
  <c r="E21" i="5"/>
  <c r="F22" i="5"/>
  <c r="F38" i="5" s="1"/>
  <c r="W128" i="5"/>
  <c r="X128" i="5" s="1"/>
  <c r="AV54" i="5"/>
  <c r="BL22" i="5" s="1"/>
  <c r="BL38" i="5" s="1"/>
  <c r="BM71" i="5" s="1"/>
  <c r="W188" i="5"/>
  <c r="X188" i="5" s="1"/>
  <c r="AZ54" i="5"/>
  <c r="BP22" i="5" s="1"/>
  <c r="BP38" i="5" s="1"/>
  <c r="BQ71" i="5" s="1"/>
  <c r="W84" i="5"/>
  <c r="X84" i="5" s="1"/>
  <c r="AS55" i="5"/>
  <c r="BI23" i="5" s="1"/>
  <c r="BI39" i="5" s="1"/>
  <c r="BJ72" i="5" s="1"/>
  <c r="W130" i="5"/>
  <c r="X130" i="5" s="1"/>
  <c r="AV56" i="5"/>
  <c r="BL24" i="5" s="1"/>
  <c r="BL40" i="5" s="1"/>
  <c r="BM73" i="5" s="1"/>
  <c r="W190" i="5"/>
  <c r="X190" i="5" s="1"/>
  <c r="AZ56" i="5"/>
  <c r="BP24" i="5" s="1"/>
  <c r="BP40" i="5" s="1"/>
  <c r="BQ73" i="5" s="1"/>
  <c r="W250" i="5"/>
  <c r="X250" i="5" s="1"/>
  <c r="BD56" i="5"/>
  <c r="BT24" i="5" s="1"/>
  <c r="BT40" i="5" s="1"/>
  <c r="BU73" i="5" s="1"/>
  <c r="AS57" i="5"/>
  <c r="BI25" i="5" s="1"/>
  <c r="BI41" i="5" s="1"/>
  <c r="BJ74" i="5" s="1"/>
  <c r="W86" i="5"/>
  <c r="X86" i="5" s="1"/>
  <c r="W146" i="5"/>
  <c r="X146" i="5" s="1"/>
  <c r="AW57" i="5"/>
  <c r="BM25" i="5" s="1"/>
  <c r="BM41" i="5" s="1"/>
  <c r="BN74" i="5" s="1"/>
  <c r="W206" i="5"/>
  <c r="X206" i="5" s="1"/>
  <c r="BA57" i="5"/>
  <c r="BQ25" i="5" s="1"/>
  <c r="BQ41" i="5" s="1"/>
  <c r="BR74" i="5" s="1"/>
  <c r="W87" i="5"/>
  <c r="X87" i="5" s="1"/>
  <c r="AS58" i="5"/>
  <c r="BI26" i="5" s="1"/>
  <c r="BI42" i="5" s="1"/>
  <c r="BJ75" i="5" s="1"/>
  <c r="W147" i="5"/>
  <c r="X147" i="5" s="1"/>
  <c r="AW58" i="5"/>
  <c r="BM26" i="5" s="1"/>
  <c r="BM42" i="5" s="1"/>
  <c r="BN75" i="5" s="1"/>
  <c r="W207" i="5"/>
  <c r="X207" i="5" s="1"/>
  <c r="BA58" i="5"/>
  <c r="BQ26" i="5" s="1"/>
  <c r="BQ42" i="5" s="1"/>
  <c r="BR75" i="5" s="1"/>
  <c r="AO63" i="5"/>
  <c r="BE31" i="5" s="1"/>
  <c r="BE47" i="5" s="1"/>
  <c r="BF80" i="5" s="1"/>
  <c r="W152" i="5"/>
  <c r="X152" i="5" s="1"/>
  <c r="AW63" i="5"/>
  <c r="BM31" i="5" s="1"/>
  <c r="BM47" i="5" s="1"/>
  <c r="BN80" i="5" s="1"/>
  <c r="W212" i="5"/>
  <c r="X212" i="5" s="1"/>
  <c r="BA63" i="5"/>
  <c r="BQ31" i="5" s="1"/>
  <c r="BQ47" i="5" s="1"/>
  <c r="BR80" i="5" s="1"/>
  <c r="AR64" i="5"/>
  <c r="BH32" i="5" s="1"/>
  <c r="BH48" i="5" s="1"/>
  <c r="BI81" i="5" s="1"/>
  <c r="W78" i="5"/>
  <c r="X78" i="5" s="1"/>
  <c r="W138" i="5"/>
  <c r="X138" i="5" s="1"/>
  <c r="AV64" i="5"/>
  <c r="BL32" i="5" s="1"/>
  <c r="BL48" i="5" s="1"/>
  <c r="BM81" i="5" s="1"/>
  <c r="W198" i="5"/>
  <c r="X198" i="5" s="1"/>
  <c r="AZ64" i="5"/>
  <c r="BP32" i="5" s="1"/>
  <c r="BP48" i="5" s="1"/>
  <c r="BQ81" i="5" s="1"/>
  <c r="W258" i="5"/>
  <c r="X258" i="5" s="1"/>
  <c r="BD64" i="5"/>
  <c r="BT32" i="5" s="1"/>
  <c r="BT48" i="5" s="1"/>
  <c r="BU81" i="5" s="1"/>
  <c r="AZ52" i="5"/>
  <c r="BP20" i="5" s="1"/>
  <c r="BP36" i="5" s="1"/>
  <c r="BQ69" i="5" s="1"/>
  <c r="AS56" i="5"/>
  <c r="BI24" i="5" s="1"/>
  <c r="BI40" i="5" s="1"/>
  <c r="BJ73" i="5" s="1"/>
  <c r="BB57" i="5"/>
  <c r="BR25" i="5" s="1"/>
  <c r="BR41" i="5" s="1"/>
  <c r="BS74" i="5" s="1"/>
  <c r="W156" i="5"/>
  <c r="X156" i="5" s="1"/>
  <c r="AX52" i="5"/>
  <c r="BN20" i="5" s="1"/>
  <c r="BN36" i="5" s="1"/>
  <c r="BO69" i="5" s="1"/>
  <c r="W216" i="5"/>
  <c r="X216" i="5" s="1"/>
  <c r="BB52" i="5"/>
  <c r="BR20" i="5" s="1"/>
  <c r="BR36" i="5" s="1"/>
  <c r="BS69" i="5" s="1"/>
  <c r="W202" i="5"/>
  <c r="X202" i="5" s="1"/>
  <c r="BA53" i="5"/>
  <c r="BQ21" i="5" s="1"/>
  <c r="BQ37" i="5" s="1"/>
  <c r="BR70" i="5" s="1"/>
  <c r="W21" i="5"/>
  <c r="X21" i="5" s="1"/>
  <c r="W83" i="5"/>
  <c r="X83" i="5" s="1"/>
  <c r="AS54" i="5"/>
  <c r="BI22" i="5" s="1"/>
  <c r="BI38" i="5" s="1"/>
  <c r="BJ71" i="5" s="1"/>
  <c r="W143" i="5"/>
  <c r="X143" i="5" s="1"/>
  <c r="AW54" i="5"/>
  <c r="BM22" i="5" s="1"/>
  <c r="BM38" i="5" s="1"/>
  <c r="BN71" i="5" s="1"/>
  <c r="W203" i="5"/>
  <c r="X203" i="5" s="1"/>
  <c r="BA54" i="5"/>
  <c r="BQ22" i="5" s="1"/>
  <c r="BQ38" i="5" s="1"/>
  <c r="BR71" i="5" s="1"/>
  <c r="W99" i="5"/>
  <c r="X99" i="5" s="1"/>
  <c r="AT55" i="5"/>
  <c r="BJ23" i="5" s="1"/>
  <c r="BJ39" i="5" s="1"/>
  <c r="BK72" i="5" s="1"/>
  <c r="W159" i="5"/>
  <c r="X159" i="5" s="1"/>
  <c r="AX55" i="5"/>
  <c r="BN23" i="5" s="1"/>
  <c r="BN39" i="5" s="1"/>
  <c r="BO72" i="5" s="1"/>
  <c r="W219" i="5"/>
  <c r="X219" i="5" s="1"/>
  <c r="BB55" i="5"/>
  <c r="BR23" i="5" s="1"/>
  <c r="BR39" i="5" s="1"/>
  <c r="BS72" i="5" s="1"/>
  <c r="AY57" i="5"/>
  <c r="BO25" i="5" s="1"/>
  <c r="BO41" i="5" s="1"/>
  <c r="BP74" i="5" s="1"/>
  <c r="W176" i="5"/>
  <c r="X176" i="5" s="1"/>
  <c r="W236" i="5"/>
  <c r="X236" i="5" s="1"/>
  <c r="BC57" i="5"/>
  <c r="BS25" i="5" s="1"/>
  <c r="BS41" i="5" s="1"/>
  <c r="BT74" i="5" s="1"/>
  <c r="W117" i="5"/>
  <c r="X117" i="5" s="1"/>
  <c r="AU58" i="5"/>
  <c r="BK26" i="5" s="1"/>
  <c r="BK42" i="5" s="1"/>
  <c r="BL75" i="5" s="1"/>
  <c r="W177" i="5"/>
  <c r="X177" i="5" s="1"/>
  <c r="AY58" i="5"/>
  <c r="BO26" i="5" s="1"/>
  <c r="BO42" i="5" s="1"/>
  <c r="BP75" i="5" s="1"/>
  <c r="W134" i="5"/>
  <c r="X134" i="5" s="1"/>
  <c r="AV60" i="5"/>
  <c r="BL28" i="5" s="1"/>
  <c r="BL44" i="5" s="1"/>
  <c r="BM77" i="5" s="1"/>
  <c r="W194" i="5"/>
  <c r="X194" i="5" s="1"/>
  <c r="AZ60" i="5"/>
  <c r="BP28" i="5" s="1"/>
  <c r="BP44" i="5" s="1"/>
  <c r="BQ77" i="5" s="1"/>
  <c r="W254" i="5"/>
  <c r="X254" i="5" s="1"/>
  <c r="BD60" i="5"/>
  <c r="BT28" i="5" s="1"/>
  <c r="BT44" i="5" s="1"/>
  <c r="BU77" i="5" s="1"/>
  <c r="W90" i="5"/>
  <c r="X90" i="5" s="1"/>
  <c r="AS61" i="5"/>
  <c r="BI29" i="5" s="1"/>
  <c r="BI45" i="5" s="1"/>
  <c r="BJ78" i="5" s="1"/>
  <c r="W150" i="5"/>
  <c r="X150" i="5" s="1"/>
  <c r="AW61" i="5"/>
  <c r="BM29" i="5" s="1"/>
  <c r="BM45" i="5" s="1"/>
  <c r="BN78" i="5" s="1"/>
  <c r="W196" i="5"/>
  <c r="X196" i="5" s="1"/>
  <c r="AZ62" i="5"/>
  <c r="BP30" i="5" s="1"/>
  <c r="BP46" i="5" s="1"/>
  <c r="BQ79" i="5" s="1"/>
  <c r="W256" i="5"/>
  <c r="X256" i="5" s="1"/>
  <c r="BD62" i="5"/>
  <c r="BT30" i="5" s="1"/>
  <c r="BT46" i="5" s="1"/>
  <c r="BU79" i="5" s="1"/>
  <c r="W242" i="5"/>
  <c r="X242" i="5" s="1"/>
  <c r="BC63" i="5"/>
  <c r="BS31" i="5" s="1"/>
  <c r="BS47" i="5" s="1"/>
  <c r="BT80" i="5" s="1"/>
  <c r="W154" i="5"/>
  <c r="X154" i="5" s="1"/>
  <c r="AW65" i="5"/>
  <c r="BM33" i="5" s="1"/>
  <c r="BM49" i="5" s="1"/>
  <c r="BN82" i="5" s="1"/>
  <c r="W214" i="5"/>
  <c r="X214" i="5" s="1"/>
  <c r="BA65" i="5"/>
  <c r="BQ33" i="5" s="1"/>
  <c r="BQ49" i="5" s="1"/>
  <c r="BR82" i="5" s="1"/>
  <c r="W80" i="5"/>
  <c r="X80" i="5" s="1"/>
  <c r="AR66" i="5"/>
  <c r="BH34" i="5" s="1"/>
  <c r="BH50" i="5" s="1"/>
  <c r="BI83" i="5" s="1"/>
  <c r="W140" i="5"/>
  <c r="X140" i="5" s="1"/>
  <c r="AV66" i="5"/>
  <c r="BL34" i="5" s="1"/>
  <c r="BL50" i="5" s="1"/>
  <c r="BM83" i="5" s="1"/>
  <c r="W200" i="5"/>
  <c r="X200" i="5" s="1"/>
  <c r="AZ66" i="5"/>
  <c r="BP34" i="5" s="1"/>
  <c r="BP50" i="5" s="1"/>
  <c r="BQ83" i="5" s="1"/>
  <c r="W260" i="5"/>
  <c r="X260" i="5" s="1"/>
  <c r="BD66" i="5"/>
  <c r="BT34" i="5" s="1"/>
  <c r="BT50" i="5" s="1"/>
  <c r="BU83" i="5" s="1"/>
  <c r="AU57" i="5"/>
  <c r="BK25" i="5" s="1"/>
  <c r="BK41" i="5" s="1"/>
  <c r="BL74" i="5" s="1"/>
  <c r="W62" i="5"/>
  <c r="X62" i="5" s="1"/>
  <c r="AU63" i="5"/>
  <c r="BK31" i="5" s="1"/>
  <c r="BK47" i="5" s="1"/>
  <c r="BL80" i="5" s="1"/>
  <c r="B21" i="5"/>
  <c r="W97" i="5"/>
  <c r="X97" i="5" s="1"/>
  <c r="AT53" i="5"/>
  <c r="BJ21" i="5" s="1"/>
  <c r="BJ37" i="5" s="1"/>
  <c r="BK70" i="5" s="1"/>
  <c r="W157" i="5"/>
  <c r="X157" i="5" s="1"/>
  <c r="AX53" i="5"/>
  <c r="BN21" i="5" s="1"/>
  <c r="BN37" i="5" s="1"/>
  <c r="BO70" i="5" s="1"/>
  <c r="W114" i="5"/>
  <c r="X114" i="5" s="1"/>
  <c r="AU55" i="5"/>
  <c r="BK23" i="5" s="1"/>
  <c r="BK39" i="5" s="1"/>
  <c r="BL72" i="5" s="1"/>
  <c r="W174" i="5"/>
  <c r="X174" i="5" s="1"/>
  <c r="AY55" i="5"/>
  <c r="BO23" i="5" s="1"/>
  <c r="BO39" i="5" s="1"/>
  <c r="BP72" i="5" s="1"/>
  <c r="W234" i="5"/>
  <c r="X234" i="5" s="1"/>
  <c r="BC55" i="5"/>
  <c r="BS23" i="5" s="1"/>
  <c r="BS39" i="5" s="1"/>
  <c r="BT72" i="5" s="1"/>
  <c r="W115" i="5"/>
  <c r="X115" i="5" s="1"/>
  <c r="AU56" i="5"/>
  <c r="BK24" i="5" s="1"/>
  <c r="BK40" i="5" s="1"/>
  <c r="BL73" i="5" s="1"/>
  <c r="W175" i="5"/>
  <c r="X175" i="5" s="1"/>
  <c r="AY56" i="5"/>
  <c r="BO24" i="5" s="1"/>
  <c r="BO40" i="5" s="1"/>
  <c r="BP73" i="5" s="1"/>
  <c r="W235" i="5"/>
  <c r="X235" i="5" s="1"/>
  <c r="BC56" i="5"/>
  <c r="BS24" i="5" s="1"/>
  <c r="BS40" i="5" s="1"/>
  <c r="BT73" i="5" s="1"/>
  <c r="W132" i="5"/>
  <c r="X132" i="5" s="1"/>
  <c r="AV58" i="5"/>
  <c r="BL26" i="5" s="1"/>
  <c r="BL42" i="5" s="1"/>
  <c r="BM75" i="5" s="1"/>
  <c r="W192" i="5"/>
  <c r="X192" i="5" s="1"/>
  <c r="AZ58" i="5"/>
  <c r="BP26" i="5" s="1"/>
  <c r="BP42" i="5" s="1"/>
  <c r="BQ75" i="5" s="1"/>
  <c r="W88" i="5"/>
  <c r="X88" i="5" s="1"/>
  <c r="AS59" i="5"/>
  <c r="BI27" i="5" s="1"/>
  <c r="BI43" i="5" s="1"/>
  <c r="BJ76" i="5" s="1"/>
  <c r="W148" i="5"/>
  <c r="X148" i="5" s="1"/>
  <c r="AW59" i="5"/>
  <c r="BM27" i="5" s="1"/>
  <c r="BM43" i="5" s="1"/>
  <c r="BN76" i="5" s="1"/>
  <c r="W89" i="5"/>
  <c r="X89" i="5" s="1"/>
  <c r="AS60" i="5"/>
  <c r="BI28" i="5" s="1"/>
  <c r="BI44" i="5" s="1"/>
  <c r="BJ77" i="5" s="1"/>
  <c r="W209" i="5"/>
  <c r="X209" i="5" s="1"/>
  <c r="BA60" i="5"/>
  <c r="BQ28" i="5" s="1"/>
  <c r="BQ44" i="5" s="1"/>
  <c r="BR77" i="5" s="1"/>
  <c r="W165" i="5"/>
  <c r="X165" i="5" s="1"/>
  <c r="AX61" i="5"/>
  <c r="BN29" i="5" s="1"/>
  <c r="BN45" i="5" s="1"/>
  <c r="BO78" i="5" s="1"/>
  <c r="W225" i="5"/>
  <c r="X225" i="5" s="1"/>
  <c r="BB61" i="5"/>
  <c r="BR29" i="5" s="1"/>
  <c r="BR45" i="5" s="1"/>
  <c r="BS78" i="5" s="1"/>
  <c r="W91" i="5"/>
  <c r="X91" i="5" s="1"/>
  <c r="AS62" i="5"/>
  <c r="BI30" i="5" s="1"/>
  <c r="BI46" i="5" s="1"/>
  <c r="BJ79" i="5" s="1"/>
  <c r="BA62" i="5"/>
  <c r="BQ30" i="5" s="1"/>
  <c r="BQ46" i="5" s="1"/>
  <c r="BR79" i="5" s="1"/>
  <c r="W211" i="5"/>
  <c r="X211" i="5" s="1"/>
  <c r="AQ64" i="5"/>
  <c r="BG32" i="5" s="1"/>
  <c r="BG48" i="5" s="1"/>
  <c r="BH81" i="5" s="1"/>
  <c r="W63" i="5"/>
  <c r="X63" i="5" s="1"/>
  <c r="W123" i="5"/>
  <c r="X123" i="5" s="1"/>
  <c r="AU64" i="5"/>
  <c r="BK32" i="5" s="1"/>
  <c r="BK48" i="5" s="1"/>
  <c r="BL81" i="5" s="1"/>
  <c r="AY64" i="5"/>
  <c r="BO32" i="5" s="1"/>
  <c r="BO48" i="5" s="1"/>
  <c r="BP81" i="5" s="1"/>
  <c r="W183" i="5"/>
  <c r="X183" i="5" s="1"/>
  <c r="BC64" i="5"/>
  <c r="BS32" i="5" s="1"/>
  <c r="BS48" i="5" s="1"/>
  <c r="BT81" i="5" s="1"/>
  <c r="W243" i="5"/>
  <c r="X243" i="5" s="1"/>
  <c r="W229" i="5"/>
  <c r="X229" i="5" s="1"/>
  <c r="BB65" i="5"/>
  <c r="BR33" i="5" s="1"/>
  <c r="BR49" i="5" s="1"/>
  <c r="BS82" i="5" s="1"/>
  <c r="AO66" i="5"/>
  <c r="BE34" i="5" s="1"/>
  <c r="BE50" i="5" s="1"/>
  <c r="BF83" i="5" s="1"/>
  <c r="W35" i="5"/>
  <c r="X35" i="5" s="1"/>
  <c r="W95" i="5"/>
  <c r="X95" i="5" s="1"/>
  <c r="AS66" i="5"/>
  <c r="BI34" i="5" s="1"/>
  <c r="BI50" i="5" s="1"/>
  <c r="BJ83" i="5" s="1"/>
  <c r="W155" i="5"/>
  <c r="X155" i="5" s="1"/>
  <c r="AW66" i="5"/>
  <c r="BM34" i="5" s="1"/>
  <c r="BM50" i="5" s="1"/>
  <c r="BN83" i="5" s="1"/>
  <c r="W34" i="5"/>
  <c r="X34" i="5" s="1"/>
  <c r="AT52" i="5"/>
  <c r="BJ20" i="5" s="1"/>
  <c r="BJ36" i="5" s="1"/>
  <c r="BK69" i="5" s="1"/>
  <c r="AT61" i="5"/>
  <c r="BJ29" i="5" s="1"/>
  <c r="BJ45" i="5" s="1"/>
  <c r="BK78" i="5" s="1"/>
  <c r="AY63" i="5"/>
  <c r="BO31" i="5" s="1"/>
  <c r="BO47" i="5" s="1"/>
  <c r="BP80" i="5" s="1"/>
  <c r="W215" i="5"/>
  <c r="X215" i="5" s="1"/>
  <c r="W111" i="5"/>
  <c r="X111" i="5" s="1"/>
  <c r="AU52" i="5"/>
  <c r="BK20" i="5" s="1"/>
  <c r="BK36" i="5" s="1"/>
  <c r="BL69" i="5" s="1"/>
  <c r="W171" i="5"/>
  <c r="X171" i="5" s="1"/>
  <c r="AY52" i="5"/>
  <c r="BO20" i="5" s="1"/>
  <c r="BO36" i="5" s="1"/>
  <c r="BP69" i="5" s="1"/>
  <c r="W231" i="5"/>
  <c r="X231" i="5" s="1"/>
  <c r="BC52" i="5"/>
  <c r="BS20" i="5" s="1"/>
  <c r="BS36" i="5" s="1"/>
  <c r="BT69" i="5" s="1"/>
  <c r="W127" i="5"/>
  <c r="X127" i="5" s="1"/>
  <c r="AV53" i="5"/>
  <c r="BL21" i="5" s="1"/>
  <c r="BL37" i="5" s="1"/>
  <c r="BM70" i="5" s="1"/>
  <c r="W187" i="5"/>
  <c r="X187" i="5" s="1"/>
  <c r="AZ53" i="5"/>
  <c r="BP21" i="5" s="1"/>
  <c r="BP37" i="5" s="1"/>
  <c r="BQ70" i="5" s="1"/>
  <c r="BD53" i="5"/>
  <c r="BT21" i="5" s="1"/>
  <c r="BT37" i="5" s="1"/>
  <c r="BU70" i="5" s="1"/>
  <c r="W247" i="5"/>
  <c r="X247" i="5" s="1"/>
  <c r="W158" i="5"/>
  <c r="X158" i="5" s="1"/>
  <c r="AX54" i="5"/>
  <c r="BN22" i="5" s="1"/>
  <c r="BN38" i="5" s="1"/>
  <c r="BO71" i="5" s="1"/>
  <c r="W218" i="5"/>
  <c r="X218" i="5" s="1"/>
  <c r="BB54" i="5"/>
  <c r="BR22" i="5" s="1"/>
  <c r="BR38" i="5" s="1"/>
  <c r="BS71" i="5" s="1"/>
  <c r="W189" i="5"/>
  <c r="X189" i="5" s="1"/>
  <c r="AZ55" i="5"/>
  <c r="BP23" i="5" s="1"/>
  <c r="BP39" i="5" s="1"/>
  <c r="BQ72" i="5" s="1"/>
  <c r="W249" i="5"/>
  <c r="X249" i="5" s="1"/>
  <c r="BD55" i="5"/>
  <c r="BT23" i="5" s="1"/>
  <c r="BT39" i="5" s="1"/>
  <c r="BU72" i="5" s="1"/>
  <c r="W220" i="5"/>
  <c r="X220" i="5" s="1"/>
  <c r="BB56" i="5"/>
  <c r="BR24" i="5" s="1"/>
  <c r="BR40" i="5" s="1"/>
  <c r="BS73" i="5" s="1"/>
  <c r="W131" i="5"/>
  <c r="X131" i="5" s="1"/>
  <c r="AV57" i="5"/>
  <c r="BL25" i="5" s="1"/>
  <c r="BL41" i="5" s="1"/>
  <c r="BM74" i="5" s="1"/>
  <c r="W191" i="5"/>
  <c r="X191" i="5" s="1"/>
  <c r="AZ57" i="5"/>
  <c r="BP25" i="5" s="1"/>
  <c r="BP41" i="5" s="1"/>
  <c r="BQ74" i="5" s="1"/>
  <c r="W251" i="5"/>
  <c r="X251" i="5" s="1"/>
  <c r="BD57" i="5"/>
  <c r="BT25" i="5" s="1"/>
  <c r="BT41" i="5" s="1"/>
  <c r="BU74" i="5" s="1"/>
  <c r="W222" i="5"/>
  <c r="X222" i="5" s="1"/>
  <c r="BB58" i="5"/>
  <c r="BR26" i="5" s="1"/>
  <c r="BR42" i="5" s="1"/>
  <c r="BS75" i="5" s="1"/>
  <c r="W253" i="5"/>
  <c r="X253" i="5" s="1"/>
  <c r="BD59" i="5"/>
  <c r="BT27" i="5" s="1"/>
  <c r="BT43" i="5" s="1"/>
  <c r="BU76" i="5" s="1"/>
  <c r="W104" i="5"/>
  <c r="X104" i="5" s="1"/>
  <c r="AT60" i="5"/>
  <c r="BJ28" i="5" s="1"/>
  <c r="BJ44" i="5" s="1"/>
  <c r="BK77" i="5" s="1"/>
  <c r="W135" i="5"/>
  <c r="X135" i="5" s="1"/>
  <c r="AV61" i="5"/>
  <c r="BL29" i="5" s="1"/>
  <c r="BL45" i="5" s="1"/>
  <c r="BM78" i="5" s="1"/>
  <c r="AZ61" i="5"/>
  <c r="BP29" i="5" s="1"/>
  <c r="BP45" i="5" s="1"/>
  <c r="BQ78" i="5" s="1"/>
  <c r="W195" i="5"/>
  <c r="X195" i="5" s="1"/>
  <c r="W255" i="5"/>
  <c r="X255" i="5" s="1"/>
  <c r="BD61" i="5"/>
  <c r="BT29" i="5" s="1"/>
  <c r="BT45" i="5" s="1"/>
  <c r="BU78" i="5" s="1"/>
  <c r="W106" i="5"/>
  <c r="X106" i="5" s="1"/>
  <c r="AT62" i="5"/>
  <c r="BJ30" i="5" s="1"/>
  <c r="BJ46" i="5" s="1"/>
  <c r="BK79" i="5" s="1"/>
  <c r="W137" i="5"/>
  <c r="X137" i="5" s="1"/>
  <c r="AV63" i="5"/>
  <c r="BL31" i="5" s="1"/>
  <c r="BL47" i="5" s="1"/>
  <c r="BM80" i="5" s="1"/>
  <c r="W108" i="5"/>
  <c r="X108" i="5" s="1"/>
  <c r="AT64" i="5"/>
  <c r="BJ32" i="5" s="1"/>
  <c r="BJ48" i="5" s="1"/>
  <c r="BK81" i="5" s="1"/>
  <c r="W168" i="5"/>
  <c r="X168" i="5" s="1"/>
  <c r="AX64" i="5"/>
  <c r="BN32" i="5" s="1"/>
  <c r="BN48" i="5" s="1"/>
  <c r="BO81" i="5" s="1"/>
  <c r="W228" i="5"/>
  <c r="X228" i="5" s="1"/>
  <c r="BB64" i="5"/>
  <c r="BR32" i="5" s="1"/>
  <c r="BR48" i="5" s="1"/>
  <c r="BS81" i="5" s="1"/>
  <c r="W79" i="5"/>
  <c r="X79" i="5" s="1"/>
  <c r="AR65" i="5"/>
  <c r="BH33" i="5" s="1"/>
  <c r="BH49" i="5" s="1"/>
  <c r="BI82" i="5" s="1"/>
  <c r="W139" i="5"/>
  <c r="X139" i="5" s="1"/>
  <c r="AV65" i="5"/>
  <c r="BL33" i="5" s="1"/>
  <c r="BL49" i="5" s="1"/>
  <c r="BM82" i="5" s="1"/>
  <c r="W199" i="5"/>
  <c r="X199" i="5" s="1"/>
  <c r="AZ65" i="5"/>
  <c r="BP33" i="5" s="1"/>
  <c r="BP49" i="5" s="1"/>
  <c r="BQ82" i="5" s="1"/>
  <c r="BD65" i="5"/>
  <c r="BT33" i="5" s="1"/>
  <c r="BT49" i="5" s="1"/>
  <c r="BU82" i="5" s="1"/>
  <c r="W259" i="5"/>
  <c r="X259" i="5" s="1"/>
  <c r="W230" i="5"/>
  <c r="X230" i="5" s="1"/>
  <c r="BB66" i="5"/>
  <c r="BR34" i="5" s="1"/>
  <c r="BR50" i="5" s="1"/>
  <c r="BS83" i="5" s="1"/>
  <c r="AT56" i="5"/>
  <c r="BJ24" i="5" s="1"/>
  <c r="BJ40" i="5" s="1"/>
  <c r="BK73" i="5" s="1"/>
  <c r="AX62" i="5"/>
  <c r="BN30" i="5" s="1"/>
  <c r="BN46" i="5" s="1"/>
  <c r="BO79" i="5" s="1"/>
  <c r="AZ63" i="5"/>
  <c r="BP31" i="5" s="1"/>
  <c r="BP47" i="5" s="1"/>
  <c r="BQ80" i="5" s="1"/>
  <c r="AX66" i="5"/>
  <c r="BN34" i="5" s="1"/>
  <c r="BN50" i="5" s="1"/>
  <c r="BO83" i="5" s="1"/>
  <c r="AO20" i="4"/>
  <c r="AO4" i="4"/>
  <c r="BW4" i="4" s="1"/>
  <c r="CN4" i="4" s="1"/>
  <c r="W81" i="4"/>
  <c r="X81" i="4" s="1"/>
  <c r="AS52" i="4"/>
  <c r="BI20" i="4" s="1"/>
  <c r="BI36" i="4" s="1"/>
  <c r="BJ69" i="4" s="1"/>
  <c r="W141" i="4"/>
  <c r="X141" i="4" s="1"/>
  <c r="AW52" i="4"/>
  <c r="BM20" i="4" s="1"/>
  <c r="BM36" i="4" s="1"/>
  <c r="BN69" i="4" s="1"/>
  <c r="W201" i="4"/>
  <c r="X201" i="4" s="1"/>
  <c r="BA52" i="4"/>
  <c r="BQ20" i="4" s="1"/>
  <c r="BQ36" i="4" s="1"/>
  <c r="BR69" i="4" s="1"/>
  <c r="AQ62" i="4"/>
  <c r="BG30" i="4" s="1"/>
  <c r="BG46" i="4" s="1"/>
  <c r="BH79" i="4" s="1"/>
  <c r="W61" i="4"/>
  <c r="X61" i="4" s="1"/>
  <c r="W121" i="4"/>
  <c r="X121" i="4" s="1"/>
  <c r="AU62" i="4"/>
  <c r="BK30" i="4" s="1"/>
  <c r="BK46" i="4" s="1"/>
  <c r="BL79" i="4" s="1"/>
  <c r="W181" i="4"/>
  <c r="X181" i="4" s="1"/>
  <c r="AY62" i="4"/>
  <c r="BO30" i="4" s="1"/>
  <c r="BO46" i="4" s="1"/>
  <c r="BP79" i="4" s="1"/>
  <c r="W241" i="4"/>
  <c r="X241" i="4" s="1"/>
  <c r="BC62" i="4"/>
  <c r="BS30" i="4" s="1"/>
  <c r="BS46" i="4" s="1"/>
  <c r="BT79" i="4" s="1"/>
  <c r="AA3" i="4"/>
  <c r="BI3" i="4" s="1"/>
  <c r="CQ3" i="4" s="1"/>
  <c r="D20" i="4"/>
  <c r="Y4" i="4" s="1"/>
  <c r="AA36" i="4" s="1"/>
  <c r="AB36" i="4" s="1"/>
  <c r="C21" i="4"/>
  <c r="X5" i="4" s="1"/>
  <c r="AA22" i="4" s="1"/>
  <c r="AB22" i="4" s="1"/>
  <c r="B22" i="4"/>
  <c r="AM22" i="4" s="1"/>
  <c r="AN22" i="4" s="1"/>
  <c r="AN38" i="4" s="1"/>
  <c r="AO71" i="4" s="1"/>
  <c r="W128" i="4"/>
  <c r="X128" i="4" s="1"/>
  <c r="AV54" i="4"/>
  <c r="BL22" i="4" s="1"/>
  <c r="BL38" i="4" s="1"/>
  <c r="BM71" i="4" s="1"/>
  <c r="W188" i="4"/>
  <c r="X188" i="4" s="1"/>
  <c r="AZ54" i="4"/>
  <c r="BP22" i="4" s="1"/>
  <c r="BP38" i="4" s="1"/>
  <c r="BQ71" i="4" s="1"/>
  <c r="BD54" i="4"/>
  <c r="BT22" i="4" s="1"/>
  <c r="BT38" i="4" s="1"/>
  <c r="BU71" i="4" s="1"/>
  <c r="W248" i="4"/>
  <c r="X248" i="4" s="1"/>
  <c r="W99" i="4"/>
  <c r="X99" i="4" s="1"/>
  <c r="AT55" i="4"/>
  <c r="BJ23" i="4" s="1"/>
  <c r="BJ39" i="4" s="1"/>
  <c r="BK72" i="4" s="1"/>
  <c r="W159" i="4"/>
  <c r="X159" i="4" s="1"/>
  <c r="AX55" i="4"/>
  <c r="BN23" i="4" s="1"/>
  <c r="BN39" i="4" s="1"/>
  <c r="BO72" i="4" s="1"/>
  <c r="W219" i="4"/>
  <c r="X219" i="4" s="1"/>
  <c r="BB55" i="4"/>
  <c r="BR23" i="4" s="1"/>
  <c r="BR39" i="4" s="1"/>
  <c r="BS72" i="4" s="1"/>
  <c r="BC15" i="4"/>
  <c r="BC16" i="4"/>
  <c r="D21" i="4"/>
  <c r="Y5" i="4" s="1"/>
  <c r="AA37" i="4" s="1"/>
  <c r="AB37" i="4" s="1"/>
  <c r="W130" i="4"/>
  <c r="X130" i="4" s="1"/>
  <c r="AV56" i="4"/>
  <c r="BL24" i="4" s="1"/>
  <c r="BL40" i="4" s="1"/>
  <c r="BM73" i="4" s="1"/>
  <c r="W190" i="4"/>
  <c r="X190" i="4" s="1"/>
  <c r="AZ56" i="4"/>
  <c r="BP24" i="4" s="1"/>
  <c r="BP40" i="4" s="1"/>
  <c r="BQ73" i="4" s="1"/>
  <c r="W250" i="4"/>
  <c r="X250" i="4" s="1"/>
  <c r="BD56" i="4"/>
  <c r="BT24" i="4" s="1"/>
  <c r="BT40" i="4" s="1"/>
  <c r="BU73" i="4" s="1"/>
  <c r="W101" i="4"/>
  <c r="X101" i="4" s="1"/>
  <c r="AT57" i="4"/>
  <c r="BJ25" i="4" s="1"/>
  <c r="BJ41" i="4" s="1"/>
  <c r="BK74" i="4" s="1"/>
  <c r="W161" i="4"/>
  <c r="X161" i="4" s="1"/>
  <c r="AX57" i="4"/>
  <c r="BN25" i="4" s="1"/>
  <c r="BN41" i="4" s="1"/>
  <c r="BO74" i="4" s="1"/>
  <c r="W221" i="4"/>
  <c r="X221" i="4" s="1"/>
  <c r="BB57" i="4"/>
  <c r="BR25" i="4" s="1"/>
  <c r="BR41" i="4" s="1"/>
  <c r="BS74" i="4" s="1"/>
  <c r="W120" i="4"/>
  <c r="X120" i="4" s="1"/>
  <c r="AU61" i="4"/>
  <c r="BK29" i="4" s="1"/>
  <c r="BK45" i="4" s="1"/>
  <c r="BL78" i="4" s="1"/>
  <c r="W180" i="4"/>
  <c r="X180" i="4" s="1"/>
  <c r="AY61" i="4"/>
  <c r="BO29" i="4" s="1"/>
  <c r="BO45" i="4" s="1"/>
  <c r="BP78" i="4" s="1"/>
  <c r="W240" i="4"/>
  <c r="X240" i="4" s="1"/>
  <c r="BC61" i="4"/>
  <c r="BS29" i="4" s="1"/>
  <c r="BS45" i="4" s="1"/>
  <c r="BT78" i="4" s="1"/>
  <c r="AQ65" i="4"/>
  <c r="BG33" i="4" s="1"/>
  <c r="BG49" i="4" s="1"/>
  <c r="BH82" i="4" s="1"/>
  <c r="W64" i="4"/>
  <c r="X64" i="4" s="1"/>
  <c r="W124" i="4"/>
  <c r="X124" i="4" s="1"/>
  <c r="AU65" i="4"/>
  <c r="BK33" i="4" s="1"/>
  <c r="BK49" i="4" s="1"/>
  <c r="BL82" i="4" s="1"/>
  <c r="AY65" i="4"/>
  <c r="BO33" i="4" s="1"/>
  <c r="BO49" i="4" s="1"/>
  <c r="BP82" i="4" s="1"/>
  <c r="W184" i="4"/>
  <c r="X184" i="4" s="1"/>
  <c r="W244" i="4"/>
  <c r="X244" i="4" s="1"/>
  <c r="BC65" i="4"/>
  <c r="BS33" i="4" s="1"/>
  <c r="BS49" i="4" s="1"/>
  <c r="BT82" i="4" s="1"/>
  <c r="BD4" i="4"/>
  <c r="E21" i="4"/>
  <c r="Z5" i="4" s="1"/>
  <c r="AA52" i="4" s="1"/>
  <c r="AB52" i="4" s="1"/>
  <c r="BD15" i="4"/>
  <c r="BC33" i="4"/>
  <c r="BC17" i="4"/>
  <c r="W111" i="4"/>
  <c r="X111" i="4" s="1"/>
  <c r="AU52" i="4"/>
  <c r="BK20" i="4" s="1"/>
  <c r="BK36" i="4" s="1"/>
  <c r="BL69" i="4" s="1"/>
  <c r="W171" i="4"/>
  <c r="X171" i="4" s="1"/>
  <c r="AY52" i="4"/>
  <c r="BO20" i="4" s="1"/>
  <c r="BO36" i="4" s="1"/>
  <c r="BP69" i="4" s="1"/>
  <c r="W132" i="4"/>
  <c r="X132" i="4" s="1"/>
  <c r="AV58" i="4"/>
  <c r="BL26" i="4" s="1"/>
  <c r="BL42" i="4" s="1"/>
  <c r="BM75" i="4" s="1"/>
  <c r="W192" i="4"/>
  <c r="X192" i="4" s="1"/>
  <c r="AZ58" i="4"/>
  <c r="BP26" i="4" s="1"/>
  <c r="BP42" i="4" s="1"/>
  <c r="BQ75" i="4" s="1"/>
  <c r="W252" i="4"/>
  <c r="X252" i="4" s="1"/>
  <c r="BD58" i="4"/>
  <c r="BT26" i="4" s="1"/>
  <c r="BT42" i="4" s="1"/>
  <c r="BU75" i="4" s="1"/>
  <c r="W103" i="4"/>
  <c r="X103" i="4" s="1"/>
  <c r="AT59" i="4"/>
  <c r="BJ27" i="4" s="1"/>
  <c r="BJ43" i="4" s="1"/>
  <c r="BK76" i="4" s="1"/>
  <c r="W163" i="4"/>
  <c r="X163" i="4" s="1"/>
  <c r="AX59" i="4"/>
  <c r="BN27" i="4" s="1"/>
  <c r="BN43" i="4" s="1"/>
  <c r="BO76" i="4" s="1"/>
  <c r="W223" i="4"/>
  <c r="X223" i="4" s="1"/>
  <c r="BB59" i="4"/>
  <c r="BR27" i="4" s="1"/>
  <c r="BR43" i="4" s="1"/>
  <c r="BS76" i="4" s="1"/>
  <c r="AQ64" i="4"/>
  <c r="BG32" i="4" s="1"/>
  <c r="BG48" i="4" s="1"/>
  <c r="BH81" i="4" s="1"/>
  <c r="W63" i="4"/>
  <c r="X63" i="4" s="1"/>
  <c r="W123" i="4"/>
  <c r="X123" i="4" s="1"/>
  <c r="AU64" i="4"/>
  <c r="BK32" i="4" s="1"/>
  <c r="BK48" i="4" s="1"/>
  <c r="BL81" i="4" s="1"/>
  <c r="W183" i="4"/>
  <c r="X183" i="4" s="1"/>
  <c r="AY64" i="4"/>
  <c r="BO32" i="4" s="1"/>
  <c r="BO48" i="4" s="1"/>
  <c r="BP81" i="4" s="1"/>
  <c r="W243" i="4"/>
  <c r="X243" i="4" s="1"/>
  <c r="BC64" i="4"/>
  <c r="BS32" i="4" s="1"/>
  <c r="BS48" i="4" s="1"/>
  <c r="BT81" i="4" s="1"/>
  <c r="AQ34" i="4"/>
  <c r="AQ18" i="4"/>
  <c r="AO52" i="4"/>
  <c r="BE20" i="4" s="1"/>
  <c r="BE36" i="4" s="1"/>
  <c r="BF69" i="4" s="1"/>
  <c r="W21" i="4"/>
  <c r="X21" i="4" s="1"/>
  <c r="B21" i="4"/>
  <c r="AM21" i="4" s="1"/>
  <c r="AN21" i="4" s="1"/>
  <c r="AN37" i="4" s="1"/>
  <c r="AO70" i="4" s="1"/>
  <c r="AO16" i="4"/>
  <c r="BD17" i="4"/>
  <c r="W97" i="4"/>
  <c r="X97" i="4" s="1"/>
  <c r="AT53" i="4"/>
  <c r="BJ21" i="4" s="1"/>
  <c r="BJ37" i="4" s="1"/>
  <c r="BK70" i="4" s="1"/>
  <c r="W157" i="4"/>
  <c r="X157" i="4" s="1"/>
  <c r="AX53" i="4"/>
  <c r="BN21" i="4" s="1"/>
  <c r="BN37" i="4" s="1"/>
  <c r="BO70" i="4" s="1"/>
  <c r="W217" i="4"/>
  <c r="X217" i="4" s="1"/>
  <c r="BB53" i="4"/>
  <c r="BR21" i="4" s="1"/>
  <c r="BR37" i="4" s="1"/>
  <c r="BS70" i="4" s="1"/>
  <c r="AQ63" i="4"/>
  <c r="BG31" i="4" s="1"/>
  <c r="BG47" i="4" s="1"/>
  <c r="BH80" i="4" s="1"/>
  <c r="W62" i="4"/>
  <c r="X62" i="4" s="1"/>
  <c r="W122" i="4"/>
  <c r="X122" i="4" s="1"/>
  <c r="AU63" i="4"/>
  <c r="BK31" i="4" s="1"/>
  <c r="BK47" i="4" s="1"/>
  <c r="BL80" i="4" s="1"/>
  <c r="W182" i="4"/>
  <c r="X182" i="4" s="1"/>
  <c r="AY63" i="4"/>
  <c r="BO31" i="4" s="1"/>
  <c r="BO47" i="4" s="1"/>
  <c r="BP80" i="4" s="1"/>
  <c r="W242" i="4"/>
  <c r="X242" i="4" s="1"/>
  <c r="BC63" i="4"/>
  <c r="BS31" i="4" s="1"/>
  <c r="BS47" i="4" s="1"/>
  <c r="BT80" i="4" s="1"/>
  <c r="AO66" i="4"/>
  <c r="BE34" i="4" s="1"/>
  <c r="BE50" i="4" s="1"/>
  <c r="BF83" i="4" s="1"/>
  <c r="W35" i="4"/>
  <c r="X35" i="4" s="1"/>
  <c r="W95" i="4"/>
  <c r="X95" i="4" s="1"/>
  <c r="AS66" i="4"/>
  <c r="BI34" i="4" s="1"/>
  <c r="BI50" i="4" s="1"/>
  <c r="BJ83" i="4" s="1"/>
  <c r="W155" i="4"/>
  <c r="X155" i="4" s="1"/>
  <c r="AW66" i="4"/>
  <c r="BM34" i="4" s="1"/>
  <c r="BM50" i="4" s="1"/>
  <c r="BN83" i="4" s="1"/>
  <c r="W215" i="4"/>
  <c r="X215" i="4" s="1"/>
  <c r="BA66" i="4"/>
  <c r="BQ34" i="4" s="1"/>
  <c r="BQ50" i="4" s="1"/>
  <c r="BR83" i="4" s="1"/>
  <c r="BC18" i="4"/>
  <c r="W96" i="4"/>
  <c r="X96" i="4" s="1"/>
  <c r="AT52" i="4"/>
  <c r="BJ20" i="4" s="1"/>
  <c r="BJ36" i="4" s="1"/>
  <c r="BK69" i="4" s="1"/>
  <c r="W156" i="4"/>
  <c r="X156" i="4" s="1"/>
  <c r="AX52" i="4"/>
  <c r="BN20" i="4" s="1"/>
  <c r="BN36" i="4" s="1"/>
  <c r="BO69" i="4" s="1"/>
  <c r="BB52" i="4"/>
  <c r="BR20" i="4" s="1"/>
  <c r="BR36" i="4" s="1"/>
  <c r="BS69" i="4" s="1"/>
  <c r="W216" i="4"/>
  <c r="X216" i="4" s="1"/>
  <c r="W112" i="4"/>
  <c r="X112" i="4" s="1"/>
  <c r="AU53" i="4"/>
  <c r="BK21" i="4" s="1"/>
  <c r="BK37" i="4" s="1"/>
  <c r="BL70" i="4" s="1"/>
  <c r="AY53" i="4"/>
  <c r="BO21" i="4" s="1"/>
  <c r="BO37" i="4" s="1"/>
  <c r="BP70" i="4" s="1"/>
  <c r="W172" i="4"/>
  <c r="X172" i="4" s="1"/>
  <c r="W232" i="4"/>
  <c r="X232" i="4" s="1"/>
  <c r="BC53" i="4"/>
  <c r="BS21" i="4" s="1"/>
  <c r="BS37" i="4" s="1"/>
  <c r="BT70" i="4" s="1"/>
  <c r="W83" i="4"/>
  <c r="X83" i="4" s="1"/>
  <c r="AS54" i="4"/>
  <c r="BI22" i="4" s="1"/>
  <c r="BI38" i="4" s="1"/>
  <c r="BJ71" i="4" s="1"/>
  <c r="W203" i="4"/>
  <c r="X203" i="4" s="1"/>
  <c r="BA54" i="4"/>
  <c r="BQ22" i="4" s="1"/>
  <c r="BQ38" i="4" s="1"/>
  <c r="BR71" i="4" s="1"/>
  <c r="W114" i="4"/>
  <c r="X114" i="4" s="1"/>
  <c r="AU55" i="4"/>
  <c r="BK23" i="4" s="1"/>
  <c r="BK39" i="4" s="1"/>
  <c r="BL72" i="4" s="1"/>
  <c r="W174" i="4"/>
  <c r="X174" i="4" s="1"/>
  <c r="AY55" i="4"/>
  <c r="BO23" i="4" s="1"/>
  <c r="BO39" i="4" s="1"/>
  <c r="BP72" i="4" s="1"/>
  <c r="W234" i="4"/>
  <c r="X234" i="4" s="1"/>
  <c r="BC55" i="4"/>
  <c r="BS23" i="4" s="1"/>
  <c r="BS39" i="4" s="1"/>
  <c r="BT72" i="4" s="1"/>
  <c r="W85" i="4"/>
  <c r="X85" i="4" s="1"/>
  <c r="AS56" i="4"/>
  <c r="BI24" i="4" s="1"/>
  <c r="BI40" i="4" s="1"/>
  <c r="BJ73" i="4" s="1"/>
  <c r="W145" i="4"/>
  <c r="X145" i="4" s="1"/>
  <c r="AW56" i="4"/>
  <c r="BM24" i="4" s="1"/>
  <c r="BM40" i="4" s="1"/>
  <c r="BN73" i="4" s="1"/>
  <c r="W205" i="4"/>
  <c r="X205" i="4" s="1"/>
  <c r="BA56" i="4"/>
  <c r="BQ24" i="4" s="1"/>
  <c r="BQ40" i="4" s="1"/>
  <c r="BR73" i="4" s="1"/>
  <c r="W116" i="4"/>
  <c r="X116" i="4" s="1"/>
  <c r="AU57" i="4"/>
  <c r="BK25" i="4" s="1"/>
  <c r="BK41" i="4" s="1"/>
  <c r="BL74" i="4" s="1"/>
  <c r="W176" i="4"/>
  <c r="X176" i="4" s="1"/>
  <c r="AY57" i="4"/>
  <c r="BO25" i="4" s="1"/>
  <c r="BO41" i="4" s="1"/>
  <c r="BP74" i="4" s="1"/>
  <c r="W236" i="4"/>
  <c r="X236" i="4" s="1"/>
  <c r="BC57" i="4"/>
  <c r="BS25" i="4" s="1"/>
  <c r="BS41" i="4" s="1"/>
  <c r="BT74" i="4" s="1"/>
  <c r="W87" i="4"/>
  <c r="X87" i="4" s="1"/>
  <c r="AS58" i="4"/>
  <c r="BI26" i="4" s="1"/>
  <c r="BI42" i="4" s="1"/>
  <c r="BJ75" i="4" s="1"/>
  <c r="W147" i="4"/>
  <c r="X147" i="4" s="1"/>
  <c r="AW58" i="4"/>
  <c r="BM26" i="4" s="1"/>
  <c r="BM42" i="4" s="1"/>
  <c r="BN75" i="4" s="1"/>
  <c r="AU59" i="4"/>
  <c r="BK27" i="4" s="1"/>
  <c r="BK43" i="4" s="1"/>
  <c r="BL76" i="4" s="1"/>
  <c r="W118" i="4"/>
  <c r="X118" i="4" s="1"/>
  <c r="W178" i="4"/>
  <c r="X178" i="4" s="1"/>
  <c r="AY59" i="4"/>
  <c r="BO27" i="4" s="1"/>
  <c r="BO43" i="4" s="1"/>
  <c r="BP76" i="4" s="1"/>
  <c r="W238" i="4"/>
  <c r="X238" i="4" s="1"/>
  <c r="BC59" i="4"/>
  <c r="BS27" i="4" s="1"/>
  <c r="BS43" i="4" s="1"/>
  <c r="BT76" i="4" s="1"/>
  <c r="W89" i="4"/>
  <c r="X89" i="4" s="1"/>
  <c r="AS60" i="4"/>
  <c r="BI28" i="4" s="1"/>
  <c r="BI44" i="4" s="1"/>
  <c r="BJ77" i="4" s="1"/>
  <c r="W149" i="4"/>
  <c r="X149" i="4" s="1"/>
  <c r="AW60" i="4"/>
  <c r="BM28" i="4" s="1"/>
  <c r="BM44" i="4" s="1"/>
  <c r="BN77" i="4" s="1"/>
  <c r="W209" i="4"/>
  <c r="X209" i="4" s="1"/>
  <c r="BA60" i="4"/>
  <c r="BQ28" i="4" s="1"/>
  <c r="BQ44" i="4" s="1"/>
  <c r="BR77" i="4" s="1"/>
  <c r="BC52" i="4"/>
  <c r="BS20" i="4" s="1"/>
  <c r="BS36" i="4" s="1"/>
  <c r="BT69" i="4" s="1"/>
  <c r="W127" i="4"/>
  <c r="X127" i="4" s="1"/>
  <c r="AV53" i="4"/>
  <c r="BL21" i="4" s="1"/>
  <c r="BL37" i="4" s="1"/>
  <c r="BM70" i="4" s="1"/>
  <c r="W247" i="4"/>
  <c r="X247" i="4" s="1"/>
  <c r="BD53" i="4"/>
  <c r="BT21" i="4" s="1"/>
  <c r="BT37" i="4" s="1"/>
  <c r="BU70" i="4" s="1"/>
  <c r="W98" i="4"/>
  <c r="X98" i="4" s="1"/>
  <c r="AT54" i="4"/>
  <c r="BJ22" i="4" s="1"/>
  <c r="BJ38" i="4" s="1"/>
  <c r="BK71" i="4" s="1"/>
  <c r="W158" i="4"/>
  <c r="X158" i="4" s="1"/>
  <c r="AX54" i="4"/>
  <c r="BN22" i="4" s="1"/>
  <c r="BN38" i="4" s="1"/>
  <c r="BO71" i="4" s="1"/>
  <c r="W218" i="4"/>
  <c r="X218" i="4" s="1"/>
  <c r="BB54" i="4"/>
  <c r="BR22" i="4" s="1"/>
  <c r="BR38" i="4" s="1"/>
  <c r="BS71" i="4" s="1"/>
  <c r="W129" i="4"/>
  <c r="X129" i="4" s="1"/>
  <c r="AV55" i="4"/>
  <c r="BL23" i="4" s="1"/>
  <c r="BL39" i="4" s="1"/>
  <c r="BM72" i="4" s="1"/>
  <c r="W189" i="4"/>
  <c r="X189" i="4" s="1"/>
  <c r="AZ55" i="4"/>
  <c r="BP23" i="4" s="1"/>
  <c r="BP39" i="4" s="1"/>
  <c r="BQ72" i="4" s="1"/>
  <c r="W249" i="4"/>
  <c r="X249" i="4" s="1"/>
  <c r="BD55" i="4"/>
  <c r="BT23" i="4" s="1"/>
  <c r="BT39" i="4" s="1"/>
  <c r="BU72" i="4" s="1"/>
  <c r="W100" i="4"/>
  <c r="X100" i="4" s="1"/>
  <c r="AT56" i="4"/>
  <c r="BJ24" i="4" s="1"/>
  <c r="BJ40" i="4" s="1"/>
  <c r="BK73" i="4" s="1"/>
  <c r="W160" i="4"/>
  <c r="X160" i="4" s="1"/>
  <c r="AX56" i="4"/>
  <c r="BN24" i="4" s="1"/>
  <c r="BN40" i="4" s="1"/>
  <c r="BO73" i="4" s="1"/>
  <c r="W220" i="4"/>
  <c r="X220" i="4" s="1"/>
  <c r="BB56" i="4"/>
  <c r="BR24" i="4" s="1"/>
  <c r="BR40" i="4" s="1"/>
  <c r="BS73" i="4" s="1"/>
  <c r="W131" i="4"/>
  <c r="X131" i="4" s="1"/>
  <c r="AV57" i="4"/>
  <c r="BL25" i="4" s="1"/>
  <c r="BL41" i="4" s="1"/>
  <c r="BM74" i="4" s="1"/>
  <c r="W191" i="4"/>
  <c r="X191" i="4" s="1"/>
  <c r="AZ57" i="4"/>
  <c r="BP25" i="4" s="1"/>
  <c r="BP41" i="4" s="1"/>
  <c r="BQ74" i="4" s="1"/>
  <c r="AT58" i="4"/>
  <c r="BJ26" i="4" s="1"/>
  <c r="BJ42" i="4" s="1"/>
  <c r="BK75" i="4" s="1"/>
  <c r="W102" i="4"/>
  <c r="X102" i="4" s="1"/>
  <c r="W162" i="4"/>
  <c r="X162" i="4" s="1"/>
  <c r="AX58" i="4"/>
  <c r="BN26" i="4" s="1"/>
  <c r="BN42" i="4" s="1"/>
  <c r="BO75" i="4" s="1"/>
  <c r="W222" i="4"/>
  <c r="X222" i="4" s="1"/>
  <c r="BB58" i="4"/>
  <c r="BR26" i="4" s="1"/>
  <c r="BR42" i="4" s="1"/>
  <c r="BS75" i="4" s="1"/>
  <c r="W133" i="4"/>
  <c r="X133" i="4" s="1"/>
  <c r="AV59" i="4"/>
  <c r="BL27" i="4" s="1"/>
  <c r="BL43" i="4" s="1"/>
  <c r="BM76" i="4" s="1"/>
  <c r="W193" i="4"/>
  <c r="X193" i="4" s="1"/>
  <c r="AZ59" i="4"/>
  <c r="BP27" i="4" s="1"/>
  <c r="BP43" i="4" s="1"/>
  <c r="BQ76" i="4" s="1"/>
  <c r="W253" i="4"/>
  <c r="X253" i="4" s="1"/>
  <c r="BD59" i="4"/>
  <c r="BT27" i="4" s="1"/>
  <c r="BT43" i="4" s="1"/>
  <c r="BU76" i="4" s="1"/>
  <c r="W90" i="4"/>
  <c r="X90" i="4" s="1"/>
  <c r="AS61" i="4"/>
  <c r="BI29" i="4" s="1"/>
  <c r="BI45" i="4" s="1"/>
  <c r="BJ78" i="4" s="1"/>
  <c r="W150" i="4"/>
  <c r="X150" i="4" s="1"/>
  <c r="AW61" i="4"/>
  <c r="BM29" i="4" s="1"/>
  <c r="BM45" i="4" s="1"/>
  <c r="BN78" i="4" s="1"/>
  <c r="W210" i="4"/>
  <c r="X210" i="4" s="1"/>
  <c r="BA61" i="4"/>
  <c r="BQ29" i="4" s="1"/>
  <c r="BQ45" i="4" s="1"/>
  <c r="BR78" i="4" s="1"/>
  <c r="W91" i="4"/>
  <c r="X91" i="4" s="1"/>
  <c r="AS62" i="4"/>
  <c r="BI30" i="4" s="1"/>
  <c r="BI46" i="4" s="1"/>
  <c r="BJ79" i="4" s="1"/>
  <c r="W151" i="4"/>
  <c r="X151" i="4" s="1"/>
  <c r="AW62" i="4"/>
  <c r="BM30" i="4" s="1"/>
  <c r="BM46" i="4" s="1"/>
  <c r="BN79" i="4" s="1"/>
  <c r="W211" i="4"/>
  <c r="X211" i="4" s="1"/>
  <c r="BA62" i="4"/>
  <c r="BQ30" i="4" s="1"/>
  <c r="BQ46" i="4" s="1"/>
  <c r="BR79" i="4" s="1"/>
  <c r="W92" i="4"/>
  <c r="X92" i="4" s="1"/>
  <c r="AS63" i="4"/>
  <c r="BI31" i="4" s="1"/>
  <c r="BI47" i="4" s="1"/>
  <c r="BJ80" i="4" s="1"/>
  <c r="W152" i="4"/>
  <c r="X152" i="4" s="1"/>
  <c r="AW63" i="4"/>
  <c r="BM31" i="4" s="1"/>
  <c r="BM47" i="4" s="1"/>
  <c r="BN80" i="4" s="1"/>
  <c r="W212" i="4"/>
  <c r="X212" i="4" s="1"/>
  <c r="BA63" i="4"/>
  <c r="BQ31" i="4" s="1"/>
  <c r="BQ47" i="4" s="1"/>
  <c r="BR80" i="4" s="1"/>
  <c r="AO64" i="4"/>
  <c r="BE32" i="4" s="1"/>
  <c r="BE48" i="4" s="1"/>
  <c r="BF81" i="4" s="1"/>
  <c r="W33" i="4"/>
  <c r="X33" i="4" s="1"/>
  <c r="W93" i="4"/>
  <c r="X93" i="4" s="1"/>
  <c r="AS64" i="4"/>
  <c r="BI32" i="4" s="1"/>
  <c r="BI48" i="4" s="1"/>
  <c r="BJ81" i="4" s="1"/>
  <c r="W153" i="4"/>
  <c r="X153" i="4" s="1"/>
  <c r="AW64" i="4"/>
  <c r="BM32" i="4" s="1"/>
  <c r="BM48" i="4" s="1"/>
  <c r="BN81" i="4" s="1"/>
  <c r="W213" i="4"/>
  <c r="X213" i="4" s="1"/>
  <c r="BA64" i="4"/>
  <c r="BQ32" i="4" s="1"/>
  <c r="BQ48" i="4" s="1"/>
  <c r="BR81" i="4" s="1"/>
  <c r="W32" i="4"/>
  <c r="X32" i="4" s="1"/>
  <c r="W154" i="4"/>
  <c r="X154" i="4" s="1"/>
  <c r="AW65" i="4"/>
  <c r="BM33" i="4" s="1"/>
  <c r="BM49" i="4" s="1"/>
  <c r="BN82" i="4" s="1"/>
  <c r="AZ53" i="4"/>
  <c r="BP21" i="4" s="1"/>
  <c r="BP37" i="4" s="1"/>
  <c r="BQ70" i="4" s="1"/>
  <c r="AU60" i="4"/>
  <c r="BK28" i="4" s="1"/>
  <c r="BK44" i="4" s="1"/>
  <c r="BL77" i="4" s="1"/>
  <c r="W126" i="4"/>
  <c r="X126" i="4" s="1"/>
  <c r="AV52" i="4"/>
  <c r="BL20" i="4" s="1"/>
  <c r="BL36" i="4" s="1"/>
  <c r="BM69" i="4" s="1"/>
  <c r="W186" i="4"/>
  <c r="X186" i="4" s="1"/>
  <c r="AZ52" i="4"/>
  <c r="BP20" i="4" s="1"/>
  <c r="BP36" i="4" s="1"/>
  <c r="BQ69" i="4" s="1"/>
  <c r="W246" i="4"/>
  <c r="X246" i="4" s="1"/>
  <c r="BD52" i="4"/>
  <c r="BT20" i="4" s="1"/>
  <c r="BT36" i="4" s="1"/>
  <c r="BU69" i="4" s="1"/>
  <c r="W82" i="4"/>
  <c r="X82" i="4" s="1"/>
  <c r="AS53" i="4"/>
  <c r="BI21" i="4" s="1"/>
  <c r="BI37" i="4" s="1"/>
  <c r="BJ70" i="4" s="1"/>
  <c r="W142" i="4"/>
  <c r="X142" i="4" s="1"/>
  <c r="AW53" i="4"/>
  <c r="BM21" i="4" s="1"/>
  <c r="BM37" i="4" s="1"/>
  <c r="BN70" i="4" s="1"/>
  <c r="W202" i="4"/>
  <c r="X202" i="4" s="1"/>
  <c r="BA53" i="4"/>
  <c r="BQ21" i="4" s="1"/>
  <c r="BQ37" i="4" s="1"/>
  <c r="BR70" i="4" s="1"/>
  <c r="W113" i="4"/>
  <c r="X113" i="4" s="1"/>
  <c r="AU54" i="4"/>
  <c r="BK22" i="4" s="1"/>
  <c r="BK38" i="4" s="1"/>
  <c r="BL71" i="4" s="1"/>
  <c r="W173" i="4"/>
  <c r="X173" i="4" s="1"/>
  <c r="AY54" i="4"/>
  <c r="BO22" i="4" s="1"/>
  <c r="BO38" i="4" s="1"/>
  <c r="BP71" i="4" s="1"/>
  <c r="W233" i="4"/>
  <c r="X233" i="4" s="1"/>
  <c r="BC54" i="4"/>
  <c r="BS22" i="4" s="1"/>
  <c r="BS38" i="4" s="1"/>
  <c r="BT71" i="4" s="1"/>
  <c r="W84" i="4"/>
  <c r="X84" i="4" s="1"/>
  <c r="AS55" i="4"/>
  <c r="BI23" i="4" s="1"/>
  <c r="BI39" i="4" s="1"/>
  <c r="BJ72" i="4" s="1"/>
  <c r="W144" i="4"/>
  <c r="X144" i="4" s="1"/>
  <c r="AW55" i="4"/>
  <c r="BM23" i="4" s="1"/>
  <c r="BM39" i="4" s="1"/>
  <c r="BN72" i="4" s="1"/>
  <c r="W204" i="4"/>
  <c r="X204" i="4" s="1"/>
  <c r="BA55" i="4"/>
  <c r="BQ23" i="4" s="1"/>
  <c r="BQ39" i="4" s="1"/>
  <c r="BR72" i="4" s="1"/>
  <c r="W115" i="4"/>
  <c r="X115" i="4" s="1"/>
  <c r="AU56" i="4"/>
  <c r="BK24" i="4" s="1"/>
  <c r="BK40" i="4" s="1"/>
  <c r="BL73" i="4" s="1"/>
  <c r="W175" i="4"/>
  <c r="X175" i="4" s="1"/>
  <c r="AY56" i="4"/>
  <c r="BO24" i="4" s="1"/>
  <c r="BO40" i="4" s="1"/>
  <c r="BP73" i="4" s="1"/>
  <c r="W235" i="4"/>
  <c r="X235" i="4" s="1"/>
  <c r="BC56" i="4"/>
  <c r="BS24" i="4" s="1"/>
  <c r="BS40" i="4" s="1"/>
  <c r="BT73" i="4" s="1"/>
  <c r="AS57" i="4"/>
  <c r="BI25" i="4" s="1"/>
  <c r="BI41" i="4" s="1"/>
  <c r="BJ74" i="4" s="1"/>
  <c r="W86" i="4"/>
  <c r="X86" i="4" s="1"/>
  <c r="W146" i="4"/>
  <c r="X146" i="4" s="1"/>
  <c r="AW57" i="4"/>
  <c r="BM25" i="4" s="1"/>
  <c r="BM41" i="4" s="1"/>
  <c r="BN74" i="4" s="1"/>
  <c r="W206" i="4"/>
  <c r="X206" i="4" s="1"/>
  <c r="BA57" i="4"/>
  <c r="BQ25" i="4" s="1"/>
  <c r="BQ41" i="4" s="1"/>
  <c r="BR74" i="4" s="1"/>
  <c r="W117" i="4"/>
  <c r="X117" i="4" s="1"/>
  <c r="AU58" i="4"/>
  <c r="BK26" i="4" s="1"/>
  <c r="BK42" i="4" s="1"/>
  <c r="BL75" i="4" s="1"/>
  <c r="W177" i="4"/>
  <c r="X177" i="4" s="1"/>
  <c r="AY58" i="4"/>
  <c r="BO26" i="4" s="1"/>
  <c r="BO42" i="4" s="1"/>
  <c r="BP75" i="4" s="1"/>
  <c r="W237" i="4"/>
  <c r="X237" i="4" s="1"/>
  <c r="BC58" i="4"/>
  <c r="BS26" i="4" s="1"/>
  <c r="BS42" i="4" s="1"/>
  <c r="BT75" i="4" s="1"/>
  <c r="W88" i="4"/>
  <c r="X88" i="4" s="1"/>
  <c r="AS59" i="4"/>
  <c r="BI27" i="4" s="1"/>
  <c r="BI43" i="4" s="1"/>
  <c r="BJ76" i="4" s="1"/>
  <c r="W148" i="4"/>
  <c r="X148" i="4" s="1"/>
  <c r="AW59" i="4"/>
  <c r="BM27" i="4" s="1"/>
  <c r="BM43" i="4" s="1"/>
  <c r="BN76" i="4" s="1"/>
  <c r="W208" i="4"/>
  <c r="X208" i="4" s="1"/>
  <c r="BA59" i="4"/>
  <c r="BQ27" i="4" s="1"/>
  <c r="BQ43" i="4" s="1"/>
  <c r="BR76" i="4" s="1"/>
  <c r="W179" i="4"/>
  <c r="X179" i="4" s="1"/>
  <c r="AY60" i="4"/>
  <c r="BO28" i="4" s="1"/>
  <c r="BO44" i="4" s="1"/>
  <c r="BP77" i="4" s="1"/>
  <c r="W239" i="4"/>
  <c r="X239" i="4" s="1"/>
  <c r="BC60" i="4"/>
  <c r="BS28" i="4" s="1"/>
  <c r="BS44" i="4" s="1"/>
  <c r="BT77" i="4" s="1"/>
  <c r="AW54" i="4"/>
  <c r="BM22" i="4" s="1"/>
  <c r="BM38" i="4" s="1"/>
  <c r="BN71" i="4" s="1"/>
  <c r="BD57" i="4"/>
  <c r="BT25" i="4" s="1"/>
  <c r="BT41" i="4" s="1"/>
  <c r="BU74" i="4" s="1"/>
  <c r="AS65" i="4"/>
  <c r="BI33" i="4" s="1"/>
  <c r="BI49" i="4" s="1"/>
  <c r="BJ82" i="4" s="1"/>
  <c r="W104" i="4"/>
  <c r="X104" i="4" s="1"/>
  <c r="AT60" i="4"/>
  <c r="BJ28" i="4" s="1"/>
  <c r="BJ44" i="4" s="1"/>
  <c r="BK77" i="4" s="1"/>
  <c r="W164" i="4"/>
  <c r="X164" i="4" s="1"/>
  <c r="AX60" i="4"/>
  <c r="BN28" i="4" s="1"/>
  <c r="BN44" i="4" s="1"/>
  <c r="BO77" i="4" s="1"/>
  <c r="W224" i="4"/>
  <c r="X224" i="4" s="1"/>
  <c r="BB60" i="4"/>
  <c r="BR28" i="4" s="1"/>
  <c r="BR44" i="4" s="1"/>
  <c r="BS77" i="4" s="1"/>
  <c r="W106" i="4"/>
  <c r="X106" i="4" s="1"/>
  <c r="AT62" i="4"/>
  <c r="BJ30" i="4" s="1"/>
  <c r="BJ46" i="4" s="1"/>
  <c r="BK79" i="4" s="1"/>
  <c r="W166" i="4"/>
  <c r="X166" i="4" s="1"/>
  <c r="AX62" i="4"/>
  <c r="BN30" i="4" s="1"/>
  <c r="BN46" i="4" s="1"/>
  <c r="BO79" i="4" s="1"/>
  <c r="W226" i="4"/>
  <c r="X226" i="4" s="1"/>
  <c r="BB62" i="4"/>
  <c r="BR30" i="4" s="1"/>
  <c r="BR46" i="4" s="1"/>
  <c r="BS79" i="4" s="1"/>
  <c r="W77" i="4"/>
  <c r="X77" i="4" s="1"/>
  <c r="AR63" i="4"/>
  <c r="BH31" i="4" s="1"/>
  <c r="BH47" i="4" s="1"/>
  <c r="BI80" i="4" s="1"/>
  <c r="W137" i="4"/>
  <c r="X137" i="4" s="1"/>
  <c r="AV63" i="4"/>
  <c r="BL31" i="4" s="1"/>
  <c r="BL47" i="4" s="1"/>
  <c r="BM80" i="4" s="1"/>
  <c r="W197" i="4"/>
  <c r="X197" i="4" s="1"/>
  <c r="AZ63" i="4"/>
  <c r="BP31" i="4" s="1"/>
  <c r="BP47" i="4" s="1"/>
  <c r="BQ80" i="4" s="1"/>
  <c r="W257" i="4"/>
  <c r="X257" i="4" s="1"/>
  <c r="BD63" i="4"/>
  <c r="BT31" i="4" s="1"/>
  <c r="BT47" i="4" s="1"/>
  <c r="BU80" i="4" s="1"/>
  <c r="W108" i="4"/>
  <c r="X108" i="4" s="1"/>
  <c r="AT64" i="4"/>
  <c r="BJ32" i="4" s="1"/>
  <c r="BJ48" i="4" s="1"/>
  <c r="BK81" i="4" s="1"/>
  <c r="W168" i="4"/>
  <c r="X168" i="4" s="1"/>
  <c r="AX64" i="4"/>
  <c r="BN32" i="4" s="1"/>
  <c r="BN48" i="4" s="1"/>
  <c r="BO81" i="4" s="1"/>
  <c r="W228" i="4"/>
  <c r="X228" i="4" s="1"/>
  <c r="BB64" i="4"/>
  <c r="BR32" i="4" s="1"/>
  <c r="BR48" i="4" s="1"/>
  <c r="BS81" i="4" s="1"/>
  <c r="W79" i="4"/>
  <c r="X79" i="4" s="1"/>
  <c r="AR65" i="4"/>
  <c r="BH33" i="4" s="1"/>
  <c r="BH49" i="4" s="1"/>
  <c r="BI82" i="4" s="1"/>
  <c r="W139" i="4"/>
  <c r="X139" i="4" s="1"/>
  <c r="AV65" i="4"/>
  <c r="BL33" i="4" s="1"/>
  <c r="BL49" i="4" s="1"/>
  <c r="BM82" i="4" s="1"/>
  <c r="W199" i="4"/>
  <c r="X199" i="4" s="1"/>
  <c r="AZ65" i="4"/>
  <c r="BP33" i="4" s="1"/>
  <c r="BP49" i="4" s="1"/>
  <c r="BQ82" i="4" s="1"/>
  <c r="W259" i="4"/>
  <c r="X259" i="4" s="1"/>
  <c r="BD65" i="4"/>
  <c r="BT33" i="4" s="1"/>
  <c r="BT49" i="4" s="1"/>
  <c r="BU82" i="4" s="1"/>
  <c r="W110" i="4"/>
  <c r="X110" i="4" s="1"/>
  <c r="AT66" i="4"/>
  <c r="BJ34" i="4" s="1"/>
  <c r="BJ50" i="4" s="1"/>
  <c r="BK83" i="4" s="1"/>
  <c r="W230" i="4"/>
  <c r="X230" i="4" s="1"/>
  <c r="BB66" i="4"/>
  <c r="BR34" i="4" s="1"/>
  <c r="BR50" i="4" s="1"/>
  <c r="BS83" i="4" s="1"/>
  <c r="W49" i="4"/>
  <c r="X49" i="4" s="1"/>
  <c r="AV61" i="4"/>
  <c r="BL29" i="4" s="1"/>
  <c r="BL45" i="4" s="1"/>
  <c r="BM78" i="4" s="1"/>
  <c r="AP63" i="4"/>
  <c r="BF31" i="4" s="1"/>
  <c r="BF47" i="4" s="1"/>
  <c r="BG80" i="4" s="1"/>
  <c r="BA65" i="4"/>
  <c r="BQ33" i="4" s="1"/>
  <c r="BQ49" i="4" s="1"/>
  <c r="BR82" i="4" s="1"/>
  <c r="AQ66" i="4"/>
  <c r="BG34" i="4" s="1"/>
  <c r="BG50" i="4" s="1"/>
  <c r="BH83" i="4" s="1"/>
  <c r="W65" i="4"/>
  <c r="X65" i="4" s="1"/>
  <c r="W125" i="4"/>
  <c r="X125" i="4" s="1"/>
  <c r="AU66" i="4"/>
  <c r="BK34" i="4" s="1"/>
  <c r="BK50" i="4" s="1"/>
  <c r="BL83" i="4" s="1"/>
  <c r="W185" i="4"/>
  <c r="X185" i="4" s="1"/>
  <c r="AY66" i="4"/>
  <c r="BO34" i="4" s="1"/>
  <c r="BO50" i="4" s="1"/>
  <c r="BP83" i="4" s="1"/>
  <c r="W245" i="4"/>
  <c r="X245" i="4" s="1"/>
  <c r="BC66" i="4"/>
  <c r="BS34" i="4" s="1"/>
  <c r="BS50" i="4" s="1"/>
  <c r="BT83" i="4" s="1"/>
  <c r="W46" i="4"/>
  <c r="X46" i="4" s="1"/>
  <c r="W50" i="4"/>
  <c r="X50" i="4" s="1"/>
  <c r="AZ61" i="4"/>
  <c r="BP29" i="4" s="1"/>
  <c r="BP45" i="4" s="1"/>
  <c r="BQ78" i="4" s="1"/>
  <c r="AT63" i="4"/>
  <c r="BJ31" i="4" s="1"/>
  <c r="BJ47" i="4" s="1"/>
  <c r="BK80" i="4" s="1"/>
  <c r="AV64" i="4"/>
  <c r="BL32" i="4" s="1"/>
  <c r="BL48" i="4" s="1"/>
  <c r="BM81" i="4" s="1"/>
  <c r="AX66" i="4"/>
  <c r="BN34" i="4" s="1"/>
  <c r="BN50" i="4" s="1"/>
  <c r="BO83" i="4" s="1"/>
  <c r="W109" i="4"/>
  <c r="X109" i="4" s="1"/>
  <c r="W134" i="4"/>
  <c r="X134" i="4" s="1"/>
  <c r="AV60" i="4"/>
  <c r="BL28" i="4" s="1"/>
  <c r="BL44" i="4" s="1"/>
  <c r="BM77" i="4" s="1"/>
  <c r="W194" i="4"/>
  <c r="X194" i="4" s="1"/>
  <c r="AZ60" i="4"/>
  <c r="BP28" i="4" s="1"/>
  <c r="BP44" i="4" s="1"/>
  <c r="BQ77" i="4" s="1"/>
  <c r="W254" i="4"/>
  <c r="X254" i="4" s="1"/>
  <c r="BD60" i="4"/>
  <c r="BT28" i="4" s="1"/>
  <c r="BT44" i="4" s="1"/>
  <c r="BU77" i="4" s="1"/>
  <c r="W105" i="4"/>
  <c r="X105" i="4" s="1"/>
  <c r="AT61" i="4"/>
  <c r="BJ29" i="4" s="1"/>
  <c r="BJ45" i="4" s="1"/>
  <c r="BK78" i="4" s="1"/>
  <c r="W225" i="4"/>
  <c r="X225" i="4" s="1"/>
  <c r="BB61" i="4"/>
  <c r="BR29" i="4" s="1"/>
  <c r="BR45" i="4" s="1"/>
  <c r="BS78" i="4" s="1"/>
  <c r="W76" i="4"/>
  <c r="X76" i="4" s="1"/>
  <c r="AR62" i="4"/>
  <c r="BH30" i="4" s="1"/>
  <c r="BH46" i="4" s="1"/>
  <c r="BI79" i="4" s="1"/>
  <c r="W136" i="4"/>
  <c r="X136" i="4" s="1"/>
  <c r="AV62" i="4"/>
  <c r="BL30" i="4" s="1"/>
  <c r="BL46" i="4" s="1"/>
  <c r="BM79" i="4" s="1"/>
  <c r="W196" i="4"/>
  <c r="X196" i="4" s="1"/>
  <c r="AZ62" i="4"/>
  <c r="BP30" i="4" s="1"/>
  <c r="BP46" i="4" s="1"/>
  <c r="BQ79" i="4" s="1"/>
  <c r="W256" i="4"/>
  <c r="X256" i="4" s="1"/>
  <c r="BD62" i="4"/>
  <c r="BT30" i="4" s="1"/>
  <c r="BT46" i="4" s="1"/>
  <c r="BU79" i="4" s="1"/>
  <c r="W78" i="4"/>
  <c r="X78" i="4" s="1"/>
  <c r="AR64" i="4"/>
  <c r="BH32" i="4" s="1"/>
  <c r="BH48" i="4" s="1"/>
  <c r="BI81" i="4" s="1"/>
  <c r="W198" i="4"/>
  <c r="X198" i="4" s="1"/>
  <c r="AZ64" i="4"/>
  <c r="BP32" i="4" s="1"/>
  <c r="BP48" i="4" s="1"/>
  <c r="BQ81" i="4" s="1"/>
  <c r="W169" i="4"/>
  <c r="X169" i="4" s="1"/>
  <c r="AX65" i="4"/>
  <c r="BN33" i="4" s="1"/>
  <c r="BN49" i="4" s="1"/>
  <c r="BO82" i="4" s="1"/>
  <c r="W229" i="4"/>
  <c r="X229" i="4" s="1"/>
  <c r="BB65" i="4"/>
  <c r="BR33" i="4" s="1"/>
  <c r="BR49" i="4" s="1"/>
  <c r="BS82" i="4" s="1"/>
  <c r="W80" i="4"/>
  <c r="X80" i="4" s="1"/>
  <c r="AR66" i="4"/>
  <c r="BH34" i="4" s="1"/>
  <c r="BH50" i="4" s="1"/>
  <c r="BI83" i="4" s="1"/>
  <c r="W140" i="4"/>
  <c r="X140" i="4" s="1"/>
  <c r="AV66" i="4"/>
  <c r="BL34" i="4" s="1"/>
  <c r="BL50" i="4" s="1"/>
  <c r="BM83" i="4" s="1"/>
  <c r="AZ66" i="4"/>
  <c r="BP34" i="4" s="1"/>
  <c r="BP50" i="4" s="1"/>
  <c r="BQ83" i="4" s="1"/>
  <c r="W200" i="4"/>
  <c r="X200" i="4" s="1"/>
  <c r="W260" i="4"/>
  <c r="X260" i="4" s="1"/>
  <c r="BD66" i="4"/>
  <c r="BT34" i="4" s="1"/>
  <c r="BT50" i="4" s="1"/>
  <c r="BU83" i="4" s="1"/>
  <c r="BD61" i="4"/>
  <c r="BT29" i="4" s="1"/>
  <c r="BT45" i="4" s="1"/>
  <c r="BU78" i="4" s="1"/>
  <c r="AX63" i="4"/>
  <c r="BN31" i="4" s="1"/>
  <c r="BN47" i="4" s="1"/>
  <c r="BO80" i="4" s="1"/>
  <c r="BD64" i="4"/>
  <c r="BT32" i="4" s="1"/>
  <c r="BT48" i="4" s="1"/>
  <c r="BU81" i="4" s="1"/>
  <c r="W165" i="4"/>
  <c r="X165" i="4" s="1"/>
  <c r="AO52" i="2"/>
  <c r="BE20" i="2" s="1"/>
  <c r="BE36" i="2" s="1"/>
  <c r="BF69" i="2" s="1"/>
  <c r="AQ52" i="2"/>
  <c r="BG20" i="2" s="1"/>
  <c r="BG36" i="2" s="1"/>
  <c r="BH69" i="2" s="1"/>
  <c r="W51" i="2"/>
  <c r="X51" i="2" s="1"/>
  <c r="W66" i="2"/>
  <c r="X66" i="2" s="1"/>
  <c r="AR52" i="2"/>
  <c r="BH20" i="2" s="1"/>
  <c r="BH36" i="2" s="1"/>
  <c r="BI69" i="2" s="1"/>
  <c r="D20" i="2"/>
  <c r="AP52" i="2" s="1"/>
  <c r="BF20" i="2" s="1"/>
  <c r="BF36" i="2" s="1"/>
  <c r="BG69" i="2" s="1"/>
  <c r="AZ55" i="2"/>
  <c r="BP23" i="2" s="1"/>
  <c r="BP39" i="2" s="1"/>
  <c r="BQ72" i="2" s="1"/>
  <c r="AV53" i="2"/>
  <c r="BL21" i="2" s="1"/>
  <c r="BL37" i="2" s="1"/>
  <c r="BM70" i="2" s="1"/>
  <c r="AZ54" i="2"/>
  <c r="BP22" i="2" s="1"/>
  <c r="BP38" i="2" s="1"/>
  <c r="BQ71" i="2" s="1"/>
  <c r="AU53" i="2"/>
  <c r="BK21" i="2" s="1"/>
  <c r="BK37" i="2" s="1"/>
  <c r="BL70" i="2" s="1"/>
  <c r="AV58" i="2"/>
  <c r="BL26" i="2" s="1"/>
  <c r="BL42" i="2" s="1"/>
  <c r="BM75" i="2" s="1"/>
  <c r="BA52" i="2"/>
  <c r="BQ20" i="2" s="1"/>
  <c r="BQ36" i="2" s="1"/>
  <c r="BR69" i="2" s="1"/>
  <c r="BB54" i="2"/>
  <c r="BR22" i="2" s="1"/>
  <c r="BR38" i="2" s="1"/>
  <c r="BS71" i="2" s="1"/>
  <c r="AT61" i="2"/>
  <c r="BJ29" i="2" s="1"/>
  <c r="BJ45" i="2" s="1"/>
  <c r="BK78" i="2" s="1"/>
  <c r="AU59" i="2"/>
  <c r="BK27" i="2" s="1"/>
  <c r="BK43" i="2" s="1"/>
  <c r="BL76" i="2" s="1"/>
  <c r="AT57" i="2"/>
  <c r="BJ25" i="2" s="1"/>
  <c r="BJ41" i="2" s="1"/>
  <c r="BK74" i="2" s="1"/>
  <c r="BB56" i="2"/>
  <c r="BR24" i="2" s="1"/>
  <c r="BR40" i="2" s="1"/>
  <c r="BS73" i="2" s="1"/>
  <c r="AZ52" i="2"/>
  <c r="BP20" i="2" s="1"/>
  <c r="BP36" i="2" s="1"/>
  <c r="BQ69" i="2" s="1"/>
  <c r="AY55" i="2"/>
  <c r="BO23" i="2" s="1"/>
  <c r="BO39" i="2" s="1"/>
  <c r="BP72" i="2" s="1"/>
  <c r="BA54" i="2"/>
  <c r="BQ22" i="2" s="1"/>
  <c r="BQ38" i="2" s="1"/>
  <c r="BR71" i="2" s="1"/>
  <c r="BD55" i="2"/>
  <c r="BT23" i="2" s="1"/>
  <c r="BT39" i="2" s="1"/>
  <c r="BU72" i="2" s="1"/>
  <c r="BD61" i="2"/>
  <c r="BT29" i="2" s="1"/>
  <c r="BT45" i="2" s="1"/>
  <c r="BU78" i="2" s="1"/>
  <c r="BD58" i="2"/>
  <c r="BT26" i="2" s="1"/>
  <c r="BT42" i="2" s="1"/>
  <c r="BU75" i="2" s="1"/>
  <c r="BD57" i="2"/>
  <c r="BT25" i="2" s="1"/>
  <c r="BT41" i="2" s="1"/>
  <c r="BU74" i="2" s="1"/>
  <c r="BD52" i="2"/>
  <c r="BT20" i="2" s="1"/>
  <c r="BT36" i="2" s="1"/>
  <c r="BU69" i="2" s="1"/>
  <c r="BD60" i="2"/>
  <c r="BT28" i="2" s="1"/>
  <c r="BT44" i="2" s="1"/>
  <c r="BU77" i="2" s="1"/>
  <c r="BD56" i="2"/>
  <c r="BT24" i="2" s="1"/>
  <c r="BT40" i="2" s="1"/>
  <c r="BU73" i="2" s="1"/>
  <c r="BD54" i="2"/>
  <c r="BT22" i="2" s="1"/>
  <c r="BT38" i="2" s="1"/>
  <c r="BU71" i="2" s="1"/>
  <c r="BD53" i="2"/>
  <c r="BT21" i="2" s="1"/>
  <c r="BT37" i="2" s="1"/>
  <c r="BU70" i="2" s="1"/>
  <c r="BC61" i="2"/>
  <c r="BS29" i="2" s="1"/>
  <c r="BS45" i="2" s="1"/>
  <c r="BT78" i="2" s="1"/>
  <c r="BC57" i="2"/>
  <c r="BS25" i="2" s="1"/>
  <c r="BS41" i="2" s="1"/>
  <c r="BT74" i="2" s="1"/>
  <c r="BC54" i="2"/>
  <c r="BS22" i="2" s="1"/>
  <c r="BS38" i="2" s="1"/>
  <c r="BT71" i="2" s="1"/>
  <c r="BC55" i="2"/>
  <c r="BS23" i="2" s="1"/>
  <c r="BS39" i="2" s="1"/>
  <c r="BT72" i="2" s="1"/>
  <c r="BC53" i="2"/>
  <c r="BS21" i="2" s="1"/>
  <c r="BS37" i="2" s="1"/>
  <c r="BT70" i="2" s="1"/>
  <c r="BC52" i="2"/>
  <c r="BS20" i="2" s="1"/>
  <c r="BS36" i="2" s="1"/>
  <c r="BT69" i="2" s="1"/>
  <c r="BC60" i="2"/>
  <c r="BS28" i="2" s="1"/>
  <c r="BS44" i="2" s="1"/>
  <c r="BT77" i="2" s="1"/>
  <c r="BC56" i="2"/>
  <c r="BS24" i="2" s="1"/>
  <c r="BS40" i="2" s="1"/>
  <c r="BT73" i="2" s="1"/>
  <c r="P26" i="2"/>
  <c r="W222" i="2" s="1"/>
  <c r="X222" i="2" s="1"/>
  <c r="BB52" i="2"/>
  <c r="BR20" i="2" s="1"/>
  <c r="BR36" i="2" s="1"/>
  <c r="BS69" i="2" s="1"/>
  <c r="BB60" i="2"/>
  <c r="BR28" i="2" s="1"/>
  <c r="BR44" i="2" s="1"/>
  <c r="BS77" i="2" s="1"/>
  <c r="BB59" i="2"/>
  <c r="BR27" i="2" s="1"/>
  <c r="BR43" i="2" s="1"/>
  <c r="BS76" i="2" s="1"/>
  <c r="BB55" i="2"/>
  <c r="BR23" i="2" s="1"/>
  <c r="BR39" i="2" s="1"/>
  <c r="BS72" i="2" s="1"/>
  <c r="O25" i="2"/>
  <c r="W206" i="2" s="1"/>
  <c r="X206" i="2" s="1"/>
  <c r="BA61" i="2"/>
  <c r="BQ29" i="2" s="1"/>
  <c r="BQ45" i="2" s="1"/>
  <c r="BR78" i="2" s="1"/>
  <c r="BA60" i="2"/>
  <c r="BQ28" i="2" s="1"/>
  <c r="BQ44" i="2" s="1"/>
  <c r="BR77" i="2" s="1"/>
  <c r="BA59" i="2"/>
  <c r="BQ27" i="2" s="1"/>
  <c r="BQ43" i="2" s="1"/>
  <c r="BR76" i="2" s="1"/>
  <c r="BA56" i="2"/>
  <c r="BQ24" i="2" s="1"/>
  <c r="BQ40" i="2" s="1"/>
  <c r="BR73" i="2" s="1"/>
  <c r="BA55" i="2"/>
  <c r="BQ23" i="2" s="1"/>
  <c r="BQ39" i="2" s="1"/>
  <c r="BR72" i="2" s="1"/>
  <c r="BA53" i="2"/>
  <c r="BQ21" i="2" s="1"/>
  <c r="BQ37" i="2" s="1"/>
  <c r="BR70" i="2" s="1"/>
  <c r="AZ53" i="2"/>
  <c r="BP21" i="2" s="1"/>
  <c r="BP37" i="2" s="1"/>
  <c r="BQ70" i="2" s="1"/>
  <c r="AZ61" i="2"/>
  <c r="BP29" i="2" s="1"/>
  <c r="BP45" i="2" s="1"/>
  <c r="BQ78" i="2" s="1"/>
  <c r="AZ58" i="2"/>
  <c r="BP26" i="2" s="1"/>
  <c r="BP42" i="2" s="1"/>
  <c r="BQ75" i="2" s="1"/>
  <c r="AZ60" i="2"/>
  <c r="BP28" i="2" s="1"/>
  <c r="BP44" i="2" s="1"/>
  <c r="BQ77" i="2" s="1"/>
  <c r="AZ56" i="2"/>
  <c r="BP24" i="2" s="1"/>
  <c r="BP40" i="2" s="1"/>
  <c r="BQ73" i="2" s="1"/>
  <c r="W173" i="2"/>
  <c r="X173" i="2" s="1"/>
  <c r="AY54" i="2"/>
  <c r="BO22" i="2" s="1"/>
  <c r="BO38" i="2" s="1"/>
  <c r="BP71" i="2" s="1"/>
  <c r="AY60" i="2"/>
  <c r="BO28" i="2" s="1"/>
  <c r="BO44" i="2" s="1"/>
  <c r="BP77" i="2" s="1"/>
  <c r="AY53" i="2"/>
  <c r="BO21" i="2" s="1"/>
  <c r="BO37" i="2" s="1"/>
  <c r="BP70" i="2" s="1"/>
  <c r="M27" i="2"/>
  <c r="W178" i="2" s="1"/>
  <c r="X178" i="2" s="1"/>
  <c r="AY61" i="2"/>
  <c r="BO29" i="2" s="1"/>
  <c r="BO45" i="2" s="1"/>
  <c r="BP78" i="2" s="1"/>
  <c r="AY57" i="2"/>
  <c r="BO25" i="2" s="1"/>
  <c r="BO41" i="2" s="1"/>
  <c r="BP74" i="2" s="1"/>
  <c r="W163" i="2"/>
  <c r="X163" i="2" s="1"/>
  <c r="AX59" i="2"/>
  <c r="BN27" i="2" s="1"/>
  <c r="BN43" i="2" s="1"/>
  <c r="BO76" i="2" s="1"/>
  <c r="W162" i="2"/>
  <c r="X162" i="2" s="1"/>
  <c r="AX58" i="2"/>
  <c r="BN26" i="2" s="1"/>
  <c r="BN42" i="2" s="1"/>
  <c r="BO75" i="2" s="1"/>
  <c r="L22" i="2"/>
  <c r="W158" i="2" s="1"/>
  <c r="X158" i="2" s="1"/>
  <c r="AX60" i="2"/>
  <c r="BN28" i="2" s="1"/>
  <c r="BN44" i="2" s="1"/>
  <c r="BO77" i="2" s="1"/>
  <c r="L23" i="2"/>
  <c r="W159" i="2" s="1"/>
  <c r="X159" i="2" s="1"/>
  <c r="AX56" i="2"/>
  <c r="BN24" i="2" s="1"/>
  <c r="BN40" i="2" s="1"/>
  <c r="BO73" i="2" s="1"/>
  <c r="AX52" i="2"/>
  <c r="BN20" i="2" s="1"/>
  <c r="BN36" i="2" s="1"/>
  <c r="BO69" i="2" s="1"/>
  <c r="AW55" i="2"/>
  <c r="BM23" i="2" s="1"/>
  <c r="BM39" i="2" s="1"/>
  <c r="BN72" i="2" s="1"/>
  <c r="AW54" i="2"/>
  <c r="BM22" i="2" s="1"/>
  <c r="BM38" i="2" s="1"/>
  <c r="BN71" i="2" s="1"/>
  <c r="AW60" i="2"/>
  <c r="BM28" i="2" s="1"/>
  <c r="BM44" i="2" s="1"/>
  <c r="BN77" i="2" s="1"/>
  <c r="AW59" i="2"/>
  <c r="BM27" i="2" s="1"/>
  <c r="BM43" i="2" s="1"/>
  <c r="BN76" i="2" s="1"/>
  <c r="AW57" i="2"/>
  <c r="BM25" i="2" s="1"/>
  <c r="BM41" i="2" s="1"/>
  <c r="BN74" i="2" s="1"/>
  <c r="AW56" i="2"/>
  <c r="BM24" i="2" s="1"/>
  <c r="BM40" i="2" s="1"/>
  <c r="BN73" i="2" s="1"/>
  <c r="AW52" i="2"/>
  <c r="BM20" i="2" s="1"/>
  <c r="BM36" i="2" s="1"/>
  <c r="BN69" i="2" s="1"/>
  <c r="AW58" i="2"/>
  <c r="BM26" i="2" s="1"/>
  <c r="BM42" i="2" s="1"/>
  <c r="BN75" i="2" s="1"/>
  <c r="AW53" i="2"/>
  <c r="BM21" i="2" s="1"/>
  <c r="BM37" i="2" s="1"/>
  <c r="BN70" i="2" s="1"/>
  <c r="W133" i="2"/>
  <c r="X133" i="2" s="1"/>
  <c r="AV59" i="2"/>
  <c r="BL27" i="2" s="1"/>
  <c r="BL43" i="2" s="1"/>
  <c r="BM76" i="2" s="1"/>
  <c r="W128" i="2"/>
  <c r="X128" i="2" s="1"/>
  <c r="AV54" i="2"/>
  <c r="BL22" i="2" s="1"/>
  <c r="BL38" i="2" s="1"/>
  <c r="BM71" i="2" s="1"/>
  <c r="AV61" i="2"/>
  <c r="BL29" i="2" s="1"/>
  <c r="BL45" i="2" s="1"/>
  <c r="BM78" i="2" s="1"/>
  <c r="AV52" i="2"/>
  <c r="BL20" i="2" s="1"/>
  <c r="BL36" i="2" s="1"/>
  <c r="BM69" i="2" s="1"/>
  <c r="AV56" i="2"/>
  <c r="BL24" i="2" s="1"/>
  <c r="BL40" i="2" s="1"/>
  <c r="BM73" i="2" s="1"/>
  <c r="AV57" i="2"/>
  <c r="BL25" i="2" s="1"/>
  <c r="BL41" i="2" s="1"/>
  <c r="BM74" i="2" s="1"/>
  <c r="AU61" i="2"/>
  <c r="BK29" i="2" s="1"/>
  <c r="BK45" i="2" s="1"/>
  <c r="BL78" i="2" s="1"/>
  <c r="AU56" i="2"/>
  <c r="BK24" i="2" s="1"/>
  <c r="BK40" i="2" s="1"/>
  <c r="BL73" i="2" s="1"/>
  <c r="AU58" i="2"/>
  <c r="BK26" i="2" s="1"/>
  <c r="BK42" i="2" s="1"/>
  <c r="BL75" i="2" s="1"/>
  <c r="AU55" i="2"/>
  <c r="BK23" i="2" s="1"/>
  <c r="BK39" i="2" s="1"/>
  <c r="BL72" i="2" s="1"/>
  <c r="AU52" i="2"/>
  <c r="BK20" i="2" s="1"/>
  <c r="BK36" i="2" s="1"/>
  <c r="BL69" i="2" s="1"/>
  <c r="I22" i="2"/>
  <c r="AU54" i="2" s="1"/>
  <c r="BK22" i="2" s="1"/>
  <c r="BK38" i="2" s="1"/>
  <c r="BL71" i="2" s="1"/>
  <c r="AU60" i="2"/>
  <c r="BK28" i="2" s="1"/>
  <c r="BK44" i="2" s="1"/>
  <c r="BL77" i="2" s="1"/>
  <c r="AU57" i="2"/>
  <c r="BK25" i="2" s="1"/>
  <c r="BK41" i="2" s="1"/>
  <c r="BL74" i="2" s="1"/>
  <c r="W99" i="2"/>
  <c r="X99" i="2" s="1"/>
  <c r="AT55" i="2"/>
  <c r="BJ23" i="2" s="1"/>
  <c r="BJ39" i="2" s="1"/>
  <c r="BK72" i="2" s="1"/>
  <c r="AT60" i="2"/>
  <c r="BJ28" i="2" s="1"/>
  <c r="BJ44" i="2" s="1"/>
  <c r="BK77" i="2" s="1"/>
  <c r="AT58" i="2"/>
  <c r="BJ26" i="2" s="1"/>
  <c r="BJ42" i="2" s="1"/>
  <c r="BK75" i="2" s="1"/>
  <c r="AT56" i="2"/>
  <c r="BJ24" i="2" s="1"/>
  <c r="BJ40" i="2" s="1"/>
  <c r="BK73" i="2" s="1"/>
  <c r="AT54" i="2"/>
  <c r="BJ22" i="2" s="1"/>
  <c r="BJ38" i="2" s="1"/>
  <c r="BK71" i="2" s="1"/>
  <c r="AT52" i="2"/>
  <c r="BJ20" i="2" s="1"/>
  <c r="BJ36" i="2" s="1"/>
  <c r="BK69" i="2" s="1"/>
  <c r="W84" i="2"/>
  <c r="X84" i="2" s="1"/>
  <c r="AS55" i="2"/>
  <c r="BI23" i="2" s="1"/>
  <c r="BI39" i="2" s="1"/>
  <c r="BJ72" i="2" s="1"/>
  <c r="W83" i="2"/>
  <c r="X83" i="2" s="1"/>
  <c r="AS54" i="2"/>
  <c r="BI22" i="2" s="1"/>
  <c r="BI38" i="2" s="1"/>
  <c r="BJ71" i="2" s="1"/>
  <c r="W87" i="2"/>
  <c r="X87" i="2" s="1"/>
  <c r="AS58" i="2"/>
  <c r="BI26" i="2" s="1"/>
  <c r="BI42" i="2" s="1"/>
  <c r="BJ75" i="2" s="1"/>
  <c r="AS60" i="2"/>
  <c r="BI28" i="2" s="1"/>
  <c r="BI44" i="2" s="1"/>
  <c r="BJ77" i="2" s="1"/>
  <c r="AS56" i="2"/>
  <c r="BI24" i="2" s="1"/>
  <c r="BI40" i="2" s="1"/>
  <c r="BJ73" i="2" s="1"/>
  <c r="AS52" i="2"/>
  <c r="BI20" i="2" s="1"/>
  <c r="BI36" i="2" s="1"/>
  <c r="BJ69" i="2" s="1"/>
  <c r="AS59" i="2"/>
  <c r="BI27" i="2" s="1"/>
  <c r="BI43" i="2" s="1"/>
  <c r="BJ76" i="2" s="1"/>
  <c r="AS61" i="2"/>
  <c r="BI29" i="2" s="1"/>
  <c r="BI45" i="2" s="1"/>
  <c r="BJ78" i="2" s="1"/>
  <c r="AS57" i="2"/>
  <c r="BI25" i="2" s="1"/>
  <c r="BI41" i="2" s="1"/>
  <c r="BJ74" i="2" s="1"/>
  <c r="AS53" i="2"/>
  <c r="BI21" i="2" s="1"/>
  <c r="BI37" i="2" s="1"/>
  <c r="BJ70" i="2" s="1"/>
  <c r="W134" i="2"/>
  <c r="X134" i="2" s="1"/>
  <c r="W97" i="2"/>
  <c r="X97" i="2" s="1"/>
  <c r="W129" i="2"/>
  <c r="X129" i="2" s="1"/>
  <c r="W175" i="2"/>
  <c r="X175" i="2" s="1"/>
  <c r="W207" i="2"/>
  <c r="X207" i="2" s="1"/>
  <c r="X143" i="2"/>
  <c r="W150" i="2"/>
  <c r="X150" i="2" s="1"/>
  <c r="W171" i="2"/>
  <c r="X171" i="2" s="1"/>
  <c r="W238" i="2"/>
  <c r="X238" i="2" s="1"/>
  <c r="X249" i="2"/>
  <c r="W103" i="2"/>
  <c r="X103" i="2" s="1"/>
  <c r="W191" i="2"/>
  <c r="X191" i="2" s="1"/>
  <c r="W233" i="2"/>
  <c r="X233" i="2" s="1"/>
  <c r="X254" i="2"/>
  <c r="M26" i="2"/>
  <c r="W177" i="2" s="1"/>
  <c r="X177" i="2" s="1"/>
  <c r="Q26" i="2"/>
  <c r="P29" i="2"/>
  <c r="L29" i="2"/>
  <c r="AX61" i="2" s="1"/>
  <c r="BN29" i="2" s="1"/>
  <c r="BN45" i="2" s="1"/>
  <c r="BO78" i="2" s="1"/>
  <c r="R27" i="2"/>
  <c r="N27" i="2"/>
  <c r="D21" i="2"/>
  <c r="Y5" i="2" s="1"/>
  <c r="AA37" i="2" s="1"/>
  <c r="AB37" i="2" s="1"/>
  <c r="F21" i="2"/>
  <c r="W67" i="2" s="1"/>
  <c r="X67" i="2" s="1"/>
  <c r="E21" i="2"/>
  <c r="AQ53" i="2" s="1"/>
  <c r="BG21" i="2" s="1"/>
  <c r="BG37" i="2" s="1"/>
  <c r="BH70" i="2" s="1"/>
  <c r="C21" i="2"/>
  <c r="W22" i="2" s="1"/>
  <c r="X22" i="2" s="1"/>
  <c r="B21" i="2"/>
  <c r="AM21" i="2" s="1"/>
  <c r="AN21" i="2" s="1"/>
  <c r="AN37" i="2" s="1"/>
  <c r="AO70" i="2" s="1"/>
  <c r="X108" i="2"/>
  <c r="X102" i="2"/>
  <c r="X98" i="2"/>
  <c r="X96" i="2"/>
  <c r="X200" i="2"/>
  <c r="X194" i="2"/>
  <c r="X192" i="2"/>
  <c r="X180" i="2"/>
  <c r="X120" i="2"/>
  <c r="X149" i="2"/>
  <c r="X89" i="2"/>
  <c r="X118" i="2"/>
  <c r="X147" i="2"/>
  <c r="X176" i="2"/>
  <c r="X116" i="2"/>
  <c r="X145" i="2"/>
  <c r="X85" i="2"/>
  <c r="X174" i="2"/>
  <c r="X114" i="2"/>
  <c r="X172" i="2"/>
  <c r="X112" i="2"/>
  <c r="X141" i="2"/>
  <c r="X81" i="2"/>
  <c r="X244" i="2"/>
  <c r="X240" i="2"/>
  <c r="X239" i="2"/>
  <c r="X236" i="2"/>
  <c r="X235" i="2"/>
  <c r="X234" i="2"/>
  <c r="X232" i="2"/>
  <c r="AL5" i="2"/>
  <c r="AA232" i="2" s="1"/>
  <c r="AB232" i="2" s="1"/>
  <c r="X231" i="2"/>
  <c r="AL4" i="2"/>
  <c r="AA231" i="2" s="1"/>
  <c r="AB231" i="2" s="1"/>
  <c r="X260" i="2"/>
  <c r="X256" i="2"/>
  <c r="X252" i="2"/>
  <c r="X248" i="2"/>
  <c r="AM6" i="2"/>
  <c r="AA248" i="2" s="1"/>
  <c r="AB248" i="2" s="1"/>
  <c r="AO20" i="2"/>
  <c r="W21" i="2"/>
  <c r="X21" i="2" s="1"/>
  <c r="X168" i="2"/>
  <c r="W48" i="2"/>
  <c r="X48" i="2" s="1"/>
  <c r="X135" i="2"/>
  <c r="X164" i="2"/>
  <c r="X131" i="2"/>
  <c r="X160" i="2"/>
  <c r="X156" i="2"/>
  <c r="X196" i="2"/>
  <c r="X195" i="2"/>
  <c r="X190" i="2"/>
  <c r="X188" i="2"/>
  <c r="X187" i="2"/>
  <c r="W35" i="2"/>
  <c r="X35" i="2" s="1"/>
  <c r="X184" i="2"/>
  <c r="X124" i="2"/>
  <c r="W34" i="2"/>
  <c r="X34" i="2" s="1"/>
  <c r="X140" i="2"/>
  <c r="X80" i="2"/>
  <c r="W49" i="2"/>
  <c r="X49" i="2" s="1"/>
  <c r="X138" i="2"/>
  <c r="W47" i="2"/>
  <c r="X47" i="2" s="1"/>
  <c r="X136" i="2"/>
  <c r="X76" i="2"/>
  <c r="X105" i="2"/>
  <c r="X132" i="2"/>
  <c r="X101" i="2"/>
  <c r="X130" i="2"/>
  <c r="X126" i="2"/>
  <c r="X228" i="2"/>
  <c r="X224" i="2"/>
  <c r="X223" i="2"/>
  <c r="X220" i="2"/>
  <c r="X219" i="2"/>
  <c r="X218" i="2"/>
  <c r="X216" i="2"/>
  <c r="X255" i="2"/>
  <c r="X251" i="2"/>
  <c r="X247" i="2"/>
  <c r="AM5" i="2"/>
  <c r="AA247" i="2" s="1"/>
  <c r="AB247" i="2" s="1"/>
  <c r="X104" i="2"/>
  <c r="X100" i="2"/>
  <c r="X127" i="2"/>
  <c r="X189" i="2"/>
  <c r="X186" i="2"/>
  <c r="W33" i="2"/>
  <c r="X33" i="2" s="1"/>
  <c r="X152" i="2"/>
  <c r="X92" i="2"/>
  <c r="X90" i="2"/>
  <c r="X179" i="2"/>
  <c r="X119" i="2"/>
  <c r="X148" i="2"/>
  <c r="X88" i="2"/>
  <c r="X117" i="2"/>
  <c r="X146" i="2"/>
  <c r="X86" i="2"/>
  <c r="X115" i="2"/>
  <c r="X144" i="2"/>
  <c r="X142" i="2"/>
  <c r="X82" i="2"/>
  <c r="X111" i="2"/>
  <c r="X212" i="2"/>
  <c r="X210" i="2"/>
  <c r="X209" i="2"/>
  <c r="X208" i="2"/>
  <c r="X205" i="2"/>
  <c r="X204" i="2"/>
  <c r="X203" i="2"/>
  <c r="X202" i="2"/>
  <c r="X201" i="2"/>
  <c r="X250" i="2"/>
  <c r="AM4" i="2"/>
  <c r="AA246" i="2" s="1"/>
  <c r="AB246" i="2" s="1"/>
  <c r="X246" i="2"/>
  <c r="W50" i="2"/>
  <c r="X50" i="2" s="1"/>
  <c r="Y256" i="4" l="1"/>
  <c r="Y257" i="4"/>
  <c r="Y246" i="6"/>
  <c r="AQ47" i="6"/>
  <c r="AR80" i="6" s="1"/>
  <c r="BC36" i="6"/>
  <c r="BD69" i="6" s="1"/>
  <c r="Y47" i="6"/>
  <c r="Y242" i="6"/>
  <c r="BC46" i="6"/>
  <c r="BD79" i="6" s="1"/>
  <c r="BC50" i="4"/>
  <c r="BD83" i="4" s="1"/>
  <c r="BD46" i="6"/>
  <c r="BE79" i="6" s="1"/>
  <c r="BL9" i="7"/>
  <c r="BD49" i="6"/>
  <c r="BE82" i="6" s="1"/>
  <c r="AP48" i="6"/>
  <c r="AQ81" i="6" s="1"/>
  <c r="BT14" i="6"/>
  <c r="Y33" i="4"/>
  <c r="BC48" i="4"/>
  <c r="BD81" i="4" s="1"/>
  <c r="BC47" i="4"/>
  <c r="BD80" i="4" s="1"/>
  <c r="BC48" i="6"/>
  <c r="BD81" i="6" s="1"/>
  <c r="AP46" i="6"/>
  <c r="AQ79" i="6" s="1"/>
  <c r="CK17" i="6"/>
  <c r="DB17" i="6" s="1"/>
  <c r="AO20" i="5"/>
  <c r="AO36" i="5" s="1"/>
  <c r="AP69" i="5" s="1"/>
  <c r="AA21" i="5"/>
  <c r="AB21" i="5" s="1"/>
  <c r="BC20" i="5"/>
  <c r="BC36" i="5" s="1"/>
  <c r="BD69" i="5" s="1"/>
  <c r="AA231" i="5"/>
  <c r="AB231" i="5" s="1"/>
  <c r="BC21" i="4"/>
  <c r="BC37" i="4" s="1"/>
  <c r="BD70" i="4" s="1"/>
  <c r="AA232" i="4"/>
  <c r="AB232" i="4" s="1"/>
  <c r="AP33" i="4"/>
  <c r="AP49" i="4" s="1"/>
  <c r="AQ82" i="4" s="1"/>
  <c r="AA49" i="4"/>
  <c r="AB49" i="4" s="1"/>
  <c r="AP30" i="4"/>
  <c r="Y46" i="4" s="1"/>
  <c r="AA46" i="4"/>
  <c r="AB46" i="4" s="1"/>
  <c r="AO33" i="6"/>
  <c r="AO49" i="6" s="1"/>
  <c r="AP82" i="6" s="1"/>
  <c r="AA34" i="6"/>
  <c r="AB34" i="6" s="1"/>
  <c r="AO34" i="6"/>
  <c r="AO50" i="6" s="1"/>
  <c r="AP83" i="6" s="1"/>
  <c r="AA35" i="6"/>
  <c r="AB35" i="6" s="1"/>
  <c r="AO31" i="4"/>
  <c r="AA32" i="4"/>
  <c r="AB32" i="4" s="1"/>
  <c r="AP18" i="4"/>
  <c r="BX18" i="4" s="1"/>
  <c r="CO18" i="4" s="1"/>
  <c r="AA50" i="4"/>
  <c r="AB50" i="4" s="1"/>
  <c r="BC5" i="6"/>
  <c r="BT5" i="6" s="1"/>
  <c r="AA232" i="6"/>
  <c r="AB232" i="6" s="1"/>
  <c r="AO30" i="4"/>
  <c r="AO46" i="4" s="1"/>
  <c r="AP79" i="4" s="1"/>
  <c r="AA31" i="4"/>
  <c r="AB31" i="4" s="1"/>
  <c r="BD48" i="6"/>
  <c r="BE81" i="6" s="1"/>
  <c r="AP30" i="5"/>
  <c r="AP46" i="5" s="1"/>
  <c r="AQ79" i="5" s="1"/>
  <c r="AA46" i="5"/>
  <c r="AB46" i="5" s="1"/>
  <c r="Y260" i="6"/>
  <c r="BC50" i="6"/>
  <c r="BD83" i="6" s="1"/>
  <c r="Y50" i="6"/>
  <c r="BD20" i="5"/>
  <c r="BD36" i="5" s="1"/>
  <c r="BE69" i="5" s="1"/>
  <c r="AA246" i="5"/>
  <c r="AB246" i="5" s="1"/>
  <c r="AQ14" i="5"/>
  <c r="BH14" i="5" s="1"/>
  <c r="AA61" i="5"/>
  <c r="AB61" i="5" s="1"/>
  <c r="BC21" i="5"/>
  <c r="Y232" i="5" s="1"/>
  <c r="AA232" i="5"/>
  <c r="AB232" i="5" s="1"/>
  <c r="BC32" i="5"/>
  <c r="BC48" i="5" s="1"/>
  <c r="BD81" i="5" s="1"/>
  <c r="AA243" i="5"/>
  <c r="AB243" i="5" s="1"/>
  <c r="AO33" i="4"/>
  <c r="AA34" i="4"/>
  <c r="AB34" i="4" s="1"/>
  <c r="AQ30" i="6"/>
  <c r="AA61" i="6"/>
  <c r="AB61" i="6" s="1"/>
  <c r="AP34" i="5"/>
  <c r="Y50" i="5" s="1"/>
  <c r="AA50" i="5"/>
  <c r="AB50" i="5" s="1"/>
  <c r="AQ31" i="5"/>
  <c r="Y62" i="5" s="1"/>
  <c r="AA62" i="5"/>
  <c r="AB62" i="5" s="1"/>
  <c r="AO33" i="5"/>
  <c r="AO49" i="5" s="1"/>
  <c r="AP82" i="5" s="1"/>
  <c r="AA34" i="5"/>
  <c r="AB34" i="5" s="1"/>
  <c r="AP15" i="5"/>
  <c r="BX15" i="5" s="1"/>
  <c r="CO15" i="5" s="1"/>
  <c r="AA47" i="5"/>
  <c r="AB47" i="5" s="1"/>
  <c r="AQ32" i="5"/>
  <c r="AQ48" i="5" s="1"/>
  <c r="AR81" i="5" s="1"/>
  <c r="AA63" i="5"/>
  <c r="AB63" i="5" s="1"/>
  <c r="AP32" i="4"/>
  <c r="AP48" i="4" s="1"/>
  <c r="AQ81" i="4" s="1"/>
  <c r="AA48" i="4"/>
  <c r="AB48" i="4" s="1"/>
  <c r="AO32" i="6"/>
  <c r="AO48" i="6" s="1"/>
  <c r="AP81" i="6" s="1"/>
  <c r="AA33" i="6"/>
  <c r="AB33" i="6" s="1"/>
  <c r="BD49" i="4"/>
  <c r="BE82" i="4" s="1"/>
  <c r="AO30" i="5"/>
  <c r="AO46" i="5" s="1"/>
  <c r="AP79" i="5" s="1"/>
  <c r="AA31" i="5"/>
  <c r="AB31" i="5" s="1"/>
  <c r="AP33" i="5"/>
  <c r="AP49" i="5" s="1"/>
  <c r="AQ82" i="5" s="1"/>
  <c r="AA49" i="5"/>
  <c r="AB49" i="5" s="1"/>
  <c r="BD31" i="5"/>
  <c r="Y257" i="5" s="1"/>
  <c r="AA257" i="5"/>
  <c r="AB257" i="5" s="1"/>
  <c r="AO18" i="5"/>
  <c r="BW18" i="5" s="1"/>
  <c r="CN18" i="5" s="1"/>
  <c r="AA35" i="5"/>
  <c r="AB35" i="5" s="1"/>
  <c r="BD33" i="5"/>
  <c r="Y259" i="5" s="1"/>
  <c r="AA259" i="5"/>
  <c r="AB259" i="5" s="1"/>
  <c r="AP32" i="5"/>
  <c r="AP48" i="5" s="1"/>
  <c r="AQ81" i="5" s="1"/>
  <c r="AA48" i="5"/>
  <c r="AB48" i="5" s="1"/>
  <c r="BD36" i="4"/>
  <c r="BE69" i="4" s="1"/>
  <c r="BC18" i="5"/>
  <c r="BT18" i="5" s="1"/>
  <c r="AA245" i="5"/>
  <c r="AB245" i="5" s="1"/>
  <c r="BC31" i="5"/>
  <c r="BC47" i="5" s="1"/>
  <c r="BD80" i="5" s="1"/>
  <c r="AA242" i="5"/>
  <c r="AB242" i="5" s="1"/>
  <c r="BD30" i="5"/>
  <c r="BD46" i="5" s="1"/>
  <c r="BE79" i="5" s="1"/>
  <c r="AA256" i="5"/>
  <c r="AB256" i="5" s="1"/>
  <c r="BC4" i="4"/>
  <c r="CK4" i="4" s="1"/>
  <c r="DB4" i="4" s="1"/>
  <c r="AA231" i="4"/>
  <c r="AB231" i="4" s="1"/>
  <c r="BD32" i="4"/>
  <c r="Y258" i="4" s="1"/>
  <c r="AA258" i="4"/>
  <c r="AB258" i="4" s="1"/>
  <c r="AP31" i="4"/>
  <c r="Y47" i="4" s="1"/>
  <c r="AA47" i="4"/>
  <c r="AB47" i="4" s="1"/>
  <c r="AO30" i="6"/>
  <c r="Y31" i="6" s="1"/>
  <c r="AA31" i="6"/>
  <c r="AB31" i="6" s="1"/>
  <c r="AO31" i="6"/>
  <c r="AO47" i="6" s="1"/>
  <c r="AP80" i="6" s="1"/>
  <c r="AA32" i="6"/>
  <c r="AB32" i="6" s="1"/>
  <c r="AP33" i="6"/>
  <c r="AP49" i="6" s="1"/>
  <c r="AQ82" i="6" s="1"/>
  <c r="AA49" i="6"/>
  <c r="AB49" i="6" s="1"/>
  <c r="BD31" i="6"/>
  <c r="BD47" i="6" s="1"/>
  <c r="BE80" i="6" s="1"/>
  <c r="AA257" i="6"/>
  <c r="AB257" i="6" s="1"/>
  <c r="Y256" i="5"/>
  <c r="BC20" i="4"/>
  <c r="Y231" i="4" s="1"/>
  <c r="BD14" i="5"/>
  <c r="CL14" i="5" s="1"/>
  <c r="DC14" i="5" s="1"/>
  <c r="BC15" i="5"/>
  <c r="BT15" i="5" s="1"/>
  <c r="BC37" i="5"/>
  <c r="BD70" i="5" s="1"/>
  <c r="AO15" i="4"/>
  <c r="BF15" i="4" s="1"/>
  <c r="BC5" i="5"/>
  <c r="BT5" i="5" s="1"/>
  <c r="BI9" i="7"/>
  <c r="AU41" i="7"/>
  <c r="AV74" i="7" s="1"/>
  <c r="AO16" i="6"/>
  <c r="BW16" i="6" s="1"/>
  <c r="CN16" i="6" s="1"/>
  <c r="AP41" i="7"/>
  <c r="AQ74" i="7" s="1"/>
  <c r="BD50" i="4"/>
  <c r="BE83" i="4" s="1"/>
  <c r="AO17" i="4"/>
  <c r="BF17" i="4" s="1"/>
  <c r="AP17" i="6"/>
  <c r="BX17" i="6" s="1"/>
  <c r="CO17" i="6" s="1"/>
  <c r="BC21" i="6"/>
  <c r="Y232" i="6" s="1"/>
  <c r="AQ30" i="5"/>
  <c r="Y61" i="5" s="1"/>
  <c r="AO14" i="4"/>
  <c r="BF14" i="4" s="1"/>
  <c r="AP17" i="4"/>
  <c r="BG17" i="4" s="1"/>
  <c r="AP14" i="4"/>
  <c r="BX14" i="4" s="1"/>
  <c r="CO14" i="4" s="1"/>
  <c r="BD4" i="5"/>
  <c r="CL4" i="5" s="1"/>
  <c r="DC4" i="5" s="1"/>
  <c r="BC5" i="4"/>
  <c r="BT5" i="4" s="1"/>
  <c r="AO18" i="6"/>
  <c r="BF18" i="6" s="1"/>
  <c r="AO17" i="6"/>
  <c r="BW17" i="6" s="1"/>
  <c r="CN17" i="6" s="1"/>
  <c r="CL14" i="4"/>
  <c r="DC14" i="4" s="1"/>
  <c r="W51" i="6"/>
  <c r="X51" i="6" s="1"/>
  <c r="AP15" i="4"/>
  <c r="BX15" i="4" s="1"/>
  <c r="CO15" i="4" s="1"/>
  <c r="AP16" i="4"/>
  <c r="AO14" i="6"/>
  <c r="BW14" i="6" s="1"/>
  <c r="CN14" i="6" s="1"/>
  <c r="BD15" i="6"/>
  <c r="CL15" i="6" s="1"/>
  <c r="DC15" i="6" s="1"/>
  <c r="BT4" i="6"/>
  <c r="BD16" i="4"/>
  <c r="CL16" i="4" s="1"/>
  <c r="DC16" i="4" s="1"/>
  <c r="CL18" i="4"/>
  <c r="DC18" i="4" s="1"/>
  <c r="AO15" i="6"/>
  <c r="BW15" i="6" s="1"/>
  <c r="CN15" i="6" s="1"/>
  <c r="BG9" i="7"/>
  <c r="AP31" i="5"/>
  <c r="Y47" i="5" s="1"/>
  <c r="AO4" i="5"/>
  <c r="BW4" i="5" s="1"/>
  <c r="CN4" i="5" s="1"/>
  <c r="BC4" i="5"/>
  <c r="CK4" i="5" s="1"/>
  <c r="DB4" i="5" s="1"/>
  <c r="AQ16" i="5"/>
  <c r="BH16" i="5" s="1"/>
  <c r="AR41" i="7"/>
  <c r="AS74" i="7" s="1"/>
  <c r="AO9" i="7"/>
  <c r="AO25" i="7"/>
  <c r="AQ57" i="7"/>
  <c r="BG25" i="7" s="1"/>
  <c r="BG41" i="7" s="1"/>
  <c r="BH74" i="7" s="1"/>
  <c r="Y69" i="7"/>
  <c r="AR39" i="7"/>
  <c r="AS72" i="7" s="1"/>
  <c r="Y101" i="7"/>
  <c r="AT41" i="7"/>
  <c r="AU74" i="7" s="1"/>
  <c r="F26" i="7"/>
  <c r="AA10" i="7" s="1"/>
  <c r="AA72" i="7" s="1"/>
  <c r="AB72" i="7" s="1"/>
  <c r="C26" i="7"/>
  <c r="X10" i="7" s="1"/>
  <c r="AA27" i="7" s="1"/>
  <c r="AB27" i="7" s="1"/>
  <c r="AU26" i="7"/>
  <c r="AU10" i="7"/>
  <c r="W26" i="7"/>
  <c r="X26" i="7" s="1"/>
  <c r="W56" i="7"/>
  <c r="X56" i="7" s="1"/>
  <c r="BW7" i="7"/>
  <c r="CN7" i="7" s="1"/>
  <c r="BF7" i="7"/>
  <c r="AS41" i="7"/>
  <c r="AT74" i="7" s="1"/>
  <c r="Y86" i="7"/>
  <c r="BF8" i="7"/>
  <c r="BW8" i="7"/>
  <c r="CN8" i="7" s="1"/>
  <c r="AD11" i="7"/>
  <c r="AA118" i="7" s="1"/>
  <c r="AB118" i="7" s="1"/>
  <c r="AM11" i="7"/>
  <c r="AA253" i="7" s="1"/>
  <c r="AB253" i="7" s="1"/>
  <c r="AG11" i="7"/>
  <c r="AA163" i="7" s="1"/>
  <c r="AB163" i="7" s="1"/>
  <c r="AL11" i="7"/>
  <c r="AA238" i="7" s="1"/>
  <c r="AB238" i="7" s="1"/>
  <c r="AI11" i="7"/>
  <c r="AA193" i="7" s="1"/>
  <c r="AB193" i="7" s="1"/>
  <c r="AH11" i="7"/>
  <c r="AA178" i="7" s="1"/>
  <c r="AB178" i="7" s="1"/>
  <c r="AK11" i="7"/>
  <c r="AA223" i="7" s="1"/>
  <c r="AB223" i="7" s="1"/>
  <c r="AJ11" i="7"/>
  <c r="AA208" i="7" s="1"/>
  <c r="AB208" i="7" s="1"/>
  <c r="AB11" i="7"/>
  <c r="AA88" i="7" s="1"/>
  <c r="AB88" i="7" s="1"/>
  <c r="AC11" i="7"/>
  <c r="AA103" i="7" s="1"/>
  <c r="AB103" i="7" s="1"/>
  <c r="AE11" i="7"/>
  <c r="AA133" i="7" s="1"/>
  <c r="AB133" i="7" s="1"/>
  <c r="AF11" i="7"/>
  <c r="AA148" i="7" s="1"/>
  <c r="AB148" i="7" s="1"/>
  <c r="F27" i="7"/>
  <c r="AA11" i="7" s="1"/>
  <c r="AA73" i="7" s="1"/>
  <c r="AB73" i="7" s="1"/>
  <c r="D27" i="7"/>
  <c r="Y11" i="7" s="1"/>
  <c r="AA43" i="7" s="1"/>
  <c r="AB43" i="7" s="1"/>
  <c r="E27" i="7"/>
  <c r="Z11" i="7" s="1"/>
  <c r="AA58" i="7" s="1"/>
  <c r="AB58" i="7" s="1"/>
  <c r="B27" i="7"/>
  <c r="AM27" i="7" s="1"/>
  <c r="AN27" i="7" s="1"/>
  <c r="AN43" i="7" s="1"/>
  <c r="AO76" i="7" s="1"/>
  <c r="C27" i="7"/>
  <c r="X11" i="7" s="1"/>
  <c r="AA28" i="7" s="1"/>
  <c r="AB28" i="7" s="1"/>
  <c r="D26" i="7"/>
  <c r="W42" i="7" s="1"/>
  <c r="X42" i="7" s="1"/>
  <c r="BC10" i="7"/>
  <c r="BC26" i="7"/>
  <c r="AT10" i="7"/>
  <c r="AT26" i="7"/>
  <c r="Y236" i="7"/>
  <c r="BC41" i="7"/>
  <c r="BD74" i="7" s="1"/>
  <c r="AO57" i="7"/>
  <c r="BE25" i="7" s="1"/>
  <c r="BE41" i="7" s="1"/>
  <c r="BF74" i="7" s="1"/>
  <c r="AO39" i="7"/>
  <c r="AP72" i="7" s="1"/>
  <c r="Y24" i="7"/>
  <c r="CA9" i="7"/>
  <c r="CR9" i="7" s="1"/>
  <c r="BJ9" i="7"/>
  <c r="Y25" i="7"/>
  <c r="AO40" i="7"/>
  <c r="AP73" i="7" s="1"/>
  <c r="BU9" i="7"/>
  <c r="CL9" i="7"/>
  <c r="DC9" i="7" s="1"/>
  <c r="E26" i="7"/>
  <c r="W57" i="7" s="1"/>
  <c r="X57" i="7" s="1"/>
  <c r="BD10" i="7"/>
  <c r="BD26" i="7"/>
  <c r="BT9" i="7"/>
  <c r="CK9" i="7"/>
  <c r="DB9" i="7" s="1"/>
  <c r="AQ25" i="7"/>
  <c r="AQ9" i="7"/>
  <c r="BI7" i="7"/>
  <c r="BZ7" i="7"/>
  <c r="CQ7" i="7" s="1"/>
  <c r="CB9" i="7"/>
  <c r="CS9" i="7" s="1"/>
  <c r="BK9" i="7"/>
  <c r="Y251" i="7"/>
  <c r="BD41" i="7"/>
  <c r="BE74" i="7" s="1"/>
  <c r="AV10" i="7"/>
  <c r="AV26" i="7"/>
  <c r="AS26" i="7"/>
  <c r="AS10" i="7"/>
  <c r="AP53" i="6"/>
  <c r="BF21" i="6" s="1"/>
  <c r="BF37" i="6" s="1"/>
  <c r="BG70" i="6" s="1"/>
  <c r="AP52" i="6"/>
  <c r="BF20" i="6" s="1"/>
  <c r="BF36" i="6" s="1"/>
  <c r="BG69" i="6" s="1"/>
  <c r="AB6" i="6"/>
  <c r="AA83" i="6" s="1"/>
  <c r="AB83" i="6" s="1"/>
  <c r="AF6" i="6"/>
  <c r="AA143" i="6" s="1"/>
  <c r="AB143" i="6" s="1"/>
  <c r="AJ6" i="6"/>
  <c r="AA203" i="6" s="1"/>
  <c r="AB203" i="6" s="1"/>
  <c r="AC6" i="6"/>
  <c r="AA98" i="6" s="1"/>
  <c r="AB98" i="6" s="1"/>
  <c r="AG6" i="6"/>
  <c r="AA158" i="6" s="1"/>
  <c r="AB158" i="6" s="1"/>
  <c r="AK6" i="6"/>
  <c r="AA218" i="6" s="1"/>
  <c r="AB218" i="6" s="1"/>
  <c r="AD6" i="6"/>
  <c r="AA113" i="6" s="1"/>
  <c r="AB113" i="6" s="1"/>
  <c r="AH6" i="6"/>
  <c r="AA173" i="6" s="1"/>
  <c r="AB173" i="6" s="1"/>
  <c r="AL6" i="6"/>
  <c r="AA233" i="6" s="1"/>
  <c r="AB233" i="6" s="1"/>
  <c r="AE6" i="6"/>
  <c r="AA128" i="6" s="1"/>
  <c r="AB128" i="6" s="1"/>
  <c r="AI6" i="6"/>
  <c r="AA188" i="6" s="1"/>
  <c r="AB188" i="6" s="1"/>
  <c r="AM6" i="6"/>
  <c r="AA248" i="6" s="1"/>
  <c r="AB248" i="6" s="1"/>
  <c r="W52" i="4"/>
  <c r="X52" i="4" s="1"/>
  <c r="AP53" i="4"/>
  <c r="BF21" i="4" s="1"/>
  <c r="BF37" i="4" s="1"/>
  <c r="BG70" i="4" s="1"/>
  <c r="AK7" i="4"/>
  <c r="AA219" i="4" s="1"/>
  <c r="AB219" i="4" s="1"/>
  <c r="AG7" i="4"/>
  <c r="AA159" i="4" s="1"/>
  <c r="AB159" i="4" s="1"/>
  <c r="AC7" i="4"/>
  <c r="AA99" i="4" s="1"/>
  <c r="AB99" i="4" s="1"/>
  <c r="AL7" i="4"/>
  <c r="AA234" i="4" s="1"/>
  <c r="AB234" i="4" s="1"/>
  <c r="AH7" i="4"/>
  <c r="AA174" i="4" s="1"/>
  <c r="AB174" i="4" s="1"/>
  <c r="AD7" i="4"/>
  <c r="AA114" i="4" s="1"/>
  <c r="AB114" i="4" s="1"/>
  <c r="AM7" i="4"/>
  <c r="AA249" i="4" s="1"/>
  <c r="AB249" i="4" s="1"/>
  <c r="AI7" i="4"/>
  <c r="AA189" i="4" s="1"/>
  <c r="AB189" i="4" s="1"/>
  <c r="AE7" i="4"/>
  <c r="AA129" i="4" s="1"/>
  <c r="AB129" i="4" s="1"/>
  <c r="AJ7" i="4"/>
  <c r="AA204" i="4" s="1"/>
  <c r="AB204" i="4" s="1"/>
  <c r="AF7" i="4"/>
  <c r="AA144" i="4" s="1"/>
  <c r="AB144" i="4" s="1"/>
  <c r="AB7" i="4"/>
  <c r="AA84" i="4" s="1"/>
  <c r="AB84" i="4" s="1"/>
  <c r="AP52" i="4"/>
  <c r="BF20" i="4" s="1"/>
  <c r="BF36" i="4" s="1"/>
  <c r="BG69" i="4" s="1"/>
  <c r="AL6" i="4"/>
  <c r="AH6" i="4"/>
  <c r="AA173" i="4" s="1"/>
  <c r="AB173" i="4" s="1"/>
  <c r="AD6" i="4"/>
  <c r="AA113" i="4" s="1"/>
  <c r="AB113" i="4" s="1"/>
  <c r="AM6" i="4"/>
  <c r="AI6" i="4"/>
  <c r="AA188" i="4" s="1"/>
  <c r="AB188" i="4" s="1"/>
  <c r="AE6" i="4"/>
  <c r="AA128" i="4" s="1"/>
  <c r="AB128" i="4" s="1"/>
  <c r="AJ6" i="4"/>
  <c r="AA203" i="4" s="1"/>
  <c r="AB203" i="4" s="1"/>
  <c r="AF6" i="4"/>
  <c r="AA143" i="4" s="1"/>
  <c r="AB143" i="4" s="1"/>
  <c r="AB6" i="4"/>
  <c r="AK6" i="4"/>
  <c r="AA218" i="4" s="1"/>
  <c r="AB218" i="4" s="1"/>
  <c r="AG6" i="4"/>
  <c r="AA158" i="4" s="1"/>
  <c r="AB158" i="4" s="1"/>
  <c r="AC6" i="4"/>
  <c r="AA98" i="4" s="1"/>
  <c r="AB98" i="4" s="1"/>
  <c r="Y48" i="5"/>
  <c r="AO17" i="5"/>
  <c r="BW17" i="5" s="1"/>
  <c r="CN17" i="5" s="1"/>
  <c r="AP18" i="5"/>
  <c r="BX18" i="5" s="1"/>
  <c r="CO18" i="5" s="1"/>
  <c r="AQ15" i="5"/>
  <c r="BH15" i="5" s="1"/>
  <c r="BC34" i="5"/>
  <c r="BC50" i="5" s="1"/>
  <c r="BD83" i="5" s="1"/>
  <c r="BD17" i="5"/>
  <c r="AP16" i="5"/>
  <c r="BX16" i="5" s="1"/>
  <c r="CO16" i="5" s="1"/>
  <c r="AO34" i="5"/>
  <c r="AP17" i="5"/>
  <c r="BX17" i="5" s="1"/>
  <c r="CO17" i="5" s="1"/>
  <c r="BC49" i="6"/>
  <c r="BD82" i="6" s="1"/>
  <c r="X5" i="5"/>
  <c r="C37" i="5"/>
  <c r="Z5" i="5"/>
  <c r="E37" i="5"/>
  <c r="Z4" i="5"/>
  <c r="E36" i="5"/>
  <c r="Y4" i="5"/>
  <c r="D36" i="5"/>
  <c r="AM22" i="5"/>
  <c r="AN22" i="5" s="1"/>
  <c r="AN38" i="5" s="1"/>
  <c r="AO71" i="5" s="1"/>
  <c r="BG16" i="6"/>
  <c r="AM21" i="5"/>
  <c r="AN21" i="5" s="1"/>
  <c r="AN37" i="5" s="1"/>
  <c r="AO70" i="5" s="1"/>
  <c r="BD15" i="5"/>
  <c r="CL15" i="5" s="1"/>
  <c r="DC15" i="5" s="1"/>
  <c r="AO14" i="5"/>
  <c r="BF14" i="5" s="1"/>
  <c r="AP14" i="5"/>
  <c r="BG14" i="5" s="1"/>
  <c r="AR54" i="5"/>
  <c r="BH22" i="5" s="1"/>
  <c r="BH38" i="5" s="1"/>
  <c r="BI71" i="5" s="1"/>
  <c r="AA6" i="5"/>
  <c r="AA68" i="5" s="1"/>
  <c r="AB68" i="5" s="1"/>
  <c r="W22" i="5"/>
  <c r="X22" i="5" s="1"/>
  <c r="W66" i="5"/>
  <c r="X66" i="5" s="1"/>
  <c r="AA4" i="5"/>
  <c r="BF4" i="4"/>
  <c r="Y126" i="7"/>
  <c r="AV36" i="7"/>
  <c r="AW69" i="7" s="1"/>
  <c r="Y128" i="7"/>
  <c r="AV38" i="7"/>
  <c r="AW71" i="7" s="1"/>
  <c r="AW23" i="7"/>
  <c r="AW7" i="7"/>
  <c r="AW33" i="7"/>
  <c r="AW17" i="7"/>
  <c r="AW15" i="7"/>
  <c r="AW31" i="7"/>
  <c r="Y130" i="7"/>
  <c r="AV40" i="7"/>
  <c r="AW73" i="7" s="1"/>
  <c r="CD18" i="7"/>
  <c r="CU18" i="7" s="1"/>
  <c r="BM18" i="7"/>
  <c r="CD7" i="7"/>
  <c r="CU7" i="7" s="1"/>
  <c r="BM7" i="7"/>
  <c r="Y127" i="7"/>
  <c r="AV37" i="7"/>
  <c r="AW70" i="7" s="1"/>
  <c r="AW25" i="7"/>
  <c r="AW9" i="7"/>
  <c r="AW22" i="7"/>
  <c r="AW6" i="7"/>
  <c r="AW20" i="7"/>
  <c r="AW4" i="7"/>
  <c r="AW34" i="7"/>
  <c r="AW18" i="7"/>
  <c r="CD17" i="7"/>
  <c r="CU17" i="7" s="1"/>
  <c r="BM17" i="7"/>
  <c r="CD16" i="7"/>
  <c r="CU16" i="7" s="1"/>
  <c r="BM16" i="7"/>
  <c r="CD9" i="7"/>
  <c r="CU9" i="7" s="1"/>
  <c r="BM9" i="7"/>
  <c r="CD14" i="7"/>
  <c r="CU14" i="7" s="1"/>
  <c r="BM14" i="7"/>
  <c r="CD15" i="7"/>
  <c r="CU15" i="7" s="1"/>
  <c r="BM15" i="7"/>
  <c r="AW26" i="7"/>
  <c r="AW10" i="7"/>
  <c r="AW21" i="7"/>
  <c r="AW5" i="7"/>
  <c r="AW32" i="7"/>
  <c r="AW16" i="7"/>
  <c r="Y140" i="7"/>
  <c r="AV50" i="7"/>
  <c r="AW83" i="7" s="1"/>
  <c r="Y129" i="7"/>
  <c r="AV39" i="7"/>
  <c r="AW72" i="7" s="1"/>
  <c r="CD5" i="7"/>
  <c r="CU5" i="7" s="1"/>
  <c r="BM5" i="7"/>
  <c r="Y137" i="7"/>
  <c r="AV47" i="7"/>
  <c r="AW80" i="7" s="1"/>
  <c r="CD4" i="7"/>
  <c r="CU4" i="7" s="1"/>
  <c r="BM4" i="7"/>
  <c r="CD6" i="7"/>
  <c r="CU6" i="7" s="1"/>
  <c r="BM6" i="7"/>
  <c r="AW24" i="7"/>
  <c r="AW8" i="7"/>
  <c r="AG3" i="7"/>
  <c r="BO3" i="7" s="1"/>
  <c r="CW3" i="7" s="1"/>
  <c r="AW30" i="7"/>
  <c r="AW14" i="7"/>
  <c r="CD8" i="7"/>
  <c r="CU8" i="7" s="1"/>
  <c r="BM8" i="7"/>
  <c r="Y139" i="7"/>
  <c r="AV49" i="7"/>
  <c r="AW82" i="7" s="1"/>
  <c r="Y138" i="7"/>
  <c r="AV48" i="7"/>
  <c r="AW81" i="7" s="1"/>
  <c r="Y131" i="7"/>
  <c r="AV41" i="7"/>
  <c r="AW74" i="7" s="1"/>
  <c r="Y136" i="7"/>
  <c r="AV46" i="7"/>
  <c r="AW79" i="7" s="1"/>
  <c r="BF4" i="6"/>
  <c r="BH15" i="6"/>
  <c r="BX14" i="6"/>
  <c r="CO14" i="6" s="1"/>
  <c r="BG14" i="6"/>
  <c r="C21" i="6"/>
  <c r="X5" i="6" s="1"/>
  <c r="AA22" i="6" s="1"/>
  <c r="AB22" i="6" s="1"/>
  <c r="AQ34" i="6"/>
  <c r="AQ18" i="6"/>
  <c r="BX15" i="6"/>
  <c r="CO15" i="6" s="1"/>
  <c r="BG15" i="6"/>
  <c r="AA3" i="6"/>
  <c r="BI3" i="6" s="1"/>
  <c r="CQ3" i="6" s="1"/>
  <c r="AQ48" i="6"/>
  <c r="AR81" i="6" s="1"/>
  <c r="Y63" i="6"/>
  <c r="BD21" i="6"/>
  <c r="BD5" i="6"/>
  <c r="CL4" i="6"/>
  <c r="DC4" i="6" s="1"/>
  <c r="BU4" i="6"/>
  <c r="CK15" i="6"/>
  <c r="DB15" i="6" s="1"/>
  <c r="BT15" i="6"/>
  <c r="AQ20" i="6"/>
  <c r="AQ4" i="6"/>
  <c r="BY14" i="6"/>
  <c r="CP14" i="6" s="1"/>
  <c r="BH14" i="6"/>
  <c r="AO36" i="6"/>
  <c r="AP69" i="6" s="1"/>
  <c r="Y21" i="6"/>
  <c r="CL17" i="6"/>
  <c r="DC17" i="6" s="1"/>
  <c r="BU17" i="6"/>
  <c r="BX18" i="6"/>
  <c r="CO18" i="6" s="1"/>
  <c r="BG18" i="6"/>
  <c r="AP20" i="6"/>
  <c r="AP4" i="6"/>
  <c r="CL14" i="6"/>
  <c r="DC14" i="6" s="1"/>
  <c r="BU14" i="6"/>
  <c r="AP21" i="6"/>
  <c r="AP5" i="6"/>
  <c r="CK18" i="6"/>
  <c r="DB18" i="6" s="1"/>
  <c r="BT18" i="6"/>
  <c r="BY16" i="6"/>
  <c r="CP16" i="6" s="1"/>
  <c r="BH16" i="6"/>
  <c r="E21" i="6"/>
  <c r="Z5" i="6" s="1"/>
  <c r="AA52" i="6" s="1"/>
  <c r="AB52" i="6" s="1"/>
  <c r="CL18" i="6"/>
  <c r="DC18" i="6" s="1"/>
  <c r="BU18" i="6"/>
  <c r="CK16" i="6"/>
  <c r="DB16" i="6" s="1"/>
  <c r="BT16" i="6"/>
  <c r="B22" i="6"/>
  <c r="AM22" i="6" s="1"/>
  <c r="AN22" i="6" s="1"/>
  <c r="AN38" i="6" s="1"/>
  <c r="AO71" i="6" s="1"/>
  <c r="W36" i="6"/>
  <c r="X36" i="6" s="1"/>
  <c r="AQ33" i="6"/>
  <c r="AQ17" i="6"/>
  <c r="CL16" i="6"/>
  <c r="DC16" i="6" s="1"/>
  <c r="BU16" i="6"/>
  <c r="AQ52" i="6"/>
  <c r="BG20" i="6" s="1"/>
  <c r="BG36" i="6" s="1"/>
  <c r="BH69" i="6" s="1"/>
  <c r="W37" i="6"/>
  <c r="X37" i="6" s="1"/>
  <c r="F21" i="5"/>
  <c r="AO32" i="5"/>
  <c r="AO16" i="5"/>
  <c r="AQ33" i="5"/>
  <c r="AQ17" i="5"/>
  <c r="B23" i="5"/>
  <c r="W68" i="5"/>
  <c r="X68" i="5" s="1"/>
  <c r="BD16" i="5"/>
  <c r="BD32" i="5"/>
  <c r="AR31" i="5"/>
  <c r="AR15" i="5"/>
  <c r="AR18" i="5"/>
  <c r="AR34" i="5"/>
  <c r="AC3" i="5"/>
  <c r="BK3" i="5" s="1"/>
  <c r="CS3" i="5" s="1"/>
  <c r="AS21" i="5"/>
  <c r="AS5" i="5"/>
  <c r="AS31" i="5"/>
  <c r="AS15" i="5"/>
  <c r="AQ18" i="5"/>
  <c r="AQ34" i="5"/>
  <c r="BC33" i="5"/>
  <c r="BC17" i="5"/>
  <c r="AS22" i="5"/>
  <c r="AS6" i="5"/>
  <c r="BD18" i="5"/>
  <c r="BD34" i="5"/>
  <c r="AO15" i="5"/>
  <c r="AO31" i="5"/>
  <c r="W51" i="5"/>
  <c r="X51" i="5" s="1"/>
  <c r="AR32" i="5"/>
  <c r="AR16" i="5"/>
  <c r="AS34" i="5"/>
  <c r="AS18" i="5"/>
  <c r="AQ53" i="5"/>
  <c r="BG21" i="5" s="1"/>
  <c r="BG37" i="5" s="1"/>
  <c r="BH70" i="5" s="1"/>
  <c r="AS32" i="5"/>
  <c r="AS16" i="5"/>
  <c r="AO53" i="5"/>
  <c r="BE21" i="5" s="1"/>
  <c r="BE37" i="5" s="1"/>
  <c r="BF70" i="5" s="1"/>
  <c r="AR52" i="5"/>
  <c r="BH20" i="5" s="1"/>
  <c r="BH36" i="5" s="1"/>
  <c r="BI69" i="5" s="1"/>
  <c r="AP21" i="5"/>
  <c r="AP5" i="5"/>
  <c r="BD5" i="5"/>
  <c r="BD21" i="5"/>
  <c r="AR17" i="5"/>
  <c r="AR33" i="5"/>
  <c r="AS30" i="5"/>
  <c r="AS14" i="5"/>
  <c r="BD22" i="5"/>
  <c r="BD6" i="5"/>
  <c r="BC6" i="5"/>
  <c r="BC22" i="5"/>
  <c r="W36" i="5"/>
  <c r="X36" i="5" s="1"/>
  <c r="BC30" i="5"/>
  <c r="BC14" i="5"/>
  <c r="D22" i="5"/>
  <c r="AQ52" i="5"/>
  <c r="BG20" i="5" s="1"/>
  <c r="BG36" i="5" s="1"/>
  <c r="BH69" i="5" s="1"/>
  <c r="AR14" i="5"/>
  <c r="AR30" i="5"/>
  <c r="W52" i="5"/>
  <c r="X52" i="5" s="1"/>
  <c r="AS20" i="5"/>
  <c r="AS4" i="5"/>
  <c r="AS33" i="5"/>
  <c r="AS17" i="5"/>
  <c r="C22" i="5"/>
  <c r="AP52" i="5"/>
  <c r="BF20" i="5" s="1"/>
  <c r="BF36" i="5" s="1"/>
  <c r="BG69" i="5" s="1"/>
  <c r="CK16" i="5"/>
  <c r="DB16" i="5" s="1"/>
  <c r="BT16" i="5"/>
  <c r="E22" i="5"/>
  <c r="AQ21" i="4"/>
  <c r="AQ5" i="4"/>
  <c r="BY18" i="4"/>
  <c r="CP18" i="4" s="1"/>
  <c r="BH18" i="4"/>
  <c r="AQ32" i="4"/>
  <c r="AQ16" i="4"/>
  <c r="AO21" i="4"/>
  <c r="AO5" i="4"/>
  <c r="F20" i="4"/>
  <c r="AA4" i="4" s="1"/>
  <c r="AA66" i="4" s="1"/>
  <c r="AB66" i="4" s="1"/>
  <c r="BW16" i="4"/>
  <c r="CN16" i="4" s="1"/>
  <c r="BF16" i="4"/>
  <c r="AQ50" i="4"/>
  <c r="AR83" i="4" s="1"/>
  <c r="Y65" i="4"/>
  <c r="CL15" i="4"/>
  <c r="DC15" i="4" s="1"/>
  <c r="BU15" i="4"/>
  <c r="AQ53" i="4"/>
  <c r="BG21" i="4" s="1"/>
  <c r="BG37" i="4" s="1"/>
  <c r="BH70" i="4" s="1"/>
  <c r="CK16" i="4"/>
  <c r="DB16" i="4" s="1"/>
  <c r="BT16" i="4"/>
  <c r="CK15" i="4"/>
  <c r="DB15" i="4" s="1"/>
  <c r="BT15" i="4"/>
  <c r="AQ30" i="4"/>
  <c r="AQ14" i="4"/>
  <c r="AO53" i="4"/>
  <c r="BE21" i="4" s="1"/>
  <c r="BE37" i="4" s="1"/>
  <c r="BF70" i="4" s="1"/>
  <c r="AB3" i="4"/>
  <c r="BJ3" i="4" s="1"/>
  <c r="CR3" i="4" s="1"/>
  <c r="AR33" i="4"/>
  <c r="AR17" i="4"/>
  <c r="AQ33" i="4"/>
  <c r="AQ17" i="4"/>
  <c r="AQ31" i="4"/>
  <c r="AQ15" i="4"/>
  <c r="C22" i="4"/>
  <c r="W23" i="4" s="1"/>
  <c r="X23" i="4" s="1"/>
  <c r="B23" i="4"/>
  <c r="AM23" i="4" s="1"/>
  <c r="AN23" i="4" s="1"/>
  <c r="AN39" i="4" s="1"/>
  <c r="AO72" i="4" s="1"/>
  <c r="AR32" i="4"/>
  <c r="AR16" i="4"/>
  <c r="CK18" i="4"/>
  <c r="DB18" i="4" s="1"/>
  <c r="BT18" i="4"/>
  <c r="BD21" i="4"/>
  <c r="BD5" i="4"/>
  <c r="F21" i="4"/>
  <c r="AA5" i="4" s="1"/>
  <c r="AA67" i="4" s="1"/>
  <c r="AB67" i="4" s="1"/>
  <c r="CK17" i="4"/>
  <c r="DB17" i="4" s="1"/>
  <c r="BT17" i="4"/>
  <c r="CL4" i="4"/>
  <c r="DC4" i="4" s="1"/>
  <c r="BU4" i="4"/>
  <c r="E20" i="4"/>
  <c r="Z4" i="4" s="1"/>
  <c r="AA51" i="4" s="1"/>
  <c r="AB51" i="4" s="1"/>
  <c r="Y50" i="4"/>
  <c r="AP50" i="4"/>
  <c r="AQ83" i="4" s="1"/>
  <c r="D22" i="4"/>
  <c r="AP54" i="4" s="1"/>
  <c r="BF22" i="4" s="1"/>
  <c r="BF38" i="4" s="1"/>
  <c r="BG71" i="4" s="1"/>
  <c r="AP20" i="4"/>
  <c r="AP4" i="4"/>
  <c r="AR34" i="4"/>
  <c r="AR18" i="4"/>
  <c r="AR30" i="4"/>
  <c r="AR14" i="4"/>
  <c r="BC30" i="4"/>
  <c r="BC14" i="4"/>
  <c r="CL17" i="4"/>
  <c r="DC17" i="4" s="1"/>
  <c r="BU17" i="4"/>
  <c r="AO34" i="4"/>
  <c r="AO18" i="4"/>
  <c r="Y244" i="4"/>
  <c r="BC49" i="4"/>
  <c r="BD82" i="4" s="1"/>
  <c r="AP21" i="4"/>
  <c r="AP5" i="4"/>
  <c r="W37" i="4"/>
  <c r="X37" i="4" s="1"/>
  <c r="E22" i="4"/>
  <c r="Z6" i="4" s="1"/>
  <c r="AA53" i="4" s="1"/>
  <c r="AB53" i="4" s="1"/>
  <c r="W22" i="4"/>
  <c r="X22" i="4" s="1"/>
  <c r="W36" i="4"/>
  <c r="X36" i="4" s="1"/>
  <c r="AR31" i="4"/>
  <c r="AR15" i="4"/>
  <c r="AO36" i="4"/>
  <c r="AP69" i="4" s="1"/>
  <c r="Y21" i="4"/>
  <c r="W52" i="2"/>
  <c r="X52" i="2" s="1"/>
  <c r="X5" i="2"/>
  <c r="AO53" i="2"/>
  <c r="BE21" i="2" s="1"/>
  <c r="BE37" i="2" s="1"/>
  <c r="BF70" i="2" s="1"/>
  <c r="W36" i="2"/>
  <c r="X36" i="2" s="1"/>
  <c r="Y4" i="2"/>
  <c r="AR53" i="2"/>
  <c r="BH21" i="2" s="1"/>
  <c r="BH37" i="2" s="1"/>
  <c r="BI70" i="2" s="1"/>
  <c r="W37" i="2"/>
  <c r="X37" i="2" s="1"/>
  <c r="AP53" i="2"/>
  <c r="BF21" i="2" s="1"/>
  <c r="BF37" i="2" s="1"/>
  <c r="BG70" i="2" s="1"/>
  <c r="Y21" i="2"/>
  <c r="AO36" i="2"/>
  <c r="AP69" i="2" s="1"/>
  <c r="W113" i="2"/>
  <c r="X113" i="2" s="1"/>
  <c r="AX54" i="2"/>
  <c r="BN22" i="2" s="1"/>
  <c r="BN38" i="2" s="1"/>
  <c r="BO71" i="2" s="1"/>
  <c r="W253" i="2"/>
  <c r="X253" i="2" s="1"/>
  <c r="BD59" i="2"/>
  <c r="BT27" i="2" s="1"/>
  <c r="BT43" i="2" s="1"/>
  <c r="BU76" i="2" s="1"/>
  <c r="W237" i="2"/>
  <c r="X237" i="2" s="1"/>
  <c r="BC58" i="2"/>
  <c r="BS26" i="2" s="1"/>
  <c r="BS42" i="2" s="1"/>
  <c r="BT75" i="2" s="1"/>
  <c r="W225" i="2"/>
  <c r="X225" i="2" s="1"/>
  <c r="BB61" i="2"/>
  <c r="BR29" i="2" s="1"/>
  <c r="BR45" i="2" s="1"/>
  <c r="BS78" i="2" s="1"/>
  <c r="BB58" i="2"/>
  <c r="BR26" i="2" s="1"/>
  <c r="BR42" i="2" s="1"/>
  <c r="BS75" i="2" s="1"/>
  <c r="BA57" i="2"/>
  <c r="BQ25" i="2" s="1"/>
  <c r="BQ41" i="2" s="1"/>
  <c r="BR74" i="2" s="1"/>
  <c r="W193" i="2"/>
  <c r="X193" i="2" s="1"/>
  <c r="AZ59" i="2"/>
  <c r="BP27" i="2" s="1"/>
  <c r="BP43" i="2" s="1"/>
  <c r="BQ76" i="2" s="1"/>
  <c r="AY59" i="2"/>
  <c r="BO27" i="2" s="1"/>
  <c r="BO43" i="2" s="1"/>
  <c r="BP76" i="2" s="1"/>
  <c r="AY58" i="2"/>
  <c r="BO26" i="2" s="1"/>
  <c r="BO42" i="2" s="1"/>
  <c r="BP75" i="2" s="1"/>
  <c r="AX55" i="2"/>
  <c r="BN23" i="2" s="1"/>
  <c r="BN39" i="2" s="1"/>
  <c r="BO72" i="2" s="1"/>
  <c r="W165" i="2"/>
  <c r="X165" i="2" s="1"/>
  <c r="L21" i="2"/>
  <c r="AX53" i="2" s="1"/>
  <c r="BN21" i="2" s="1"/>
  <c r="BN37" i="2" s="1"/>
  <c r="BO70" i="2" s="1"/>
  <c r="P21" i="2"/>
  <c r="BB53" i="2" s="1"/>
  <c r="BR21" i="2" s="1"/>
  <c r="BR37" i="2" s="1"/>
  <c r="BS70" i="2" s="1"/>
  <c r="L25" i="2"/>
  <c r="Z5" i="2"/>
  <c r="D22" i="2"/>
  <c r="F22" i="2"/>
  <c r="E22" i="2"/>
  <c r="C22" i="2"/>
  <c r="X6" i="2" s="1"/>
  <c r="AA23" i="2" s="1"/>
  <c r="AB23" i="2" s="1"/>
  <c r="AO4" i="2"/>
  <c r="AL6" i="2"/>
  <c r="AA233" i="2" s="1"/>
  <c r="AB233" i="2" s="1"/>
  <c r="B22" i="2"/>
  <c r="AM22" i="2" s="1"/>
  <c r="AN22" i="2" s="1"/>
  <c r="AN38" i="2" s="1"/>
  <c r="AO71" i="2" s="1"/>
  <c r="Z4" i="2"/>
  <c r="BD21" i="2"/>
  <c r="BD5" i="2"/>
  <c r="BD22" i="2"/>
  <c r="BD6" i="2"/>
  <c r="BC20" i="2"/>
  <c r="BC4" i="2"/>
  <c r="AP21" i="2"/>
  <c r="AP5" i="2"/>
  <c r="BC21" i="2"/>
  <c r="BC5" i="2"/>
  <c r="BD20" i="2"/>
  <c r="BD4" i="2"/>
  <c r="Z3" i="2"/>
  <c r="BH3" i="2" s="1"/>
  <c r="CP3" i="2" s="1"/>
  <c r="Y49" i="5" l="1"/>
  <c r="BF18" i="5"/>
  <c r="CK5" i="6"/>
  <c r="DB5" i="6" s="1"/>
  <c r="W43" i="7"/>
  <c r="X43" i="7" s="1"/>
  <c r="AP50" i="5"/>
  <c r="AQ83" i="5" s="1"/>
  <c r="AO46" i="6"/>
  <c r="AP79" i="6" s="1"/>
  <c r="Y232" i="4"/>
  <c r="Y34" i="5"/>
  <c r="Y35" i="6"/>
  <c r="AP46" i="4"/>
  <c r="AQ79" i="4" s="1"/>
  <c r="BG18" i="4"/>
  <c r="Y21" i="5"/>
  <c r="CK18" i="5"/>
  <c r="DB18" i="5" s="1"/>
  <c r="Y63" i="5"/>
  <c r="Y33" i="6"/>
  <c r="BD48" i="4"/>
  <c r="BE81" i="4" s="1"/>
  <c r="Y31" i="4"/>
  <c r="Y49" i="6"/>
  <c r="Y246" i="5"/>
  <c r="Y46" i="5"/>
  <c r="BG17" i="6"/>
  <c r="Y32" i="6"/>
  <c r="CK15" i="5"/>
  <c r="DB15" i="5" s="1"/>
  <c r="Y231" i="5"/>
  <c r="AP47" i="4"/>
  <c r="AQ80" i="4" s="1"/>
  <c r="Y34" i="6"/>
  <c r="Y257" i="6"/>
  <c r="Y243" i="5"/>
  <c r="BU14" i="5"/>
  <c r="BG15" i="5"/>
  <c r="AQ47" i="5"/>
  <c r="AR80" i="5" s="1"/>
  <c r="BT4" i="4"/>
  <c r="BY14" i="5"/>
  <c r="CP14" i="5" s="1"/>
  <c r="Y49" i="4"/>
  <c r="Y48" i="4"/>
  <c r="BC36" i="4"/>
  <c r="BD69" i="4" s="1"/>
  <c r="Y242" i="5"/>
  <c r="AR20" i="5"/>
  <c r="AR36" i="5" s="1"/>
  <c r="AS69" i="5" s="1"/>
  <c r="AA66" i="5"/>
  <c r="AB66" i="5" s="1"/>
  <c r="AP4" i="5"/>
  <c r="BX4" i="5" s="1"/>
  <c r="CO4" i="5" s="1"/>
  <c r="AA36" i="5"/>
  <c r="AB36" i="5" s="1"/>
  <c r="AS22" i="4"/>
  <c r="AS38" i="4" s="1"/>
  <c r="AT71" i="4" s="1"/>
  <c r="AA83" i="4"/>
  <c r="AB83" i="4" s="1"/>
  <c r="BC6" i="4"/>
  <c r="CK6" i="4" s="1"/>
  <c r="DB6" i="4" s="1"/>
  <c r="AA233" i="4"/>
  <c r="AB233" i="4" s="1"/>
  <c r="Y61" i="6"/>
  <c r="AQ46" i="6"/>
  <c r="AR79" i="6" s="1"/>
  <c r="AO47" i="4"/>
  <c r="AP80" i="4" s="1"/>
  <c r="Y32" i="4"/>
  <c r="AQ5" i="5"/>
  <c r="BY5" i="5" s="1"/>
  <c r="CP5" i="5" s="1"/>
  <c r="AA52" i="5"/>
  <c r="AB52" i="5" s="1"/>
  <c r="AO21" i="2"/>
  <c r="AO37" i="2" s="1"/>
  <c r="AP70" i="2" s="1"/>
  <c r="AA22" i="2"/>
  <c r="AB22" i="2" s="1"/>
  <c r="AQ20" i="5"/>
  <c r="Y51" i="5" s="1"/>
  <c r="AA51" i="5"/>
  <c r="AB51" i="5" s="1"/>
  <c r="AO5" i="5"/>
  <c r="BW5" i="5" s="1"/>
  <c r="CN5" i="5" s="1"/>
  <c r="AA22" i="5"/>
  <c r="AB22" i="5" s="1"/>
  <c r="BD47" i="5"/>
  <c r="BE80" i="5" s="1"/>
  <c r="BD22" i="4"/>
  <c r="Y248" i="4" s="1"/>
  <c r="AA248" i="4"/>
  <c r="AB248" i="4" s="1"/>
  <c r="AQ4" i="2"/>
  <c r="BH4" i="2" s="1"/>
  <c r="AA51" i="2"/>
  <c r="AB51" i="2" s="1"/>
  <c r="AQ21" i="2"/>
  <c r="AQ37" i="2" s="1"/>
  <c r="AR70" i="2" s="1"/>
  <c r="AA52" i="2"/>
  <c r="AB52" i="2" s="1"/>
  <c r="AP20" i="2"/>
  <c r="AP36" i="2" s="1"/>
  <c r="AQ69" i="2" s="1"/>
  <c r="AA36" i="2"/>
  <c r="AB36" i="2" s="1"/>
  <c r="Y31" i="5"/>
  <c r="BD49" i="5"/>
  <c r="BE82" i="5" s="1"/>
  <c r="AO49" i="4"/>
  <c r="AP82" i="4" s="1"/>
  <c r="Y34" i="4"/>
  <c r="BW15" i="4"/>
  <c r="CN15" i="4" s="1"/>
  <c r="CK5" i="5"/>
  <c r="DB5" i="5" s="1"/>
  <c r="BW18" i="6"/>
  <c r="CN18" i="6" s="1"/>
  <c r="BW17" i="4"/>
  <c r="CN17" i="4" s="1"/>
  <c r="W73" i="7"/>
  <c r="X73" i="7" s="1"/>
  <c r="AQ46" i="5"/>
  <c r="AR79" i="5" s="1"/>
  <c r="BF16" i="6"/>
  <c r="BF15" i="6"/>
  <c r="AO5" i="2"/>
  <c r="BF5" i="2" s="1"/>
  <c r="BT4" i="5"/>
  <c r="BC37" i="6"/>
  <c r="BD70" i="6" s="1"/>
  <c r="BU15" i="6"/>
  <c r="BF17" i="6"/>
  <c r="BW14" i="4"/>
  <c r="CN14" i="4" s="1"/>
  <c r="CK5" i="4"/>
  <c r="DB5" i="4" s="1"/>
  <c r="BG14" i="4"/>
  <c r="AS6" i="4"/>
  <c r="BJ6" i="4" s="1"/>
  <c r="BF4" i="5"/>
  <c r="BY15" i="5"/>
  <c r="CP15" i="5" s="1"/>
  <c r="BX17" i="4"/>
  <c r="CO17" i="4" s="1"/>
  <c r="BF14" i="6"/>
  <c r="BF17" i="5"/>
  <c r="BU4" i="5"/>
  <c r="BG15" i="4"/>
  <c r="BG16" i="5"/>
  <c r="AP20" i="5"/>
  <c r="Y36" i="5" s="1"/>
  <c r="AR4" i="5"/>
  <c r="BI4" i="5" s="1"/>
  <c r="AQ21" i="5"/>
  <c r="Y52" i="5" s="1"/>
  <c r="BU16" i="4"/>
  <c r="AQ4" i="5"/>
  <c r="BY4" i="5" s="1"/>
  <c r="CP4" i="5" s="1"/>
  <c r="W28" i="7"/>
  <c r="X28" i="7" s="1"/>
  <c r="BX16" i="4"/>
  <c r="CO16" i="4" s="1"/>
  <c r="BG16" i="4"/>
  <c r="AO21" i="5"/>
  <c r="AO37" i="5" s="1"/>
  <c r="AP70" i="5" s="1"/>
  <c r="AR59" i="7"/>
  <c r="BH27" i="7" s="1"/>
  <c r="BH43" i="7" s="1"/>
  <c r="BI76" i="7" s="1"/>
  <c r="AO59" i="7"/>
  <c r="BE27" i="7" s="1"/>
  <c r="BE43" i="7" s="1"/>
  <c r="BF76" i="7" s="1"/>
  <c r="BG18" i="5"/>
  <c r="Y245" i="5"/>
  <c r="BX14" i="5"/>
  <c r="CO14" i="5" s="1"/>
  <c r="AP47" i="5"/>
  <c r="AQ80" i="5" s="1"/>
  <c r="BW14" i="5"/>
  <c r="CN14" i="5" s="1"/>
  <c r="BY16" i="5"/>
  <c r="CP16" i="5" s="1"/>
  <c r="AP59" i="7"/>
  <c r="BF27" i="7" s="1"/>
  <c r="BF43" i="7" s="1"/>
  <c r="BG76" i="7" s="1"/>
  <c r="AQ59" i="7"/>
  <c r="BG27" i="7" s="1"/>
  <c r="BG43" i="7" s="1"/>
  <c r="BH76" i="7" s="1"/>
  <c r="W72" i="7"/>
  <c r="X72" i="7" s="1"/>
  <c r="W58" i="7"/>
  <c r="X58" i="7" s="1"/>
  <c r="AR58" i="7"/>
  <c r="BH26" i="7" s="1"/>
  <c r="BH42" i="7" s="1"/>
  <c r="BI75" i="7" s="1"/>
  <c r="AQ27" i="7"/>
  <c r="Y58" i="7" s="1"/>
  <c r="AQ11" i="7"/>
  <c r="BY11" i="7" s="1"/>
  <c r="CP11" i="7" s="1"/>
  <c r="AO27" i="7"/>
  <c r="AO43" i="7" s="1"/>
  <c r="AP76" i="7" s="1"/>
  <c r="AO11" i="7"/>
  <c r="BW11" i="7" s="1"/>
  <c r="CN11" i="7" s="1"/>
  <c r="AP27" i="7"/>
  <c r="AP43" i="7" s="1"/>
  <c r="AQ76" i="7" s="1"/>
  <c r="AP11" i="7"/>
  <c r="BX11" i="7" s="1"/>
  <c r="CO11" i="7" s="1"/>
  <c r="AR11" i="7"/>
  <c r="BZ11" i="7" s="1"/>
  <c r="CQ11" i="7" s="1"/>
  <c r="AR27" i="7"/>
  <c r="Y73" i="7" s="1"/>
  <c r="Y87" i="7"/>
  <c r="AS42" i="7"/>
  <c r="AT75" i="7" s="1"/>
  <c r="Y102" i="7"/>
  <c r="AT42" i="7"/>
  <c r="AU75" i="7" s="1"/>
  <c r="AF12" i="7"/>
  <c r="AA149" i="7" s="1"/>
  <c r="AB149" i="7" s="1"/>
  <c r="AM12" i="7"/>
  <c r="AA254" i="7" s="1"/>
  <c r="AB254" i="7" s="1"/>
  <c r="AE12" i="7"/>
  <c r="AA134" i="7" s="1"/>
  <c r="AB134" i="7" s="1"/>
  <c r="AC12" i="7"/>
  <c r="AA104" i="7" s="1"/>
  <c r="AB104" i="7" s="1"/>
  <c r="AI12" i="7"/>
  <c r="AA194" i="7" s="1"/>
  <c r="AB194" i="7" s="1"/>
  <c r="AL12" i="7"/>
  <c r="AA239" i="7" s="1"/>
  <c r="AB239" i="7" s="1"/>
  <c r="AG12" i="7"/>
  <c r="AK12" i="7"/>
  <c r="AA224" i="7" s="1"/>
  <c r="AB224" i="7" s="1"/>
  <c r="AH12" i="7"/>
  <c r="AA179" i="7" s="1"/>
  <c r="AB179" i="7" s="1"/>
  <c r="AD12" i="7"/>
  <c r="AA119" i="7" s="1"/>
  <c r="AB119" i="7" s="1"/>
  <c r="AB12" i="7"/>
  <c r="AA89" i="7" s="1"/>
  <c r="AB89" i="7" s="1"/>
  <c r="AJ12" i="7"/>
  <c r="AA209" i="7" s="1"/>
  <c r="AB209" i="7" s="1"/>
  <c r="B28" i="7"/>
  <c r="AM28" i="7" s="1"/>
  <c r="AN28" i="7" s="1"/>
  <c r="AN44" i="7" s="1"/>
  <c r="AO77" i="7" s="1"/>
  <c r="F28" i="7"/>
  <c r="AA12" i="7" s="1"/>
  <c r="AA74" i="7" s="1"/>
  <c r="AB74" i="7" s="1"/>
  <c r="C28" i="7"/>
  <c r="X12" i="7" s="1"/>
  <c r="AA29" i="7" s="1"/>
  <c r="AB29" i="7" s="1"/>
  <c r="W27" i="7"/>
  <c r="X27" i="7" s="1"/>
  <c r="AV42" i="7"/>
  <c r="AW75" i="7" s="1"/>
  <c r="Y132" i="7"/>
  <c r="BY9" i="7"/>
  <c r="CP9" i="7" s="1"/>
  <c r="BH9" i="7"/>
  <c r="Y252" i="7"/>
  <c r="BD42" i="7"/>
  <c r="BE75" i="7" s="1"/>
  <c r="CB10" i="7"/>
  <c r="CS10" i="7" s="1"/>
  <c r="BK10" i="7"/>
  <c r="Y10" i="7"/>
  <c r="AA42" i="7" s="1"/>
  <c r="AB42" i="7" s="1"/>
  <c r="AP58" i="7"/>
  <c r="BF26" i="7" s="1"/>
  <c r="BF42" i="7" s="1"/>
  <c r="BG75" i="7" s="1"/>
  <c r="AW11" i="7"/>
  <c r="AW27" i="7"/>
  <c r="AS27" i="7"/>
  <c r="AS11" i="7"/>
  <c r="BD27" i="7"/>
  <c r="BD11" i="7"/>
  <c r="BL10" i="7"/>
  <c r="CC10" i="7"/>
  <c r="CT10" i="7" s="1"/>
  <c r="AO58" i="7"/>
  <c r="BE26" i="7" s="1"/>
  <c r="BE42" i="7" s="1"/>
  <c r="BF75" i="7" s="1"/>
  <c r="CD10" i="7"/>
  <c r="CU10" i="7" s="1"/>
  <c r="BM10" i="7"/>
  <c r="Y56" i="7"/>
  <c r="AQ41" i="7"/>
  <c r="AR74" i="7" s="1"/>
  <c r="CL10" i="7"/>
  <c r="DC10" i="7" s="1"/>
  <c r="BU10" i="7"/>
  <c r="Y237" i="7"/>
  <c r="BC42" i="7"/>
  <c r="BD75" i="7" s="1"/>
  <c r="AV27" i="7"/>
  <c r="AV11" i="7"/>
  <c r="AU27" i="7"/>
  <c r="AU11" i="7"/>
  <c r="Y117" i="7"/>
  <c r="AU42" i="7"/>
  <c r="AV75" i="7" s="1"/>
  <c r="AR26" i="7"/>
  <c r="AR10" i="7"/>
  <c r="AO41" i="7"/>
  <c r="AP74" i="7" s="1"/>
  <c r="Y26" i="7"/>
  <c r="CA10" i="7"/>
  <c r="CR10" i="7" s="1"/>
  <c r="BJ10" i="7"/>
  <c r="Z10" i="7"/>
  <c r="AA57" i="7" s="1"/>
  <c r="AB57" i="7" s="1"/>
  <c r="AQ58" i="7"/>
  <c r="BG26" i="7" s="1"/>
  <c r="BG42" i="7" s="1"/>
  <c r="BH75" i="7" s="1"/>
  <c r="CK10" i="7"/>
  <c r="DB10" i="7" s="1"/>
  <c r="BT10" i="7"/>
  <c r="AT27" i="7"/>
  <c r="AT11" i="7"/>
  <c r="BC27" i="7"/>
  <c r="BC11" i="7"/>
  <c r="AO26" i="7"/>
  <c r="AO10" i="7"/>
  <c r="BW9" i="7"/>
  <c r="CN9" i="7" s="1"/>
  <c r="BF9" i="7"/>
  <c r="AC7" i="6"/>
  <c r="AA99" i="6" s="1"/>
  <c r="AB99" i="6" s="1"/>
  <c r="AG7" i="6"/>
  <c r="AA159" i="6" s="1"/>
  <c r="AB159" i="6" s="1"/>
  <c r="AK7" i="6"/>
  <c r="AA219" i="6" s="1"/>
  <c r="AB219" i="6" s="1"/>
  <c r="AD7" i="6"/>
  <c r="AA114" i="6" s="1"/>
  <c r="AB114" i="6" s="1"/>
  <c r="AH7" i="6"/>
  <c r="AA174" i="6" s="1"/>
  <c r="AB174" i="6" s="1"/>
  <c r="AL7" i="6"/>
  <c r="AA234" i="6" s="1"/>
  <c r="AB234" i="6" s="1"/>
  <c r="AE7" i="6"/>
  <c r="AA129" i="6" s="1"/>
  <c r="AB129" i="6" s="1"/>
  <c r="AI7" i="6"/>
  <c r="AA189" i="6" s="1"/>
  <c r="AB189" i="6" s="1"/>
  <c r="AM7" i="6"/>
  <c r="AA249" i="6" s="1"/>
  <c r="AB249" i="6" s="1"/>
  <c r="AB7" i="6"/>
  <c r="AA84" i="6" s="1"/>
  <c r="AB84" i="6" s="1"/>
  <c r="AF7" i="6"/>
  <c r="AA144" i="6" s="1"/>
  <c r="AB144" i="6" s="1"/>
  <c r="AJ7" i="6"/>
  <c r="AA204" i="6" s="1"/>
  <c r="AB204" i="6" s="1"/>
  <c r="BD6" i="4"/>
  <c r="CL6" i="4" s="1"/>
  <c r="DC6" i="4" s="1"/>
  <c r="BC22" i="4"/>
  <c r="Y233" i="4" s="1"/>
  <c r="X6" i="4"/>
  <c r="Y6" i="4"/>
  <c r="W38" i="4"/>
  <c r="X38" i="4" s="1"/>
  <c r="AJ8" i="4"/>
  <c r="AA205" i="4" s="1"/>
  <c r="AB205" i="4" s="1"/>
  <c r="AF8" i="4"/>
  <c r="AA145" i="4" s="1"/>
  <c r="AB145" i="4" s="1"/>
  <c r="AB8" i="4"/>
  <c r="AA85" i="4" s="1"/>
  <c r="AB85" i="4" s="1"/>
  <c r="AK8" i="4"/>
  <c r="AA220" i="4" s="1"/>
  <c r="AB220" i="4" s="1"/>
  <c r="AG8" i="4"/>
  <c r="AA160" i="4" s="1"/>
  <c r="AB160" i="4" s="1"/>
  <c r="AC8" i="4"/>
  <c r="AA100" i="4" s="1"/>
  <c r="AB100" i="4" s="1"/>
  <c r="AL8" i="4"/>
  <c r="AA235" i="4" s="1"/>
  <c r="AB235" i="4" s="1"/>
  <c r="AH8" i="4"/>
  <c r="AA175" i="4" s="1"/>
  <c r="AB175" i="4" s="1"/>
  <c r="AD8" i="4"/>
  <c r="AA115" i="4" s="1"/>
  <c r="AB115" i="4" s="1"/>
  <c r="AM8" i="4"/>
  <c r="AA250" i="4" s="1"/>
  <c r="AB250" i="4" s="1"/>
  <c r="AI8" i="4"/>
  <c r="AA190" i="4" s="1"/>
  <c r="AB190" i="4" s="1"/>
  <c r="AE8" i="4"/>
  <c r="AA130" i="4" s="1"/>
  <c r="AB130" i="4" s="1"/>
  <c r="F22" i="4"/>
  <c r="AA6" i="4" s="1"/>
  <c r="AA68" i="4" s="1"/>
  <c r="AB68" i="4" s="1"/>
  <c r="AP4" i="2"/>
  <c r="BX4" i="2" s="1"/>
  <c r="CO4" i="2" s="1"/>
  <c r="BU17" i="5"/>
  <c r="CL17" i="5"/>
  <c r="DC17" i="5" s="1"/>
  <c r="BU15" i="5"/>
  <c r="AO50" i="5"/>
  <c r="AP83" i="5" s="1"/>
  <c r="Y35" i="5"/>
  <c r="BG17" i="5"/>
  <c r="Y6" i="5"/>
  <c r="D38" i="5"/>
  <c r="AA5" i="5"/>
  <c r="F37" i="5"/>
  <c r="Z6" i="5"/>
  <c r="E38" i="5"/>
  <c r="X6" i="5"/>
  <c r="C38" i="5"/>
  <c r="AM23" i="5"/>
  <c r="AN23" i="5" s="1"/>
  <c r="AN39" i="5" s="1"/>
  <c r="AO72" i="5" s="1"/>
  <c r="CE14" i="7"/>
  <c r="CV14" i="7" s="1"/>
  <c r="BN14" i="7"/>
  <c r="AX30" i="7"/>
  <c r="AX14" i="7"/>
  <c r="CE4" i="7"/>
  <c r="CV4" i="7" s="1"/>
  <c r="BN4" i="7"/>
  <c r="CE9" i="7"/>
  <c r="CV9" i="7" s="1"/>
  <c r="BN9" i="7"/>
  <c r="Y152" i="7"/>
  <c r="AW47" i="7"/>
  <c r="AX80" i="7" s="1"/>
  <c r="CE7" i="7"/>
  <c r="CV7" i="7" s="1"/>
  <c r="BN7" i="7"/>
  <c r="Y151" i="7"/>
  <c r="AW46" i="7"/>
  <c r="AX79" i="7" s="1"/>
  <c r="AX8" i="7"/>
  <c r="AX24" i="7"/>
  <c r="AX21" i="7"/>
  <c r="AX5" i="7"/>
  <c r="AX31" i="7"/>
  <c r="AX15" i="7"/>
  <c r="CE8" i="7"/>
  <c r="CV8" i="7" s="1"/>
  <c r="BN8" i="7"/>
  <c r="Y142" i="7"/>
  <c r="AW37" i="7"/>
  <c r="AX70" i="7" s="1"/>
  <c r="Y141" i="7"/>
  <c r="AW36" i="7"/>
  <c r="AX69" i="7" s="1"/>
  <c r="Y146" i="7"/>
  <c r="AW41" i="7"/>
  <c r="AX74" i="7" s="1"/>
  <c r="CE15" i="7"/>
  <c r="CV15" i="7" s="1"/>
  <c r="BN15" i="7"/>
  <c r="Y144" i="7"/>
  <c r="AW39" i="7"/>
  <c r="AX72" i="7" s="1"/>
  <c r="AX20" i="7"/>
  <c r="AX4" i="7"/>
  <c r="CE5" i="7"/>
  <c r="CV5" i="7" s="1"/>
  <c r="BN5" i="7"/>
  <c r="AX23" i="7"/>
  <c r="AX7" i="7"/>
  <c r="AX22" i="7"/>
  <c r="AX6" i="7"/>
  <c r="AX32" i="7"/>
  <c r="AX16" i="7"/>
  <c r="Y145" i="7"/>
  <c r="AW40" i="7"/>
  <c r="AX73" i="7" s="1"/>
  <c r="CE16" i="7"/>
  <c r="CV16" i="7" s="1"/>
  <c r="BN16" i="7"/>
  <c r="CE10" i="7"/>
  <c r="CV10" i="7" s="1"/>
  <c r="BN10" i="7"/>
  <c r="BN18" i="7"/>
  <c r="CE18" i="7"/>
  <c r="CV18" i="7" s="1"/>
  <c r="CE6" i="7"/>
  <c r="CV6" i="7" s="1"/>
  <c r="BN6" i="7"/>
  <c r="CE17" i="7"/>
  <c r="CV17" i="7" s="1"/>
  <c r="BN17" i="7"/>
  <c r="AX25" i="7"/>
  <c r="AX9" i="7"/>
  <c r="AX34" i="7"/>
  <c r="AX18" i="7"/>
  <c r="AX27" i="7"/>
  <c r="AX11" i="7"/>
  <c r="AX26" i="7"/>
  <c r="AX10" i="7"/>
  <c r="AH3" i="7"/>
  <c r="BP3" i="7" s="1"/>
  <c r="CX3" i="7" s="1"/>
  <c r="AX33" i="7"/>
  <c r="AX17" i="7"/>
  <c r="Y153" i="7"/>
  <c r="AW48" i="7"/>
  <c r="AX81" i="7" s="1"/>
  <c r="Y147" i="7"/>
  <c r="AW42" i="7"/>
  <c r="AX75" i="7" s="1"/>
  <c r="Y155" i="7"/>
  <c r="AW50" i="7"/>
  <c r="AX83" i="7" s="1"/>
  <c r="Y143" i="7"/>
  <c r="AW38" i="7"/>
  <c r="AX71" i="7" s="1"/>
  <c r="Y154" i="7"/>
  <c r="AW49" i="7"/>
  <c r="AX82" i="7" s="1"/>
  <c r="B23" i="6"/>
  <c r="AM23" i="6" s="1"/>
  <c r="AN23" i="6" s="1"/>
  <c r="AN39" i="6" s="1"/>
  <c r="AO72" i="6" s="1"/>
  <c r="BX4" i="6"/>
  <c r="CO4" i="6" s="1"/>
  <c r="BG4" i="6"/>
  <c r="AR31" i="6"/>
  <c r="AR15" i="6"/>
  <c r="AO5" i="6"/>
  <c r="AO21" i="6"/>
  <c r="Y64" i="6"/>
  <c r="AQ49" i="6"/>
  <c r="AR82" i="6" s="1"/>
  <c r="AS22" i="6"/>
  <c r="AS6" i="6"/>
  <c r="W52" i="6"/>
  <c r="X52" i="6" s="1"/>
  <c r="Y37" i="6"/>
  <c r="AP37" i="6"/>
  <c r="AQ70" i="6" s="1"/>
  <c r="Y36" i="6"/>
  <c r="AP36" i="6"/>
  <c r="AQ69" i="6" s="1"/>
  <c r="Y51" i="6"/>
  <c r="AQ36" i="6"/>
  <c r="AR69" i="6" s="1"/>
  <c r="F20" i="6"/>
  <c r="AA4" i="6" s="1"/>
  <c r="AA66" i="6" s="1"/>
  <c r="AB66" i="6" s="1"/>
  <c r="AR32" i="6"/>
  <c r="AR16" i="6"/>
  <c r="AO53" i="6"/>
  <c r="BE21" i="6" s="1"/>
  <c r="BE37" i="6" s="1"/>
  <c r="BF70" i="6" s="1"/>
  <c r="C22" i="6"/>
  <c r="X6" i="6" s="1"/>
  <c r="AA23" i="6" s="1"/>
  <c r="AB23" i="6" s="1"/>
  <c r="BC22" i="6"/>
  <c r="BC6" i="6"/>
  <c r="D22" i="6"/>
  <c r="Y6" i="6" s="1"/>
  <c r="AA38" i="6" s="1"/>
  <c r="AB38" i="6" s="1"/>
  <c r="BD22" i="6"/>
  <c r="BD6" i="6"/>
  <c r="F21" i="6"/>
  <c r="AA5" i="6" s="1"/>
  <c r="AA67" i="6" s="1"/>
  <c r="AB67" i="6" s="1"/>
  <c r="AR33" i="6"/>
  <c r="AR17" i="6"/>
  <c r="BY17" i="6"/>
  <c r="CP17" i="6" s="1"/>
  <c r="BH17" i="6"/>
  <c r="AQ21" i="6"/>
  <c r="AQ5" i="6"/>
  <c r="BX5" i="6"/>
  <c r="CO5" i="6" s="1"/>
  <c r="BG5" i="6"/>
  <c r="BY4" i="6"/>
  <c r="CP4" i="6" s="1"/>
  <c r="BH4" i="6"/>
  <c r="Y247" i="6"/>
  <c r="BD37" i="6"/>
  <c r="BE70" i="6" s="1"/>
  <c r="Y65" i="6"/>
  <c r="AQ50" i="6"/>
  <c r="AR83" i="6" s="1"/>
  <c r="E22" i="6"/>
  <c r="Z6" i="6" s="1"/>
  <c r="AA53" i="6" s="1"/>
  <c r="AB53" i="6" s="1"/>
  <c r="F22" i="6"/>
  <c r="AA6" i="6" s="1"/>
  <c r="AA68" i="6" s="1"/>
  <c r="AB68" i="6" s="1"/>
  <c r="AQ53" i="6"/>
  <c r="BG21" i="6" s="1"/>
  <c r="BG37" i="6" s="1"/>
  <c r="BH70" i="6" s="1"/>
  <c r="CL5" i="6"/>
  <c r="DC5" i="6" s="1"/>
  <c r="BU5" i="6"/>
  <c r="AB3" i="6"/>
  <c r="BJ3" i="6" s="1"/>
  <c r="CR3" i="6" s="1"/>
  <c r="AR30" i="6"/>
  <c r="AR14" i="6"/>
  <c r="AR34" i="6"/>
  <c r="AR18" i="6"/>
  <c r="BY18" i="6"/>
  <c r="CP18" i="6" s="1"/>
  <c r="BH18" i="6"/>
  <c r="W22" i="6"/>
  <c r="X22" i="6" s="1"/>
  <c r="CL5" i="5"/>
  <c r="DC5" i="5" s="1"/>
  <c r="BU5" i="5"/>
  <c r="Y78" i="5"/>
  <c r="AR48" i="5"/>
  <c r="AS81" i="5" s="1"/>
  <c r="AT30" i="5"/>
  <c r="AT14" i="5"/>
  <c r="C23" i="5"/>
  <c r="W53" i="5"/>
  <c r="X53" i="5" s="1"/>
  <c r="AO54" i="5"/>
  <c r="BE22" i="5" s="1"/>
  <c r="BE38" i="5" s="1"/>
  <c r="BF71" i="5" s="1"/>
  <c r="Y81" i="5"/>
  <c r="AS36" i="5"/>
  <c r="AT69" i="5" s="1"/>
  <c r="Y76" i="5"/>
  <c r="AR46" i="5"/>
  <c r="AS79" i="5" s="1"/>
  <c r="AP54" i="5"/>
  <c r="BF22" i="5" s="1"/>
  <c r="BF38" i="5" s="1"/>
  <c r="BG71" i="5" s="1"/>
  <c r="CL6" i="5"/>
  <c r="DC6" i="5" s="1"/>
  <c r="BU6" i="5"/>
  <c r="CA14" i="5"/>
  <c r="CR14" i="5" s="1"/>
  <c r="BJ14" i="5"/>
  <c r="Y93" i="5"/>
  <c r="AS48" i="5"/>
  <c r="AT81" i="5" s="1"/>
  <c r="CA18" i="5"/>
  <c r="CR18" i="5" s="1"/>
  <c r="BJ18" i="5"/>
  <c r="AO47" i="5"/>
  <c r="AP80" i="5" s="1"/>
  <c r="Y32" i="5"/>
  <c r="Y260" i="5"/>
  <c r="BD50" i="5"/>
  <c r="BE83" i="5" s="1"/>
  <c r="Y65" i="5"/>
  <c r="AQ50" i="5"/>
  <c r="AR83" i="5" s="1"/>
  <c r="CA5" i="5"/>
  <c r="CR5" i="5" s="1"/>
  <c r="BJ5" i="5"/>
  <c r="AT33" i="5"/>
  <c r="AT17" i="5"/>
  <c r="AT21" i="5"/>
  <c r="AT5" i="5"/>
  <c r="BZ18" i="5"/>
  <c r="CQ18" i="5" s="1"/>
  <c r="BI18" i="5"/>
  <c r="AS23" i="5"/>
  <c r="AS7" i="5"/>
  <c r="F23" i="5"/>
  <c r="BC23" i="5"/>
  <c r="BC7" i="5"/>
  <c r="Y64" i="5"/>
  <c r="AQ49" i="5"/>
  <c r="AR82" i="5" s="1"/>
  <c r="AP37" i="5"/>
  <c r="AQ70" i="5" s="1"/>
  <c r="Y37" i="5"/>
  <c r="CA16" i="5"/>
  <c r="CR16" i="5" s="1"/>
  <c r="BJ16" i="5"/>
  <c r="Y244" i="5"/>
  <c r="BC49" i="5"/>
  <c r="BD82" i="5" s="1"/>
  <c r="AT32" i="5"/>
  <c r="AT16" i="5"/>
  <c r="BY17" i="5"/>
  <c r="CP17" i="5" s="1"/>
  <c r="BH17" i="5"/>
  <c r="AQ54" i="5"/>
  <c r="BG22" i="5" s="1"/>
  <c r="BG38" i="5" s="1"/>
  <c r="BH71" i="5" s="1"/>
  <c r="W23" i="5"/>
  <c r="X23" i="5" s="1"/>
  <c r="CA17" i="5"/>
  <c r="CR17" i="5" s="1"/>
  <c r="BJ17" i="5"/>
  <c r="BZ14" i="5"/>
  <c r="CQ14" i="5" s="1"/>
  <c r="BI14" i="5"/>
  <c r="CK14" i="5"/>
  <c r="DB14" i="5" s="1"/>
  <c r="BT14" i="5"/>
  <c r="Y248" i="5"/>
  <c r="BD38" i="5"/>
  <c r="BE71" i="5" s="1"/>
  <c r="Y91" i="5"/>
  <c r="AS46" i="5"/>
  <c r="AT79" i="5" s="1"/>
  <c r="AS50" i="5"/>
  <c r="AT83" i="5" s="1"/>
  <c r="Y95" i="5"/>
  <c r="BW15" i="5"/>
  <c r="CN15" i="5" s="1"/>
  <c r="BF15" i="5"/>
  <c r="CL18" i="5"/>
  <c r="DC18" i="5" s="1"/>
  <c r="BU18" i="5"/>
  <c r="CA6" i="5"/>
  <c r="CR6" i="5" s="1"/>
  <c r="BJ6" i="5"/>
  <c r="BY18" i="5"/>
  <c r="CP18" i="5" s="1"/>
  <c r="BH18" i="5"/>
  <c r="Y82" i="5"/>
  <c r="AS37" i="5"/>
  <c r="AT70" i="5" s="1"/>
  <c r="AT34" i="5"/>
  <c r="AT18" i="5"/>
  <c r="AT15" i="5"/>
  <c r="AT31" i="5"/>
  <c r="BZ15" i="5"/>
  <c r="CQ15" i="5" s="1"/>
  <c r="BI15" i="5"/>
  <c r="Y258" i="5"/>
  <c r="BD48" i="5"/>
  <c r="BE81" i="5" s="1"/>
  <c r="AT23" i="5"/>
  <c r="AT7" i="5"/>
  <c r="BW16" i="5"/>
  <c r="CN16" i="5" s="1"/>
  <c r="BF16" i="5"/>
  <c r="AR53" i="5"/>
  <c r="BH21" i="5" s="1"/>
  <c r="BH37" i="5" s="1"/>
  <c r="BI70" i="5" s="1"/>
  <c r="CA4" i="5"/>
  <c r="CR4" i="5" s="1"/>
  <c r="BJ4" i="5"/>
  <c r="BT6" i="5"/>
  <c r="CK6" i="5"/>
  <c r="DB6" i="5" s="1"/>
  <c r="BZ17" i="5"/>
  <c r="CQ17" i="5" s="1"/>
  <c r="BI17" i="5"/>
  <c r="AR6" i="5"/>
  <c r="AR22" i="5"/>
  <c r="Y92" i="5"/>
  <c r="AS47" i="5"/>
  <c r="AT80" i="5" s="1"/>
  <c r="AR50" i="5"/>
  <c r="AS83" i="5" s="1"/>
  <c r="Y80" i="5"/>
  <c r="D23" i="5"/>
  <c r="B24" i="5"/>
  <c r="AS49" i="5"/>
  <c r="AT82" i="5" s="1"/>
  <c r="Y94" i="5"/>
  <c r="W38" i="5"/>
  <c r="X38" i="5" s="1"/>
  <c r="Y241" i="5"/>
  <c r="BC46" i="5"/>
  <c r="BD79" i="5" s="1"/>
  <c r="Y233" i="5"/>
  <c r="BC38" i="5"/>
  <c r="BD71" i="5" s="1"/>
  <c r="AR49" i="5"/>
  <c r="AS82" i="5" s="1"/>
  <c r="Y79" i="5"/>
  <c r="Y247" i="5"/>
  <c r="BD37" i="5"/>
  <c r="BE70" i="5" s="1"/>
  <c r="BX5" i="5"/>
  <c r="CO5" i="5" s="1"/>
  <c r="BG5" i="5"/>
  <c r="AT22" i="5"/>
  <c r="AT6" i="5"/>
  <c r="BZ16" i="5"/>
  <c r="CQ16" i="5" s="1"/>
  <c r="BI16" i="5"/>
  <c r="Y83" i="5"/>
  <c r="AS38" i="5"/>
  <c r="AT71" i="5" s="1"/>
  <c r="BT17" i="5"/>
  <c r="CK17" i="5"/>
  <c r="DB17" i="5" s="1"/>
  <c r="CA15" i="5"/>
  <c r="CR15" i="5" s="1"/>
  <c r="BJ15" i="5"/>
  <c r="AT20" i="5"/>
  <c r="AT4" i="5"/>
  <c r="AD3" i="5"/>
  <c r="BL3" i="5" s="1"/>
  <c r="CT3" i="5" s="1"/>
  <c r="Y77" i="5"/>
  <c r="AR47" i="5"/>
  <c r="AS80" i="5" s="1"/>
  <c r="CL16" i="5"/>
  <c r="DC16" i="5" s="1"/>
  <c r="BU16" i="5"/>
  <c r="E23" i="5"/>
  <c r="BD23" i="5"/>
  <c r="BD7" i="5"/>
  <c r="AO48" i="5"/>
  <c r="AP81" i="5" s="1"/>
  <c r="Y33" i="5"/>
  <c r="W67" i="5"/>
  <c r="X67" i="5" s="1"/>
  <c r="AQ22" i="4"/>
  <c r="AQ6" i="4"/>
  <c r="BX5" i="4"/>
  <c r="CO5" i="4" s="1"/>
  <c r="BG5" i="4"/>
  <c r="AR46" i="4"/>
  <c r="AS79" i="4" s="1"/>
  <c r="Y76" i="4"/>
  <c r="AR21" i="4"/>
  <c r="AR5" i="4"/>
  <c r="AS23" i="4"/>
  <c r="AS7" i="4"/>
  <c r="AS32" i="4"/>
  <c r="AS16" i="4"/>
  <c r="BY14" i="4"/>
  <c r="CP14" i="4" s="1"/>
  <c r="BH14" i="4"/>
  <c r="BW5" i="4"/>
  <c r="CN5" i="4" s="1"/>
  <c r="BF5" i="4"/>
  <c r="W53" i="4"/>
  <c r="X53" i="4" s="1"/>
  <c r="Y37" i="4"/>
  <c r="AP37" i="4"/>
  <c r="AQ70" i="4" s="1"/>
  <c r="AO50" i="4"/>
  <c r="AP83" i="4" s="1"/>
  <c r="Y35" i="4"/>
  <c r="CK14" i="4"/>
  <c r="DB14" i="4" s="1"/>
  <c r="BT14" i="4"/>
  <c r="BZ18" i="4"/>
  <c r="CQ18" i="4" s="1"/>
  <c r="BI18" i="4"/>
  <c r="AQ52" i="4"/>
  <c r="BG20" i="4" s="1"/>
  <c r="BG36" i="4" s="1"/>
  <c r="BH69" i="4" s="1"/>
  <c r="AR53" i="4"/>
  <c r="BH21" i="4" s="1"/>
  <c r="BH37" i="4" s="1"/>
  <c r="BI70" i="4" s="1"/>
  <c r="C23" i="4"/>
  <c r="X7" i="4" s="1"/>
  <c r="AA24" i="4" s="1"/>
  <c r="AB24" i="4" s="1"/>
  <c r="F23" i="4"/>
  <c r="AA7" i="4" s="1"/>
  <c r="AA69" i="4" s="1"/>
  <c r="AB69" i="4" s="1"/>
  <c r="BC23" i="4"/>
  <c r="BC7" i="4"/>
  <c r="Y62" i="4"/>
  <c r="AQ47" i="4"/>
  <c r="AR80" i="4" s="1"/>
  <c r="Y79" i="4"/>
  <c r="AR49" i="4"/>
  <c r="AS82" i="4" s="1"/>
  <c r="AS20" i="4"/>
  <c r="AS4" i="4"/>
  <c r="AS33" i="4"/>
  <c r="AS17" i="4"/>
  <c r="AQ46" i="4"/>
  <c r="AR79" i="4" s="1"/>
  <c r="Y61" i="4"/>
  <c r="AR20" i="4"/>
  <c r="AR4" i="4"/>
  <c r="Y22" i="4"/>
  <c r="AO37" i="4"/>
  <c r="AP70" i="4" s="1"/>
  <c r="BW18" i="4"/>
  <c r="CN18" i="4" s="1"/>
  <c r="BF18" i="4"/>
  <c r="Y36" i="4"/>
  <c r="AP36" i="4"/>
  <c r="AQ69" i="4" s="1"/>
  <c r="AQ20" i="4"/>
  <c r="AQ4" i="4"/>
  <c r="Y247" i="4"/>
  <c r="BD37" i="4"/>
  <c r="BE70" i="4" s="1"/>
  <c r="E23" i="4"/>
  <c r="Z7" i="4" s="1"/>
  <c r="AA54" i="4" s="1"/>
  <c r="AB54" i="4" s="1"/>
  <c r="BY15" i="4"/>
  <c r="CP15" i="4" s="1"/>
  <c r="BH15" i="4"/>
  <c r="Y241" i="4"/>
  <c r="BC46" i="4"/>
  <c r="BD79" i="4" s="1"/>
  <c r="AR50" i="4"/>
  <c r="AS83" i="4" s="1"/>
  <c r="Y80" i="4"/>
  <c r="W51" i="4"/>
  <c r="X51" i="4" s="1"/>
  <c r="W67" i="4"/>
  <c r="X67" i="4" s="1"/>
  <c r="D23" i="4"/>
  <c r="Y7" i="4" s="1"/>
  <c r="AA39" i="4" s="1"/>
  <c r="AB39" i="4" s="1"/>
  <c r="AT23" i="4"/>
  <c r="AT7" i="4"/>
  <c r="BY17" i="4"/>
  <c r="CP17" i="4" s="1"/>
  <c r="BH17" i="4"/>
  <c r="AS21" i="4"/>
  <c r="AS5" i="4"/>
  <c r="AS30" i="4"/>
  <c r="AS14" i="4"/>
  <c r="AS34" i="4"/>
  <c r="AS18" i="4"/>
  <c r="AR52" i="4"/>
  <c r="BH20" i="4" s="1"/>
  <c r="BH36" i="4" s="1"/>
  <c r="BI69" i="4" s="1"/>
  <c r="BY16" i="4"/>
  <c r="CP16" i="4" s="1"/>
  <c r="BH16" i="4"/>
  <c r="BY5" i="4"/>
  <c r="CP5" i="4" s="1"/>
  <c r="BH5" i="4"/>
  <c r="Y77" i="4"/>
  <c r="AR47" i="4"/>
  <c r="AS80" i="4" s="1"/>
  <c r="Y78" i="4"/>
  <c r="AR48" i="4"/>
  <c r="AS81" i="4" s="1"/>
  <c r="BZ17" i="4"/>
  <c r="CQ17" i="4" s="1"/>
  <c r="BI17" i="4"/>
  <c r="AQ54" i="4"/>
  <c r="BG22" i="4" s="1"/>
  <c r="BG38" i="4" s="1"/>
  <c r="BH71" i="4" s="1"/>
  <c r="BZ15" i="4"/>
  <c r="CQ15" i="4" s="1"/>
  <c r="BI15" i="4"/>
  <c r="BZ14" i="4"/>
  <c r="CQ14" i="4" s="1"/>
  <c r="BI14" i="4"/>
  <c r="BX4" i="4"/>
  <c r="CO4" i="4" s="1"/>
  <c r="BG4" i="4"/>
  <c r="CL5" i="4"/>
  <c r="DC5" i="4" s="1"/>
  <c r="BU5" i="4"/>
  <c r="BZ16" i="4"/>
  <c r="CQ16" i="4" s="1"/>
  <c r="BI16" i="4"/>
  <c r="BD23" i="4"/>
  <c r="BD7" i="4"/>
  <c r="B24" i="4"/>
  <c r="AM24" i="4" s="1"/>
  <c r="AN24" i="4" s="1"/>
  <c r="AN40" i="4" s="1"/>
  <c r="AO73" i="4" s="1"/>
  <c r="AO54" i="4"/>
  <c r="BE22" i="4" s="1"/>
  <c r="BE38" i="4" s="1"/>
  <c r="BF71" i="4" s="1"/>
  <c r="AQ49" i="4"/>
  <c r="AR82" i="4" s="1"/>
  <c r="Y64" i="4"/>
  <c r="AC3" i="4"/>
  <c r="BK3" i="4" s="1"/>
  <c r="CS3" i="4" s="1"/>
  <c r="AS31" i="4"/>
  <c r="AS15" i="4"/>
  <c r="W66" i="4"/>
  <c r="X66" i="4" s="1"/>
  <c r="Y63" i="4"/>
  <c r="AQ48" i="4"/>
  <c r="AR81" i="4" s="1"/>
  <c r="Y52" i="4"/>
  <c r="AQ37" i="4"/>
  <c r="AR70" i="4" s="1"/>
  <c r="W23" i="2"/>
  <c r="X23" i="2" s="1"/>
  <c r="AO54" i="2"/>
  <c r="BE22" i="2" s="1"/>
  <c r="BE38" i="2" s="1"/>
  <c r="BF71" i="2" s="1"/>
  <c r="W38" i="2"/>
  <c r="X38" i="2" s="1"/>
  <c r="AP54" i="2"/>
  <c r="BF22" i="2" s="1"/>
  <c r="BF38" i="2" s="1"/>
  <c r="BG71" i="2" s="1"/>
  <c r="Y6" i="2"/>
  <c r="W53" i="2"/>
  <c r="X53" i="2" s="1"/>
  <c r="AQ54" i="2"/>
  <c r="BG22" i="2" s="1"/>
  <c r="BG38" i="2" s="1"/>
  <c r="BH71" i="2" s="1"/>
  <c r="AR54" i="2"/>
  <c r="BH22" i="2" s="1"/>
  <c r="BH38" i="2" s="1"/>
  <c r="BI71" i="2" s="1"/>
  <c r="W68" i="2"/>
  <c r="X68" i="2" s="1"/>
  <c r="Y36" i="2"/>
  <c r="Y37" i="2"/>
  <c r="AP37" i="2"/>
  <c r="AQ70" i="2" s="1"/>
  <c r="Y246" i="2"/>
  <c r="BD36" i="2"/>
  <c r="BE69" i="2" s="1"/>
  <c r="Y248" i="2"/>
  <c r="BD38" i="2"/>
  <c r="BE71" i="2" s="1"/>
  <c r="Y247" i="2"/>
  <c r="BD37" i="2"/>
  <c r="BE70" i="2" s="1"/>
  <c r="Y232" i="2"/>
  <c r="BC37" i="2"/>
  <c r="BD70" i="2" s="1"/>
  <c r="Y231" i="2"/>
  <c r="BC36" i="2"/>
  <c r="BD69" i="2" s="1"/>
  <c r="W161" i="2"/>
  <c r="X161" i="2" s="1"/>
  <c r="AX57" i="2"/>
  <c r="BN25" i="2" s="1"/>
  <c r="BN41" i="2" s="1"/>
  <c r="BO74" i="2" s="1"/>
  <c r="W217" i="2"/>
  <c r="X217" i="2" s="1"/>
  <c r="W157" i="2"/>
  <c r="X157" i="2" s="1"/>
  <c r="P25" i="2"/>
  <c r="BB57" i="2" s="1"/>
  <c r="BR25" i="2" s="1"/>
  <c r="BR41" i="2" s="1"/>
  <c r="BS74" i="2" s="1"/>
  <c r="AQ5" i="2"/>
  <c r="BY5" i="2" s="1"/>
  <c r="CP5" i="2" s="1"/>
  <c r="D23" i="2"/>
  <c r="AP55" i="2" s="1"/>
  <c r="BF23" i="2" s="1"/>
  <c r="BF39" i="2" s="1"/>
  <c r="BG72" i="2" s="1"/>
  <c r="BU6" i="2"/>
  <c r="CL6" i="2"/>
  <c r="DC6" i="2" s="1"/>
  <c r="BU5" i="2"/>
  <c r="CL5" i="2"/>
  <c r="DC5" i="2" s="1"/>
  <c r="BG5" i="2"/>
  <c r="BX5" i="2"/>
  <c r="CO5" i="2" s="1"/>
  <c r="BW4" i="2"/>
  <c r="CN4" i="2" s="1"/>
  <c r="BF4" i="2"/>
  <c r="BU4" i="2"/>
  <c r="CL4" i="2"/>
  <c r="DC4" i="2" s="1"/>
  <c r="BT5" i="2"/>
  <c r="CK5" i="2"/>
  <c r="DB5" i="2" s="1"/>
  <c r="BT4" i="2"/>
  <c r="CK4" i="2"/>
  <c r="DB4" i="2" s="1"/>
  <c r="F23" i="2"/>
  <c r="AA7" i="2" s="1"/>
  <c r="AA69" i="2" s="1"/>
  <c r="AB69" i="2" s="1"/>
  <c r="Z6" i="2"/>
  <c r="E23" i="2"/>
  <c r="AQ20" i="2"/>
  <c r="C23" i="2"/>
  <c r="X7" i="2" s="1"/>
  <c r="AA24" i="2" s="1"/>
  <c r="AB24" i="2" s="1"/>
  <c r="BC22" i="2"/>
  <c r="BC6" i="2"/>
  <c r="AO22" i="2"/>
  <c r="AO6" i="2"/>
  <c r="B23" i="2"/>
  <c r="AM23" i="2" s="1"/>
  <c r="AN23" i="2" s="1"/>
  <c r="AN39" i="2" s="1"/>
  <c r="AO72" i="2" s="1"/>
  <c r="AM7" i="2"/>
  <c r="AA249" i="2" s="1"/>
  <c r="AB249" i="2" s="1"/>
  <c r="AL7" i="2"/>
  <c r="AA234" i="2" s="1"/>
  <c r="AB234" i="2" s="1"/>
  <c r="AA5" i="2"/>
  <c r="AA67" i="2" s="1"/>
  <c r="AB67" i="2" s="1"/>
  <c r="AA6" i="2"/>
  <c r="AA68" i="2" s="1"/>
  <c r="AB68" i="2" s="1"/>
  <c r="AB7" i="2"/>
  <c r="AA84" i="2" s="1"/>
  <c r="AB84" i="2" s="1"/>
  <c r="AA3" i="2"/>
  <c r="BI3" i="2" s="1"/>
  <c r="CQ3" i="2" s="1"/>
  <c r="BH5" i="5" l="1"/>
  <c r="Y66" i="5"/>
  <c r="Y83" i="4"/>
  <c r="AQ36" i="5"/>
  <c r="AR69" i="5" s="1"/>
  <c r="BY4" i="2"/>
  <c r="CP4" i="2" s="1"/>
  <c r="BG4" i="5"/>
  <c r="Y22" i="2"/>
  <c r="BT6" i="4"/>
  <c r="Y52" i="2"/>
  <c r="BF5" i="5"/>
  <c r="BD38" i="4"/>
  <c r="BE71" i="4" s="1"/>
  <c r="AO22" i="5"/>
  <c r="Y23" i="5" s="1"/>
  <c r="AA23" i="5"/>
  <c r="AB23" i="5" s="1"/>
  <c r="AO6" i="4"/>
  <c r="BW6" i="4" s="1"/>
  <c r="CN6" i="4" s="1"/>
  <c r="AA23" i="4"/>
  <c r="AB23" i="4" s="1"/>
  <c r="AR21" i="5"/>
  <c r="Y67" i="5" s="1"/>
  <c r="AA67" i="5"/>
  <c r="AB67" i="5" s="1"/>
  <c r="AP6" i="2"/>
  <c r="BG6" i="2" s="1"/>
  <c r="AA38" i="2"/>
  <c r="AB38" i="2" s="1"/>
  <c r="W29" i="7"/>
  <c r="X29" i="7" s="1"/>
  <c r="AO60" i="7"/>
  <c r="BE28" i="7" s="1"/>
  <c r="BE44" i="7" s="1"/>
  <c r="BF77" i="7" s="1"/>
  <c r="AQ22" i="5"/>
  <c r="Y53" i="5" s="1"/>
  <c r="AA53" i="5"/>
  <c r="AB53" i="5" s="1"/>
  <c r="AP22" i="5"/>
  <c r="AP38" i="5" s="1"/>
  <c r="AQ71" i="5" s="1"/>
  <c r="AA38" i="5"/>
  <c r="AB38" i="5" s="1"/>
  <c r="AP22" i="4"/>
  <c r="Y38" i="4" s="1"/>
  <c r="AA38" i="4"/>
  <c r="AB38" i="4" s="1"/>
  <c r="AX28" i="7"/>
  <c r="AX44" i="7" s="1"/>
  <c r="AY77" i="7" s="1"/>
  <c r="AA164" i="7"/>
  <c r="AB164" i="7" s="1"/>
  <c r="AQ22" i="2"/>
  <c r="Y53" i="2" s="1"/>
  <c r="AA53" i="2"/>
  <c r="AB53" i="2" s="1"/>
  <c r="BW5" i="2"/>
  <c r="CN5" i="2" s="1"/>
  <c r="CA6" i="4"/>
  <c r="CR6" i="4" s="1"/>
  <c r="AO22" i="4"/>
  <c r="Y23" i="4" s="1"/>
  <c r="BZ4" i="5"/>
  <c r="CQ4" i="5" s="1"/>
  <c r="AP36" i="5"/>
  <c r="AQ69" i="5" s="1"/>
  <c r="Y22" i="5"/>
  <c r="BI11" i="7"/>
  <c r="AX12" i="7"/>
  <c r="CF12" i="7" s="1"/>
  <c r="CW12" i="7" s="1"/>
  <c r="Y28" i="7"/>
  <c r="AP22" i="2"/>
  <c r="AP38" i="2" s="1"/>
  <c r="AQ71" i="2" s="1"/>
  <c r="BX6" i="2"/>
  <c r="CO6" i="2" s="1"/>
  <c r="BG4" i="2"/>
  <c r="BH4" i="5"/>
  <c r="AR5" i="5"/>
  <c r="BI5" i="5" s="1"/>
  <c r="BU6" i="4"/>
  <c r="AQ37" i="5"/>
  <c r="AR70" i="5" s="1"/>
  <c r="BC38" i="4"/>
  <c r="BD71" i="4" s="1"/>
  <c r="AQ43" i="7"/>
  <c r="AR76" i="7" s="1"/>
  <c r="AP6" i="5"/>
  <c r="BX6" i="5" s="1"/>
  <c r="CO6" i="5" s="1"/>
  <c r="AO6" i="5"/>
  <c r="BF6" i="5" s="1"/>
  <c r="Y43" i="7"/>
  <c r="AR43" i="7"/>
  <c r="AS76" i="7" s="1"/>
  <c r="BF11" i="7"/>
  <c r="BG11" i="7"/>
  <c r="W74" i="7"/>
  <c r="X74" i="7" s="1"/>
  <c r="BH11" i="7"/>
  <c r="AR60" i="7"/>
  <c r="BH28" i="7" s="1"/>
  <c r="BH44" i="7" s="1"/>
  <c r="BI77" i="7" s="1"/>
  <c r="AO28" i="7"/>
  <c r="Y29" i="7" s="1"/>
  <c r="AO12" i="7"/>
  <c r="BW12" i="7" s="1"/>
  <c r="CN12" i="7" s="1"/>
  <c r="AR28" i="7"/>
  <c r="AR44" i="7" s="1"/>
  <c r="AS77" i="7" s="1"/>
  <c r="AR12" i="7"/>
  <c r="BZ12" i="7" s="1"/>
  <c r="CQ12" i="7" s="1"/>
  <c r="BW10" i="7"/>
  <c r="CN10" i="7" s="1"/>
  <c r="BF10" i="7"/>
  <c r="BK11" i="7"/>
  <c r="CB11" i="7"/>
  <c r="CS11" i="7" s="1"/>
  <c r="BM11" i="7"/>
  <c r="CD11" i="7"/>
  <c r="CU11" i="7" s="1"/>
  <c r="Y88" i="7"/>
  <c r="AS43" i="7"/>
  <c r="AT76" i="7" s="1"/>
  <c r="AP26" i="7"/>
  <c r="AP10" i="7"/>
  <c r="AT28" i="7"/>
  <c r="AT12" i="7"/>
  <c r="AW12" i="7"/>
  <c r="AW28" i="7"/>
  <c r="AO42" i="7"/>
  <c r="AP75" i="7" s="1"/>
  <c r="Y27" i="7"/>
  <c r="Y103" i="7"/>
  <c r="AT43" i="7"/>
  <c r="AU76" i="7" s="1"/>
  <c r="AQ26" i="7"/>
  <c r="AQ10" i="7"/>
  <c r="Y133" i="7"/>
  <c r="AV43" i="7"/>
  <c r="AW76" i="7" s="1"/>
  <c r="CL11" i="7"/>
  <c r="DC11" i="7" s="1"/>
  <c r="BU11" i="7"/>
  <c r="Y148" i="7"/>
  <c r="AW43" i="7"/>
  <c r="AX76" i="7" s="1"/>
  <c r="E28" i="7"/>
  <c r="Z12" i="7" s="1"/>
  <c r="AA59" i="7" s="1"/>
  <c r="AB59" i="7" s="1"/>
  <c r="AS28" i="7"/>
  <c r="AS12" i="7"/>
  <c r="AV28" i="7"/>
  <c r="AV12" i="7"/>
  <c r="CK11" i="7"/>
  <c r="DB11" i="7" s="1"/>
  <c r="BT11" i="7"/>
  <c r="BZ10" i="7"/>
  <c r="CQ10" i="7" s="1"/>
  <c r="BI10" i="7"/>
  <c r="CC11" i="7"/>
  <c r="CT11" i="7" s="1"/>
  <c r="BL11" i="7"/>
  <c r="Y253" i="7"/>
  <c r="BD43" i="7"/>
  <c r="BE76" i="7" s="1"/>
  <c r="CE11" i="7"/>
  <c r="CV11" i="7" s="1"/>
  <c r="BN11" i="7"/>
  <c r="AD13" i="7"/>
  <c r="AA120" i="7" s="1"/>
  <c r="AB120" i="7" s="1"/>
  <c r="AB13" i="7"/>
  <c r="AA90" i="7" s="1"/>
  <c r="AB90" i="7" s="1"/>
  <c r="AH13" i="7"/>
  <c r="AA180" i="7" s="1"/>
  <c r="AB180" i="7" s="1"/>
  <c r="AI13" i="7"/>
  <c r="AA195" i="7" s="1"/>
  <c r="AB195" i="7" s="1"/>
  <c r="AK13" i="7"/>
  <c r="AA225" i="7" s="1"/>
  <c r="AB225" i="7" s="1"/>
  <c r="AG13" i="7"/>
  <c r="AA165" i="7" s="1"/>
  <c r="AB165" i="7" s="1"/>
  <c r="AM13" i="7"/>
  <c r="AA255" i="7" s="1"/>
  <c r="AB255" i="7" s="1"/>
  <c r="AL13" i="7"/>
  <c r="AA240" i="7" s="1"/>
  <c r="AB240" i="7" s="1"/>
  <c r="AC13" i="7"/>
  <c r="AA105" i="7" s="1"/>
  <c r="AB105" i="7" s="1"/>
  <c r="AE13" i="7"/>
  <c r="AA135" i="7" s="1"/>
  <c r="AB135" i="7" s="1"/>
  <c r="AF13" i="7"/>
  <c r="AA150" i="7" s="1"/>
  <c r="AB150" i="7" s="1"/>
  <c r="AJ13" i="7"/>
  <c r="AA210" i="7" s="1"/>
  <c r="AB210" i="7" s="1"/>
  <c r="B29" i="7"/>
  <c r="AM29" i="7" s="1"/>
  <c r="AN29" i="7" s="1"/>
  <c r="AN45" i="7" s="1"/>
  <c r="AO78" i="7" s="1"/>
  <c r="F29" i="7"/>
  <c r="AA13" i="7" s="1"/>
  <c r="AA75" i="7" s="1"/>
  <c r="AB75" i="7" s="1"/>
  <c r="D29" i="7"/>
  <c r="Y13" i="7" s="1"/>
  <c r="AA45" i="7" s="1"/>
  <c r="AB45" i="7" s="1"/>
  <c r="C29" i="7"/>
  <c r="X13" i="7" s="1"/>
  <c r="AA30" i="7" s="1"/>
  <c r="AB30" i="7" s="1"/>
  <c r="E29" i="7"/>
  <c r="Z13" i="7" s="1"/>
  <c r="AA60" i="7" s="1"/>
  <c r="AB60" i="7" s="1"/>
  <c r="AU28" i="7"/>
  <c r="AU12" i="7"/>
  <c r="BC28" i="7"/>
  <c r="BC12" i="7"/>
  <c r="BD28" i="7"/>
  <c r="BD12" i="7"/>
  <c r="Y238" i="7"/>
  <c r="BC43" i="7"/>
  <c r="BD76" i="7" s="1"/>
  <c r="AR42" i="7"/>
  <c r="AS75" i="7" s="1"/>
  <c r="Y72" i="7"/>
  <c r="Y118" i="7"/>
  <c r="AU43" i="7"/>
  <c r="AV76" i="7" s="1"/>
  <c r="CA11" i="7"/>
  <c r="CR11" i="7" s="1"/>
  <c r="BJ11" i="7"/>
  <c r="D28" i="7"/>
  <c r="Y12" i="7" s="1"/>
  <c r="AA44" i="7" s="1"/>
  <c r="AB44" i="7" s="1"/>
  <c r="AO54" i="6"/>
  <c r="BE22" i="6" s="1"/>
  <c r="BE38" i="6" s="1"/>
  <c r="BF71" i="6" s="1"/>
  <c r="AD8" i="6"/>
  <c r="AA115" i="6" s="1"/>
  <c r="AB115" i="6" s="1"/>
  <c r="AH8" i="6"/>
  <c r="AA175" i="6" s="1"/>
  <c r="AB175" i="6" s="1"/>
  <c r="AL8" i="6"/>
  <c r="AA235" i="6" s="1"/>
  <c r="AB235" i="6" s="1"/>
  <c r="AE8" i="6"/>
  <c r="AA130" i="6" s="1"/>
  <c r="AB130" i="6" s="1"/>
  <c r="AI8" i="6"/>
  <c r="AA190" i="6" s="1"/>
  <c r="AB190" i="6" s="1"/>
  <c r="AM8" i="6"/>
  <c r="AA250" i="6" s="1"/>
  <c r="AB250" i="6" s="1"/>
  <c r="AB8" i="6"/>
  <c r="AA85" i="6" s="1"/>
  <c r="AB85" i="6" s="1"/>
  <c r="AF8" i="6"/>
  <c r="AA145" i="6" s="1"/>
  <c r="AB145" i="6" s="1"/>
  <c r="AJ8" i="6"/>
  <c r="AA205" i="6" s="1"/>
  <c r="AB205" i="6" s="1"/>
  <c r="AC8" i="6"/>
  <c r="AA100" i="6" s="1"/>
  <c r="AB100" i="6" s="1"/>
  <c r="AG8" i="6"/>
  <c r="AA160" i="6" s="1"/>
  <c r="AB160" i="6" s="1"/>
  <c r="AK8" i="6"/>
  <c r="AA220" i="6" s="1"/>
  <c r="AB220" i="6" s="1"/>
  <c r="AR53" i="6"/>
  <c r="BH21" i="6" s="1"/>
  <c r="BH37" i="6" s="1"/>
  <c r="BI70" i="6" s="1"/>
  <c r="AR52" i="6"/>
  <c r="BH20" i="6" s="1"/>
  <c r="BH36" i="6" s="1"/>
  <c r="BI69" i="6" s="1"/>
  <c r="AO55" i="4"/>
  <c r="BE23" i="4" s="1"/>
  <c r="BE39" i="4" s="1"/>
  <c r="BF72" i="4" s="1"/>
  <c r="W24" i="4"/>
  <c r="X24" i="4" s="1"/>
  <c r="AP6" i="4"/>
  <c r="BX6" i="4" s="1"/>
  <c r="CO6" i="4" s="1"/>
  <c r="W69" i="4"/>
  <c r="X69" i="4" s="1"/>
  <c r="AR54" i="4"/>
  <c r="BH22" i="4" s="1"/>
  <c r="BH38" i="4" s="1"/>
  <c r="BI71" i="4" s="1"/>
  <c r="W68" i="4"/>
  <c r="X68" i="4" s="1"/>
  <c r="AM9" i="4"/>
  <c r="AA251" i="4" s="1"/>
  <c r="AB251" i="4" s="1"/>
  <c r="AI9" i="4"/>
  <c r="AA191" i="4" s="1"/>
  <c r="AB191" i="4" s="1"/>
  <c r="AE9" i="4"/>
  <c r="AA131" i="4" s="1"/>
  <c r="AB131" i="4" s="1"/>
  <c r="AJ9" i="4"/>
  <c r="AA206" i="4" s="1"/>
  <c r="AB206" i="4" s="1"/>
  <c r="AF9" i="4"/>
  <c r="AA146" i="4" s="1"/>
  <c r="AB146" i="4" s="1"/>
  <c r="AB9" i="4"/>
  <c r="AA86" i="4" s="1"/>
  <c r="AB86" i="4" s="1"/>
  <c r="AK9" i="4"/>
  <c r="AA221" i="4" s="1"/>
  <c r="AB221" i="4" s="1"/>
  <c r="AG9" i="4"/>
  <c r="AA161" i="4" s="1"/>
  <c r="AB161" i="4" s="1"/>
  <c r="AC9" i="4"/>
  <c r="AA101" i="4" s="1"/>
  <c r="AB101" i="4" s="1"/>
  <c r="AL9" i="4"/>
  <c r="AA236" i="4" s="1"/>
  <c r="AB236" i="4" s="1"/>
  <c r="AH9" i="4"/>
  <c r="AA176" i="4" s="1"/>
  <c r="AB176" i="4" s="1"/>
  <c r="AD9" i="4"/>
  <c r="AA116" i="4" s="1"/>
  <c r="AB116" i="4" s="1"/>
  <c r="AR22" i="4"/>
  <c r="AR6" i="4"/>
  <c r="AQ6" i="5"/>
  <c r="BY6" i="5" s="1"/>
  <c r="CP6" i="5" s="1"/>
  <c r="Y7" i="5"/>
  <c r="D39" i="5"/>
  <c r="AA7" i="5"/>
  <c r="F39" i="5"/>
  <c r="Z7" i="5"/>
  <c r="E39" i="5"/>
  <c r="X7" i="5"/>
  <c r="C39" i="5"/>
  <c r="AM24" i="5"/>
  <c r="AN24" i="5" s="1"/>
  <c r="AN40" i="5" s="1"/>
  <c r="AO73" i="5" s="1"/>
  <c r="AR55" i="5"/>
  <c r="BH23" i="5" s="1"/>
  <c r="BH39" i="5" s="1"/>
  <c r="BI72" i="5" s="1"/>
  <c r="W69" i="5"/>
  <c r="X69" i="5" s="1"/>
  <c r="W24" i="5"/>
  <c r="X24" i="5" s="1"/>
  <c r="AY28" i="7"/>
  <c r="AY12" i="7"/>
  <c r="AY30" i="7"/>
  <c r="AY14" i="7"/>
  <c r="CF9" i="7"/>
  <c r="CW9" i="7" s="1"/>
  <c r="BO9" i="7"/>
  <c r="CF5" i="7"/>
  <c r="CW5" i="7" s="1"/>
  <c r="BO5" i="7"/>
  <c r="AY27" i="7"/>
  <c r="AY11" i="7"/>
  <c r="AY22" i="7"/>
  <c r="AY6" i="7"/>
  <c r="AY16" i="7"/>
  <c r="AY32" i="7"/>
  <c r="Y162" i="7"/>
  <c r="AX42" i="7"/>
  <c r="AY75" i="7" s="1"/>
  <c r="Y163" i="7"/>
  <c r="AX43" i="7"/>
  <c r="AY76" i="7" s="1"/>
  <c r="Y161" i="7"/>
  <c r="AX41" i="7"/>
  <c r="AY74" i="7" s="1"/>
  <c r="AR61" i="7"/>
  <c r="BH29" i="7" s="1"/>
  <c r="BH45" i="7" s="1"/>
  <c r="BI78" i="7" s="1"/>
  <c r="CF6" i="7"/>
  <c r="CW6" i="7" s="1"/>
  <c r="BO6" i="7"/>
  <c r="Y157" i="7"/>
  <c r="AX37" i="7"/>
  <c r="AY70" i="7" s="1"/>
  <c r="AY24" i="7"/>
  <c r="AY8" i="7"/>
  <c r="CF10" i="7"/>
  <c r="CW10" i="7" s="1"/>
  <c r="BO10" i="7"/>
  <c r="CF17" i="7"/>
  <c r="CW17" i="7" s="1"/>
  <c r="BO17" i="7"/>
  <c r="AY26" i="7"/>
  <c r="AY10" i="7"/>
  <c r="AY23" i="7"/>
  <c r="AY7" i="7"/>
  <c r="AY20" i="7"/>
  <c r="AY4" i="7"/>
  <c r="AY33" i="7"/>
  <c r="AY17" i="7"/>
  <c r="CF18" i="7"/>
  <c r="CW18" i="7" s="1"/>
  <c r="BO18" i="7"/>
  <c r="Y158" i="7"/>
  <c r="AX38" i="7"/>
  <c r="AY71" i="7" s="1"/>
  <c r="CF15" i="7"/>
  <c r="CW15" i="7" s="1"/>
  <c r="BO15" i="7"/>
  <c r="Y160" i="7"/>
  <c r="AX40" i="7"/>
  <c r="AY73" i="7" s="1"/>
  <c r="CF14" i="7"/>
  <c r="CW14" i="7" s="1"/>
  <c r="BO14" i="7"/>
  <c r="AY21" i="7"/>
  <c r="AY5" i="7"/>
  <c r="CF11" i="7"/>
  <c r="CW11" i="7" s="1"/>
  <c r="BO11" i="7"/>
  <c r="Y168" i="7"/>
  <c r="AX48" i="7"/>
  <c r="AY81" i="7" s="1"/>
  <c r="Y159" i="7"/>
  <c r="AX39" i="7"/>
  <c r="AY72" i="7" s="1"/>
  <c r="Y156" i="7"/>
  <c r="AX36" i="7"/>
  <c r="AY69" i="7" s="1"/>
  <c r="Y169" i="7"/>
  <c r="AX49" i="7"/>
  <c r="AY82" i="7" s="1"/>
  <c r="AY25" i="7"/>
  <c r="AY9" i="7"/>
  <c r="AI3" i="7"/>
  <c r="BQ3" i="7" s="1"/>
  <c r="CY3" i="7" s="1"/>
  <c r="AY31" i="7"/>
  <c r="AY15" i="7"/>
  <c r="AY34" i="7"/>
  <c r="AY18" i="7"/>
  <c r="Y170" i="7"/>
  <c r="AX50" i="7"/>
  <c r="AY83" i="7" s="1"/>
  <c r="CF16" i="7"/>
  <c r="CW16" i="7" s="1"/>
  <c r="BO16" i="7"/>
  <c r="CF7" i="7"/>
  <c r="CW7" i="7" s="1"/>
  <c r="BO7" i="7"/>
  <c r="CF4" i="7"/>
  <c r="CW4" i="7" s="1"/>
  <c r="BO4" i="7"/>
  <c r="Y167" i="7"/>
  <c r="AX47" i="7"/>
  <c r="AY80" i="7" s="1"/>
  <c r="CF8" i="7"/>
  <c r="CW8" i="7" s="1"/>
  <c r="BO8" i="7"/>
  <c r="Y166" i="7"/>
  <c r="AX46" i="7"/>
  <c r="AY79" i="7" s="1"/>
  <c r="AC3" i="6"/>
  <c r="BK3" i="6" s="1"/>
  <c r="CS3" i="6" s="1"/>
  <c r="AR22" i="6"/>
  <c r="AR6" i="6"/>
  <c r="Y52" i="6"/>
  <c r="AQ37" i="6"/>
  <c r="AR70" i="6" s="1"/>
  <c r="Y83" i="6"/>
  <c r="AS38" i="6"/>
  <c r="AT71" i="6" s="1"/>
  <c r="F23" i="6"/>
  <c r="AA7" i="6" s="1"/>
  <c r="AA69" i="6" s="1"/>
  <c r="AB69" i="6" s="1"/>
  <c r="BC23" i="6"/>
  <c r="BC7" i="6"/>
  <c r="BZ14" i="6"/>
  <c r="CQ14" i="6" s="1"/>
  <c r="BI14" i="6"/>
  <c r="AS16" i="6"/>
  <c r="AS32" i="6"/>
  <c r="AR54" i="6"/>
  <c r="BH22" i="6" s="1"/>
  <c r="BH38" i="6" s="1"/>
  <c r="BI71" i="6" s="1"/>
  <c r="W53" i="6"/>
  <c r="X53" i="6" s="1"/>
  <c r="CL6" i="6"/>
  <c r="DC6" i="6" s="1"/>
  <c r="BU6" i="6"/>
  <c r="W38" i="6"/>
  <c r="X38" i="6" s="1"/>
  <c r="AR20" i="6"/>
  <c r="AR4" i="6"/>
  <c r="BZ15" i="6"/>
  <c r="CQ15" i="6" s="1"/>
  <c r="BI15" i="6"/>
  <c r="D23" i="6"/>
  <c r="Y7" i="6" s="1"/>
  <c r="AA39" i="6" s="1"/>
  <c r="AB39" i="6" s="1"/>
  <c r="B24" i="6"/>
  <c r="AM24" i="6" s="1"/>
  <c r="AN24" i="6" s="1"/>
  <c r="AN40" i="6" s="1"/>
  <c r="AO73" i="6" s="1"/>
  <c r="C23" i="6"/>
  <c r="X7" i="6" s="1"/>
  <c r="AA24" i="6" s="1"/>
  <c r="AB24" i="6" s="1"/>
  <c r="BD23" i="6"/>
  <c r="BD7" i="6"/>
  <c r="Y80" i="6"/>
  <c r="AR50" i="6"/>
  <c r="AS83" i="6" s="1"/>
  <c r="Y233" i="6"/>
  <c r="BC38" i="6"/>
  <c r="BD71" i="6" s="1"/>
  <c r="AS20" i="6"/>
  <c r="AS4" i="6"/>
  <c r="AS33" i="6"/>
  <c r="AS17" i="6"/>
  <c r="W68" i="6"/>
  <c r="X68" i="6" s="1"/>
  <c r="AQ54" i="6"/>
  <c r="BG22" i="6" s="1"/>
  <c r="BG38" i="6" s="1"/>
  <c r="BH71" i="6" s="1"/>
  <c r="AR21" i="6"/>
  <c r="AR5" i="6"/>
  <c r="Y248" i="6"/>
  <c r="BD38" i="6"/>
  <c r="BE71" i="6" s="1"/>
  <c r="AP54" i="6"/>
  <c r="BF22" i="6" s="1"/>
  <c r="BF38" i="6" s="1"/>
  <c r="BG71" i="6" s="1"/>
  <c r="AO22" i="6"/>
  <c r="AO6" i="6"/>
  <c r="BZ16" i="6"/>
  <c r="CQ16" i="6" s="1"/>
  <c r="BI16" i="6"/>
  <c r="AR47" i="6"/>
  <c r="AS80" i="6" s="1"/>
  <c r="Y77" i="6"/>
  <c r="AS23" i="6"/>
  <c r="AS7" i="6"/>
  <c r="AS31" i="6"/>
  <c r="AS15" i="6"/>
  <c r="AQ22" i="6"/>
  <c r="AQ6" i="6"/>
  <c r="Y79" i="6"/>
  <c r="AR49" i="6"/>
  <c r="AS82" i="6" s="1"/>
  <c r="AP22" i="6"/>
  <c r="AP6" i="6"/>
  <c r="BW5" i="6"/>
  <c r="CN5" i="6" s="1"/>
  <c r="BF5" i="6"/>
  <c r="Y76" i="6"/>
  <c r="AR46" i="6"/>
  <c r="AS79" i="6" s="1"/>
  <c r="BZ18" i="6"/>
  <c r="CQ18" i="6" s="1"/>
  <c r="BI18" i="6"/>
  <c r="AS5" i="6"/>
  <c r="AS21" i="6"/>
  <c r="AS14" i="6"/>
  <c r="AS30" i="6"/>
  <c r="AS18" i="6"/>
  <c r="AS34" i="6"/>
  <c r="BY5" i="6"/>
  <c r="CP5" i="6" s="1"/>
  <c r="BH5" i="6"/>
  <c r="BZ17" i="6"/>
  <c r="CQ17" i="6" s="1"/>
  <c r="BI17" i="6"/>
  <c r="W67" i="6"/>
  <c r="X67" i="6" s="1"/>
  <c r="BT6" i="6"/>
  <c r="CK6" i="6"/>
  <c r="DB6" i="6" s="1"/>
  <c r="W23" i="6"/>
  <c r="X23" i="6" s="1"/>
  <c r="Y78" i="6"/>
  <c r="AR48" i="6"/>
  <c r="AS81" i="6" s="1"/>
  <c r="W66" i="6"/>
  <c r="X66" i="6" s="1"/>
  <c r="CA6" i="6"/>
  <c r="CR6" i="6" s="1"/>
  <c r="BJ6" i="6"/>
  <c r="AO37" i="6"/>
  <c r="AP70" i="6" s="1"/>
  <c r="Y22" i="6"/>
  <c r="E23" i="6"/>
  <c r="Z7" i="6" s="1"/>
  <c r="AA54" i="6" s="1"/>
  <c r="AB54" i="6" s="1"/>
  <c r="AV24" i="5"/>
  <c r="AV8" i="5"/>
  <c r="AU33" i="5"/>
  <c r="AU17" i="5"/>
  <c r="Y110" i="5"/>
  <c r="AT50" i="5"/>
  <c r="AU83" i="5" s="1"/>
  <c r="Y108" i="5"/>
  <c r="AT48" i="5"/>
  <c r="AU81" i="5" s="1"/>
  <c r="Y84" i="5"/>
  <c r="AS39" i="5"/>
  <c r="AT72" i="5" s="1"/>
  <c r="AU23" i="5"/>
  <c r="AU7" i="5"/>
  <c r="AQ55" i="5"/>
  <c r="BG23" i="5" s="1"/>
  <c r="BG39" i="5" s="1"/>
  <c r="BH72" i="5" s="1"/>
  <c r="AU21" i="5"/>
  <c r="AU5" i="5"/>
  <c r="AU34" i="5"/>
  <c r="AU18" i="5"/>
  <c r="C24" i="5"/>
  <c r="W25" i="5" s="1"/>
  <c r="X25" i="5" s="1"/>
  <c r="AS24" i="5"/>
  <c r="AS8" i="5"/>
  <c r="BC24" i="5"/>
  <c r="BC8" i="5"/>
  <c r="B25" i="5"/>
  <c r="W39" i="5"/>
  <c r="X39" i="5" s="1"/>
  <c r="BZ6" i="5"/>
  <c r="CQ6" i="5" s="1"/>
  <c r="BI6" i="5"/>
  <c r="Y107" i="5"/>
  <c r="AT47" i="5"/>
  <c r="AU80" i="5" s="1"/>
  <c r="CK7" i="5"/>
  <c r="DB7" i="5" s="1"/>
  <c r="BT7" i="5"/>
  <c r="BK17" i="5"/>
  <c r="CB17" i="5"/>
  <c r="CS17" i="5" s="1"/>
  <c r="Y106" i="5"/>
  <c r="AT46" i="5"/>
  <c r="AU79" i="5" s="1"/>
  <c r="F24" i="5"/>
  <c r="AT8" i="5"/>
  <c r="AT24" i="5"/>
  <c r="Y68" i="5"/>
  <c r="AR38" i="5"/>
  <c r="AS71" i="5" s="1"/>
  <c r="Y99" i="5"/>
  <c r="AT39" i="5"/>
  <c r="AU72" i="5" s="1"/>
  <c r="AU20" i="5"/>
  <c r="AU4" i="5"/>
  <c r="AU31" i="5"/>
  <c r="AU15" i="5"/>
  <c r="CB4" i="5"/>
  <c r="CS4" i="5" s="1"/>
  <c r="BK4" i="5"/>
  <c r="CB6" i="5"/>
  <c r="CS6" i="5" s="1"/>
  <c r="BK6" i="5"/>
  <c r="D24" i="5"/>
  <c r="CB15" i="5"/>
  <c r="CS15" i="5" s="1"/>
  <c r="BK15" i="5"/>
  <c r="Y234" i="5"/>
  <c r="BC39" i="5"/>
  <c r="BD72" i="5" s="1"/>
  <c r="Y109" i="5"/>
  <c r="AT49" i="5"/>
  <c r="AU82" i="5" s="1"/>
  <c r="AU22" i="5"/>
  <c r="AU6" i="5"/>
  <c r="AE3" i="5"/>
  <c r="BM3" i="5" s="1"/>
  <c r="CU3" i="5" s="1"/>
  <c r="Y97" i="5"/>
  <c r="AT37" i="5"/>
  <c r="AU70" i="5" s="1"/>
  <c r="CB14" i="5"/>
  <c r="CS14" i="5" s="1"/>
  <c r="BK14" i="5"/>
  <c r="CL7" i="5"/>
  <c r="DC7" i="5" s="1"/>
  <c r="BU7" i="5"/>
  <c r="Y249" i="5"/>
  <c r="BD39" i="5"/>
  <c r="BE72" i="5" s="1"/>
  <c r="W54" i="5"/>
  <c r="X54" i="5" s="1"/>
  <c r="AU16" i="5"/>
  <c r="AU32" i="5"/>
  <c r="AU30" i="5"/>
  <c r="AU14" i="5"/>
  <c r="Y96" i="5"/>
  <c r="AT36" i="5"/>
  <c r="AU69" i="5" s="1"/>
  <c r="Y98" i="5"/>
  <c r="AT38" i="5"/>
  <c r="AU71" i="5" s="1"/>
  <c r="BD24" i="5"/>
  <c r="BD8" i="5"/>
  <c r="E24" i="5"/>
  <c r="AU8" i="5"/>
  <c r="AU24" i="5"/>
  <c r="AP55" i="5"/>
  <c r="BF23" i="5" s="1"/>
  <c r="BF39" i="5" s="1"/>
  <c r="BG72" i="5" s="1"/>
  <c r="CB7" i="5"/>
  <c r="CS7" i="5" s="1"/>
  <c r="BK7" i="5"/>
  <c r="CB18" i="5"/>
  <c r="CS18" i="5" s="1"/>
  <c r="BK18" i="5"/>
  <c r="CB16" i="5"/>
  <c r="CS16" i="5" s="1"/>
  <c r="BK16" i="5"/>
  <c r="CA7" i="5"/>
  <c r="CR7" i="5" s="1"/>
  <c r="BJ7" i="5"/>
  <c r="CB5" i="5"/>
  <c r="CS5" i="5" s="1"/>
  <c r="BK5" i="5"/>
  <c r="AO55" i="5"/>
  <c r="BE23" i="5" s="1"/>
  <c r="BE39" i="5" s="1"/>
  <c r="BF72" i="5" s="1"/>
  <c r="AT34" i="4"/>
  <c r="AT18" i="4"/>
  <c r="E24" i="4"/>
  <c r="Z8" i="4" s="1"/>
  <c r="AA55" i="4" s="1"/>
  <c r="AB55" i="4" s="1"/>
  <c r="D24" i="4"/>
  <c r="Y8" i="4" s="1"/>
  <c r="AA40" i="4" s="1"/>
  <c r="AB40" i="4" s="1"/>
  <c r="AP23" i="4"/>
  <c r="AP7" i="4"/>
  <c r="AQ23" i="4"/>
  <c r="AQ7" i="4"/>
  <c r="Y66" i="4"/>
  <c r="AR36" i="4"/>
  <c r="AS69" i="4" s="1"/>
  <c r="Y81" i="4"/>
  <c r="AS36" i="4"/>
  <c r="AT69" i="4" s="1"/>
  <c r="Y234" i="4"/>
  <c r="BC39" i="4"/>
  <c r="BD72" i="4" s="1"/>
  <c r="CA16" i="4"/>
  <c r="CR16" i="4" s="1"/>
  <c r="BJ16" i="4"/>
  <c r="BZ5" i="4"/>
  <c r="CQ5" i="4" s="1"/>
  <c r="BI5" i="4"/>
  <c r="AT22" i="4"/>
  <c r="AT6" i="4"/>
  <c r="AT20" i="4"/>
  <c r="AT4" i="4"/>
  <c r="AD3" i="4"/>
  <c r="BL3" i="4" s="1"/>
  <c r="CT3" i="4" s="1"/>
  <c r="BC24" i="4"/>
  <c r="BC8" i="4"/>
  <c r="C24" i="4"/>
  <c r="X8" i="4" s="1"/>
  <c r="AA25" i="4" s="1"/>
  <c r="AB25" i="4" s="1"/>
  <c r="CL7" i="4"/>
  <c r="DC7" i="4" s="1"/>
  <c r="BU7" i="4"/>
  <c r="CA18" i="4"/>
  <c r="CR18" i="4" s="1"/>
  <c r="BJ18" i="4"/>
  <c r="CA5" i="4"/>
  <c r="CR5" i="4" s="1"/>
  <c r="BJ5" i="4"/>
  <c r="CB7" i="4"/>
  <c r="CS7" i="4" s="1"/>
  <c r="BK7" i="4"/>
  <c r="W39" i="4"/>
  <c r="X39" i="4" s="1"/>
  <c r="W54" i="4"/>
  <c r="X54" i="4" s="1"/>
  <c r="BY4" i="4"/>
  <c r="CP4" i="4" s="1"/>
  <c r="BH4" i="4"/>
  <c r="CA17" i="4"/>
  <c r="CR17" i="4" s="1"/>
  <c r="BJ17" i="4"/>
  <c r="BF6" i="4"/>
  <c r="Y93" i="4"/>
  <c r="AS48" i="4"/>
  <c r="AT81" i="4" s="1"/>
  <c r="Y67" i="4"/>
  <c r="AR37" i="4"/>
  <c r="AS70" i="4" s="1"/>
  <c r="BD24" i="4"/>
  <c r="BD8" i="4"/>
  <c r="AT32" i="4"/>
  <c r="AT16" i="4"/>
  <c r="AT33" i="4"/>
  <c r="AT17" i="4"/>
  <c r="AT24" i="4"/>
  <c r="AT8" i="4"/>
  <c r="Y249" i="4"/>
  <c r="BD39" i="4"/>
  <c r="BE72" i="4" s="1"/>
  <c r="Y95" i="4"/>
  <c r="AS50" i="4"/>
  <c r="AT83" i="4" s="1"/>
  <c r="Y82" i="4"/>
  <c r="AS37" i="4"/>
  <c r="AT70" i="4" s="1"/>
  <c r="Y99" i="4"/>
  <c r="AT39" i="4"/>
  <c r="AU72" i="4" s="1"/>
  <c r="AP55" i="4"/>
  <c r="BF23" i="4" s="1"/>
  <c r="BF39" i="4" s="1"/>
  <c r="BG72" i="4" s="1"/>
  <c r="AQ55" i="4"/>
  <c r="BG23" i="4" s="1"/>
  <c r="BG39" i="4" s="1"/>
  <c r="BH72" i="4" s="1"/>
  <c r="Y51" i="4"/>
  <c r="AQ36" i="4"/>
  <c r="AR69" i="4" s="1"/>
  <c r="Y94" i="4"/>
  <c r="AS49" i="4"/>
  <c r="AT82" i="4" s="1"/>
  <c r="AR23" i="4"/>
  <c r="AR7" i="4"/>
  <c r="CA7" i="4"/>
  <c r="CR7" i="4" s="1"/>
  <c r="BJ7" i="4"/>
  <c r="BY6" i="4"/>
  <c r="CP6" i="4" s="1"/>
  <c r="BH6" i="4"/>
  <c r="Y92" i="4"/>
  <c r="AS47" i="4"/>
  <c r="AT80" i="4" s="1"/>
  <c r="F24" i="4"/>
  <c r="AA8" i="4" s="1"/>
  <c r="AA70" i="4" s="1"/>
  <c r="AB70" i="4" s="1"/>
  <c r="Y91" i="4"/>
  <c r="AS46" i="4"/>
  <c r="AT79" i="4" s="1"/>
  <c r="AT30" i="4"/>
  <c r="AT14" i="4"/>
  <c r="AU24" i="4"/>
  <c r="AU8" i="4"/>
  <c r="B25" i="4"/>
  <c r="AM25" i="4" s="1"/>
  <c r="AN25" i="4" s="1"/>
  <c r="AN41" i="4" s="1"/>
  <c r="AO74" i="4" s="1"/>
  <c r="CA15" i="4"/>
  <c r="CR15" i="4" s="1"/>
  <c r="BJ15" i="4"/>
  <c r="AT31" i="4"/>
  <c r="AT15" i="4"/>
  <c r="AT21" i="4"/>
  <c r="AT5" i="4"/>
  <c r="AS24" i="4"/>
  <c r="AS8" i="4"/>
  <c r="CA14" i="4"/>
  <c r="CR14" i="4" s="1"/>
  <c r="BJ14" i="4"/>
  <c r="BZ4" i="4"/>
  <c r="CQ4" i="4" s="1"/>
  <c r="BI4" i="4"/>
  <c r="CA4" i="4"/>
  <c r="CR4" i="4" s="1"/>
  <c r="BJ4" i="4"/>
  <c r="CK7" i="4"/>
  <c r="DB7" i="4" s="1"/>
  <c r="BT7" i="4"/>
  <c r="AR55" i="4"/>
  <c r="BH23" i="4" s="1"/>
  <c r="BH39" i="4" s="1"/>
  <c r="BI72" i="4" s="1"/>
  <c r="AO7" i="4"/>
  <c r="AO23" i="4"/>
  <c r="Y84" i="4"/>
  <c r="AS39" i="4"/>
  <c r="AT72" i="4" s="1"/>
  <c r="AQ38" i="4"/>
  <c r="AR71" i="4" s="1"/>
  <c r="Y53" i="4"/>
  <c r="Y7" i="2"/>
  <c r="W24" i="2"/>
  <c r="X24" i="2" s="1"/>
  <c r="AO55" i="2"/>
  <c r="BE23" i="2" s="1"/>
  <c r="BE39" i="2" s="1"/>
  <c r="BF72" i="2" s="1"/>
  <c r="W39" i="2"/>
  <c r="X39" i="2" s="1"/>
  <c r="AQ55" i="2"/>
  <c r="BG23" i="2" s="1"/>
  <c r="BG39" i="2" s="1"/>
  <c r="BH72" i="2" s="1"/>
  <c r="W54" i="2"/>
  <c r="X54" i="2" s="1"/>
  <c r="AR55" i="2"/>
  <c r="BH23" i="2" s="1"/>
  <c r="BH39" i="2" s="1"/>
  <c r="BI72" i="2" s="1"/>
  <c r="W69" i="2"/>
  <c r="X69" i="2" s="1"/>
  <c r="Y51" i="2"/>
  <c r="AQ36" i="2"/>
  <c r="AR69" i="2" s="1"/>
  <c r="Y23" i="2"/>
  <c r="AO38" i="2"/>
  <c r="AP71" i="2" s="1"/>
  <c r="Y233" i="2"/>
  <c r="BC38" i="2"/>
  <c r="BD71" i="2" s="1"/>
  <c r="W221" i="2"/>
  <c r="X221" i="2" s="1"/>
  <c r="BH5" i="2"/>
  <c r="Z7" i="2"/>
  <c r="D24" i="2"/>
  <c r="BT6" i="2"/>
  <c r="CK6" i="2"/>
  <c r="DB6" i="2" s="1"/>
  <c r="BF6" i="2"/>
  <c r="BW6" i="2"/>
  <c r="CN6" i="2" s="1"/>
  <c r="AQ6" i="2"/>
  <c r="F24" i="2"/>
  <c r="E24" i="2"/>
  <c r="C24" i="2"/>
  <c r="X8" i="2" s="1"/>
  <c r="AA25" i="2" s="1"/>
  <c r="AB25" i="2" s="1"/>
  <c r="AS23" i="2"/>
  <c r="AS7" i="2"/>
  <c r="B24" i="2"/>
  <c r="AM24" i="2" s="1"/>
  <c r="AN24" i="2" s="1"/>
  <c r="AN40" i="2" s="1"/>
  <c r="AO73" i="2" s="1"/>
  <c r="AL8" i="2"/>
  <c r="AA235" i="2" s="1"/>
  <c r="AB235" i="2" s="1"/>
  <c r="AB8" i="2"/>
  <c r="AA85" i="2" s="1"/>
  <c r="AB85" i="2" s="1"/>
  <c r="AM8" i="2"/>
  <c r="AA250" i="2" s="1"/>
  <c r="AB250" i="2" s="1"/>
  <c r="AR20" i="2"/>
  <c r="AR4" i="2"/>
  <c r="BD7" i="2"/>
  <c r="BD23" i="2"/>
  <c r="AR7" i="2"/>
  <c r="AR23" i="2"/>
  <c r="AR5" i="2"/>
  <c r="AR21" i="2"/>
  <c r="AO7" i="2"/>
  <c r="AO23" i="2"/>
  <c r="AB4" i="2"/>
  <c r="AA81" i="2" s="1"/>
  <c r="AB81" i="2" s="1"/>
  <c r="AB5" i="2"/>
  <c r="AA82" i="2" s="1"/>
  <c r="AB82" i="2" s="1"/>
  <c r="AB6" i="2"/>
  <c r="AA83" i="2" s="1"/>
  <c r="AB83" i="2" s="1"/>
  <c r="AR22" i="2"/>
  <c r="AR6" i="2"/>
  <c r="BC23" i="2"/>
  <c r="BC7" i="2"/>
  <c r="AB3" i="2"/>
  <c r="BJ3" i="2" s="1"/>
  <c r="CR3" i="2" s="1"/>
  <c r="AO44" i="7" l="1"/>
  <c r="AP77" i="7" s="1"/>
  <c r="AQ38" i="5"/>
  <c r="AR71" i="5" s="1"/>
  <c r="AP38" i="4"/>
  <c r="AQ71" i="4" s="1"/>
  <c r="R55" i="9"/>
  <c r="J58" i="9" s="1"/>
  <c r="R51" i="9"/>
  <c r="J56" i="9" s="1"/>
  <c r="R54" i="9"/>
  <c r="J59" i="9" s="1"/>
  <c r="R52" i="9"/>
  <c r="J55" i="9" s="1"/>
  <c r="R53" i="9"/>
  <c r="J57" i="9" s="1"/>
  <c r="AR37" i="5"/>
  <c r="AS70" i="5" s="1"/>
  <c r="AO38" i="5"/>
  <c r="AP71" i="5" s="1"/>
  <c r="Y38" i="5"/>
  <c r="Y164" i="7"/>
  <c r="AQ38" i="2"/>
  <c r="AR71" i="2" s="1"/>
  <c r="AO7" i="5"/>
  <c r="BW7" i="5" s="1"/>
  <c r="CN7" i="5" s="1"/>
  <c r="AA24" i="5"/>
  <c r="AB24" i="5" s="1"/>
  <c r="AQ23" i="2"/>
  <c r="Y54" i="2" s="1"/>
  <c r="AA54" i="2"/>
  <c r="AB54" i="2" s="1"/>
  <c r="AR23" i="5"/>
  <c r="Y69" i="5" s="1"/>
  <c r="AA69" i="5"/>
  <c r="AB69" i="5" s="1"/>
  <c r="AQ23" i="5"/>
  <c r="AQ39" i="5" s="1"/>
  <c r="AR72" i="5" s="1"/>
  <c r="AA54" i="5"/>
  <c r="AB54" i="5" s="1"/>
  <c r="AP7" i="5"/>
  <c r="BX7" i="5" s="1"/>
  <c r="CO7" i="5" s="1"/>
  <c r="AA39" i="5"/>
  <c r="AB39" i="5" s="1"/>
  <c r="AP7" i="2"/>
  <c r="BG7" i="2" s="1"/>
  <c r="AA39" i="2"/>
  <c r="AB39" i="2" s="1"/>
  <c r="AO38" i="4"/>
  <c r="AP71" i="4" s="1"/>
  <c r="BZ5" i="5"/>
  <c r="CQ5" i="5" s="1"/>
  <c r="Y38" i="2"/>
  <c r="BO12" i="7"/>
  <c r="AO61" i="7"/>
  <c r="BE29" i="7" s="1"/>
  <c r="BE45" i="7" s="1"/>
  <c r="BF78" i="7" s="1"/>
  <c r="W30" i="7"/>
  <c r="X30" i="7" s="1"/>
  <c r="BG6" i="4"/>
  <c r="BG6" i="5"/>
  <c r="BW6" i="5"/>
  <c r="CN6" i="5" s="1"/>
  <c r="AQ61" i="7"/>
  <c r="BG29" i="7" s="1"/>
  <c r="BG45" i="7" s="1"/>
  <c r="BH78" i="7" s="1"/>
  <c r="AP23" i="5"/>
  <c r="Y39" i="5" s="1"/>
  <c r="AO23" i="5"/>
  <c r="Y24" i="5" s="1"/>
  <c r="AP23" i="2"/>
  <c r="Y39" i="2" s="1"/>
  <c r="BH6" i="5"/>
  <c r="W60" i="7"/>
  <c r="X60" i="7" s="1"/>
  <c r="W75" i="7"/>
  <c r="X75" i="7" s="1"/>
  <c r="Y74" i="7"/>
  <c r="AR7" i="5"/>
  <c r="BZ7" i="5" s="1"/>
  <c r="CQ7" i="5" s="1"/>
  <c r="BF12" i="7"/>
  <c r="AP61" i="7"/>
  <c r="BF29" i="7" s="1"/>
  <c r="BF45" i="7" s="1"/>
  <c r="BG78" i="7" s="1"/>
  <c r="W45" i="7"/>
  <c r="X45" i="7" s="1"/>
  <c r="W44" i="7"/>
  <c r="X44" i="7" s="1"/>
  <c r="BI12" i="7"/>
  <c r="AP60" i="7"/>
  <c r="BF28" i="7" s="1"/>
  <c r="BF44" i="7" s="1"/>
  <c r="BG77" i="7" s="1"/>
  <c r="AP29" i="7"/>
  <c r="Y45" i="7" s="1"/>
  <c r="AP13" i="7"/>
  <c r="BG13" i="7" s="1"/>
  <c r="AQ29" i="7"/>
  <c r="Y60" i="7" s="1"/>
  <c r="AQ13" i="7"/>
  <c r="BY13" i="7" s="1"/>
  <c r="CP13" i="7" s="1"/>
  <c r="AR29" i="7"/>
  <c r="Y75" i="7" s="1"/>
  <c r="AR13" i="7"/>
  <c r="BZ13" i="7" s="1"/>
  <c r="CQ13" i="7" s="1"/>
  <c r="AO29" i="7"/>
  <c r="AO45" i="7" s="1"/>
  <c r="AP78" i="7" s="1"/>
  <c r="AO13" i="7"/>
  <c r="BF13" i="7" s="1"/>
  <c r="Y239" i="7"/>
  <c r="BC44" i="7"/>
  <c r="BD77" i="7" s="1"/>
  <c r="BC29" i="7"/>
  <c r="BC13" i="7"/>
  <c r="AU29" i="7"/>
  <c r="AU13" i="7"/>
  <c r="Y134" i="7"/>
  <c r="AV44" i="7"/>
  <c r="AW77" i="7" s="1"/>
  <c r="W59" i="7"/>
  <c r="X59" i="7" s="1"/>
  <c r="BY10" i="7"/>
  <c r="CP10" i="7" s="1"/>
  <c r="BH10" i="7"/>
  <c r="BK12" i="7"/>
  <c r="CB12" i="7"/>
  <c r="CS12" i="7" s="1"/>
  <c r="CL12" i="7"/>
  <c r="DC12" i="7" s="1"/>
  <c r="BU12" i="7"/>
  <c r="BL12" i="7"/>
  <c r="CC12" i="7"/>
  <c r="CT12" i="7" s="1"/>
  <c r="AT29" i="7"/>
  <c r="AT13" i="7"/>
  <c r="BD29" i="7"/>
  <c r="BD13" i="7"/>
  <c r="AY13" i="7"/>
  <c r="AY29" i="7"/>
  <c r="CA12" i="7"/>
  <c r="CR12" i="7" s="1"/>
  <c r="BJ12" i="7"/>
  <c r="AQ60" i="7"/>
  <c r="BG28" i="7" s="1"/>
  <c r="BG44" i="7" s="1"/>
  <c r="BH77" i="7" s="1"/>
  <c r="Y57" i="7"/>
  <c r="AQ42" i="7"/>
  <c r="AR75" i="7" s="1"/>
  <c r="Y104" i="7"/>
  <c r="AT44" i="7"/>
  <c r="AU77" i="7" s="1"/>
  <c r="AP28" i="7"/>
  <c r="AP12" i="7"/>
  <c r="Y254" i="7"/>
  <c r="BD44" i="7"/>
  <c r="BE77" i="7" s="1"/>
  <c r="AU44" i="7"/>
  <c r="AV77" i="7" s="1"/>
  <c r="Y119" i="7"/>
  <c r="AW13" i="7"/>
  <c r="AW29" i="7"/>
  <c r="AX13" i="7"/>
  <c r="AX29" i="7"/>
  <c r="Y89" i="7"/>
  <c r="AS44" i="7"/>
  <c r="AT77" i="7" s="1"/>
  <c r="Y149" i="7"/>
  <c r="AW44" i="7"/>
  <c r="AX77" i="7" s="1"/>
  <c r="BX10" i="7"/>
  <c r="CO10" i="7" s="1"/>
  <c r="BG10" i="7"/>
  <c r="CK12" i="7"/>
  <c r="DB12" i="7" s="1"/>
  <c r="BT12" i="7"/>
  <c r="AV13" i="7"/>
  <c r="AV29" i="7"/>
  <c r="AS29" i="7"/>
  <c r="AS13" i="7"/>
  <c r="BM12" i="7"/>
  <c r="CD12" i="7"/>
  <c r="CU12" i="7" s="1"/>
  <c r="AQ28" i="7"/>
  <c r="AQ12" i="7"/>
  <c r="CE12" i="7"/>
  <c r="CV12" i="7" s="1"/>
  <c r="BN12" i="7"/>
  <c r="AP42" i="7"/>
  <c r="AQ75" i="7" s="1"/>
  <c r="Y42" i="7"/>
  <c r="W39" i="6"/>
  <c r="X39" i="6" s="1"/>
  <c r="AP55" i="6"/>
  <c r="BF23" i="6" s="1"/>
  <c r="BF39" i="6" s="1"/>
  <c r="BG72" i="6" s="1"/>
  <c r="AE9" i="6"/>
  <c r="AA131" i="6" s="1"/>
  <c r="AB131" i="6" s="1"/>
  <c r="AI9" i="6"/>
  <c r="AA191" i="6" s="1"/>
  <c r="AB191" i="6" s="1"/>
  <c r="AM9" i="6"/>
  <c r="AA251" i="6" s="1"/>
  <c r="AB251" i="6" s="1"/>
  <c r="AB9" i="6"/>
  <c r="AA86" i="6" s="1"/>
  <c r="AB86" i="6" s="1"/>
  <c r="AF9" i="6"/>
  <c r="AA146" i="6" s="1"/>
  <c r="AB146" i="6" s="1"/>
  <c r="AJ9" i="6"/>
  <c r="AA206" i="6" s="1"/>
  <c r="AB206" i="6" s="1"/>
  <c r="AC9" i="6"/>
  <c r="AA101" i="6" s="1"/>
  <c r="AB101" i="6" s="1"/>
  <c r="AG9" i="6"/>
  <c r="AA161" i="6" s="1"/>
  <c r="AB161" i="6" s="1"/>
  <c r="AK9" i="6"/>
  <c r="AA221" i="6" s="1"/>
  <c r="AB221" i="6" s="1"/>
  <c r="AD9" i="6"/>
  <c r="AA116" i="6" s="1"/>
  <c r="AB116" i="6" s="1"/>
  <c r="AH9" i="6"/>
  <c r="AA176" i="6" s="1"/>
  <c r="AB176" i="6" s="1"/>
  <c r="AL9" i="6"/>
  <c r="AA236" i="6" s="1"/>
  <c r="AB236" i="6" s="1"/>
  <c r="AO56" i="4"/>
  <c r="BE24" i="4" s="1"/>
  <c r="BE40" i="4" s="1"/>
  <c r="BF73" i="4" s="1"/>
  <c r="Y68" i="4"/>
  <c r="AR38" i="4"/>
  <c r="AS71" i="4" s="1"/>
  <c r="AL10" i="4"/>
  <c r="AA237" i="4" s="1"/>
  <c r="AB237" i="4" s="1"/>
  <c r="AH10" i="4"/>
  <c r="AA177" i="4" s="1"/>
  <c r="AB177" i="4" s="1"/>
  <c r="AD10" i="4"/>
  <c r="AA117" i="4" s="1"/>
  <c r="AB117" i="4" s="1"/>
  <c r="AM10" i="4"/>
  <c r="AA252" i="4" s="1"/>
  <c r="AB252" i="4" s="1"/>
  <c r="AI10" i="4"/>
  <c r="AA192" i="4" s="1"/>
  <c r="AB192" i="4" s="1"/>
  <c r="AE10" i="4"/>
  <c r="AA132" i="4" s="1"/>
  <c r="AB132" i="4" s="1"/>
  <c r="AJ10" i="4"/>
  <c r="AA207" i="4" s="1"/>
  <c r="AB207" i="4" s="1"/>
  <c r="AF10" i="4"/>
  <c r="AA147" i="4" s="1"/>
  <c r="AB147" i="4" s="1"/>
  <c r="AB10" i="4"/>
  <c r="AA87" i="4" s="1"/>
  <c r="AB87" i="4" s="1"/>
  <c r="AK10" i="4"/>
  <c r="AA222" i="4" s="1"/>
  <c r="AB222" i="4" s="1"/>
  <c r="AG10" i="4"/>
  <c r="AA162" i="4" s="1"/>
  <c r="AB162" i="4" s="1"/>
  <c r="AC10" i="4"/>
  <c r="AA102" i="4" s="1"/>
  <c r="AB102" i="4" s="1"/>
  <c r="AR56" i="4"/>
  <c r="BH24" i="4" s="1"/>
  <c r="BH40" i="4" s="1"/>
  <c r="BI73" i="4" s="1"/>
  <c r="W40" i="4"/>
  <c r="X40" i="4" s="1"/>
  <c r="BI6" i="4"/>
  <c r="BZ6" i="4"/>
  <c r="CQ6" i="4" s="1"/>
  <c r="AQ7" i="5"/>
  <c r="BY7" i="5" s="1"/>
  <c r="CP7" i="5" s="1"/>
  <c r="AA8" i="5"/>
  <c r="F40" i="5"/>
  <c r="X8" i="5"/>
  <c r="C40" i="5"/>
  <c r="Z8" i="5"/>
  <c r="E40" i="5"/>
  <c r="AM25" i="5"/>
  <c r="AN25" i="5" s="1"/>
  <c r="AN41" i="5" s="1"/>
  <c r="AO74" i="5" s="1"/>
  <c r="Y8" i="5"/>
  <c r="D40" i="5"/>
  <c r="W70" i="5"/>
  <c r="X70" i="5" s="1"/>
  <c r="AR56" i="5"/>
  <c r="BH24" i="5" s="1"/>
  <c r="BH40" i="5" s="1"/>
  <c r="BI73" i="5" s="1"/>
  <c r="AZ22" i="7"/>
  <c r="AZ6" i="7"/>
  <c r="CG10" i="7"/>
  <c r="CX10" i="7" s="1"/>
  <c r="BP10" i="7"/>
  <c r="CG14" i="7"/>
  <c r="CX14" i="7" s="1"/>
  <c r="BP14" i="7"/>
  <c r="CG18" i="7"/>
  <c r="CX18" i="7" s="1"/>
  <c r="BP18" i="7"/>
  <c r="AZ29" i="7"/>
  <c r="AZ13" i="7"/>
  <c r="AZ9" i="7"/>
  <c r="AZ25" i="7"/>
  <c r="AZ21" i="7"/>
  <c r="AZ5" i="7"/>
  <c r="AZ32" i="7"/>
  <c r="AZ16" i="7"/>
  <c r="AZ34" i="7"/>
  <c r="AZ18" i="7"/>
  <c r="Y171" i="7"/>
  <c r="AY36" i="7"/>
  <c r="AZ69" i="7" s="1"/>
  <c r="Y177" i="7"/>
  <c r="AY42" i="7"/>
  <c r="AZ75" i="7" s="1"/>
  <c r="Y173" i="7"/>
  <c r="AY38" i="7"/>
  <c r="AZ71" i="7" s="1"/>
  <c r="Y181" i="7"/>
  <c r="AY46" i="7"/>
  <c r="AZ79" i="7" s="1"/>
  <c r="Y182" i="7"/>
  <c r="AY47" i="7"/>
  <c r="AZ80" i="7" s="1"/>
  <c r="AZ17" i="7"/>
  <c r="AZ33" i="7"/>
  <c r="CG4" i="7"/>
  <c r="CX4" i="7" s="1"/>
  <c r="BP4" i="7"/>
  <c r="Y185" i="7"/>
  <c r="AY50" i="7"/>
  <c r="AZ83" i="7" s="1"/>
  <c r="AZ28" i="7"/>
  <c r="AZ12" i="7"/>
  <c r="AZ24" i="7"/>
  <c r="AZ8" i="7"/>
  <c r="AZ20" i="7"/>
  <c r="AZ4" i="7"/>
  <c r="AZ31" i="7"/>
  <c r="AZ15" i="7"/>
  <c r="CG9" i="7"/>
  <c r="CX9" i="7" s="1"/>
  <c r="BP9" i="7"/>
  <c r="CG5" i="7"/>
  <c r="CX5" i="7" s="1"/>
  <c r="BP5" i="7"/>
  <c r="CG17" i="7"/>
  <c r="CX17" i="7" s="1"/>
  <c r="BP17" i="7"/>
  <c r="CG7" i="7"/>
  <c r="CX7" i="7" s="1"/>
  <c r="BP7" i="7"/>
  <c r="BP8" i="7"/>
  <c r="CG8" i="7"/>
  <c r="CX8" i="7" s="1"/>
  <c r="Y183" i="7"/>
  <c r="AY48" i="7"/>
  <c r="AZ81" i="7" s="1"/>
  <c r="CG11" i="7"/>
  <c r="CX11" i="7" s="1"/>
  <c r="BP11" i="7"/>
  <c r="CG12" i="7"/>
  <c r="CX12" i="7" s="1"/>
  <c r="BP12" i="7"/>
  <c r="AZ26" i="7"/>
  <c r="AZ10" i="7"/>
  <c r="AZ30" i="7"/>
  <c r="AZ14" i="7"/>
  <c r="CG6" i="7"/>
  <c r="CX6" i="7" s="1"/>
  <c r="BP6" i="7"/>
  <c r="CG15" i="7"/>
  <c r="CX15" i="7" s="1"/>
  <c r="BP15" i="7"/>
  <c r="AZ27" i="7"/>
  <c r="AZ11" i="7"/>
  <c r="AZ23" i="7"/>
  <c r="AZ7" i="7"/>
  <c r="AJ3" i="7"/>
  <c r="BR3" i="7" s="1"/>
  <c r="CZ3" i="7" s="1"/>
  <c r="Y176" i="7"/>
  <c r="AY41" i="7"/>
  <c r="AZ74" i="7" s="1"/>
  <c r="Y172" i="7"/>
  <c r="AY37" i="7"/>
  <c r="AZ70" i="7" s="1"/>
  <c r="Y184" i="7"/>
  <c r="AY49" i="7"/>
  <c r="AZ82" i="7" s="1"/>
  <c r="Y174" i="7"/>
  <c r="AY39" i="7"/>
  <c r="AZ72" i="7" s="1"/>
  <c r="Y175" i="7"/>
  <c r="AY40" i="7"/>
  <c r="AZ73" i="7" s="1"/>
  <c r="CG16" i="7"/>
  <c r="CX16" i="7" s="1"/>
  <c r="BP16" i="7"/>
  <c r="Y178" i="7"/>
  <c r="AY43" i="7"/>
  <c r="AZ76" i="7" s="1"/>
  <c r="Y179" i="7"/>
  <c r="AY44" i="7"/>
  <c r="AZ77" i="7" s="1"/>
  <c r="AQ23" i="6"/>
  <c r="AQ7" i="6"/>
  <c r="Y53" i="6"/>
  <c r="AQ38" i="6"/>
  <c r="AR71" i="6" s="1"/>
  <c r="AT23" i="6"/>
  <c r="AT7" i="6"/>
  <c r="F24" i="6"/>
  <c r="AA8" i="6" s="1"/>
  <c r="AA70" i="6" s="1"/>
  <c r="AB70" i="6" s="1"/>
  <c r="AU8" i="6"/>
  <c r="AU24" i="6"/>
  <c r="BZ6" i="6"/>
  <c r="CQ6" i="6" s="1"/>
  <c r="BI6" i="6"/>
  <c r="AD3" i="6"/>
  <c r="BL3" i="6" s="1"/>
  <c r="CT3" i="6" s="1"/>
  <c r="AT30" i="6"/>
  <c r="AT14" i="6"/>
  <c r="W54" i="6"/>
  <c r="X54" i="6" s="1"/>
  <c r="Y91" i="6"/>
  <c r="AS46" i="6"/>
  <c r="AT79" i="6" s="1"/>
  <c r="CA15" i="6"/>
  <c r="CR15" i="6" s="1"/>
  <c r="BJ15" i="6"/>
  <c r="BW6" i="6"/>
  <c r="CN6" i="6" s="1"/>
  <c r="BF6" i="6"/>
  <c r="Y81" i="6"/>
  <c r="AS36" i="6"/>
  <c r="AT69" i="6" s="1"/>
  <c r="W24" i="6"/>
  <c r="X24" i="6" s="1"/>
  <c r="BD24" i="6"/>
  <c r="BD8" i="6"/>
  <c r="D24" i="6"/>
  <c r="Y8" i="6" s="1"/>
  <c r="AA40" i="6" s="1"/>
  <c r="AB40" i="6" s="1"/>
  <c r="AP23" i="6"/>
  <c r="AP7" i="6"/>
  <c r="AS48" i="6"/>
  <c r="AT81" i="6" s="1"/>
  <c r="Y93" i="6"/>
  <c r="CK7" i="6"/>
  <c r="DB7" i="6" s="1"/>
  <c r="BT7" i="6"/>
  <c r="AR55" i="6"/>
  <c r="BH23" i="6" s="1"/>
  <c r="BH39" i="6" s="1"/>
  <c r="BI72" i="6" s="1"/>
  <c r="Y68" i="6"/>
  <c r="AR38" i="6"/>
  <c r="AS71" i="6" s="1"/>
  <c r="AT34" i="6"/>
  <c r="AT18" i="6"/>
  <c r="AT31" i="6"/>
  <c r="AT15" i="6"/>
  <c r="CA18" i="6"/>
  <c r="CR18" i="6" s="1"/>
  <c r="BJ18" i="6"/>
  <c r="AQ55" i="6"/>
  <c r="BG23" i="6" s="1"/>
  <c r="BG39" i="6" s="1"/>
  <c r="BH72" i="6" s="1"/>
  <c r="CA14" i="6"/>
  <c r="CR14" i="6" s="1"/>
  <c r="BJ14" i="6"/>
  <c r="Y92" i="6"/>
  <c r="AS47" i="6"/>
  <c r="AT80" i="6" s="1"/>
  <c r="AO38" i="6"/>
  <c r="AP71" i="6" s="1"/>
  <c r="Y23" i="6"/>
  <c r="BZ5" i="6"/>
  <c r="CQ5" i="6" s="1"/>
  <c r="BI5" i="6"/>
  <c r="CA17" i="6"/>
  <c r="CR17" i="6" s="1"/>
  <c r="BJ17" i="6"/>
  <c r="CL7" i="6"/>
  <c r="DC7" i="6" s="1"/>
  <c r="BU7" i="6"/>
  <c r="AO23" i="6"/>
  <c r="AO7" i="6"/>
  <c r="C24" i="6"/>
  <c r="X8" i="6" s="1"/>
  <c r="AA25" i="6" s="1"/>
  <c r="AB25" i="6" s="1"/>
  <c r="E24" i="6"/>
  <c r="Z8" i="6" s="1"/>
  <c r="AA55" i="6" s="1"/>
  <c r="AB55" i="6" s="1"/>
  <c r="BC24" i="6"/>
  <c r="BC8" i="6"/>
  <c r="BZ4" i="6"/>
  <c r="CQ4" i="6" s="1"/>
  <c r="BI4" i="6"/>
  <c r="CA16" i="6"/>
  <c r="CR16" i="6" s="1"/>
  <c r="BJ16" i="6"/>
  <c r="Y234" i="6"/>
  <c r="BC39" i="6"/>
  <c r="BD72" i="6" s="1"/>
  <c r="W69" i="6"/>
  <c r="X69" i="6" s="1"/>
  <c r="AT22" i="6"/>
  <c r="AT6" i="6"/>
  <c r="AT32" i="6"/>
  <c r="AT16" i="6"/>
  <c r="CA5" i="6"/>
  <c r="CR5" i="6" s="1"/>
  <c r="BJ5" i="6"/>
  <c r="Y38" i="6"/>
  <c r="AP38" i="6"/>
  <c r="AQ71" i="6" s="1"/>
  <c r="Y84" i="6"/>
  <c r="AS39" i="6"/>
  <c r="AT72" i="6" s="1"/>
  <c r="CA4" i="6"/>
  <c r="CR4" i="6" s="1"/>
  <c r="BJ4" i="6"/>
  <c r="AS24" i="6"/>
  <c r="AS8" i="6"/>
  <c r="AR23" i="6"/>
  <c r="AR7" i="6"/>
  <c r="Y95" i="6"/>
  <c r="AS50" i="6"/>
  <c r="AT83" i="6" s="1"/>
  <c r="Y82" i="6"/>
  <c r="AS37" i="6"/>
  <c r="AT70" i="6" s="1"/>
  <c r="BX6" i="6"/>
  <c r="CO6" i="6" s="1"/>
  <c r="BG6" i="6"/>
  <c r="BY6" i="6"/>
  <c r="CP6" i="6" s="1"/>
  <c r="BH6" i="6"/>
  <c r="CA7" i="6"/>
  <c r="CR7" i="6" s="1"/>
  <c r="BJ7" i="6"/>
  <c r="Y67" i="6"/>
  <c r="AR37" i="6"/>
  <c r="AS70" i="6" s="1"/>
  <c r="Y94" i="6"/>
  <c r="AS49" i="6"/>
  <c r="AT82" i="6" s="1"/>
  <c r="Y249" i="6"/>
  <c r="BD39" i="6"/>
  <c r="BE72" i="6" s="1"/>
  <c r="AO55" i="6"/>
  <c r="BE23" i="6" s="1"/>
  <c r="BE39" i="6" s="1"/>
  <c r="BF72" i="6" s="1"/>
  <c r="B25" i="6"/>
  <c r="AM25" i="6" s="1"/>
  <c r="AN25" i="6" s="1"/>
  <c r="AN41" i="6" s="1"/>
  <c r="AO74" i="6" s="1"/>
  <c r="AT24" i="6"/>
  <c r="AT8" i="6"/>
  <c r="Y66" i="6"/>
  <c r="AR36" i="6"/>
  <c r="AS69" i="6" s="1"/>
  <c r="AT21" i="6"/>
  <c r="AT5" i="6"/>
  <c r="AT20" i="6"/>
  <c r="AT4" i="6"/>
  <c r="AT33" i="6"/>
  <c r="AT17" i="6"/>
  <c r="AW9" i="5"/>
  <c r="AW25" i="5"/>
  <c r="AV18" i="5"/>
  <c r="AV34" i="5"/>
  <c r="BL4" i="5"/>
  <c r="CC4" i="5"/>
  <c r="CT4" i="5" s="1"/>
  <c r="Y235" i="5"/>
  <c r="BC40" i="5"/>
  <c r="BD73" i="5" s="1"/>
  <c r="Y125" i="5"/>
  <c r="AU50" i="5"/>
  <c r="AV83" i="5" s="1"/>
  <c r="Y115" i="5"/>
  <c r="AU40" i="5"/>
  <c r="AV73" i="5" s="1"/>
  <c r="W55" i="5"/>
  <c r="X55" i="5" s="1"/>
  <c r="CC14" i="5"/>
  <c r="CT14" i="5" s="1"/>
  <c r="BL14" i="5"/>
  <c r="AV15" i="5"/>
  <c r="AV31" i="5"/>
  <c r="CC6" i="5"/>
  <c r="CT6" i="5" s="1"/>
  <c r="BL6" i="5"/>
  <c r="AP56" i="5"/>
  <c r="BF24" i="5" s="1"/>
  <c r="BF40" i="5" s="1"/>
  <c r="BG73" i="5" s="1"/>
  <c r="Y111" i="5"/>
  <c r="AU36" i="5"/>
  <c r="AV69" i="5" s="1"/>
  <c r="CB8" i="5"/>
  <c r="CS8" i="5" s="1"/>
  <c r="BK8" i="5"/>
  <c r="BC25" i="5"/>
  <c r="BC9" i="5"/>
  <c r="AU25" i="5"/>
  <c r="AU9" i="5"/>
  <c r="AV9" i="5"/>
  <c r="AV25" i="5"/>
  <c r="AS25" i="5"/>
  <c r="AS9" i="5"/>
  <c r="CA8" i="5"/>
  <c r="CR8" i="5" s="1"/>
  <c r="BJ8" i="5"/>
  <c r="CC5" i="5"/>
  <c r="CT5" i="5" s="1"/>
  <c r="BL5" i="5"/>
  <c r="Y114" i="5"/>
  <c r="AU39" i="5"/>
  <c r="AV72" i="5" s="1"/>
  <c r="CC16" i="5"/>
  <c r="CT16" i="5" s="1"/>
  <c r="BL16" i="5"/>
  <c r="AV14" i="5"/>
  <c r="AV30" i="5"/>
  <c r="AT25" i="5"/>
  <c r="AT9" i="5"/>
  <c r="B26" i="5"/>
  <c r="CC8" i="5"/>
  <c r="CT8" i="5" s="1"/>
  <c r="BL8" i="5"/>
  <c r="AQ56" i="5"/>
  <c r="BG24" i="5" s="1"/>
  <c r="BG40" i="5" s="1"/>
  <c r="BH73" i="5" s="1"/>
  <c r="Y121" i="5"/>
  <c r="AU46" i="5"/>
  <c r="AV79" i="5" s="1"/>
  <c r="AV23" i="5"/>
  <c r="AV7" i="5"/>
  <c r="AV20" i="5"/>
  <c r="AV4" i="5"/>
  <c r="AV32" i="5"/>
  <c r="AV16" i="5"/>
  <c r="Y113" i="5"/>
  <c r="AU38" i="5"/>
  <c r="AV71" i="5" s="1"/>
  <c r="W40" i="5"/>
  <c r="X40" i="5" s="1"/>
  <c r="CC15" i="5"/>
  <c r="CT15" i="5" s="1"/>
  <c r="BL15" i="5"/>
  <c r="BD25" i="5"/>
  <c r="BD9" i="5"/>
  <c r="Y85" i="5"/>
  <c r="AS40" i="5"/>
  <c r="AT73" i="5" s="1"/>
  <c r="AO56" i="5"/>
  <c r="BE24" i="5" s="1"/>
  <c r="BE40" i="5" s="1"/>
  <c r="BF73" i="5" s="1"/>
  <c r="Y112" i="5"/>
  <c r="AU37" i="5"/>
  <c r="AV70" i="5" s="1"/>
  <c r="CC17" i="5"/>
  <c r="CT17" i="5" s="1"/>
  <c r="BL17" i="5"/>
  <c r="BM8" i="5"/>
  <c r="CD8" i="5"/>
  <c r="CU8" i="5" s="1"/>
  <c r="Y250" i="5"/>
  <c r="BD40" i="5"/>
  <c r="BE73" i="5" s="1"/>
  <c r="AV22" i="5"/>
  <c r="AV6" i="5"/>
  <c r="Y100" i="5"/>
  <c r="AT40" i="5"/>
  <c r="AU73" i="5" s="1"/>
  <c r="E25" i="5"/>
  <c r="F25" i="5"/>
  <c r="CC7" i="5"/>
  <c r="CT7" i="5" s="1"/>
  <c r="BL7" i="5"/>
  <c r="CL8" i="5"/>
  <c r="DC8" i="5" s="1"/>
  <c r="BU8" i="5"/>
  <c r="AU48" i="5"/>
  <c r="AV81" i="5" s="1"/>
  <c r="Y123" i="5"/>
  <c r="AV21" i="5"/>
  <c r="AV5" i="5"/>
  <c r="AF3" i="5"/>
  <c r="BN3" i="5" s="1"/>
  <c r="CV3" i="5" s="1"/>
  <c r="AV17" i="5"/>
  <c r="AV33" i="5"/>
  <c r="Y122" i="5"/>
  <c r="AU47" i="5"/>
  <c r="AV80" i="5" s="1"/>
  <c r="D25" i="5"/>
  <c r="C25" i="5"/>
  <c r="W26" i="5" s="1"/>
  <c r="X26" i="5" s="1"/>
  <c r="BT8" i="5"/>
  <c r="CK8" i="5"/>
  <c r="DB8" i="5" s="1"/>
  <c r="CC18" i="5"/>
  <c r="CT18" i="5" s="1"/>
  <c r="BL18" i="5"/>
  <c r="Y124" i="5"/>
  <c r="AU49" i="5"/>
  <c r="AV82" i="5" s="1"/>
  <c r="Y130" i="5"/>
  <c r="AV40" i="5"/>
  <c r="AW73" i="5" s="1"/>
  <c r="Y107" i="4"/>
  <c r="AT47" i="4"/>
  <c r="AU80" i="4" s="1"/>
  <c r="E25" i="4"/>
  <c r="Z9" i="4" s="1"/>
  <c r="AA56" i="4" s="1"/>
  <c r="AB56" i="4" s="1"/>
  <c r="CB14" i="4"/>
  <c r="CS14" i="4" s="1"/>
  <c r="BK14" i="4"/>
  <c r="Y69" i="4"/>
  <c r="AR39" i="4"/>
  <c r="AS72" i="4" s="1"/>
  <c r="Y250" i="4"/>
  <c r="BD40" i="4"/>
  <c r="BE73" i="4" s="1"/>
  <c r="AU22" i="4"/>
  <c r="AU6" i="4"/>
  <c r="AU21" i="4"/>
  <c r="AU5" i="4"/>
  <c r="BX7" i="4"/>
  <c r="CO7" i="4" s="1"/>
  <c r="BG7" i="4"/>
  <c r="AQ24" i="4"/>
  <c r="AQ8" i="4"/>
  <c r="CB5" i="4"/>
  <c r="CS5" i="4" s="1"/>
  <c r="BK5" i="4"/>
  <c r="F25" i="4"/>
  <c r="AA9" i="4" s="1"/>
  <c r="AA71" i="4" s="1"/>
  <c r="AB71" i="4" s="1"/>
  <c r="BD25" i="4"/>
  <c r="BD9" i="4"/>
  <c r="Y106" i="4"/>
  <c r="AT46" i="4"/>
  <c r="AU79" i="4" s="1"/>
  <c r="CB8" i="4"/>
  <c r="CS8" i="4" s="1"/>
  <c r="BK8" i="4"/>
  <c r="CB16" i="4"/>
  <c r="CS16" i="4" s="1"/>
  <c r="BK16" i="4"/>
  <c r="CK8" i="4"/>
  <c r="DB8" i="4" s="1"/>
  <c r="BT8" i="4"/>
  <c r="AE3" i="4"/>
  <c r="BM3" i="4" s="1"/>
  <c r="CU3" i="4" s="1"/>
  <c r="AU30" i="4"/>
  <c r="AU14" i="4"/>
  <c r="AU34" i="4"/>
  <c r="AU18" i="4"/>
  <c r="Y98" i="4"/>
  <c r="AT38" i="4"/>
  <c r="AU71" i="4" s="1"/>
  <c r="Y39" i="4"/>
  <c r="AP39" i="4"/>
  <c r="AQ72" i="4" s="1"/>
  <c r="AP56" i="4"/>
  <c r="BF24" i="4" s="1"/>
  <c r="BF40" i="4" s="1"/>
  <c r="BG73" i="4" s="1"/>
  <c r="W55" i="4"/>
  <c r="X55" i="4" s="1"/>
  <c r="BW7" i="4"/>
  <c r="CN7" i="4" s="1"/>
  <c r="BF7" i="4"/>
  <c r="Y85" i="4"/>
  <c r="AS40" i="4"/>
  <c r="AT73" i="4" s="1"/>
  <c r="BC25" i="4"/>
  <c r="BC9" i="4"/>
  <c r="AU20" i="4"/>
  <c r="AU4" i="4"/>
  <c r="AU25" i="4"/>
  <c r="AU9" i="4"/>
  <c r="C25" i="4"/>
  <c r="X9" i="4" s="1"/>
  <c r="AA26" i="4" s="1"/>
  <c r="AB26" i="4" s="1"/>
  <c r="CC8" i="4"/>
  <c r="CT8" i="4" s="1"/>
  <c r="BL8" i="4"/>
  <c r="AR24" i="4"/>
  <c r="AR8" i="4"/>
  <c r="Y100" i="4"/>
  <c r="AT40" i="4"/>
  <c r="AU73" i="4" s="1"/>
  <c r="Y108" i="4"/>
  <c r="AT48" i="4"/>
  <c r="AU81" i="4" s="1"/>
  <c r="AO24" i="4"/>
  <c r="AO8" i="4"/>
  <c r="Y235" i="4"/>
  <c r="BC40" i="4"/>
  <c r="BD73" i="4" s="1"/>
  <c r="AU33" i="4"/>
  <c r="AU17" i="4"/>
  <c r="AU31" i="4"/>
  <c r="AU15" i="4"/>
  <c r="CB4" i="4"/>
  <c r="CS4" i="4" s="1"/>
  <c r="BK4" i="4"/>
  <c r="BY7" i="4"/>
  <c r="CP7" i="4" s="1"/>
  <c r="BH7" i="4"/>
  <c r="CB18" i="4"/>
  <c r="CS18" i="4" s="1"/>
  <c r="BK18" i="4"/>
  <c r="AT25" i="4"/>
  <c r="AT9" i="4"/>
  <c r="AS9" i="4"/>
  <c r="AS25" i="4"/>
  <c r="Y109" i="4"/>
  <c r="AT49" i="4"/>
  <c r="AU82" i="4" s="1"/>
  <c r="CB6" i="4"/>
  <c r="CS6" i="4" s="1"/>
  <c r="BK6" i="4"/>
  <c r="Y97" i="4"/>
  <c r="AT37" i="4"/>
  <c r="AU70" i="4" s="1"/>
  <c r="D25" i="4"/>
  <c r="Y9" i="4" s="1"/>
  <c r="AA41" i="4" s="1"/>
  <c r="AB41" i="4" s="1"/>
  <c r="Y24" i="4"/>
  <c r="AO39" i="4"/>
  <c r="AP72" i="4" s="1"/>
  <c r="CA8" i="4"/>
  <c r="CR8" i="4" s="1"/>
  <c r="BJ8" i="4"/>
  <c r="CB15" i="4"/>
  <c r="CS15" i="4" s="1"/>
  <c r="BK15" i="4"/>
  <c r="AV25" i="4"/>
  <c r="AV9" i="4"/>
  <c r="B26" i="4"/>
  <c r="AM26" i="4" s="1"/>
  <c r="AN26" i="4" s="1"/>
  <c r="AN42" i="4" s="1"/>
  <c r="AO75" i="4" s="1"/>
  <c r="Y115" i="4"/>
  <c r="AU40" i="4"/>
  <c r="AV73" i="4" s="1"/>
  <c r="W70" i="4"/>
  <c r="X70" i="4" s="1"/>
  <c r="BZ7" i="4"/>
  <c r="CQ7" i="4" s="1"/>
  <c r="BI7" i="4"/>
  <c r="CB17" i="4"/>
  <c r="CS17" i="4" s="1"/>
  <c r="BK17" i="4"/>
  <c r="CL8" i="4"/>
  <c r="DC8" i="4" s="1"/>
  <c r="BU8" i="4"/>
  <c r="W25" i="4"/>
  <c r="X25" i="4" s="1"/>
  <c r="AU23" i="4"/>
  <c r="AU7" i="4"/>
  <c r="AU32" i="4"/>
  <c r="AU16" i="4"/>
  <c r="AT36" i="4"/>
  <c r="AU69" i="4" s="1"/>
  <c r="Y96" i="4"/>
  <c r="Y54" i="4"/>
  <c r="AQ39" i="4"/>
  <c r="AR72" i="4" s="1"/>
  <c r="AP24" i="4"/>
  <c r="AP8" i="4"/>
  <c r="AQ56" i="4"/>
  <c r="BG24" i="4" s="1"/>
  <c r="BG40" i="4" s="1"/>
  <c r="BH73" i="4" s="1"/>
  <c r="Y110" i="4"/>
  <c r="AT50" i="4"/>
  <c r="AU83" i="4" s="1"/>
  <c r="W25" i="2"/>
  <c r="X25" i="2" s="1"/>
  <c r="AO56" i="2"/>
  <c r="BE24" i="2" s="1"/>
  <c r="BE40" i="2" s="1"/>
  <c r="BF73" i="2" s="1"/>
  <c r="W40" i="2"/>
  <c r="X40" i="2" s="1"/>
  <c r="AP56" i="2"/>
  <c r="BF24" i="2" s="1"/>
  <c r="BF40" i="2" s="1"/>
  <c r="BG73" i="2" s="1"/>
  <c r="W55" i="2"/>
  <c r="X55" i="2" s="1"/>
  <c r="AQ56" i="2"/>
  <c r="BG24" i="2" s="1"/>
  <c r="BG40" i="2" s="1"/>
  <c r="BH73" i="2" s="1"/>
  <c r="W70" i="2"/>
  <c r="X70" i="2" s="1"/>
  <c r="AR56" i="2"/>
  <c r="BH24" i="2" s="1"/>
  <c r="BH40" i="2" s="1"/>
  <c r="BI73" i="2" s="1"/>
  <c r="Y8" i="2"/>
  <c r="Y66" i="2"/>
  <c r="AR36" i="2"/>
  <c r="AS69" i="2" s="1"/>
  <c r="Y67" i="2"/>
  <c r="AR37" i="2"/>
  <c r="AS70" i="2" s="1"/>
  <c r="Y68" i="2"/>
  <c r="AR38" i="2"/>
  <c r="AS71" i="2" s="1"/>
  <c r="Y24" i="2"/>
  <c r="AO39" i="2"/>
  <c r="AP72" i="2" s="1"/>
  <c r="Y69" i="2"/>
  <c r="AR39" i="2"/>
  <c r="AS72" i="2" s="1"/>
  <c r="Y234" i="2"/>
  <c r="BC39" i="2"/>
  <c r="BD72" i="2" s="1"/>
  <c r="Y249" i="2"/>
  <c r="BD39" i="2"/>
  <c r="BE72" i="2" s="1"/>
  <c r="Y84" i="2"/>
  <c r="AS39" i="2"/>
  <c r="AT72" i="2" s="1"/>
  <c r="AQ7" i="2"/>
  <c r="BH7" i="2" s="1"/>
  <c r="AA8" i="2"/>
  <c r="D25" i="2"/>
  <c r="AP57" i="2" s="1"/>
  <c r="BF25" i="2" s="1"/>
  <c r="BF41" i="2" s="1"/>
  <c r="BG74" i="2" s="1"/>
  <c r="BI6" i="2"/>
  <c r="BZ6" i="2"/>
  <c r="CQ6" i="2" s="1"/>
  <c r="BI7" i="2"/>
  <c r="BZ7" i="2"/>
  <c r="CQ7" i="2" s="1"/>
  <c r="BJ7" i="2"/>
  <c r="CA7" i="2"/>
  <c r="CR7" i="2" s="1"/>
  <c r="BT7" i="2"/>
  <c r="CK7" i="2"/>
  <c r="DB7" i="2" s="1"/>
  <c r="BF7" i="2"/>
  <c r="BW7" i="2"/>
  <c r="CN7" i="2" s="1"/>
  <c r="BI5" i="2"/>
  <c r="BZ5" i="2"/>
  <c r="CQ5" i="2" s="1"/>
  <c r="BU7" i="2"/>
  <c r="CL7" i="2"/>
  <c r="DC7" i="2" s="1"/>
  <c r="BH6" i="2"/>
  <c r="BY6" i="2"/>
  <c r="CP6" i="2" s="1"/>
  <c r="BI4" i="2"/>
  <c r="BZ4" i="2"/>
  <c r="CQ4" i="2" s="1"/>
  <c r="F25" i="2"/>
  <c r="Z8" i="2"/>
  <c r="E25" i="2"/>
  <c r="C25" i="2"/>
  <c r="AO57" i="2" s="1"/>
  <c r="BE25" i="2" s="1"/>
  <c r="BE41" i="2" s="1"/>
  <c r="BF74" i="2" s="1"/>
  <c r="BD24" i="2"/>
  <c r="BD8" i="2"/>
  <c r="B25" i="2"/>
  <c r="AM25" i="2" s="1"/>
  <c r="AN25" i="2" s="1"/>
  <c r="AN41" i="2" s="1"/>
  <c r="AO74" i="2" s="1"/>
  <c r="AM9" i="2"/>
  <c r="AA251" i="2" s="1"/>
  <c r="AB251" i="2" s="1"/>
  <c r="AA9" i="2"/>
  <c r="AA71" i="2" s="1"/>
  <c r="AB71" i="2" s="1"/>
  <c r="AC9" i="2"/>
  <c r="AA101" i="2" s="1"/>
  <c r="AB101" i="2" s="1"/>
  <c r="AB9" i="2"/>
  <c r="AA86" i="2" s="1"/>
  <c r="AB86" i="2" s="1"/>
  <c r="AL9" i="2"/>
  <c r="AA236" i="2" s="1"/>
  <c r="AB236" i="2" s="1"/>
  <c r="AS6" i="2"/>
  <c r="AS22" i="2"/>
  <c r="AS8" i="2"/>
  <c r="AS24" i="2"/>
  <c r="AC4" i="2"/>
  <c r="AA96" i="2" s="1"/>
  <c r="AB96" i="2" s="1"/>
  <c r="AC5" i="2"/>
  <c r="AA97" i="2" s="1"/>
  <c r="AB97" i="2" s="1"/>
  <c r="AC6" i="2"/>
  <c r="AA98" i="2" s="1"/>
  <c r="AB98" i="2" s="1"/>
  <c r="AC7" i="2"/>
  <c r="AA99" i="2" s="1"/>
  <c r="AB99" i="2" s="1"/>
  <c r="AC8" i="2"/>
  <c r="AA100" i="2" s="1"/>
  <c r="AB100" i="2" s="1"/>
  <c r="AS21" i="2"/>
  <c r="AS5" i="2"/>
  <c r="BC24" i="2"/>
  <c r="BC8" i="2"/>
  <c r="AS20" i="2"/>
  <c r="AS4" i="2"/>
  <c r="AO24" i="2"/>
  <c r="AO8" i="2"/>
  <c r="AD9" i="2"/>
  <c r="AA116" i="2" s="1"/>
  <c r="AB116" i="2" s="1"/>
  <c r="AC3" i="2"/>
  <c r="BK3" i="2" s="1"/>
  <c r="CS3" i="2" s="1"/>
  <c r="BF7" i="5" l="1"/>
  <c r="BG7" i="5"/>
  <c r="AR39" i="5"/>
  <c r="AS72" i="5" s="1"/>
  <c r="BX7" i="2"/>
  <c r="CO7" i="2" s="1"/>
  <c r="AQ39" i="2"/>
  <c r="AR72" i="2" s="1"/>
  <c r="Y54" i="5"/>
  <c r="AQ8" i="5"/>
  <c r="BH8" i="5" s="1"/>
  <c r="AA55" i="5"/>
  <c r="AB55" i="5" s="1"/>
  <c r="AP24" i="5"/>
  <c r="Y40" i="5" s="1"/>
  <c r="AA40" i="5"/>
  <c r="AB40" i="5" s="1"/>
  <c r="AR24" i="5"/>
  <c r="AR40" i="5" s="1"/>
  <c r="AS73" i="5" s="1"/>
  <c r="AA70" i="5"/>
  <c r="AB70" i="5" s="1"/>
  <c r="AR24" i="2"/>
  <c r="Y70" i="2" s="1"/>
  <c r="AA70" i="2"/>
  <c r="AB70" i="2" s="1"/>
  <c r="AP8" i="2"/>
  <c r="BX8" i="2" s="1"/>
  <c r="CO8" i="2" s="1"/>
  <c r="AA40" i="2"/>
  <c r="AB40" i="2" s="1"/>
  <c r="AQ24" i="2"/>
  <c r="AQ40" i="2" s="1"/>
  <c r="AR73" i="2" s="1"/>
  <c r="AA55" i="2"/>
  <c r="AB55" i="2" s="1"/>
  <c r="AO24" i="5"/>
  <c r="Y25" i="5" s="1"/>
  <c r="AA25" i="5"/>
  <c r="AB25" i="5" s="1"/>
  <c r="AP39" i="2"/>
  <c r="AQ72" i="2" s="1"/>
  <c r="AP39" i="5"/>
  <c r="AQ72" i="5" s="1"/>
  <c r="BW13" i="7"/>
  <c r="CN13" i="7" s="1"/>
  <c r="Y30" i="7"/>
  <c r="BX13" i="7"/>
  <c r="CO13" i="7" s="1"/>
  <c r="AO39" i="5"/>
  <c r="AP72" i="5" s="1"/>
  <c r="BI7" i="5"/>
  <c r="AR8" i="5"/>
  <c r="BZ8" i="5" s="1"/>
  <c r="CQ8" i="5" s="1"/>
  <c r="AQ24" i="5"/>
  <c r="Y55" i="5" s="1"/>
  <c r="W26" i="4"/>
  <c r="X26" i="4" s="1"/>
  <c r="AP24" i="2"/>
  <c r="AP40" i="2" s="1"/>
  <c r="AQ73" i="2" s="1"/>
  <c r="AQ45" i="7"/>
  <c r="AR78" i="7" s="1"/>
  <c r="AP45" i="7"/>
  <c r="AQ78" i="7" s="1"/>
  <c r="AR45" i="7"/>
  <c r="AS78" i="7" s="1"/>
  <c r="BH13" i="7"/>
  <c r="BH7" i="5"/>
  <c r="BI13" i="7"/>
  <c r="BY12" i="7"/>
  <c r="CP12" i="7" s="1"/>
  <c r="BH12" i="7"/>
  <c r="CA13" i="7"/>
  <c r="CR13" i="7" s="1"/>
  <c r="BJ13" i="7"/>
  <c r="Y165" i="7"/>
  <c r="AX45" i="7"/>
  <c r="AY78" i="7" s="1"/>
  <c r="BX12" i="7"/>
  <c r="CO12" i="7" s="1"/>
  <c r="BG12" i="7"/>
  <c r="Y255" i="7"/>
  <c r="BD45" i="7"/>
  <c r="BE78" i="7" s="1"/>
  <c r="CK13" i="7"/>
  <c r="DB13" i="7" s="1"/>
  <c r="BT13" i="7"/>
  <c r="Y59" i="7"/>
  <c r="AQ44" i="7"/>
  <c r="AR77" i="7" s="1"/>
  <c r="Y90" i="7"/>
  <c r="AS45" i="7"/>
  <c r="AT78" i="7" s="1"/>
  <c r="CF13" i="7"/>
  <c r="CW13" i="7" s="1"/>
  <c r="BO13" i="7"/>
  <c r="AP44" i="7"/>
  <c r="AQ77" i="7" s="1"/>
  <c r="Y44" i="7"/>
  <c r="Y180" i="7"/>
  <c r="AY45" i="7"/>
  <c r="AZ78" i="7" s="1"/>
  <c r="CB13" i="7"/>
  <c r="CS13" i="7" s="1"/>
  <c r="BK13" i="7"/>
  <c r="Y240" i="7"/>
  <c r="BC45" i="7"/>
  <c r="BD78" i="7" s="1"/>
  <c r="Y135" i="7"/>
  <c r="AV45" i="7"/>
  <c r="AW78" i="7" s="1"/>
  <c r="Y150" i="7"/>
  <c r="AW45" i="7"/>
  <c r="AX78" i="7" s="1"/>
  <c r="CG13" i="7"/>
  <c r="CX13" i="7" s="1"/>
  <c r="BP13" i="7"/>
  <c r="Y105" i="7"/>
  <c r="AT45" i="7"/>
  <c r="AU78" i="7" s="1"/>
  <c r="CC13" i="7"/>
  <c r="CT13" i="7" s="1"/>
  <c r="BL13" i="7"/>
  <c r="CD13" i="7"/>
  <c r="CU13" i="7" s="1"/>
  <c r="BM13" i="7"/>
  <c r="CE13" i="7"/>
  <c r="CV13" i="7" s="1"/>
  <c r="BN13" i="7"/>
  <c r="CL13" i="7"/>
  <c r="DC13" i="7" s="1"/>
  <c r="BU13" i="7"/>
  <c r="Y120" i="7"/>
  <c r="AU45" i="7"/>
  <c r="AV78" i="7" s="1"/>
  <c r="W40" i="6"/>
  <c r="X40" i="6" s="1"/>
  <c r="AB10" i="6"/>
  <c r="AA87" i="6" s="1"/>
  <c r="AB87" i="6" s="1"/>
  <c r="AF10" i="6"/>
  <c r="AA147" i="6" s="1"/>
  <c r="AB147" i="6" s="1"/>
  <c r="AJ10" i="6"/>
  <c r="AA207" i="6" s="1"/>
  <c r="AB207" i="6" s="1"/>
  <c r="AC10" i="6"/>
  <c r="AA102" i="6" s="1"/>
  <c r="AB102" i="6" s="1"/>
  <c r="AG10" i="6"/>
  <c r="AA162" i="6" s="1"/>
  <c r="AB162" i="6" s="1"/>
  <c r="AK10" i="6"/>
  <c r="AA222" i="6" s="1"/>
  <c r="AB222" i="6" s="1"/>
  <c r="AD10" i="6"/>
  <c r="AA117" i="6" s="1"/>
  <c r="AB117" i="6" s="1"/>
  <c r="AH10" i="6"/>
  <c r="AA177" i="6" s="1"/>
  <c r="AB177" i="6" s="1"/>
  <c r="AL10" i="6"/>
  <c r="AA237" i="6" s="1"/>
  <c r="AB237" i="6" s="1"/>
  <c r="AE10" i="6"/>
  <c r="AA132" i="6" s="1"/>
  <c r="AB132" i="6" s="1"/>
  <c r="AI10" i="6"/>
  <c r="AA192" i="6" s="1"/>
  <c r="AB192" i="6" s="1"/>
  <c r="AM10" i="6"/>
  <c r="AA252" i="6" s="1"/>
  <c r="AB252" i="6" s="1"/>
  <c r="AR56" i="6"/>
  <c r="BH24" i="6" s="1"/>
  <c r="BH40" i="6" s="1"/>
  <c r="BI73" i="6" s="1"/>
  <c r="AO57" i="4"/>
  <c r="BE25" i="4" s="1"/>
  <c r="BE41" i="4" s="1"/>
  <c r="BF74" i="4" s="1"/>
  <c r="AQ57" i="4"/>
  <c r="BG25" i="4" s="1"/>
  <c r="BG41" i="4" s="1"/>
  <c r="BH74" i="4" s="1"/>
  <c r="W71" i="4"/>
  <c r="X71" i="4" s="1"/>
  <c r="AK11" i="4"/>
  <c r="AA223" i="4" s="1"/>
  <c r="AB223" i="4" s="1"/>
  <c r="AG11" i="4"/>
  <c r="AA163" i="4" s="1"/>
  <c r="AB163" i="4" s="1"/>
  <c r="AC11" i="4"/>
  <c r="AA103" i="4" s="1"/>
  <c r="AB103" i="4" s="1"/>
  <c r="AL11" i="4"/>
  <c r="AA238" i="4" s="1"/>
  <c r="AB238" i="4" s="1"/>
  <c r="AH11" i="4"/>
  <c r="AA178" i="4" s="1"/>
  <c r="AB178" i="4" s="1"/>
  <c r="AD11" i="4"/>
  <c r="AA118" i="4" s="1"/>
  <c r="AB118" i="4" s="1"/>
  <c r="AM11" i="4"/>
  <c r="AA253" i="4" s="1"/>
  <c r="AB253" i="4" s="1"/>
  <c r="AI11" i="4"/>
  <c r="AA193" i="4" s="1"/>
  <c r="AB193" i="4" s="1"/>
  <c r="AE11" i="4"/>
  <c r="AA133" i="4" s="1"/>
  <c r="AB133" i="4" s="1"/>
  <c r="AJ11" i="4"/>
  <c r="AA208" i="4" s="1"/>
  <c r="AB208" i="4" s="1"/>
  <c r="AF11" i="4"/>
  <c r="AA148" i="4" s="1"/>
  <c r="AB148" i="4" s="1"/>
  <c r="AB11" i="4"/>
  <c r="AA88" i="4" s="1"/>
  <c r="AB88" i="4" s="1"/>
  <c r="W56" i="4"/>
  <c r="X56" i="4" s="1"/>
  <c r="AO8" i="5"/>
  <c r="BW8" i="5" s="1"/>
  <c r="CN8" i="5" s="1"/>
  <c r="AP8" i="5"/>
  <c r="BX8" i="5" s="1"/>
  <c r="CO8" i="5" s="1"/>
  <c r="Y9" i="5"/>
  <c r="D41" i="5"/>
  <c r="AA9" i="5"/>
  <c r="F41" i="5"/>
  <c r="Z9" i="5"/>
  <c r="E41" i="5"/>
  <c r="AM26" i="5"/>
  <c r="AN26" i="5" s="1"/>
  <c r="AN42" i="5" s="1"/>
  <c r="AO75" i="5" s="1"/>
  <c r="X9" i="5"/>
  <c r="C41" i="5"/>
  <c r="W41" i="5"/>
  <c r="X41" i="5" s="1"/>
  <c r="AP57" i="5"/>
  <c r="BF25" i="5" s="1"/>
  <c r="BF41" i="5" s="1"/>
  <c r="BG74" i="5" s="1"/>
  <c r="W56" i="5"/>
  <c r="X56" i="5" s="1"/>
  <c r="AO57" i="5"/>
  <c r="BE25" i="5" s="1"/>
  <c r="BE41" i="5" s="1"/>
  <c r="BF74" i="5" s="1"/>
  <c r="AQ57" i="5"/>
  <c r="BG25" i="5" s="1"/>
  <c r="BG41" i="5" s="1"/>
  <c r="BH74" i="5" s="1"/>
  <c r="BA26" i="7"/>
  <c r="BA10" i="7"/>
  <c r="BA32" i="7"/>
  <c r="BA16" i="7"/>
  <c r="CH15" i="7"/>
  <c r="CY15" i="7" s="1"/>
  <c r="BQ15" i="7"/>
  <c r="CH18" i="7"/>
  <c r="CY18" i="7" s="1"/>
  <c r="BQ18" i="7"/>
  <c r="CH13" i="7"/>
  <c r="CY13" i="7" s="1"/>
  <c r="BQ13" i="7"/>
  <c r="BA29" i="7"/>
  <c r="BA13" i="7"/>
  <c r="BA25" i="7"/>
  <c r="BA9" i="7"/>
  <c r="AK3" i="7"/>
  <c r="BS3" i="7" s="1"/>
  <c r="DA3" i="7" s="1"/>
  <c r="BA20" i="7"/>
  <c r="BA4" i="7"/>
  <c r="BA33" i="7"/>
  <c r="BA17" i="7"/>
  <c r="Y193" i="7"/>
  <c r="AZ43" i="7"/>
  <c r="BA76" i="7" s="1"/>
  <c r="Y196" i="7"/>
  <c r="AZ46" i="7"/>
  <c r="BA79" i="7" s="1"/>
  <c r="Y197" i="7"/>
  <c r="AZ47" i="7"/>
  <c r="BA80" i="7" s="1"/>
  <c r="Y190" i="7"/>
  <c r="AZ40" i="7"/>
  <c r="BA73" i="7" s="1"/>
  <c r="CH17" i="7"/>
  <c r="CY17" i="7" s="1"/>
  <c r="BQ17" i="7"/>
  <c r="Y200" i="7"/>
  <c r="AZ50" i="7"/>
  <c r="BA83" i="7" s="1"/>
  <c r="Y187" i="7"/>
  <c r="AZ37" i="7"/>
  <c r="BA70" i="7" s="1"/>
  <c r="Y195" i="7"/>
  <c r="AZ45" i="7"/>
  <c r="BA78" i="7" s="1"/>
  <c r="CH5" i="7"/>
  <c r="CY5" i="7" s="1"/>
  <c r="BQ5" i="7"/>
  <c r="BA28" i="7"/>
  <c r="BA12" i="7"/>
  <c r="BA24" i="7"/>
  <c r="BA8" i="7"/>
  <c r="BA34" i="7"/>
  <c r="BA18" i="7"/>
  <c r="BA30" i="7"/>
  <c r="BA14" i="7"/>
  <c r="CH7" i="7"/>
  <c r="CY7" i="7" s="1"/>
  <c r="BQ7" i="7"/>
  <c r="CH10" i="7"/>
  <c r="CY10" i="7" s="1"/>
  <c r="BQ10" i="7"/>
  <c r="BQ4" i="7"/>
  <c r="CH4" i="7"/>
  <c r="CY4" i="7" s="1"/>
  <c r="CH12" i="7"/>
  <c r="CY12" i="7" s="1"/>
  <c r="BQ12" i="7"/>
  <c r="CH16" i="7"/>
  <c r="CY16" i="7" s="1"/>
  <c r="BQ16" i="7"/>
  <c r="Y191" i="7"/>
  <c r="AZ41" i="7"/>
  <c r="BA74" i="7" s="1"/>
  <c r="CH6" i="7"/>
  <c r="CY6" i="7" s="1"/>
  <c r="BQ6" i="7"/>
  <c r="BA22" i="7"/>
  <c r="BA6" i="7"/>
  <c r="CH11" i="7"/>
  <c r="CY11" i="7" s="1"/>
  <c r="BQ11" i="7"/>
  <c r="CH14" i="7"/>
  <c r="CY14" i="7" s="1"/>
  <c r="BQ14" i="7"/>
  <c r="CH8" i="7"/>
  <c r="CY8" i="7" s="1"/>
  <c r="BQ8" i="7"/>
  <c r="Y199" i="7"/>
  <c r="AZ49" i="7"/>
  <c r="BA82" i="7" s="1"/>
  <c r="BA27" i="7"/>
  <c r="BA11" i="7"/>
  <c r="BA23" i="7"/>
  <c r="BA7" i="7"/>
  <c r="BA21" i="7"/>
  <c r="BA5" i="7"/>
  <c r="BA31" i="7"/>
  <c r="BA15" i="7"/>
  <c r="Y189" i="7"/>
  <c r="AZ39" i="7"/>
  <c r="BA72" i="7" s="1"/>
  <c r="Y192" i="7"/>
  <c r="AZ42" i="7"/>
  <c r="BA75" i="7" s="1"/>
  <c r="Y186" i="7"/>
  <c r="AZ36" i="7"/>
  <c r="BA69" i="7" s="1"/>
  <c r="Y194" i="7"/>
  <c r="AZ44" i="7"/>
  <c r="BA77" i="7" s="1"/>
  <c r="Y198" i="7"/>
  <c r="AZ48" i="7"/>
  <c r="BA81" i="7" s="1"/>
  <c r="CH9" i="7"/>
  <c r="CY9" i="7" s="1"/>
  <c r="BQ9" i="7"/>
  <c r="Y188" i="7"/>
  <c r="AZ38" i="7"/>
  <c r="BA71" i="7" s="1"/>
  <c r="AU25" i="6"/>
  <c r="AU9" i="6"/>
  <c r="AT25" i="6"/>
  <c r="AT9" i="6"/>
  <c r="AO24" i="6"/>
  <c r="AO8" i="6"/>
  <c r="CB15" i="6"/>
  <c r="CS15" i="6" s="1"/>
  <c r="BK15" i="6"/>
  <c r="AU22" i="6"/>
  <c r="AU6" i="6"/>
  <c r="AU33" i="6"/>
  <c r="AU17" i="6"/>
  <c r="Y115" i="6"/>
  <c r="AU40" i="6"/>
  <c r="AV73" i="6" s="1"/>
  <c r="AT49" i="6"/>
  <c r="AU82" i="6" s="1"/>
  <c r="Y109" i="6"/>
  <c r="Y97" i="6"/>
  <c r="AT37" i="6"/>
  <c r="AU70" i="6" s="1"/>
  <c r="Y100" i="6"/>
  <c r="AT40" i="6"/>
  <c r="AU73" i="6" s="1"/>
  <c r="BC25" i="6"/>
  <c r="BC9" i="6"/>
  <c r="AV25" i="6"/>
  <c r="AV9" i="6"/>
  <c r="B26" i="6"/>
  <c r="AM26" i="6" s="1"/>
  <c r="AN26" i="6" s="1"/>
  <c r="AN42" i="6" s="1"/>
  <c r="AO75" i="6" s="1"/>
  <c r="Y85" i="6"/>
  <c r="AS40" i="6"/>
  <c r="AT73" i="6" s="1"/>
  <c r="Y98" i="6"/>
  <c r="AT38" i="6"/>
  <c r="AU71" i="6" s="1"/>
  <c r="CK8" i="6"/>
  <c r="DB8" i="6" s="1"/>
  <c r="BT8" i="6"/>
  <c r="W55" i="6"/>
  <c r="X55" i="6" s="1"/>
  <c r="W25" i="6"/>
  <c r="X25" i="6" s="1"/>
  <c r="Y107" i="6"/>
  <c r="AT47" i="6"/>
  <c r="AU80" i="6" s="1"/>
  <c r="CL8" i="6"/>
  <c r="DC8" i="6" s="1"/>
  <c r="BU8" i="6"/>
  <c r="CB14" i="6"/>
  <c r="CS14" i="6" s="1"/>
  <c r="BK14" i="6"/>
  <c r="AU21" i="6"/>
  <c r="AU5" i="6"/>
  <c r="AU30" i="6"/>
  <c r="AU14" i="6"/>
  <c r="AU34" i="6"/>
  <c r="AU18" i="6"/>
  <c r="CC8" i="6"/>
  <c r="CT8" i="6" s="1"/>
  <c r="BL8" i="6"/>
  <c r="W70" i="6"/>
  <c r="X70" i="6" s="1"/>
  <c r="CB17" i="6"/>
  <c r="CS17" i="6" s="1"/>
  <c r="BK17" i="6"/>
  <c r="CB8" i="6"/>
  <c r="CS8" i="6" s="1"/>
  <c r="BK8" i="6"/>
  <c r="C25" i="6"/>
  <c r="X9" i="6" s="1"/>
  <c r="AA26" i="6" s="1"/>
  <c r="AB26" i="6" s="1"/>
  <c r="AO39" i="6"/>
  <c r="AP72" i="6" s="1"/>
  <c r="Y24" i="6"/>
  <c r="CB4" i="6"/>
  <c r="CS4" i="6" s="1"/>
  <c r="BK4" i="6"/>
  <c r="AS25" i="6"/>
  <c r="AS9" i="6"/>
  <c r="D25" i="6"/>
  <c r="Y9" i="6" s="1"/>
  <c r="AA41" i="6" s="1"/>
  <c r="AB41" i="6" s="1"/>
  <c r="BZ7" i="6"/>
  <c r="CQ7" i="6" s="1"/>
  <c r="BI7" i="6"/>
  <c r="CB16" i="6"/>
  <c r="CS16" i="6" s="1"/>
  <c r="BK16" i="6"/>
  <c r="Y235" i="6"/>
  <c r="BC40" i="6"/>
  <c r="BD73" i="6" s="1"/>
  <c r="AQ56" i="6"/>
  <c r="BG24" i="6" s="1"/>
  <c r="BG40" i="6" s="1"/>
  <c r="BH73" i="6" s="1"/>
  <c r="AO56" i="6"/>
  <c r="BE24" i="6" s="1"/>
  <c r="BE40" i="6" s="1"/>
  <c r="BF73" i="6" s="1"/>
  <c r="CB18" i="6"/>
  <c r="CS18" i="6" s="1"/>
  <c r="BK18" i="6"/>
  <c r="AP24" i="6"/>
  <c r="AP8" i="6"/>
  <c r="Y250" i="6"/>
  <c r="BD40" i="6"/>
  <c r="BE73" i="6" s="1"/>
  <c r="Y106" i="6"/>
  <c r="AT46" i="6"/>
  <c r="AU79" i="6" s="1"/>
  <c r="AU31" i="6"/>
  <c r="AU15" i="6"/>
  <c r="AU32" i="6"/>
  <c r="AU16" i="6"/>
  <c r="CB7" i="6"/>
  <c r="CS7" i="6" s="1"/>
  <c r="BK7" i="6"/>
  <c r="BY7" i="6"/>
  <c r="CP7" i="6" s="1"/>
  <c r="BH7" i="6"/>
  <c r="CB5" i="6"/>
  <c r="CS5" i="6" s="1"/>
  <c r="BK5" i="6"/>
  <c r="CA8" i="6"/>
  <c r="CR8" i="6" s="1"/>
  <c r="BJ8" i="6"/>
  <c r="CB6" i="6"/>
  <c r="CS6" i="6" s="1"/>
  <c r="BK6" i="6"/>
  <c r="AQ8" i="6"/>
  <c r="AQ24" i="6"/>
  <c r="Y39" i="6"/>
  <c r="AP39" i="6"/>
  <c r="AQ72" i="6" s="1"/>
  <c r="AU20" i="6"/>
  <c r="AU4" i="6"/>
  <c r="Y96" i="6"/>
  <c r="AT36" i="6"/>
  <c r="AU69" i="6" s="1"/>
  <c r="E25" i="6"/>
  <c r="Z9" i="6" s="1"/>
  <c r="AA56" i="6" s="1"/>
  <c r="AB56" i="6" s="1"/>
  <c r="F25" i="6"/>
  <c r="AA9" i="6" s="1"/>
  <c r="AA71" i="6" s="1"/>
  <c r="AB71" i="6" s="1"/>
  <c r="BD25" i="6"/>
  <c r="BD9" i="6"/>
  <c r="Y69" i="6"/>
  <c r="AR39" i="6"/>
  <c r="AS72" i="6" s="1"/>
  <c r="Y108" i="6"/>
  <c r="AT48" i="6"/>
  <c r="AU81" i="6" s="1"/>
  <c r="BW7" i="6"/>
  <c r="CN7" i="6" s="1"/>
  <c r="BF7" i="6"/>
  <c r="Y110" i="6"/>
  <c r="AT50" i="6"/>
  <c r="AU83" i="6" s="1"/>
  <c r="BX7" i="6"/>
  <c r="CO7" i="6" s="1"/>
  <c r="BG7" i="6"/>
  <c r="AP56" i="6"/>
  <c r="BF24" i="6" s="1"/>
  <c r="BF40" i="6" s="1"/>
  <c r="BG73" i="6" s="1"/>
  <c r="AU23" i="6"/>
  <c r="AU7" i="6"/>
  <c r="AE3" i="6"/>
  <c r="BM3" i="6" s="1"/>
  <c r="CU3" i="6" s="1"/>
  <c r="AR24" i="6"/>
  <c r="AR8" i="6"/>
  <c r="Y99" i="6"/>
  <c r="AT39" i="6"/>
  <c r="AU72" i="6" s="1"/>
  <c r="AQ39" i="6"/>
  <c r="AR72" i="6" s="1"/>
  <c r="Y54" i="6"/>
  <c r="AW32" i="5"/>
  <c r="AW16" i="5"/>
  <c r="C26" i="5"/>
  <c r="CK9" i="5"/>
  <c r="DB9" i="5" s="1"/>
  <c r="BT9" i="5"/>
  <c r="Y70" i="5"/>
  <c r="CD17" i="5"/>
  <c r="CU17" i="5" s="1"/>
  <c r="BM17" i="5"/>
  <c r="AG3" i="5"/>
  <c r="BO3" i="5" s="1"/>
  <c r="CW3" i="5" s="1"/>
  <c r="AW20" i="5"/>
  <c r="AW4" i="5"/>
  <c r="AW34" i="5"/>
  <c r="AW18" i="5"/>
  <c r="Y128" i="5"/>
  <c r="AV38" i="5"/>
  <c r="AW71" i="5" s="1"/>
  <c r="BU9" i="5"/>
  <c r="CL9" i="5"/>
  <c r="DC9" i="5" s="1"/>
  <c r="Y138" i="5"/>
  <c r="AV48" i="5"/>
  <c r="AW81" i="5" s="1"/>
  <c r="Y129" i="5"/>
  <c r="AV39" i="5"/>
  <c r="AW72" i="5" s="1"/>
  <c r="AW26" i="5"/>
  <c r="AW10" i="5"/>
  <c r="F26" i="5"/>
  <c r="BD26" i="5"/>
  <c r="BD10" i="5"/>
  <c r="CD14" i="5"/>
  <c r="CU14" i="5" s="1"/>
  <c r="BM14" i="5"/>
  <c r="CD9" i="5"/>
  <c r="CU9" i="5" s="1"/>
  <c r="BM9" i="5"/>
  <c r="Y236" i="5"/>
  <c r="BC41" i="5"/>
  <c r="BD74" i="5" s="1"/>
  <c r="Y137" i="5"/>
  <c r="AV47" i="5"/>
  <c r="AW80" i="5" s="1"/>
  <c r="CD18" i="5"/>
  <c r="CU18" i="5" s="1"/>
  <c r="BM18" i="5"/>
  <c r="Y146" i="5"/>
  <c r="AW41" i="5"/>
  <c r="AX74" i="5" s="1"/>
  <c r="AW22" i="5"/>
  <c r="AW6" i="5"/>
  <c r="CD7" i="5"/>
  <c r="CU7" i="5" s="1"/>
  <c r="BM7" i="5"/>
  <c r="BC10" i="5"/>
  <c r="BC26" i="5"/>
  <c r="AW24" i="5"/>
  <c r="AW8" i="5"/>
  <c r="AW5" i="5"/>
  <c r="AW21" i="5"/>
  <c r="AW30" i="5"/>
  <c r="AW14" i="5"/>
  <c r="CD5" i="5"/>
  <c r="CU5" i="5" s="1"/>
  <c r="BM5" i="5"/>
  <c r="AR57" i="5"/>
  <c r="BH25" i="5" s="1"/>
  <c r="BH41" i="5" s="1"/>
  <c r="BI74" i="5" s="1"/>
  <c r="Y251" i="5"/>
  <c r="BD41" i="5"/>
  <c r="BE74" i="5" s="1"/>
  <c r="CD4" i="5"/>
  <c r="CU4" i="5" s="1"/>
  <c r="BM4" i="5"/>
  <c r="B27" i="5"/>
  <c r="E26" i="5"/>
  <c r="CB9" i="5"/>
  <c r="CS9" i="5" s="1"/>
  <c r="BK9" i="5"/>
  <c r="CA9" i="5"/>
  <c r="CR9" i="5" s="1"/>
  <c r="BJ9" i="5"/>
  <c r="CC9" i="5"/>
  <c r="CT9" i="5" s="1"/>
  <c r="BL9" i="5"/>
  <c r="CD15" i="5"/>
  <c r="CU15" i="5" s="1"/>
  <c r="BM15" i="5"/>
  <c r="AP40" i="5"/>
  <c r="AQ73" i="5" s="1"/>
  <c r="CE9" i="5"/>
  <c r="CV9" i="5" s="1"/>
  <c r="BN9" i="5"/>
  <c r="AV49" i="5"/>
  <c r="AW82" i="5" s="1"/>
  <c r="Y139" i="5"/>
  <c r="BM6" i="5"/>
  <c r="CD6" i="5"/>
  <c r="CU6" i="5" s="1"/>
  <c r="CD16" i="5"/>
  <c r="CU16" i="5" s="1"/>
  <c r="BM16" i="5"/>
  <c r="AT26" i="5"/>
  <c r="AT10" i="5"/>
  <c r="AV46" i="5"/>
  <c r="AW79" i="5" s="1"/>
  <c r="Y136" i="5"/>
  <c r="Y131" i="5"/>
  <c r="AV41" i="5"/>
  <c r="AW74" i="5" s="1"/>
  <c r="Y140" i="5"/>
  <c r="AV50" i="5"/>
  <c r="AW83" i="5" s="1"/>
  <c r="AW23" i="5"/>
  <c r="AW7" i="5"/>
  <c r="AW17" i="5"/>
  <c r="AW33" i="5"/>
  <c r="AW15" i="5"/>
  <c r="AW31" i="5"/>
  <c r="Y127" i="5"/>
  <c r="AV37" i="5"/>
  <c r="AW70" i="5" s="1"/>
  <c r="W71" i="5"/>
  <c r="X71" i="5" s="1"/>
  <c r="Y126" i="5"/>
  <c r="AV36" i="5"/>
  <c r="AW69" i="5" s="1"/>
  <c r="D26" i="5"/>
  <c r="AP58" i="5" s="1"/>
  <c r="BF26" i="5" s="1"/>
  <c r="BF42" i="5" s="1"/>
  <c r="BG75" i="5" s="1"/>
  <c r="AS26" i="5"/>
  <c r="AS10" i="5"/>
  <c r="AU10" i="5"/>
  <c r="AU26" i="5"/>
  <c r="AV10" i="5"/>
  <c r="AV26" i="5"/>
  <c r="Y101" i="5"/>
  <c r="AT41" i="5"/>
  <c r="AU74" i="5" s="1"/>
  <c r="Y86" i="5"/>
  <c r="AS41" i="5"/>
  <c r="AT74" i="5" s="1"/>
  <c r="AU41" i="5"/>
  <c r="AV74" i="5" s="1"/>
  <c r="Y116" i="5"/>
  <c r="CC7" i="4"/>
  <c r="CT7" i="4" s="1"/>
  <c r="BL7" i="4"/>
  <c r="AS26" i="4"/>
  <c r="AS10" i="4"/>
  <c r="E26" i="4"/>
  <c r="Z10" i="4" s="1"/>
  <c r="AA57" i="4" s="1"/>
  <c r="AB57" i="4" s="1"/>
  <c r="Y70" i="4"/>
  <c r="AR40" i="4"/>
  <c r="AS73" i="4" s="1"/>
  <c r="AV33" i="4"/>
  <c r="AV17" i="4"/>
  <c r="Y251" i="4"/>
  <c r="BD41" i="4"/>
  <c r="BE74" i="4" s="1"/>
  <c r="Y55" i="4"/>
  <c r="AQ40" i="4"/>
  <c r="AR73" i="4" s="1"/>
  <c r="Y112" i="4"/>
  <c r="AU37" i="4"/>
  <c r="AV70" i="4" s="1"/>
  <c r="Y40" i="4"/>
  <c r="AP40" i="4"/>
  <c r="AQ73" i="4" s="1"/>
  <c r="Y114" i="4"/>
  <c r="AU39" i="4"/>
  <c r="AV72" i="4" s="1"/>
  <c r="AW26" i="4"/>
  <c r="AW10" i="4"/>
  <c r="F26" i="4"/>
  <c r="AA10" i="4" s="1"/>
  <c r="AA72" i="4" s="1"/>
  <c r="AB72" i="4" s="1"/>
  <c r="BD26" i="4"/>
  <c r="BD10" i="4"/>
  <c r="W41" i="4"/>
  <c r="X41" i="4" s="1"/>
  <c r="Y86" i="4"/>
  <c r="AS41" i="4"/>
  <c r="AT74" i="4" s="1"/>
  <c r="CC17" i="4"/>
  <c r="CT17" i="4" s="1"/>
  <c r="BL17" i="4"/>
  <c r="BW8" i="4"/>
  <c r="CN8" i="4" s="1"/>
  <c r="BF8" i="4"/>
  <c r="AO9" i="4"/>
  <c r="AO25" i="4"/>
  <c r="CC4" i="4"/>
  <c r="CT4" i="4" s="1"/>
  <c r="BL4" i="4"/>
  <c r="CC14" i="4"/>
  <c r="CT14" i="4" s="1"/>
  <c r="BL14" i="4"/>
  <c r="AV21" i="4"/>
  <c r="AV5" i="4"/>
  <c r="AV16" i="4"/>
  <c r="AV32" i="4"/>
  <c r="CC6" i="4"/>
  <c r="CT6" i="4" s="1"/>
  <c r="BL6" i="4"/>
  <c r="BX8" i="4"/>
  <c r="CO8" i="4" s="1"/>
  <c r="BG8" i="4"/>
  <c r="AT26" i="4"/>
  <c r="AT10" i="4"/>
  <c r="AP25" i="4"/>
  <c r="AP9" i="4"/>
  <c r="Y101" i="4"/>
  <c r="AT41" i="4"/>
  <c r="AU74" i="4" s="1"/>
  <c r="AV23" i="4"/>
  <c r="AV7" i="4"/>
  <c r="AU10" i="4"/>
  <c r="AU26" i="4"/>
  <c r="AP57" i="4"/>
  <c r="BF25" i="4" s="1"/>
  <c r="BF41" i="4" s="1"/>
  <c r="BG74" i="4" s="1"/>
  <c r="CA9" i="4"/>
  <c r="CR9" i="4" s="1"/>
  <c r="BJ9" i="4"/>
  <c r="Y124" i="4"/>
  <c r="AU49" i="4"/>
  <c r="AV82" i="4" s="1"/>
  <c r="AO40" i="4"/>
  <c r="AP73" i="4" s="1"/>
  <c r="Y25" i="4"/>
  <c r="Y111" i="4"/>
  <c r="AU36" i="4"/>
  <c r="AV69" i="4" s="1"/>
  <c r="Y121" i="4"/>
  <c r="AU46" i="4"/>
  <c r="AV79" i="4" s="1"/>
  <c r="AV22" i="4"/>
  <c r="AV6" i="4"/>
  <c r="AV20" i="4"/>
  <c r="AV4" i="4"/>
  <c r="AV34" i="4"/>
  <c r="AV18" i="4"/>
  <c r="AR25" i="4"/>
  <c r="AR9" i="4"/>
  <c r="Y113" i="4"/>
  <c r="AU38" i="4"/>
  <c r="AV71" i="4" s="1"/>
  <c r="AQ25" i="4"/>
  <c r="AQ9" i="4"/>
  <c r="C26" i="4"/>
  <c r="X10" i="4" s="1"/>
  <c r="AA27" i="4" s="1"/>
  <c r="AB27" i="4" s="1"/>
  <c r="BC26" i="4"/>
  <c r="BC10" i="4"/>
  <c r="Y131" i="4"/>
  <c r="AV41" i="4"/>
  <c r="AW74" i="4" s="1"/>
  <c r="Y122" i="4"/>
  <c r="AU47" i="4"/>
  <c r="AV80" i="4" s="1"/>
  <c r="Y116" i="4"/>
  <c r="AU41" i="4"/>
  <c r="AV74" i="4" s="1"/>
  <c r="Y236" i="4"/>
  <c r="BC41" i="4"/>
  <c r="BD74" i="4" s="1"/>
  <c r="Y125" i="4"/>
  <c r="AU50" i="4"/>
  <c r="AV83" i="4" s="1"/>
  <c r="AV31" i="4"/>
  <c r="AV15" i="4"/>
  <c r="CC16" i="4"/>
  <c r="CT16" i="4" s="1"/>
  <c r="BL16" i="4"/>
  <c r="D26" i="4"/>
  <c r="Y10" i="4" s="1"/>
  <c r="AA42" i="4" s="1"/>
  <c r="AB42" i="4" s="1"/>
  <c r="Y123" i="4"/>
  <c r="AU48" i="4"/>
  <c r="AV81" i="4" s="1"/>
  <c r="B27" i="4"/>
  <c r="AM27" i="4" s="1"/>
  <c r="AN27" i="4" s="1"/>
  <c r="AN43" i="4" s="1"/>
  <c r="AO76" i="4" s="1"/>
  <c r="AV26" i="4"/>
  <c r="AV10" i="4"/>
  <c r="CD9" i="4"/>
  <c r="CU9" i="4" s="1"/>
  <c r="BM9" i="4"/>
  <c r="CB9" i="4"/>
  <c r="CS9" i="4" s="1"/>
  <c r="BK9" i="4"/>
  <c r="CC15" i="4"/>
  <c r="CT15" i="4" s="1"/>
  <c r="BL15" i="4"/>
  <c r="BZ8" i="4"/>
  <c r="CQ8" i="4" s="1"/>
  <c r="BI8" i="4"/>
  <c r="CC9" i="4"/>
  <c r="CT9" i="4" s="1"/>
  <c r="BL9" i="4"/>
  <c r="CK9" i="4"/>
  <c r="DB9" i="4" s="1"/>
  <c r="BT9" i="4"/>
  <c r="CC18" i="4"/>
  <c r="CT18" i="4" s="1"/>
  <c r="BL18" i="4"/>
  <c r="AV24" i="4"/>
  <c r="AV8" i="4"/>
  <c r="AF3" i="4"/>
  <c r="BN3" i="4" s="1"/>
  <c r="CV3" i="4" s="1"/>
  <c r="AV30" i="4"/>
  <c r="AV14" i="4"/>
  <c r="CL9" i="4"/>
  <c r="DC9" i="4" s="1"/>
  <c r="BU9" i="4"/>
  <c r="AR57" i="4"/>
  <c r="BH25" i="4" s="1"/>
  <c r="BH41" i="4" s="1"/>
  <c r="BI74" i="4" s="1"/>
  <c r="BY8" i="4"/>
  <c r="CP8" i="4" s="1"/>
  <c r="BH8" i="4"/>
  <c r="CC5" i="4"/>
  <c r="CT5" i="4" s="1"/>
  <c r="BL5" i="4"/>
  <c r="X9" i="2"/>
  <c r="W26" i="2"/>
  <c r="X26" i="2" s="1"/>
  <c r="W71" i="2"/>
  <c r="X71" i="2" s="1"/>
  <c r="AR57" i="2"/>
  <c r="BH25" i="2" s="1"/>
  <c r="BH41" i="2" s="1"/>
  <c r="BI74" i="2" s="1"/>
  <c r="Z9" i="2"/>
  <c r="AQ57" i="2"/>
  <c r="BG25" i="2" s="1"/>
  <c r="BG41" i="2" s="1"/>
  <c r="BH74" i="2" s="1"/>
  <c r="W56" i="2"/>
  <c r="X56" i="2" s="1"/>
  <c r="Y9" i="2"/>
  <c r="W41" i="2"/>
  <c r="X41" i="2" s="1"/>
  <c r="Y25" i="2"/>
  <c r="AO40" i="2"/>
  <c r="AP73" i="2" s="1"/>
  <c r="Y250" i="2"/>
  <c r="BD40" i="2"/>
  <c r="BE73" i="2" s="1"/>
  <c r="Y235" i="2"/>
  <c r="BC40" i="2"/>
  <c r="BD73" i="2" s="1"/>
  <c r="Y81" i="2"/>
  <c r="AS36" i="2"/>
  <c r="AT69" i="2" s="1"/>
  <c r="Y82" i="2"/>
  <c r="AS37" i="2"/>
  <c r="AT70" i="2" s="1"/>
  <c r="Y83" i="2"/>
  <c r="AS38" i="2"/>
  <c r="AT71" i="2" s="1"/>
  <c r="Y85" i="2"/>
  <c r="AS40" i="2"/>
  <c r="AT73" i="2" s="1"/>
  <c r="AR8" i="2"/>
  <c r="BI8" i="2" s="1"/>
  <c r="BY7" i="2"/>
  <c r="CP7" i="2" s="1"/>
  <c r="D26" i="2"/>
  <c r="BT8" i="2"/>
  <c r="CK8" i="2"/>
  <c r="DB8" i="2" s="1"/>
  <c r="BJ6" i="2"/>
  <c r="CA6" i="2"/>
  <c r="CR6" i="2" s="1"/>
  <c r="BU8" i="2"/>
  <c r="CL8" i="2"/>
  <c r="DC8" i="2" s="1"/>
  <c r="BF8" i="2"/>
  <c r="BW8" i="2"/>
  <c r="CN8" i="2" s="1"/>
  <c r="BJ4" i="2"/>
  <c r="CA4" i="2"/>
  <c r="CR4" i="2" s="1"/>
  <c r="BJ5" i="2"/>
  <c r="CA5" i="2"/>
  <c r="CR5" i="2" s="1"/>
  <c r="BJ8" i="2"/>
  <c r="CA8" i="2"/>
  <c r="CR8" i="2" s="1"/>
  <c r="AQ8" i="2"/>
  <c r="F26" i="2"/>
  <c r="E26" i="2"/>
  <c r="C26" i="2"/>
  <c r="X10" i="2" s="1"/>
  <c r="AA27" i="2" s="1"/>
  <c r="AB27" i="2" s="1"/>
  <c r="AU9" i="2"/>
  <c r="AU25" i="2"/>
  <c r="B26" i="2"/>
  <c r="AM26" i="2" s="1"/>
  <c r="AN26" i="2" s="1"/>
  <c r="AN42" i="2" s="1"/>
  <c r="AO75" i="2" s="1"/>
  <c r="AL10" i="2"/>
  <c r="AA237" i="2" s="1"/>
  <c r="AB237" i="2" s="1"/>
  <c r="AM10" i="2"/>
  <c r="AA252" i="2" s="1"/>
  <c r="AB252" i="2" s="1"/>
  <c r="AC10" i="2"/>
  <c r="AA102" i="2" s="1"/>
  <c r="AB102" i="2" s="1"/>
  <c r="AD10" i="2"/>
  <c r="AA117" i="2" s="1"/>
  <c r="AB117" i="2" s="1"/>
  <c r="AB10" i="2"/>
  <c r="AA87" i="2" s="1"/>
  <c r="AB87" i="2" s="1"/>
  <c r="BC9" i="2"/>
  <c r="BC25" i="2"/>
  <c r="AR25" i="2"/>
  <c r="AR9" i="2"/>
  <c r="AT8" i="2"/>
  <c r="AT24" i="2"/>
  <c r="AT20" i="2"/>
  <c r="AT4" i="2"/>
  <c r="AT7" i="2"/>
  <c r="AT23" i="2"/>
  <c r="AS25" i="2"/>
  <c r="AS9" i="2"/>
  <c r="BD25" i="2"/>
  <c r="BD9" i="2"/>
  <c r="AT21" i="2"/>
  <c r="AT5" i="2"/>
  <c r="AD4" i="2"/>
  <c r="AA111" i="2" s="1"/>
  <c r="AB111" i="2" s="1"/>
  <c r="AD5" i="2"/>
  <c r="AA112" i="2" s="1"/>
  <c r="AB112" i="2" s="1"/>
  <c r="AD6" i="2"/>
  <c r="AA113" i="2" s="1"/>
  <c r="AB113" i="2" s="1"/>
  <c r="AD7" i="2"/>
  <c r="AA114" i="2" s="1"/>
  <c r="AB114" i="2" s="1"/>
  <c r="AD8" i="2"/>
  <c r="AA115" i="2" s="1"/>
  <c r="AB115" i="2" s="1"/>
  <c r="AT22" i="2"/>
  <c r="AT6" i="2"/>
  <c r="AT9" i="2"/>
  <c r="AT25" i="2"/>
  <c r="AD3" i="2"/>
  <c r="BL3" i="2" s="1"/>
  <c r="CT3" i="2" s="1"/>
  <c r="Y55" i="2" l="1"/>
  <c r="AR40" i="2"/>
  <c r="AS73" i="2" s="1"/>
  <c r="BG8" i="2"/>
  <c r="AO40" i="5"/>
  <c r="AP73" i="5" s="1"/>
  <c r="BY8" i="5"/>
  <c r="CP8" i="5" s="1"/>
  <c r="AP9" i="2"/>
  <c r="BG9" i="2" s="1"/>
  <c r="AA41" i="2"/>
  <c r="AB41" i="2" s="1"/>
  <c r="AO9" i="5"/>
  <c r="BW9" i="5" s="1"/>
  <c r="CN9" i="5" s="1"/>
  <c r="AA26" i="5"/>
  <c r="AB26" i="5" s="1"/>
  <c r="AP25" i="5"/>
  <c r="Y41" i="5" s="1"/>
  <c r="AA41" i="5"/>
  <c r="AB41" i="5" s="1"/>
  <c r="AR25" i="5"/>
  <c r="AR41" i="5" s="1"/>
  <c r="AS74" i="5" s="1"/>
  <c r="AA71" i="5"/>
  <c r="AB71" i="5" s="1"/>
  <c r="AQ25" i="5"/>
  <c r="Y56" i="5" s="1"/>
  <c r="AA56" i="5"/>
  <c r="AB56" i="5" s="1"/>
  <c r="AQ25" i="2"/>
  <c r="AQ41" i="2" s="1"/>
  <c r="AR74" i="2" s="1"/>
  <c r="AA56" i="2"/>
  <c r="AB56" i="2" s="1"/>
  <c r="AO9" i="2"/>
  <c r="BF9" i="2" s="1"/>
  <c r="AA26" i="2"/>
  <c r="AB26" i="2" s="1"/>
  <c r="Y40" i="2"/>
  <c r="BI8" i="5"/>
  <c r="AQ40" i="5"/>
  <c r="AR73" i="5" s="1"/>
  <c r="AO25" i="5"/>
  <c r="Y26" i="5" s="1"/>
  <c r="AQ9" i="5"/>
  <c r="BY9" i="5" s="1"/>
  <c r="CP9" i="5" s="1"/>
  <c r="BG8" i="5"/>
  <c r="BF8" i="5"/>
  <c r="AR9" i="5"/>
  <c r="BZ9" i="5" s="1"/>
  <c r="CQ9" i="5" s="1"/>
  <c r="AQ57" i="6"/>
  <c r="BG25" i="6" s="1"/>
  <c r="BG41" i="6" s="1"/>
  <c r="BH74" i="6" s="1"/>
  <c r="W41" i="6"/>
  <c r="X41" i="6" s="1"/>
  <c r="AP57" i="6"/>
  <c r="BF25" i="6" s="1"/>
  <c r="BF41" i="6" s="1"/>
  <c r="BG74" i="6" s="1"/>
  <c r="AC11" i="6"/>
  <c r="AA103" i="6" s="1"/>
  <c r="AB103" i="6" s="1"/>
  <c r="AG11" i="6"/>
  <c r="AA163" i="6" s="1"/>
  <c r="AB163" i="6" s="1"/>
  <c r="AK11" i="6"/>
  <c r="AA223" i="6" s="1"/>
  <c r="AB223" i="6" s="1"/>
  <c r="AD11" i="6"/>
  <c r="AA118" i="6" s="1"/>
  <c r="AB118" i="6" s="1"/>
  <c r="AH11" i="6"/>
  <c r="AA178" i="6" s="1"/>
  <c r="AB178" i="6" s="1"/>
  <c r="AL11" i="6"/>
  <c r="AA238" i="6" s="1"/>
  <c r="AB238" i="6" s="1"/>
  <c r="AE11" i="6"/>
  <c r="AA133" i="6" s="1"/>
  <c r="AB133" i="6" s="1"/>
  <c r="AI11" i="6"/>
  <c r="AA193" i="6" s="1"/>
  <c r="AB193" i="6" s="1"/>
  <c r="AM11" i="6"/>
  <c r="AA253" i="6" s="1"/>
  <c r="AB253" i="6" s="1"/>
  <c r="AB11" i="6"/>
  <c r="AA88" i="6" s="1"/>
  <c r="AB88" i="6" s="1"/>
  <c r="AF11" i="6"/>
  <c r="AA148" i="6" s="1"/>
  <c r="AB148" i="6" s="1"/>
  <c r="AJ11" i="6"/>
  <c r="AA208" i="6" s="1"/>
  <c r="AB208" i="6" s="1"/>
  <c r="W71" i="6"/>
  <c r="X71" i="6" s="1"/>
  <c r="W42" i="4"/>
  <c r="X42" i="4" s="1"/>
  <c r="AJ12" i="4"/>
  <c r="AA209" i="4" s="1"/>
  <c r="AB209" i="4" s="1"/>
  <c r="AF12" i="4"/>
  <c r="AA149" i="4" s="1"/>
  <c r="AB149" i="4" s="1"/>
  <c r="AB12" i="4"/>
  <c r="AA89" i="4" s="1"/>
  <c r="AB89" i="4" s="1"/>
  <c r="AK12" i="4"/>
  <c r="AA224" i="4" s="1"/>
  <c r="AB224" i="4" s="1"/>
  <c r="AG12" i="4"/>
  <c r="AA164" i="4" s="1"/>
  <c r="AB164" i="4" s="1"/>
  <c r="AC12" i="4"/>
  <c r="AA104" i="4" s="1"/>
  <c r="AB104" i="4" s="1"/>
  <c r="AL12" i="4"/>
  <c r="AA239" i="4" s="1"/>
  <c r="AB239" i="4" s="1"/>
  <c r="AH12" i="4"/>
  <c r="AA179" i="4" s="1"/>
  <c r="AB179" i="4" s="1"/>
  <c r="AD12" i="4"/>
  <c r="AA119" i="4" s="1"/>
  <c r="AB119" i="4" s="1"/>
  <c r="AM12" i="4"/>
  <c r="AA254" i="4" s="1"/>
  <c r="AB254" i="4" s="1"/>
  <c r="AI12" i="4"/>
  <c r="AA194" i="4" s="1"/>
  <c r="AB194" i="4" s="1"/>
  <c r="AE12" i="4"/>
  <c r="AA134" i="4" s="1"/>
  <c r="AB134" i="4" s="1"/>
  <c r="AP9" i="5"/>
  <c r="BX9" i="5" s="1"/>
  <c r="CO9" i="5" s="1"/>
  <c r="AO25" i="2"/>
  <c r="AO41" i="2" s="1"/>
  <c r="AP74" i="2" s="1"/>
  <c r="Z10" i="5"/>
  <c r="E42" i="5"/>
  <c r="AQ9" i="2"/>
  <c r="BY9" i="2" s="1"/>
  <c r="CP9" i="2" s="1"/>
  <c r="Y10" i="5"/>
  <c r="D42" i="5"/>
  <c r="AM27" i="5"/>
  <c r="AN27" i="5" s="1"/>
  <c r="AN43" i="5" s="1"/>
  <c r="AO76" i="5" s="1"/>
  <c r="X10" i="5"/>
  <c r="C42" i="5"/>
  <c r="AA10" i="5"/>
  <c r="F42" i="5"/>
  <c r="W57" i="5"/>
  <c r="X57" i="5" s="1"/>
  <c r="BB22" i="7"/>
  <c r="BB6" i="7"/>
  <c r="CI13" i="7"/>
  <c r="CZ13" i="7" s="1"/>
  <c r="BR13" i="7"/>
  <c r="CI16" i="7"/>
  <c r="CZ16" i="7" s="1"/>
  <c r="BR16" i="7"/>
  <c r="Y212" i="7"/>
  <c r="BA47" i="7"/>
  <c r="BB80" i="7" s="1"/>
  <c r="Y204" i="7"/>
  <c r="BA39" i="7"/>
  <c r="BB72" i="7" s="1"/>
  <c r="Y203" i="7"/>
  <c r="BA38" i="7"/>
  <c r="BB71" i="7" s="1"/>
  <c r="Y211" i="7"/>
  <c r="BA46" i="7"/>
  <c r="BB79" i="7" s="1"/>
  <c r="Y205" i="7"/>
  <c r="BA40" i="7"/>
  <c r="BB73" i="7" s="1"/>
  <c r="Y201" i="7"/>
  <c r="BA36" i="7"/>
  <c r="BB69" i="7" s="1"/>
  <c r="BB26" i="7"/>
  <c r="BB10" i="7"/>
  <c r="BB21" i="7"/>
  <c r="BB5" i="7"/>
  <c r="BB30" i="7"/>
  <c r="BB14" i="7"/>
  <c r="BB34" i="7"/>
  <c r="BB18" i="7"/>
  <c r="Y210" i="7"/>
  <c r="BA45" i="7"/>
  <c r="BB78" i="7" s="1"/>
  <c r="Y213" i="7"/>
  <c r="BA48" i="7"/>
  <c r="BB81" i="7" s="1"/>
  <c r="CI7" i="7"/>
  <c r="CZ7" i="7" s="1"/>
  <c r="BR7" i="7"/>
  <c r="BR6" i="7"/>
  <c r="CI6" i="7"/>
  <c r="CZ6" i="7" s="1"/>
  <c r="CI14" i="7"/>
  <c r="CZ14" i="7" s="1"/>
  <c r="BR14" i="7"/>
  <c r="CI8" i="7"/>
  <c r="CZ8" i="7" s="1"/>
  <c r="BR8" i="7"/>
  <c r="CI4" i="7"/>
  <c r="CZ4" i="7" s="1"/>
  <c r="BR4" i="7"/>
  <c r="BB23" i="7"/>
  <c r="BB7" i="7"/>
  <c r="BB33" i="7"/>
  <c r="BB17" i="7"/>
  <c r="CI5" i="7"/>
  <c r="CZ5" i="7" s="1"/>
  <c r="BR5" i="7"/>
  <c r="CI11" i="7"/>
  <c r="CZ11" i="7" s="1"/>
  <c r="BR11" i="7"/>
  <c r="CI18" i="7"/>
  <c r="CZ18" i="7" s="1"/>
  <c r="BR18" i="7"/>
  <c r="CI12" i="7"/>
  <c r="CZ12" i="7" s="1"/>
  <c r="BR12" i="7"/>
  <c r="CI17" i="7"/>
  <c r="CZ17" i="7" s="1"/>
  <c r="BR17" i="7"/>
  <c r="BB29" i="7"/>
  <c r="BB13" i="7"/>
  <c r="BB25" i="7"/>
  <c r="BB9" i="7"/>
  <c r="BB31" i="7"/>
  <c r="BB15" i="7"/>
  <c r="CI9" i="7"/>
  <c r="CZ9" i="7" s="1"/>
  <c r="BR9" i="7"/>
  <c r="CI10" i="7"/>
  <c r="CZ10" i="7" s="1"/>
  <c r="BR10" i="7"/>
  <c r="CI15" i="7"/>
  <c r="CZ15" i="7" s="1"/>
  <c r="BR15" i="7"/>
  <c r="BB27" i="7"/>
  <c r="BB11" i="7"/>
  <c r="Y202" i="7"/>
  <c r="BA37" i="7"/>
  <c r="BB70" i="7" s="1"/>
  <c r="Y208" i="7"/>
  <c r="BA43" i="7"/>
  <c r="BB76" i="7" s="1"/>
  <c r="Y215" i="7"/>
  <c r="BA50" i="7"/>
  <c r="BB83" i="7" s="1"/>
  <c r="Y209" i="7"/>
  <c r="BA44" i="7"/>
  <c r="BB77" i="7" s="1"/>
  <c r="Y214" i="7"/>
  <c r="BA49" i="7"/>
  <c r="BB82" i="7" s="1"/>
  <c r="BB28" i="7"/>
  <c r="BB12" i="7"/>
  <c r="BB8" i="7"/>
  <c r="BB24" i="7"/>
  <c r="BB20" i="7"/>
  <c r="BB4" i="7"/>
  <c r="BB32" i="7"/>
  <c r="BB16" i="7"/>
  <c r="Y206" i="7"/>
  <c r="BA41" i="7"/>
  <c r="BB74" i="7" s="1"/>
  <c r="Y207" i="7"/>
  <c r="BA42" i="7"/>
  <c r="BB75" i="7" s="1"/>
  <c r="Y70" i="6"/>
  <c r="AR40" i="6"/>
  <c r="AS73" i="6" s="1"/>
  <c r="AV34" i="6"/>
  <c r="AV18" i="6"/>
  <c r="AO25" i="6"/>
  <c r="AO9" i="6"/>
  <c r="AU26" i="6"/>
  <c r="AU10" i="6"/>
  <c r="AS26" i="6"/>
  <c r="AS10" i="6"/>
  <c r="CD9" i="6"/>
  <c r="CU9" i="6" s="1"/>
  <c r="BM9" i="6"/>
  <c r="CC17" i="6"/>
  <c r="CT17" i="6" s="1"/>
  <c r="BL17" i="6"/>
  <c r="CB9" i="6"/>
  <c r="CS9" i="6" s="1"/>
  <c r="BK9" i="6"/>
  <c r="AV24" i="6"/>
  <c r="AV8" i="6"/>
  <c r="AF3" i="6"/>
  <c r="BN3" i="6" s="1"/>
  <c r="CV3" i="6" s="1"/>
  <c r="AV31" i="6"/>
  <c r="AV15" i="6"/>
  <c r="CC7" i="6"/>
  <c r="CT7" i="6" s="1"/>
  <c r="BL7" i="6"/>
  <c r="CC15" i="6"/>
  <c r="CT15" i="6" s="1"/>
  <c r="BL15" i="6"/>
  <c r="AO57" i="6"/>
  <c r="BE25" i="6" s="1"/>
  <c r="BE41" i="6" s="1"/>
  <c r="BF74" i="6" s="1"/>
  <c r="CC18" i="6"/>
  <c r="CT18" i="6" s="1"/>
  <c r="BL18" i="6"/>
  <c r="CC5" i="6"/>
  <c r="CT5" i="6" s="1"/>
  <c r="BL5" i="6"/>
  <c r="AT26" i="6"/>
  <c r="AT10" i="6"/>
  <c r="AV26" i="6"/>
  <c r="AV10" i="6"/>
  <c r="Y131" i="6"/>
  <c r="AV41" i="6"/>
  <c r="AW74" i="6" s="1"/>
  <c r="Y124" i="6"/>
  <c r="AU49" i="6"/>
  <c r="AV82" i="6" s="1"/>
  <c r="Y101" i="6"/>
  <c r="AT41" i="6"/>
  <c r="AU74" i="6" s="1"/>
  <c r="AV21" i="6"/>
  <c r="AV5" i="6"/>
  <c r="Y251" i="6"/>
  <c r="BD41" i="6"/>
  <c r="BE74" i="6" s="1"/>
  <c r="AV32" i="6"/>
  <c r="AV16" i="6"/>
  <c r="AR25" i="6"/>
  <c r="AR9" i="6"/>
  <c r="AQ25" i="6"/>
  <c r="AQ9" i="6"/>
  <c r="Y122" i="6"/>
  <c r="AU47" i="6"/>
  <c r="AV80" i="6" s="1"/>
  <c r="AU50" i="6"/>
  <c r="AV83" i="6" s="1"/>
  <c r="Y125" i="6"/>
  <c r="Y112" i="6"/>
  <c r="AU37" i="6"/>
  <c r="AV70" i="6" s="1"/>
  <c r="D26" i="6"/>
  <c r="Y10" i="6" s="1"/>
  <c r="AA42" i="6" s="1"/>
  <c r="AB42" i="6" s="1"/>
  <c r="E26" i="6"/>
  <c r="Z10" i="6" s="1"/>
  <c r="AA57" i="6" s="1"/>
  <c r="AB57" i="6" s="1"/>
  <c r="BC26" i="6"/>
  <c r="BC10" i="6"/>
  <c r="C26" i="6"/>
  <c r="X10" i="6" s="1"/>
  <c r="AA27" i="6" s="1"/>
  <c r="AB27" i="6" s="1"/>
  <c r="CK9" i="6"/>
  <c r="DB9" i="6" s="1"/>
  <c r="BT9" i="6"/>
  <c r="CC6" i="6"/>
  <c r="CT6" i="6" s="1"/>
  <c r="BL6" i="6"/>
  <c r="BW8" i="6"/>
  <c r="CN8" i="6" s="1"/>
  <c r="BF8" i="6"/>
  <c r="CC9" i="6"/>
  <c r="CT9" i="6" s="1"/>
  <c r="BL9" i="6"/>
  <c r="AV30" i="6"/>
  <c r="AV14" i="6"/>
  <c r="Y111" i="6"/>
  <c r="AU36" i="6"/>
  <c r="AV69" i="6" s="1"/>
  <c r="BY8" i="6"/>
  <c r="CP8" i="6" s="1"/>
  <c r="BH8" i="6"/>
  <c r="Y123" i="6"/>
  <c r="AU48" i="6"/>
  <c r="AV81" i="6" s="1"/>
  <c r="AP40" i="6"/>
  <c r="AQ73" i="6" s="1"/>
  <c r="Y40" i="6"/>
  <c r="Y86" i="6"/>
  <c r="AS41" i="6"/>
  <c r="AT74" i="6" s="1"/>
  <c r="Y121" i="6"/>
  <c r="AU46" i="6"/>
  <c r="AV79" i="6" s="1"/>
  <c r="AV23" i="6"/>
  <c r="AV7" i="6"/>
  <c r="Y114" i="6"/>
  <c r="AU39" i="6"/>
  <c r="AV72" i="6" s="1"/>
  <c r="BZ8" i="6"/>
  <c r="CQ8" i="6" s="1"/>
  <c r="BI8" i="6"/>
  <c r="AV22" i="6"/>
  <c r="AV6" i="6"/>
  <c r="AV20" i="6"/>
  <c r="AV4" i="6"/>
  <c r="AV33" i="6"/>
  <c r="AV17" i="6"/>
  <c r="CL9" i="6"/>
  <c r="DC9" i="6" s="1"/>
  <c r="BU9" i="6"/>
  <c r="AR57" i="6"/>
  <c r="BH25" i="6" s="1"/>
  <c r="BH41" i="6" s="1"/>
  <c r="BI74" i="6" s="1"/>
  <c r="W56" i="6"/>
  <c r="X56" i="6" s="1"/>
  <c r="CC4" i="6"/>
  <c r="CT4" i="6" s="1"/>
  <c r="BL4" i="6"/>
  <c r="Y55" i="6"/>
  <c r="AQ40" i="6"/>
  <c r="AR73" i="6" s="1"/>
  <c r="CC16" i="6"/>
  <c r="CT16" i="6" s="1"/>
  <c r="BL16" i="6"/>
  <c r="BX8" i="6"/>
  <c r="CO8" i="6" s="1"/>
  <c r="BG8" i="6"/>
  <c r="AP25" i="6"/>
  <c r="AP9" i="6"/>
  <c r="CA9" i="6"/>
  <c r="CR9" i="6" s="1"/>
  <c r="BJ9" i="6"/>
  <c r="W26" i="6"/>
  <c r="X26" i="6" s="1"/>
  <c r="CC14" i="6"/>
  <c r="CT14" i="6" s="1"/>
  <c r="BL14" i="6"/>
  <c r="F26" i="6"/>
  <c r="AA10" i="6" s="1"/>
  <c r="AA72" i="6" s="1"/>
  <c r="AB72" i="6" s="1"/>
  <c r="BD26" i="6"/>
  <c r="BD10" i="6"/>
  <c r="B27" i="6"/>
  <c r="AM27" i="6" s="1"/>
  <c r="AN27" i="6" s="1"/>
  <c r="AN43" i="6" s="1"/>
  <c r="AO76" i="6" s="1"/>
  <c r="Y236" i="6"/>
  <c r="BC41" i="6"/>
  <c r="BD74" i="6" s="1"/>
  <c r="Y113" i="6"/>
  <c r="AU38" i="6"/>
  <c r="AV71" i="6" s="1"/>
  <c r="AO40" i="6"/>
  <c r="AP73" i="6" s="1"/>
  <c r="Y25" i="6"/>
  <c r="Y116" i="6"/>
  <c r="AU41" i="6"/>
  <c r="AV74" i="6" s="1"/>
  <c r="AS42" i="5"/>
  <c r="AT75" i="5" s="1"/>
  <c r="Y87" i="5"/>
  <c r="CE15" i="5"/>
  <c r="CV15" i="5" s="1"/>
  <c r="BN15" i="5"/>
  <c r="F27" i="5"/>
  <c r="Y145" i="5"/>
  <c r="AW40" i="5"/>
  <c r="AX73" i="5" s="1"/>
  <c r="AX24" i="5"/>
  <c r="AX8" i="5"/>
  <c r="Y117" i="5"/>
  <c r="AU42" i="5"/>
  <c r="AV75" i="5" s="1"/>
  <c r="AX26" i="5"/>
  <c r="AX10" i="5"/>
  <c r="AW49" i="5"/>
  <c r="AX82" i="5" s="1"/>
  <c r="Y154" i="5"/>
  <c r="BD27" i="5"/>
  <c r="BD11" i="5"/>
  <c r="C27" i="5"/>
  <c r="AU27" i="5"/>
  <c r="AU11" i="5"/>
  <c r="Y142" i="5"/>
  <c r="AW37" i="5"/>
  <c r="AX70" i="5" s="1"/>
  <c r="CL10" i="5"/>
  <c r="DC10" i="5" s="1"/>
  <c r="BU10" i="5"/>
  <c r="CE4" i="5"/>
  <c r="CV4" i="5" s="1"/>
  <c r="BN4" i="5"/>
  <c r="AX23" i="5"/>
  <c r="AX7" i="5"/>
  <c r="AX32" i="5"/>
  <c r="AX16" i="5"/>
  <c r="AX18" i="5"/>
  <c r="AX34" i="5"/>
  <c r="Y153" i="5"/>
  <c r="AW48" i="5"/>
  <c r="AX81" i="5" s="1"/>
  <c r="Y144" i="5"/>
  <c r="AW39" i="5"/>
  <c r="AX72" i="5" s="1"/>
  <c r="Y102" i="5"/>
  <c r="AT42" i="5"/>
  <c r="AU75" i="5" s="1"/>
  <c r="Y147" i="5"/>
  <c r="AW42" i="5"/>
  <c r="AX75" i="5" s="1"/>
  <c r="AX31" i="5"/>
  <c r="AX15" i="5"/>
  <c r="CC10" i="5"/>
  <c r="CT10" i="5" s="1"/>
  <c r="BL10" i="5"/>
  <c r="W42" i="5"/>
  <c r="X42" i="5" s="1"/>
  <c r="CE17" i="5"/>
  <c r="CV17" i="5" s="1"/>
  <c r="BN17" i="5"/>
  <c r="AQ58" i="5"/>
  <c r="BG26" i="5" s="1"/>
  <c r="BG42" i="5" s="1"/>
  <c r="BH75" i="5" s="1"/>
  <c r="D27" i="5"/>
  <c r="AX11" i="5"/>
  <c r="AX27" i="5"/>
  <c r="AY27" i="5"/>
  <c r="AY11" i="5"/>
  <c r="CE5" i="5"/>
  <c r="CV5" i="5" s="1"/>
  <c r="BN5" i="5"/>
  <c r="Y252" i="5"/>
  <c r="BD42" i="5"/>
  <c r="BE75" i="5" s="1"/>
  <c r="W72" i="5"/>
  <c r="X72" i="5" s="1"/>
  <c r="Y141" i="5"/>
  <c r="AW36" i="5"/>
  <c r="AX69" i="5" s="1"/>
  <c r="AX22" i="5"/>
  <c r="AX6" i="5"/>
  <c r="AX21" i="5"/>
  <c r="AX5" i="5"/>
  <c r="AH3" i="5"/>
  <c r="BP3" i="5" s="1"/>
  <c r="CX3" i="5" s="1"/>
  <c r="W27" i="5"/>
  <c r="X27" i="5" s="1"/>
  <c r="CD10" i="5"/>
  <c r="CU10" i="5" s="1"/>
  <c r="BM10" i="5"/>
  <c r="B28" i="5"/>
  <c r="Y151" i="5"/>
  <c r="AW46" i="5"/>
  <c r="AX79" i="5" s="1"/>
  <c r="CK10" i="5"/>
  <c r="DB10" i="5" s="1"/>
  <c r="BT10" i="5"/>
  <c r="Y143" i="5"/>
  <c r="AW38" i="5"/>
  <c r="AX71" i="5" s="1"/>
  <c r="Y155" i="5"/>
  <c r="AW50" i="5"/>
  <c r="AX83" i="5" s="1"/>
  <c r="AX4" i="5"/>
  <c r="AX20" i="5"/>
  <c r="CE16" i="5"/>
  <c r="CV16" i="5" s="1"/>
  <c r="BN16" i="5"/>
  <c r="Y132" i="5"/>
  <c r="AV42" i="5"/>
  <c r="AW75" i="5" s="1"/>
  <c r="CA10" i="5"/>
  <c r="CR10" i="5" s="1"/>
  <c r="BJ10" i="5"/>
  <c r="Y152" i="5"/>
  <c r="AW47" i="5"/>
  <c r="AX80" i="5" s="1"/>
  <c r="BN7" i="5"/>
  <c r="CE7" i="5"/>
  <c r="CV7" i="5" s="1"/>
  <c r="CB10" i="5"/>
  <c r="CS10" i="5" s="1"/>
  <c r="BK10" i="5"/>
  <c r="AS27" i="5"/>
  <c r="AS11" i="5"/>
  <c r="AW27" i="5"/>
  <c r="AW11" i="5"/>
  <c r="AV11" i="5"/>
  <c r="AV27" i="5"/>
  <c r="AT27" i="5"/>
  <c r="AT11" i="5"/>
  <c r="E27" i="5"/>
  <c r="W58" i="5" s="1"/>
  <c r="X58" i="5" s="1"/>
  <c r="BC27" i="5"/>
  <c r="BC11" i="5"/>
  <c r="CE14" i="5"/>
  <c r="CV14" i="5" s="1"/>
  <c r="BN14" i="5"/>
  <c r="CE8" i="5"/>
  <c r="CV8" i="5" s="1"/>
  <c r="BN8" i="5"/>
  <c r="Y237" i="5"/>
  <c r="BC42" i="5"/>
  <c r="BD75" i="5" s="1"/>
  <c r="CE6" i="5"/>
  <c r="CV6" i="5" s="1"/>
  <c r="BN6" i="5"/>
  <c r="AR58" i="5"/>
  <c r="BH26" i="5" s="1"/>
  <c r="BH42" i="5" s="1"/>
  <c r="BI75" i="5" s="1"/>
  <c r="CE10" i="5"/>
  <c r="CV10" i="5" s="1"/>
  <c r="BN10" i="5"/>
  <c r="CE18" i="5"/>
  <c r="CV18" i="5" s="1"/>
  <c r="BN18" i="5"/>
  <c r="AX25" i="5"/>
  <c r="AX9" i="5"/>
  <c r="AX14" i="5"/>
  <c r="AX30" i="5"/>
  <c r="AX33" i="5"/>
  <c r="AX17" i="5"/>
  <c r="AO58" i="5"/>
  <c r="BE26" i="5" s="1"/>
  <c r="BE42" i="5" s="1"/>
  <c r="BF75" i="5" s="1"/>
  <c r="AX27" i="4"/>
  <c r="AX11" i="4"/>
  <c r="AW31" i="4"/>
  <c r="AW15" i="4"/>
  <c r="CD10" i="4"/>
  <c r="CU10" i="4" s="1"/>
  <c r="BM10" i="4"/>
  <c r="AO26" i="4"/>
  <c r="AO10" i="4"/>
  <c r="Y71" i="4"/>
  <c r="AR41" i="4"/>
  <c r="AS74" i="4" s="1"/>
  <c r="AR26" i="4"/>
  <c r="AR10" i="4"/>
  <c r="CD17" i="4"/>
  <c r="CU17" i="4" s="1"/>
  <c r="BM17" i="4"/>
  <c r="CA10" i="4"/>
  <c r="CR10" i="4" s="1"/>
  <c r="BJ10" i="4"/>
  <c r="CD14" i="4"/>
  <c r="CU14" i="4" s="1"/>
  <c r="BM14" i="4"/>
  <c r="AW32" i="4"/>
  <c r="AW16" i="4"/>
  <c r="Y130" i="4"/>
  <c r="AV40" i="4"/>
  <c r="AW73" i="4" s="1"/>
  <c r="BD27" i="4"/>
  <c r="BD11" i="4"/>
  <c r="D27" i="4"/>
  <c r="Y11" i="4" s="1"/>
  <c r="AA43" i="4" s="1"/>
  <c r="AB43" i="4" s="1"/>
  <c r="CD15" i="4"/>
  <c r="CU15" i="4" s="1"/>
  <c r="BM15" i="4"/>
  <c r="W27" i="4"/>
  <c r="X27" i="4" s="1"/>
  <c r="CD18" i="4"/>
  <c r="CU18" i="4" s="1"/>
  <c r="BM18" i="4"/>
  <c r="CD7" i="4"/>
  <c r="CU7" i="4" s="1"/>
  <c r="BM7" i="4"/>
  <c r="Y147" i="4"/>
  <c r="AW42" i="4"/>
  <c r="AX75" i="4" s="1"/>
  <c r="AQ10" i="4"/>
  <c r="AQ26" i="4"/>
  <c r="Y136" i="4"/>
  <c r="AV46" i="4"/>
  <c r="AW79" i="4" s="1"/>
  <c r="AW22" i="4"/>
  <c r="AW6" i="4"/>
  <c r="AW20" i="4"/>
  <c r="AW4" i="4"/>
  <c r="AW33" i="4"/>
  <c r="AW17" i="4"/>
  <c r="AV27" i="4"/>
  <c r="AV11" i="4"/>
  <c r="AW11" i="4"/>
  <c r="AW27" i="4"/>
  <c r="E27" i="4"/>
  <c r="Z11" i="4" s="1"/>
  <c r="AA58" i="4" s="1"/>
  <c r="AB58" i="4" s="1"/>
  <c r="BC27" i="4"/>
  <c r="BC11" i="4"/>
  <c r="AP58" i="4"/>
  <c r="BF26" i="4" s="1"/>
  <c r="BF42" i="4" s="1"/>
  <c r="BG75" i="4" s="1"/>
  <c r="Y137" i="4"/>
  <c r="AV47" i="4"/>
  <c r="AW80" i="4" s="1"/>
  <c r="Y237" i="4"/>
  <c r="BC42" i="4"/>
  <c r="BD75" i="4" s="1"/>
  <c r="AO58" i="4"/>
  <c r="BE26" i="4" s="1"/>
  <c r="BE42" i="4" s="1"/>
  <c r="BF75" i="4" s="1"/>
  <c r="Y140" i="4"/>
  <c r="AV50" i="4"/>
  <c r="AW83" i="4" s="1"/>
  <c r="AV38" i="4"/>
  <c r="AW71" i="4" s="1"/>
  <c r="Y128" i="4"/>
  <c r="Y129" i="4"/>
  <c r="AV39" i="4"/>
  <c r="AW72" i="4" s="1"/>
  <c r="AP41" i="4"/>
  <c r="AQ74" i="4" s="1"/>
  <c r="Y41" i="4"/>
  <c r="CD16" i="4"/>
  <c r="CU16" i="4" s="1"/>
  <c r="BM16" i="4"/>
  <c r="BW9" i="4"/>
  <c r="CN9" i="4" s="1"/>
  <c r="BF9" i="4"/>
  <c r="CL10" i="4"/>
  <c r="DC10" i="4" s="1"/>
  <c r="BU10" i="4"/>
  <c r="AR58" i="4"/>
  <c r="BH26" i="4" s="1"/>
  <c r="BH42" i="4" s="1"/>
  <c r="BI75" i="4" s="1"/>
  <c r="W57" i="4"/>
  <c r="X57" i="4" s="1"/>
  <c r="AW24" i="4"/>
  <c r="AW8" i="4"/>
  <c r="AG3" i="4"/>
  <c r="BO3" i="4" s="1"/>
  <c r="CW3" i="4" s="1"/>
  <c r="CD8" i="4"/>
  <c r="CU8" i="4" s="1"/>
  <c r="BM8" i="4"/>
  <c r="F27" i="4"/>
  <c r="AA11" i="4" s="1"/>
  <c r="AA73" i="4" s="1"/>
  <c r="AB73" i="4" s="1"/>
  <c r="B28" i="4"/>
  <c r="AM28" i="4" s="1"/>
  <c r="AN28" i="4" s="1"/>
  <c r="AN44" i="4" s="1"/>
  <c r="AO77" i="4" s="1"/>
  <c r="AU27" i="4"/>
  <c r="AU11" i="4"/>
  <c r="AQ41" i="4"/>
  <c r="AR74" i="4" s="1"/>
  <c r="Y56" i="4"/>
  <c r="Y126" i="4"/>
  <c r="AV36" i="4"/>
  <c r="AW69" i="4" s="1"/>
  <c r="CC10" i="4"/>
  <c r="CT10" i="4" s="1"/>
  <c r="BL10" i="4"/>
  <c r="Y102" i="4"/>
  <c r="AT42" i="4"/>
  <c r="AU75" i="4" s="1"/>
  <c r="Y127" i="4"/>
  <c r="AV37" i="4"/>
  <c r="AW70" i="4" s="1"/>
  <c r="CE10" i="4"/>
  <c r="CV10" i="4" s="1"/>
  <c r="BN10" i="4"/>
  <c r="AW23" i="4"/>
  <c r="AW7" i="4"/>
  <c r="Y132" i="4"/>
  <c r="AV42" i="4"/>
  <c r="AW75" i="4" s="1"/>
  <c r="AS27" i="4"/>
  <c r="AS11" i="4"/>
  <c r="AP26" i="4"/>
  <c r="AP10" i="4"/>
  <c r="CK10" i="4"/>
  <c r="DB10" i="4" s="1"/>
  <c r="BT10" i="4"/>
  <c r="CD6" i="4"/>
  <c r="CU6" i="4" s="1"/>
  <c r="BM6" i="4"/>
  <c r="BX9" i="4"/>
  <c r="CO9" i="4" s="1"/>
  <c r="BG9" i="4"/>
  <c r="Y138" i="4"/>
  <c r="AV48" i="4"/>
  <c r="AW81" i="4" s="1"/>
  <c r="Y26" i="4"/>
  <c r="AO41" i="4"/>
  <c r="AP74" i="4" s="1"/>
  <c r="Y139" i="4"/>
  <c r="AV49" i="4"/>
  <c r="AW82" i="4" s="1"/>
  <c r="Y87" i="4"/>
  <c r="AS42" i="4"/>
  <c r="AT75" i="4" s="1"/>
  <c r="AW25" i="4"/>
  <c r="AW9" i="4"/>
  <c r="AW21" i="4"/>
  <c r="AW5" i="4"/>
  <c r="AW30" i="4"/>
  <c r="AW14" i="4"/>
  <c r="AW34" i="4"/>
  <c r="AW18" i="4"/>
  <c r="C27" i="4"/>
  <c r="X11" i="4" s="1"/>
  <c r="AA28" i="4" s="1"/>
  <c r="AB28" i="4" s="1"/>
  <c r="AT27" i="4"/>
  <c r="AT11" i="4"/>
  <c r="BY9" i="4"/>
  <c r="CP9" i="4" s="1"/>
  <c r="BH9" i="4"/>
  <c r="BZ9" i="4"/>
  <c r="CQ9" i="4" s="1"/>
  <c r="BI9" i="4"/>
  <c r="CD4" i="4"/>
  <c r="CU4" i="4" s="1"/>
  <c r="BM4" i="4"/>
  <c r="Y117" i="4"/>
  <c r="AU42" i="4"/>
  <c r="AV75" i="4" s="1"/>
  <c r="CB10" i="4"/>
  <c r="CS10" i="4" s="1"/>
  <c r="BK10" i="4"/>
  <c r="CD5" i="4"/>
  <c r="CU5" i="4" s="1"/>
  <c r="BM5" i="4"/>
  <c r="Y252" i="4"/>
  <c r="BD42" i="4"/>
  <c r="BE75" i="4" s="1"/>
  <c r="W72" i="4"/>
  <c r="X72" i="4" s="1"/>
  <c r="AQ58" i="4"/>
  <c r="BG26" i="4" s="1"/>
  <c r="BG42" i="4" s="1"/>
  <c r="BH75" i="4" s="1"/>
  <c r="AP25" i="2"/>
  <c r="Y41" i="2" s="1"/>
  <c r="W27" i="2"/>
  <c r="X27" i="2" s="1"/>
  <c r="AO58" i="2"/>
  <c r="BE26" i="2" s="1"/>
  <c r="BE42" i="2" s="1"/>
  <c r="BF75" i="2" s="1"/>
  <c r="Z10" i="2"/>
  <c r="AQ58" i="2"/>
  <c r="BG26" i="2" s="1"/>
  <c r="BG42" i="2" s="1"/>
  <c r="BH75" i="2" s="1"/>
  <c r="W57" i="2"/>
  <c r="X57" i="2" s="1"/>
  <c r="W42" i="2"/>
  <c r="X42" i="2" s="1"/>
  <c r="AP58" i="2"/>
  <c r="BF26" i="2" s="1"/>
  <c r="BF42" i="2" s="1"/>
  <c r="BG75" i="2" s="1"/>
  <c r="Y10" i="2"/>
  <c r="AP10" i="2" s="1"/>
  <c r="W72" i="2"/>
  <c r="X72" i="2" s="1"/>
  <c r="AR58" i="2"/>
  <c r="BH26" i="2" s="1"/>
  <c r="BH42" i="2" s="1"/>
  <c r="BI75" i="2" s="1"/>
  <c r="Y71" i="2"/>
  <c r="AR41" i="2"/>
  <c r="AS74" i="2" s="1"/>
  <c r="Y251" i="2"/>
  <c r="BD41" i="2"/>
  <c r="BE74" i="2" s="1"/>
  <c r="Y236" i="2"/>
  <c r="BC41" i="2"/>
  <c r="BD74" i="2" s="1"/>
  <c r="Y98" i="2"/>
  <c r="AT38" i="2"/>
  <c r="AU71" i="2" s="1"/>
  <c r="Y99" i="2"/>
  <c r="AT39" i="2"/>
  <c r="AU72" i="2" s="1"/>
  <c r="Y116" i="2"/>
  <c r="AU41" i="2"/>
  <c r="AV74" i="2" s="1"/>
  <c r="Y101" i="2"/>
  <c r="AT41" i="2"/>
  <c r="AU74" i="2" s="1"/>
  <c r="Y97" i="2"/>
  <c r="AT37" i="2"/>
  <c r="AU70" i="2" s="1"/>
  <c r="Y86" i="2"/>
  <c r="AS41" i="2"/>
  <c r="AT74" i="2" s="1"/>
  <c r="Y96" i="2"/>
  <c r="AT36" i="2"/>
  <c r="AU69" i="2" s="1"/>
  <c r="Y100" i="2"/>
  <c r="AT40" i="2"/>
  <c r="AU73" i="2" s="1"/>
  <c r="BZ8" i="2"/>
  <c r="CQ8" i="2" s="1"/>
  <c r="D27" i="2"/>
  <c r="BK8" i="2"/>
  <c r="CB8" i="2"/>
  <c r="CS8" i="2" s="1"/>
  <c r="BK5" i="2"/>
  <c r="CB5" i="2"/>
  <c r="CS5" i="2" s="1"/>
  <c r="BK4" i="2"/>
  <c r="CB4" i="2"/>
  <c r="CS4" i="2" s="1"/>
  <c r="BI9" i="2"/>
  <c r="BZ9" i="2"/>
  <c r="CQ9" i="2" s="1"/>
  <c r="BK6" i="2"/>
  <c r="CB6" i="2"/>
  <c r="CS6" i="2" s="1"/>
  <c r="BT9" i="2"/>
  <c r="CK9" i="2"/>
  <c r="DB9" i="2" s="1"/>
  <c r="BH8" i="2"/>
  <c r="BY8" i="2"/>
  <c r="CP8" i="2" s="1"/>
  <c r="BK7" i="2"/>
  <c r="CB7" i="2"/>
  <c r="CS7" i="2" s="1"/>
  <c r="BL9" i="2"/>
  <c r="CC9" i="2"/>
  <c r="CT9" i="2" s="1"/>
  <c r="BJ9" i="2"/>
  <c r="CA9" i="2"/>
  <c r="CR9" i="2" s="1"/>
  <c r="BK9" i="2"/>
  <c r="CB9" i="2"/>
  <c r="CS9" i="2" s="1"/>
  <c r="BU9" i="2"/>
  <c r="CL9" i="2"/>
  <c r="DC9" i="2" s="1"/>
  <c r="AA10" i="2"/>
  <c r="F27" i="2"/>
  <c r="E27" i="2"/>
  <c r="C27" i="2"/>
  <c r="B27" i="2"/>
  <c r="AM27" i="2" s="1"/>
  <c r="AN27" i="2" s="1"/>
  <c r="AN43" i="2" s="1"/>
  <c r="AO76" i="2" s="1"/>
  <c r="AC11" i="2"/>
  <c r="AA103" i="2" s="1"/>
  <c r="AB103" i="2" s="1"/>
  <c r="AD11" i="2"/>
  <c r="AA118" i="2" s="1"/>
  <c r="AB118" i="2" s="1"/>
  <c r="AE11" i="2"/>
  <c r="AA133" i="2" s="1"/>
  <c r="AB133" i="2" s="1"/>
  <c r="AM11" i="2"/>
  <c r="AA253" i="2" s="1"/>
  <c r="AB253" i="2" s="1"/>
  <c r="AL11" i="2"/>
  <c r="AA238" i="2" s="1"/>
  <c r="AB238" i="2" s="1"/>
  <c r="AB11" i="2"/>
  <c r="AA88" i="2" s="1"/>
  <c r="AB88" i="2" s="1"/>
  <c r="AU8" i="2"/>
  <c r="AU24" i="2"/>
  <c r="AU4" i="2"/>
  <c r="AU20" i="2"/>
  <c r="AO26" i="2"/>
  <c r="AO10" i="2"/>
  <c r="AU5" i="2"/>
  <c r="AU21" i="2"/>
  <c r="AT10" i="2"/>
  <c r="AT26" i="2"/>
  <c r="AU23" i="2"/>
  <c r="AU7" i="2"/>
  <c r="AU26" i="2"/>
  <c r="AU10" i="2"/>
  <c r="AS26" i="2"/>
  <c r="AS10" i="2"/>
  <c r="BC10" i="2"/>
  <c r="BC26" i="2"/>
  <c r="AE5" i="2"/>
  <c r="AA127" i="2" s="1"/>
  <c r="AB127" i="2" s="1"/>
  <c r="AE4" i="2"/>
  <c r="AA126" i="2" s="1"/>
  <c r="AB126" i="2" s="1"/>
  <c r="AE6" i="2"/>
  <c r="AA128" i="2" s="1"/>
  <c r="AB128" i="2" s="1"/>
  <c r="AE7" i="2"/>
  <c r="AA129" i="2" s="1"/>
  <c r="AB129" i="2" s="1"/>
  <c r="AE8" i="2"/>
  <c r="AA130" i="2" s="1"/>
  <c r="AB130" i="2" s="1"/>
  <c r="AE9" i="2"/>
  <c r="AA131" i="2" s="1"/>
  <c r="AB131" i="2" s="1"/>
  <c r="AU22" i="2"/>
  <c r="AU6" i="2"/>
  <c r="AE10" i="2"/>
  <c r="AA132" i="2" s="1"/>
  <c r="AB132" i="2" s="1"/>
  <c r="BD26" i="2"/>
  <c r="BD10" i="2"/>
  <c r="AE3" i="2"/>
  <c r="BM3" i="2" s="1"/>
  <c r="CU3" i="2" s="1"/>
  <c r="Y56" i="2" l="1"/>
  <c r="BF9" i="5"/>
  <c r="Y71" i="5"/>
  <c r="AQ41" i="5"/>
  <c r="AR74" i="5" s="1"/>
  <c r="BW9" i="2"/>
  <c r="CN9" i="2" s="1"/>
  <c r="BX9" i="2"/>
  <c r="CO9" i="2" s="1"/>
  <c r="AP41" i="5"/>
  <c r="AQ74" i="5" s="1"/>
  <c r="AP26" i="2"/>
  <c r="Y42" i="2" s="1"/>
  <c r="AA42" i="2"/>
  <c r="AB42" i="2" s="1"/>
  <c r="AR10" i="5"/>
  <c r="BZ10" i="5" s="1"/>
  <c r="CQ10" i="5" s="1"/>
  <c r="AA72" i="5"/>
  <c r="AB72" i="5" s="1"/>
  <c r="AR26" i="2"/>
  <c r="Y72" i="2" s="1"/>
  <c r="AA72" i="2"/>
  <c r="AB72" i="2" s="1"/>
  <c r="AQ26" i="2"/>
  <c r="AQ42" i="2" s="1"/>
  <c r="AR75" i="2" s="1"/>
  <c r="AA57" i="2"/>
  <c r="AB57" i="2" s="1"/>
  <c r="AQ26" i="5"/>
  <c r="Y57" i="5" s="1"/>
  <c r="AA57" i="5"/>
  <c r="AB57" i="5" s="1"/>
  <c r="AO10" i="5"/>
  <c r="BF10" i="5" s="1"/>
  <c r="AA27" i="5"/>
  <c r="AB27" i="5" s="1"/>
  <c r="AP26" i="5"/>
  <c r="AP42" i="5" s="1"/>
  <c r="AQ75" i="5" s="1"/>
  <c r="AA42" i="5"/>
  <c r="AB42" i="5" s="1"/>
  <c r="AO41" i="5"/>
  <c r="AP74" i="5" s="1"/>
  <c r="AQ10" i="5"/>
  <c r="BH10" i="5" s="1"/>
  <c r="BH9" i="5"/>
  <c r="BH9" i="2"/>
  <c r="Y26" i="2"/>
  <c r="AP10" i="5"/>
  <c r="BX10" i="5" s="1"/>
  <c r="CO10" i="5" s="1"/>
  <c r="AO26" i="5"/>
  <c r="AO42" i="5" s="1"/>
  <c r="AP75" i="5" s="1"/>
  <c r="BI9" i="5"/>
  <c r="AD12" i="6"/>
  <c r="AA119" i="6" s="1"/>
  <c r="AB119" i="6" s="1"/>
  <c r="AH12" i="6"/>
  <c r="AA179" i="6" s="1"/>
  <c r="AB179" i="6" s="1"/>
  <c r="AL12" i="6"/>
  <c r="AA239" i="6" s="1"/>
  <c r="AB239" i="6" s="1"/>
  <c r="AE12" i="6"/>
  <c r="AA134" i="6" s="1"/>
  <c r="AB134" i="6" s="1"/>
  <c r="AI12" i="6"/>
  <c r="AA194" i="6" s="1"/>
  <c r="AB194" i="6" s="1"/>
  <c r="AM12" i="6"/>
  <c r="AA254" i="6" s="1"/>
  <c r="AB254" i="6" s="1"/>
  <c r="AB12" i="6"/>
  <c r="AA89" i="6" s="1"/>
  <c r="AB89" i="6" s="1"/>
  <c r="AF12" i="6"/>
  <c r="AA149" i="6" s="1"/>
  <c r="AB149" i="6" s="1"/>
  <c r="AJ12" i="6"/>
  <c r="AA209" i="6" s="1"/>
  <c r="AB209" i="6" s="1"/>
  <c r="AC12" i="6"/>
  <c r="AA104" i="6" s="1"/>
  <c r="AB104" i="6" s="1"/>
  <c r="AG12" i="6"/>
  <c r="AA164" i="6" s="1"/>
  <c r="AB164" i="6" s="1"/>
  <c r="AK12" i="6"/>
  <c r="AA224" i="6" s="1"/>
  <c r="AB224" i="6" s="1"/>
  <c r="AO58" i="6"/>
  <c r="BE26" i="6" s="1"/>
  <c r="BE42" i="6" s="1"/>
  <c r="BF75" i="6" s="1"/>
  <c r="AR58" i="6"/>
  <c r="BH26" i="6" s="1"/>
  <c r="BH42" i="6" s="1"/>
  <c r="BI75" i="6" s="1"/>
  <c r="W28" i="4"/>
  <c r="X28" i="4" s="1"/>
  <c r="W58" i="4"/>
  <c r="X58" i="4" s="1"/>
  <c r="AO59" i="4"/>
  <c r="BE27" i="4" s="1"/>
  <c r="BE43" i="4" s="1"/>
  <c r="BF76" i="4" s="1"/>
  <c r="AM13" i="4"/>
  <c r="AA255" i="4" s="1"/>
  <c r="AB255" i="4" s="1"/>
  <c r="AI13" i="4"/>
  <c r="AA195" i="4" s="1"/>
  <c r="AB195" i="4" s="1"/>
  <c r="AE13" i="4"/>
  <c r="AA135" i="4" s="1"/>
  <c r="AB135" i="4" s="1"/>
  <c r="AJ13" i="4"/>
  <c r="AA210" i="4" s="1"/>
  <c r="AB210" i="4" s="1"/>
  <c r="AF13" i="4"/>
  <c r="AA150" i="4" s="1"/>
  <c r="AB150" i="4" s="1"/>
  <c r="AB13" i="4"/>
  <c r="AA90" i="4" s="1"/>
  <c r="AB90" i="4" s="1"/>
  <c r="AK13" i="4"/>
  <c r="AA225" i="4" s="1"/>
  <c r="AB225" i="4" s="1"/>
  <c r="AG13" i="4"/>
  <c r="AA165" i="4" s="1"/>
  <c r="AB165" i="4" s="1"/>
  <c r="AC13" i="4"/>
  <c r="AA105" i="4" s="1"/>
  <c r="AB105" i="4" s="1"/>
  <c r="AL13" i="4"/>
  <c r="AA240" i="4" s="1"/>
  <c r="AB240" i="4" s="1"/>
  <c r="AH13" i="4"/>
  <c r="AA180" i="4" s="1"/>
  <c r="AB180" i="4" s="1"/>
  <c r="AD13" i="4"/>
  <c r="AA120" i="4" s="1"/>
  <c r="AB120" i="4" s="1"/>
  <c r="AQ59" i="4"/>
  <c r="BG27" i="4" s="1"/>
  <c r="BG43" i="4" s="1"/>
  <c r="BH76" i="4" s="1"/>
  <c r="AR26" i="5"/>
  <c r="Y72" i="5" s="1"/>
  <c r="BG9" i="5"/>
  <c r="Z11" i="5"/>
  <c r="E43" i="5"/>
  <c r="AM28" i="5"/>
  <c r="AN28" i="5" s="1"/>
  <c r="AN44" i="5" s="1"/>
  <c r="AO77" i="5" s="1"/>
  <c r="Y11" i="5"/>
  <c r="D43" i="5"/>
  <c r="AA11" i="5"/>
  <c r="F43" i="5"/>
  <c r="X11" i="5"/>
  <c r="C43" i="5"/>
  <c r="AP59" i="5"/>
  <c r="BF27" i="5" s="1"/>
  <c r="BF43" i="5" s="1"/>
  <c r="BG76" i="5" s="1"/>
  <c r="W28" i="5"/>
  <c r="X28" i="5" s="1"/>
  <c r="AQ59" i="5"/>
  <c r="BG27" i="5" s="1"/>
  <c r="BG43" i="5" s="1"/>
  <c r="BH76" i="5" s="1"/>
  <c r="W43" i="5"/>
  <c r="X43" i="5" s="1"/>
  <c r="AO59" i="5"/>
  <c r="BE27" i="5" s="1"/>
  <c r="BE43" i="5" s="1"/>
  <c r="BF76" i="5" s="1"/>
  <c r="AP41" i="2"/>
  <c r="AQ74" i="2" s="1"/>
  <c r="CJ12" i="7"/>
  <c r="DA12" i="7" s="1"/>
  <c r="BS12" i="7"/>
  <c r="CJ11" i="7"/>
  <c r="DA11" i="7" s="1"/>
  <c r="BS11" i="7"/>
  <c r="CJ13" i="7"/>
  <c r="DA13" i="7" s="1"/>
  <c r="BS13" i="7"/>
  <c r="Y216" i="7"/>
  <c r="BB36" i="7"/>
  <c r="BC69" i="7" s="1"/>
  <c r="Y224" i="7"/>
  <c r="BB44" i="7"/>
  <c r="BC77" i="7" s="1"/>
  <c r="Y223" i="7"/>
  <c r="BB43" i="7"/>
  <c r="BC76" i="7" s="1"/>
  <c r="Y227" i="7"/>
  <c r="BB47" i="7"/>
  <c r="BC80" i="7" s="1"/>
  <c r="Y225" i="7"/>
  <c r="BB45" i="7"/>
  <c r="BC78" i="7" s="1"/>
  <c r="Y229" i="7"/>
  <c r="BB49" i="7"/>
  <c r="BC82" i="7" s="1"/>
  <c r="Y226" i="7"/>
  <c r="BB46" i="7"/>
  <c r="BC79" i="7" s="1"/>
  <c r="Y222" i="7"/>
  <c r="BB42" i="7"/>
  <c r="BC75" i="7" s="1"/>
  <c r="CJ17" i="7"/>
  <c r="DA17" i="7" s="1"/>
  <c r="BS17" i="7"/>
  <c r="CJ10" i="7"/>
  <c r="DA10" i="7" s="1"/>
  <c r="BS10" i="7"/>
  <c r="CJ16" i="7"/>
  <c r="DA16" i="7" s="1"/>
  <c r="BS16" i="7"/>
  <c r="Y220" i="7"/>
  <c r="BB40" i="7"/>
  <c r="BC73" i="7" s="1"/>
  <c r="CJ9" i="7"/>
  <c r="DA9" i="7" s="1"/>
  <c r="BS9" i="7"/>
  <c r="CJ7" i="7"/>
  <c r="DA7" i="7" s="1"/>
  <c r="BS7" i="7"/>
  <c r="CJ18" i="7"/>
  <c r="DA18" i="7" s="1"/>
  <c r="BS18" i="7"/>
  <c r="CJ5" i="7"/>
  <c r="DA5" i="7" s="1"/>
  <c r="BS5" i="7"/>
  <c r="CJ6" i="7"/>
  <c r="DA6" i="7" s="1"/>
  <c r="BS6" i="7"/>
  <c r="CJ4" i="7"/>
  <c r="DA4" i="7" s="1"/>
  <c r="BS4" i="7"/>
  <c r="CJ15" i="7"/>
  <c r="DA15" i="7" s="1"/>
  <c r="BS15" i="7"/>
  <c r="CJ14" i="7"/>
  <c r="DA14" i="7" s="1"/>
  <c r="BS14" i="7"/>
  <c r="Y228" i="7"/>
  <c r="BB48" i="7"/>
  <c r="BC81" i="7" s="1"/>
  <c r="CJ8" i="7"/>
  <c r="DA8" i="7" s="1"/>
  <c r="BS8" i="7"/>
  <c r="BB41" i="7"/>
  <c r="BC74" i="7" s="1"/>
  <c r="Y221" i="7"/>
  <c r="Y219" i="7"/>
  <c r="BB39" i="7"/>
  <c r="BC72" i="7" s="1"/>
  <c r="Y230" i="7"/>
  <c r="BB50" i="7"/>
  <c r="BC83" i="7" s="1"/>
  <c r="Y217" i="7"/>
  <c r="BB37" i="7"/>
  <c r="BC70" i="7" s="1"/>
  <c r="Y218" i="7"/>
  <c r="BB38" i="7"/>
  <c r="BC71" i="7" s="1"/>
  <c r="AX27" i="6"/>
  <c r="AX11" i="6"/>
  <c r="Y139" i="6"/>
  <c r="AV49" i="6"/>
  <c r="AW82" i="6" s="1"/>
  <c r="AQ26" i="6"/>
  <c r="AQ10" i="6"/>
  <c r="Y71" i="6"/>
  <c r="AR41" i="6"/>
  <c r="AS74" i="6" s="1"/>
  <c r="CB10" i="6"/>
  <c r="CS10" i="6" s="1"/>
  <c r="BK10" i="6"/>
  <c r="Y137" i="6"/>
  <c r="AV47" i="6"/>
  <c r="AW80" i="6" s="1"/>
  <c r="AW22" i="6"/>
  <c r="AW6" i="6"/>
  <c r="AW33" i="6"/>
  <c r="AW17" i="6"/>
  <c r="CC10" i="6"/>
  <c r="CT10" i="6" s="1"/>
  <c r="BL10" i="6"/>
  <c r="CD18" i="6"/>
  <c r="CU18" i="6" s="1"/>
  <c r="BM18" i="6"/>
  <c r="C27" i="6"/>
  <c r="X11" i="6" s="1"/>
  <c r="AA28" i="6" s="1"/>
  <c r="AB28" i="6" s="1"/>
  <c r="D27" i="6"/>
  <c r="Y11" i="6" s="1"/>
  <c r="AA43" i="6" s="1"/>
  <c r="AB43" i="6" s="1"/>
  <c r="AV27" i="6"/>
  <c r="AV11" i="6"/>
  <c r="AR26" i="6"/>
  <c r="AR10" i="6"/>
  <c r="BX9" i="6"/>
  <c r="CO9" i="6" s="1"/>
  <c r="BG9" i="6"/>
  <c r="CD4" i="6"/>
  <c r="CU4" i="6" s="1"/>
  <c r="BM4" i="6"/>
  <c r="CD7" i="6"/>
  <c r="CU7" i="6" s="1"/>
  <c r="BM7" i="6"/>
  <c r="CK10" i="6"/>
  <c r="DB10" i="6" s="1"/>
  <c r="BT10" i="6"/>
  <c r="AQ58" i="6"/>
  <c r="BG26" i="6" s="1"/>
  <c r="BG42" i="6" s="1"/>
  <c r="BH75" i="6" s="1"/>
  <c r="W42" i="6"/>
  <c r="X42" i="6" s="1"/>
  <c r="BY9" i="6"/>
  <c r="CP9" i="6" s="1"/>
  <c r="BH9" i="6"/>
  <c r="CD16" i="6"/>
  <c r="CU16" i="6" s="1"/>
  <c r="BM16" i="6"/>
  <c r="CD5" i="6"/>
  <c r="CU5" i="6" s="1"/>
  <c r="BM5" i="6"/>
  <c r="AW26" i="6"/>
  <c r="AW10" i="6"/>
  <c r="Y102" i="6"/>
  <c r="AT42" i="6"/>
  <c r="AU75" i="6" s="1"/>
  <c r="AW9" i="6"/>
  <c r="AW25" i="6"/>
  <c r="AW5" i="6"/>
  <c r="AW21" i="6"/>
  <c r="AW30" i="6"/>
  <c r="AW14" i="6"/>
  <c r="AW18" i="6"/>
  <c r="AW34" i="6"/>
  <c r="Y117" i="6"/>
  <c r="AU42" i="6"/>
  <c r="AV75" i="6" s="1"/>
  <c r="Y140" i="6"/>
  <c r="AV50" i="6"/>
  <c r="AW83" i="6" s="1"/>
  <c r="AU27" i="6"/>
  <c r="AU11" i="6"/>
  <c r="Y128" i="6"/>
  <c r="AV38" i="6"/>
  <c r="AW71" i="6" s="1"/>
  <c r="E27" i="6"/>
  <c r="Z11" i="6" s="1"/>
  <c r="AA58" i="6" s="1"/>
  <c r="AB58" i="6" s="1"/>
  <c r="BC27" i="6"/>
  <c r="BC11" i="6"/>
  <c r="CL10" i="6"/>
  <c r="DC10" i="6" s="1"/>
  <c r="BU10" i="6"/>
  <c r="AP41" i="6"/>
  <c r="AQ74" i="6" s="1"/>
  <c r="Y41" i="6"/>
  <c r="Y126" i="6"/>
  <c r="AV36" i="6"/>
  <c r="AW69" i="6" s="1"/>
  <c r="Y129" i="6"/>
  <c r="AV39" i="6"/>
  <c r="AW72" i="6" s="1"/>
  <c r="AO26" i="6"/>
  <c r="AO10" i="6"/>
  <c r="Y237" i="6"/>
  <c r="BC42" i="6"/>
  <c r="BD75" i="6" s="1"/>
  <c r="W57" i="6"/>
  <c r="X57" i="6" s="1"/>
  <c r="AP58" i="6"/>
  <c r="BF26" i="6" s="1"/>
  <c r="BF42" i="6" s="1"/>
  <c r="BG75" i="6" s="1"/>
  <c r="Y56" i="6"/>
  <c r="AQ41" i="6"/>
  <c r="AR74" i="6" s="1"/>
  <c r="Y138" i="6"/>
  <c r="AV48" i="6"/>
  <c r="AW81" i="6" s="1"/>
  <c r="Y127" i="6"/>
  <c r="AV37" i="6"/>
  <c r="AW70" i="6" s="1"/>
  <c r="CD10" i="6"/>
  <c r="CU10" i="6" s="1"/>
  <c r="BM10" i="6"/>
  <c r="AW24" i="6"/>
  <c r="AW8" i="6"/>
  <c r="AG3" i="6"/>
  <c r="BO3" i="6" s="1"/>
  <c r="CW3" i="6" s="1"/>
  <c r="AW31" i="6"/>
  <c r="AW15" i="6"/>
  <c r="CD8" i="6"/>
  <c r="CU8" i="6" s="1"/>
  <c r="BM8" i="6"/>
  <c r="CA10" i="6"/>
  <c r="CR10" i="6" s="1"/>
  <c r="BJ10" i="6"/>
  <c r="BW9" i="6"/>
  <c r="CN9" i="6" s="1"/>
  <c r="BF9" i="6"/>
  <c r="AW27" i="6"/>
  <c r="AW11" i="6"/>
  <c r="B28" i="6"/>
  <c r="AM28" i="6" s="1"/>
  <c r="AN28" i="6" s="1"/>
  <c r="AN44" i="6" s="1"/>
  <c r="AO77" i="6" s="1"/>
  <c r="Y136" i="6"/>
  <c r="AV46" i="6"/>
  <c r="AW79" i="6" s="1"/>
  <c r="AP26" i="6"/>
  <c r="AP10" i="6"/>
  <c r="AW20" i="6"/>
  <c r="AW4" i="6"/>
  <c r="AS27" i="6"/>
  <c r="AS11" i="6"/>
  <c r="AT27" i="6"/>
  <c r="AT11" i="6"/>
  <c r="F27" i="6"/>
  <c r="AA11" i="6" s="1"/>
  <c r="AA73" i="6" s="1"/>
  <c r="AB73" i="6" s="1"/>
  <c r="BD27" i="6"/>
  <c r="BD11" i="6"/>
  <c r="Y252" i="6"/>
  <c r="BD42" i="6"/>
  <c r="BE75" i="6" s="1"/>
  <c r="W72" i="6"/>
  <c r="X72" i="6" s="1"/>
  <c r="CD17" i="6"/>
  <c r="CU17" i="6" s="1"/>
  <c r="BM17" i="6"/>
  <c r="CD6" i="6"/>
  <c r="CU6" i="6" s="1"/>
  <c r="BM6" i="6"/>
  <c r="CD14" i="6"/>
  <c r="CU14" i="6" s="1"/>
  <c r="BM14" i="6"/>
  <c r="W27" i="6"/>
  <c r="X27" i="6" s="1"/>
  <c r="BZ9" i="6"/>
  <c r="CQ9" i="6" s="1"/>
  <c r="BI9" i="6"/>
  <c r="Y132" i="6"/>
  <c r="AV42" i="6"/>
  <c r="AW75" i="6" s="1"/>
  <c r="CD15" i="6"/>
  <c r="CU15" i="6" s="1"/>
  <c r="BM15" i="6"/>
  <c r="AW23" i="6"/>
  <c r="AW7" i="6"/>
  <c r="AW32" i="6"/>
  <c r="AW16" i="6"/>
  <c r="Y130" i="6"/>
  <c r="AV40" i="6"/>
  <c r="AW73" i="6" s="1"/>
  <c r="Y87" i="6"/>
  <c r="AS42" i="6"/>
  <c r="AT75" i="6" s="1"/>
  <c r="AO41" i="6"/>
  <c r="AP74" i="6" s="1"/>
  <c r="Y26" i="6"/>
  <c r="CF9" i="5"/>
  <c r="CW9" i="5" s="1"/>
  <c r="BO9" i="5"/>
  <c r="CF4" i="5"/>
  <c r="CW4" i="5" s="1"/>
  <c r="BO4" i="5"/>
  <c r="AY25" i="5"/>
  <c r="AY9" i="5"/>
  <c r="AY16" i="5"/>
  <c r="AY32" i="5"/>
  <c r="CF16" i="5"/>
  <c r="CW16" i="5" s="1"/>
  <c r="BO16" i="5"/>
  <c r="CF8" i="5"/>
  <c r="CW8" i="5" s="1"/>
  <c r="BO8" i="5"/>
  <c r="Y169" i="5"/>
  <c r="AX49" i="5"/>
  <c r="AY82" i="5" s="1"/>
  <c r="Y161" i="5"/>
  <c r="AX41" i="5"/>
  <c r="AY74" i="5" s="1"/>
  <c r="CK11" i="5"/>
  <c r="DB11" i="5" s="1"/>
  <c r="BT11" i="5"/>
  <c r="Y133" i="5"/>
  <c r="AV43" i="5"/>
  <c r="AW76" i="5" s="1"/>
  <c r="CA11" i="5"/>
  <c r="CR11" i="5" s="1"/>
  <c r="BJ11" i="5"/>
  <c r="AV28" i="5"/>
  <c r="AV12" i="5"/>
  <c r="AZ28" i="5"/>
  <c r="AZ12" i="5"/>
  <c r="E28" i="5"/>
  <c r="AW28" i="5"/>
  <c r="AW12" i="5"/>
  <c r="AX12" i="5"/>
  <c r="AX28" i="5"/>
  <c r="AY24" i="5"/>
  <c r="AY8" i="5"/>
  <c r="AY34" i="5"/>
  <c r="AY18" i="5"/>
  <c r="AY31" i="5"/>
  <c r="AY15" i="5"/>
  <c r="CF5" i="5"/>
  <c r="CW5" i="5" s="1"/>
  <c r="BO5" i="5"/>
  <c r="CF11" i="5"/>
  <c r="CW11" i="5" s="1"/>
  <c r="BO11" i="5"/>
  <c r="Y168" i="5"/>
  <c r="AX48" i="5"/>
  <c r="AY81" i="5" s="1"/>
  <c r="BI10" i="5"/>
  <c r="AU43" i="5"/>
  <c r="AV76" i="5" s="1"/>
  <c r="Y118" i="5"/>
  <c r="Y160" i="5"/>
  <c r="AX40" i="5"/>
  <c r="AY73" i="5" s="1"/>
  <c r="CF17" i="5"/>
  <c r="CW17" i="5" s="1"/>
  <c r="BO17" i="5"/>
  <c r="AT43" i="5"/>
  <c r="AU76" i="5" s="1"/>
  <c r="Y103" i="5"/>
  <c r="AS28" i="5"/>
  <c r="AS12" i="5"/>
  <c r="AY30" i="5"/>
  <c r="AY14" i="5"/>
  <c r="Y163" i="5"/>
  <c r="AX43" i="5"/>
  <c r="AY76" i="5" s="1"/>
  <c r="BW10" i="5"/>
  <c r="CN10" i="5" s="1"/>
  <c r="Y166" i="5"/>
  <c r="AX46" i="5"/>
  <c r="AY79" i="5" s="1"/>
  <c r="Y238" i="5"/>
  <c r="BC43" i="5"/>
  <c r="BD76" i="5" s="1"/>
  <c r="CD11" i="5"/>
  <c r="CU11" i="5" s="1"/>
  <c r="BM11" i="5"/>
  <c r="AS43" i="5"/>
  <c r="AT76" i="5" s="1"/>
  <c r="Y88" i="5"/>
  <c r="F28" i="5"/>
  <c r="AR60" i="5" s="1"/>
  <c r="BH28" i="5" s="1"/>
  <c r="BH44" i="5" s="1"/>
  <c r="BI77" i="5" s="1"/>
  <c r="AU28" i="5"/>
  <c r="AU12" i="5"/>
  <c r="B29" i="5"/>
  <c r="D28" i="5"/>
  <c r="AY23" i="5"/>
  <c r="AY7" i="5"/>
  <c r="AI3" i="5"/>
  <c r="BQ3" i="5" s="1"/>
  <c r="CY3" i="5" s="1"/>
  <c r="Y157" i="5"/>
  <c r="AX37" i="5"/>
  <c r="AY70" i="5" s="1"/>
  <c r="CG11" i="5"/>
  <c r="CX11" i="5" s="1"/>
  <c r="BP11" i="5"/>
  <c r="CF15" i="5"/>
  <c r="CW15" i="5" s="1"/>
  <c r="BO15" i="5"/>
  <c r="Y170" i="5"/>
  <c r="AX50" i="5"/>
  <c r="AY83" i="5" s="1"/>
  <c r="CF7" i="5"/>
  <c r="CW7" i="5" s="1"/>
  <c r="BO7" i="5"/>
  <c r="CL11" i="5"/>
  <c r="DC11" i="5" s="1"/>
  <c r="BU11" i="5"/>
  <c r="CF10" i="5"/>
  <c r="CW10" i="5" s="1"/>
  <c r="BO10" i="5"/>
  <c r="AR59" i="5"/>
  <c r="BH27" i="5" s="1"/>
  <c r="BH43" i="5" s="1"/>
  <c r="BI76" i="5" s="1"/>
  <c r="Y148" i="5"/>
  <c r="AW43" i="5"/>
  <c r="AX76" i="5" s="1"/>
  <c r="AY28" i="5"/>
  <c r="AY12" i="5"/>
  <c r="AT12" i="5"/>
  <c r="AT28" i="5"/>
  <c r="AY20" i="5"/>
  <c r="AY4" i="5"/>
  <c r="Y158" i="5"/>
  <c r="AX38" i="5"/>
  <c r="AY71" i="5" s="1"/>
  <c r="CC11" i="5"/>
  <c r="CT11" i="5" s="1"/>
  <c r="BL11" i="5"/>
  <c r="CF14" i="5"/>
  <c r="CW14" i="5" s="1"/>
  <c r="BO14" i="5"/>
  <c r="BK11" i="5"/>
  <c r="CB11" i="5"/>
  <c r="CS11" i="5" s="1"/>
  <c r="CE11" i="5"/>
  <c r="CV11" i="5" s="1"/>
  <c r="BN11" i="5"/>
  <c r="Y156" i="5"/>
  <c r="AX36" i="5"/>
  <c r="AY69" i="5" s="1"/>
  <c r="BD28" i="5"/>
  <c r="BD12" i="5"/>
  <c r="BC28" i="5"/>
  <c r="BC12" i="5"/>
  <c r="C28" i="5"/>
  <c r="AY26" i="5"/>
  <c r="AY10" i="5"/>
  <c r="AY22" i="5"/>
  <c r="AY6" i="5"/>
  <c r="AY21" i="5"/>
  <c r="AY5" i="5"/>
  <c r="AY33" i="5"/>
  <c r="AY17" i="5"/>
  <c r="CF6" i="5"/>
  <c r="CW6" i="5" s="1"/>
  <c r="BO6" i="5"/>
  <c r="Y178" i="5"/>
  <c r="AY43" i="5"/>
  <c r="AZ76" i="5" s="1"/>
  <c r="Y167" i="5"/>
  <c r="AX47" i="5"/>
  <c r="AY80" i="5" s="1"/>
  <c r="BO18" i="5"/>
  <c r="CF18" i="5"/>
  <c r="CW18" i="5" s="1"/>
  <c r="Y159" i="5"/>
  <c r="AX39" i="5"/>
  <c r="AY72" i="5" s="1"/>
  <c r="Y253" i="5"/>
  <c r="BD43" i="5"/>
  <c r="BE76" i="5" s="1"/>
  <c r="Y162" i="5"/>
  <c r="AX42" i="5"/>
  <c r="AY75" i="5" s="1"/>
  <c r="W73" i="5"/>
  <c r="X73" i="5" s="1"/>
  <c r="AR27" i="4"/>
  <c r="AR11" i="4"/>
  <c r="AX34" i="4"/>
  <c r="AX18" i="4"/>
  <c r="Y133" i="4"/>
  <c r="AV43" i="4"/>
  <c r="AW76" i="4" s="1"/>
  <c r="AP27" i="4"/>
  <c r="AP11" i="4"/>
  <c r="BW10" i="4"/>
  <c r="CN10" i="4" s="1"/>
  <c r="BF10" i="4"/>
  <c r="Y142" i="4"/>
  <c r="AW37" i="4"/>
  <c r="AX70" i="4" s="1"/>
  <c r="Y88" i="4"/>
  <c r="AS43" i="4"/>
  <c r="AT76" i="4" s="1"/>
  <c r="AU28" i="4"/>
  <c r="AU12" i="4"/>
  <c r="AW28" i="4"/>
  <c r="AW12" i="4"/>
  <c r="CE17" i="4"/>
  <c r="CV17" i="4" s="1"/>
  <c r="BN17" i="4"/>
  <c r="AQ42" i="4"/>
  <c r="AR75" i="4" s="1"/>
  <c r="Y57" i="4"/>
  <c r="Y253" i="4"/>
  <c r="BD43" i="4"/>
  <c r="BE76" i="4" s="1"/>
  <c r="CE18" i="4"/>
  <c r="CV18" i="4" s="1"/>
  <c r="BN18" i="4"/>
  <c r="CA11" i="4"/>
  <c r="CR11" i="4" s="1"/>
  <c r="BJ11" i="4"/>
  <c r="AS28" i="4"/>
  <c r="AS12" i="4"/>
  <c r="AX23" i="4"/>
  <c r="AX7" i="4"/>
  <c r="BZ10" i="4"/>
  <c r="CQ10" i="4" s="1"/>
  <c r="BI10" i="4"/>
  <c r="F28" i="4"/>
  <c r="AA12" i="4" s="1"/>
  <c r="AA74" i="4" s="1"/>
  <c r="AB74" i="4" s="1"/>
  <c r="AX26" i="4"/>
  <c r="AX10" i="4"/>
  <c r="AX33" i="4"/>
  <c r="AX17" i="4"/>
  <c r="Y148" i="4"/>
  <c r="AW43" i="4"/>
  <c r="AX76" i="4" s="1"/>
  <c r="CE6" i="4"/>
  <c r="CV6" i="4" s="1"/>
  <c r="BN6" i="4"/>
  <c r="Y153" i="4"/>
  <c r="AW48" i="4"/>
  <c r="AX81" i="4" s="1"/>
  <c r="Y72" i="4"/>
  <c r="AR42" i="4"/>
  <c r="AS75" i="4" s="1"/>
  <c r="AO42" i="4"/>
  <c r="AP75" i="4" s="1"/>
  <c r="Y27" i="4"/>
  <c r="Y152" i="4"/>
  <c r="AW47" i="4"/>
  <c r="AX80" i="4" s="1"/>
  <c r="CB11" i="4"/>
  <c r="CS11" i="4" s="1"/>
  <c r="BK11" i="4"/>
  <c r="AO27" i="4"/>
  <c r="AO11" i="4"/>
  <c r="CE14" i="4"/>
  <c r="CV14" i="4" s="1"/>
  <c r="BN14" i="4"/>
  <c r="CE9" i="4"/>
  <c r="CV9" i="4" s="1"/>
  <c r="BN9" i="4"/>
  <c r="BX10" i="4"/>
  <c r="CO10" i="4" s="1"/>
  <c r="BG10" i="4"/>
  <c r="CC11" i="4"/>
  <c r="CT11" i="4" s="1"/>
  <c r="BL11" i="4"/>
  <c r="AY28" i="4"/>
  <c r="AY12" i="4"/>
  <c r="C28" i="4"/>
  <c r="X12" i="4" s="1"/>
  <c r="AA29" i="4" s="1"/>
  <c r="AB29" i="4" s="1"/>
  <c r="AT28" i="4"/>
  <c r="AT12" i="4"/>
  <c r="W73" i="4"/>
  <c r="X73" i="4" s="1"/>
  <c r="AX25" i="4"/>
  <c r="AX9" i="4"/>
  <c r="AX20" i="4"/>
  <c r="AX4" i="4"/>
  <c r="AX22" i="4"/>
  <c r="AX6" i="4"/>
  <c r="AH3" i="4"/>
  <c r="BP3" i="4" s="1"/>
  <c r="CX3" i="4" s="1"/>
  <c r="AQ27" i="4"/>
  <c r="AQ11" i="4"/>
  <c r="CE11" i="4"/>
  <c r="CV11" i="4" s="1"/>
  <c r="BN11" i="4"/>
  <c r="Y154" i="4"/>
  <c r="AW49" i="4"/>
  <c r="AX82" i="4" s="1"/>
  <c r="Y143" i="4"/>
  <c r="AW38" i="4"/>
  <c r="AX71" i="4" s="1"/>
  <c r="BY10" i="4"/>
  <c r="CP10" i="4" s="1"/>
  <c r="BH10" i="4"/>
  <c r="W43" i="4"/>
  <c r="X43" i="4" s="1"/>
  <c r="CF11" i="4"/>
  <c r="CW11" i="4" s="1"/>
  <c r="BO11" i="4"/>
  <c r="CE5" i="4"/>
  <c r="CV5" i="4" s="1"/>
  <c r="BN5" i="4"/>
  <c r="CE7" i="4"/>
  <c r="CV7" i="4" s="1"/>
  <c r="BN7" i="4"/>
  <c r="BC28" i="4"/>
  <c r="BC12" i="4"/>
  <c r="D28" i="4"/>
  <c r="Y12" i="4" s="1"/>
  <c r="AA44" i="4" s="1"/>
  <c r="AB44" i="4" s="1"/>
  <c r="AX21" i="4"/>
  <c r="AX5" i="4"/>
  <c r="Y145" i="4"/>
  <c r="AW40" i="4"/>
  <c r="AX73" i="4" s="1"/>
  <c r="Y238" i="4"/>
  <c r="BC43" i="4"/>
  <c r="BD76" i="4" s="1"/>
  <c r="Y141" i="4"/>
  <c r="AW36" i="4"/>
  <c r="AX69" i="4" s="1"/>
  <c r="CL11" i="4"/>
  <c r="DC11" i="4" s="1"/>
  <c r="BU11" i="4"/>
  <c r="CE16" i="4"/>
  <c r="CV16" i="4" s="1"/>
  <c r="BN16" i="4"/>
  <c r="CE15" i="4"/>
  <c r="CV15" i="4" s="1"/>
  <c r="BN15" i="4"/>
  <c r="Y155" i="4"/>
  <c r="AW50" i="4"/>
  <c r="AX83" i="4" s="1"/>
  <c r="Y144" i="4"/>
  <c r="AW39" i="4"/>
  <c r="AX72" i="4" s="1"/>
  <c r="BD28" i="4"/>
  <c r="BD12" i="4"/>
  <c r="AR59" i="4"/>
  <c r="BH27" i="4" s="1"/>
  <c r="BH43" i="4" s="1"/>
  <c r="BI76" i="4" s="1"/>
  <c r="AX32" i="4"/>
  <c r="AX16" i="4"/>
  <c r="Y103" i="4"/>
  <c r="AT43" i="4"/>
  <c r="AU76" i="4" s="1"/>
  <c r="Y151" i="4"/>
  <c r="AW46" i="4"/>
  <c r="AX79" i="4" s="1"/>
  <c r="Y146" i="4"/>
  <c r="AW41" i="4"/>
  <c r="AX74" i="4" s="1"/>
  <c r="Y42" i="4"/>
  <c r="AP42" i="4"/>
  <c r="AQ75" i="4" s="1"/>
  <c r="Y118" i="4"/>
  <c r="AU43" i="4"/>
  <c r="AV76" i="4" s="1"/>
  <c r="E28" i="4"/>
  <c r="Z12" i="4" s="1"/>
  <c r="AA59" i="4" s="1"/>
  <c r="AB59" i="4" s="1"/>
  <c r="AV28" i="4"/>
  <c r="AV12" i="4"/>
  <c r="B29" i="4"/>
  <c r="AM29" i="4" s="1"/>
  <c r="AN29" i="4" s="1"/>
  <c r="AN45" i="4" s="1"/>
  <c r="AO78" i="4" s="1"/>
  <c r="AX28" i="4"/>
  <c r="AX12" i="4"/>
  <c r="AX24" i="4"/>
  <c r="AX8" i="4"/>
  <c r="AX30" i="4"/>
  <c r="AX14" i="4"/>
  <c r="AX31" i="4"/>
  <c r="AX15" i="4"/>
  <c r="CE8" i="4"/>
  <c r="CV8" i="4" s="1"/>
  <c r="BN8" i="4"/>
  <c r="CK11" i="4"/>
  <c r="DB11" i="4" s="1"/>
  <c r="BT11" i="4"/>
  <c r="CD11" i="4"/>
  <c r="CU11" i="4" s="1"/>
  <c r="BM11" i="4"/>
  <c r="CE4" i="4"/>
  <c r="CV4" i="4" s="1"/>
  <c r="BN4" i="4"/>
  <c r="AP59" i="4"/>
  <c r="BF27" i="4" s="1"/>
  <c r="BF43" i="4" s="1"/>
  <c r="BG76" i="4" s="1"/>
  <c r="Y163" i="4"/>
  <c r="AX43" i="4"/>
  <c r="AY76" i="4" s="1"/>
  <c r="AQ10" i="2"/>
  <c r="BH10" i="2" s="1"/>
  <c r="W28" i="2"/>
  <c r="X28" i="2" s="1"/>
  <c r="AO59" i="2"/>
  <c r="BE27" i="2" s="1"/>
  <c r="BE43" i="2" s="1"/>
  <c r="BF76" i="2" s="1"/>
  <c r="AQ59" i="2"/>
  <c r="BG27" i="2" s="1"/>
  <c r="BG43" i="2" s="1"/>
  <c r="BH76" i="2" s="1"/>
  <c r="W58" i="2"/>
  <c r="X58" i="2" s="1"/>
  <c r="W73" i="2"/>
  <c r="X73" i="2" s="1"/>
  <c r="AR59" i="2"/>
  <c r="BH27" i="2" s="1"/>
  <c r="BH43" i="2" s="1"/>
  <c r="BI76" i="2" s="1"/>
  <c r="W43" i="2"/>
  <c r="X43" i="2" s="1"/>
  <c r="AP59" i="2"/>
  <c r="BF27" i="2" s="1"/>
  <c r="BF43" i="2" s="1"/>
  <c r="BG76" i="2" s="1"/>
  <c r="AA11" i="2"/>
  <c r="Y27" i="2"/>
  <c r="AO42" i="2"/>
  <c r="AP75" i="2" s="1"/>
  <c r="Y57" i="2"/>
  <c r="Y237" i="2"/>
  <c r="BC42" i="2"/>
  <c r="BD75" i="2" s="1"/>
  <c r="Y252" i="2"/>
  <c r="BD42" i="2"/>
  <c r="BE75" i="2" s="1"/>
  <c r="Y115" i="2"/>
  <c r="AU40" i="2"/>
  <c r="AV73" i="2" s="1"/>
  <c r="Y114" i="2"/>
  <c r="AU39" i="2"/>
  <c r="AV72" i="2" s="1"/>
  <c r="Y113" i="2"/>
  <c r="AU38" i="2"/>
  <c r="AV71" i="2" s="1"/>
  <c r="Y117" i="2"/>
  <c r="AU42" i="2"/>
  <c r="AV75" i="2" s="1"/>
  <c r="Y87" i="2"/>
  <c r="AS42" i="2"/>
  <c r="AT75" i="2" s="1"/>
  <c r="Y102" i="2"/>
  <c r="AT42" i="2"/>
  <c r="AU75" i="2" s="1"/>
  <c r="Y112" i="2"/>
  <c r="AU37" i="2"/>
  <c r="AV70" i="2" s="1"/>
  <c r="Y111" i="2"/>
  <c r="AU36" i="2"/>
  <c r="AV69" i="2" s="1"/>
  <c r="AR10" i="2"/>
  <c r="BZ10" i="2" s="1"/>
  <c r="CQ10" i="2" s="1"/>
  <c r="Z11" i="2"/>
  <c r="Y11" i="2"/>
  <c r="D28" i="2"/>
  <c r="AP60" i="2" s="1"/>
  <c r="BF28" i="2" s="1"/>
  <c r="BF44" i="2" s="1"/>
  <c r="BG77" i="2" s="1"/>
  <c r="D29" i="2"/>
  <c r="BU10" i="2"/>
  <c r="CL10" i="2"/>
  <c r="DC10" i="2" s="1"/>
  <c r="BL7" i="2"/>
  <c r="CC7" i="2"/>
  <c r="CT7" i="2" s="1"/>
  <c r="BL5" i="2"/>
  <c r="CC5" i="2"/>
  <c r="CT5" i="2" s="1"/>
  <c r="BL4" i="2"/>
  <c r="CC4" i="2"/>
  <c r="CT4" i="2" s="1"/>
  <c r="BT10" i="2"/>
  <c r="CK10" i="2"/>
  <c r="DB10" i="2" s="1"/>
  <c r="BJ10" i="2"/>
  <c r="CA10" i="2"/>
  <c r="CR10" i="2" s="1"/>
  <c r="BL6" i="2"/>
  <c r="CC6" i="2"/>
  <c r="CT6" i="2" s="1"/>
  <c r="BL10" i="2"/>
  <c r="CC10" i="2"/>
  <c r="CT10" i="2" s="1"/>
  <c r="BF10" i="2"/>
  <c r="BW10" i="2"/>
  <c r="CN10" i="2" s="1"/>
  <c r="BK10" i="2"/>
  <c r="CB10" i="2"/>
  <c r="CS10" i="2" s="1"/>
  <c r="BG10" i="2"/>
  <c r="BX10" i="2"/>
  <c r="CO10" i="2" s="1"/>
  <c r="BL8" i="2"/>
  <c r="CC8" i="2"/>
  <c r="CT8" i="2" s="1"/>
  <c r="F28" i="2"/>
  <c r="E28" i="2"/>
  <c r="X11" i="2"/>
  <c r="C28" i="2"/>
  <c r="AO60" i="2" s="1"/>
  <c r="BE28" i="2" s="1"/>
  <c r="BE44" i="2" s="1"/>
  <c r="BF77" i="2" s="1"/>
  <c r="AV9" i="2"/>
  <c r="AV25" i="2"/>
  <c r="AF5" i="2"/>
  <c r="AA142" i="2" s="1"/>
  <c r="AB142" i="2" s="1"/>
  <c r="AF4" i="2"/>
  <c r="AA141" i="2" s="1"/>
  <c r="AB141" i="2" s="1"/>
  <c r="AF6" i="2"/>
  <c r="AA143" i="2" s="1"/>
  <c r="AB143" i="2" s="1"/>
  <c r="AF7" i="2"/>
  <c r="AA144" i="2" s="1"/>
  <c r="AB144" i="2" s="1"/>
  <c r="AF8" i="2"/>
  <c r="AA145" i="2" s="1"/>
  <c r="AB145" i="2" s="1"/>
  <c r="AF9" i="2"/>
  <c r="AA146" i="2" s="1"/>
  <c r="AB146" i="2" s="1"/>
  <c r="AF10" i="2"/>
  <c r="AA147" i="2" s="1"/>
  <c r="AB147" i="2" s="1"/>
  <c r="AV26" i="2"/>
  <c r="AV10" i="2"/>
  <c r="AV24" i="2"/>
  <c r="AV8" i="2"/>
  <c r="AV21" i="2"/>
  <c r="AV5" i="2"/>
  <c r="AU27" i="2"/>
  <c r="AU11" i="2"/>
  <c r="AT27" i="2"/>
  <c r="AT11" i="2"/>
  <c r="AV7" i="2"/>
  <c r="AV23" i="2"/>
  <c r="AS11" i="2"/>
  <c r="AS27" i="2"/>
  <c r="AF11" i="2"/>
  <c r="AA148" i="2" s="1"/>
  <c r="AB148" i="2" s="1"/>
  <c r="AV20" i="2"/>
  <c r="AV4" i="2"/>
  <c r="AV27" i="2"/>
  <c r="AV11" i="2"/>
  <c r="B28" i="2"/>
  <c r="AM28" i="2" s="1"/>
  <c r="AN28" i="2" s="1"/>
  <c r="AN44" i="2" s="1"/>
  <c r="AO77" i="2" s="1"/>
  <c r="AM12" i="2"/>
  <c r="AA254" i="2" s="1"/>
  <c r="AB254" i="2" s="1"/>
  <c r="AD12" i="2"/>
  <c r="AA119" i="2" s="1"/>
  <c r="AB119" i="2" s="1"/>
  <c r="AF12" i="2"/>
  <c r="AA149" i="2" s="1"/>
  <c r="AB149" i="2" s="1"/>
  <c r="AE12" i="2"/>
  <c r="AA134" i="2" s="1"/>
  <c r="AB134" i="2" s="1"/>
  <c r="AL12" i="2"/>
  <c r="AA239" i="2" s="1"/>
  <c r="AB239" i="2" s="1"/>
  <c r="AC12" i="2"/>
  <c r="AA104" i="2" s="1"/>
  <c r="AB104" i="2" s="1"/>
  <c r="AB12" i="2"/>
  <c r="AA89" i="2" s="1"/>
  <c r="AB89" i="2" s="1"/>
  <c r="AV22" i="2"/>
  <c r="AV6" i="2"/>
  <c r="BC27" i="2"/>
  <c r="BC11" i="2"/>
  <c r="BD11" i="2"/>
  <c r="BD27" i="2"/>
  <c r="AF3" i="2"/>
  <c r="BN3" i="2" s="1"/>
  <c r="CV3" i="2" s="1"/>
  <c r="BY10" i="5" l="1"/>
  <c r="CP10" i="5" s="1"/>
  <c r="AR42" i="2"/>
  <c r="AS75" i="2" s="1"/>
  <c r="AQ42" i="5"/>
  <c r="AR75" i="5" s="1"/>
  <c r="AP42" i="2"/>
  <c r="AQ75" i="2" s="1"/>
  <c r="Y42" i="5"/>
  <c r="AO27" i="5"/>
  <c r="Y28" i="5" s="1"/>
  <c r="AA28" i="5"/>
  <c r="AB28" i="5" s="1"/>
  <c r="AP11" i="5"/>
  <c r="BX11" i="5" s="1"/>
  <c r="CO11" i="5" s="1"/>
  <c r="AA43" i="5"/>
  <c r="AB43" i="5" s="1"/>
  <c r="AQ27" i="5"/>
  <c r="Y58" i="5" s="1"/>
  <c r="AA58" i="5"/>
  <c r="AB58" i="5" s="1"/>
  <c r="AP27" i="2"/>
  <c r="AP43" i="2" s="1"/>
  <c r="AQ76" i="2" s="1"/>
  <c r="AA43" i="2"/>
  <c r="AB43" i="2" s="1"/>
  <c r="AQ11" i="2"/>
  <c r="BY11" i="2" s="1"/>
  <c r="CP11" i="2" s="1"/>
  <c r="AA58" i="2"/>
  <c r="AB58" i="2" s="1"/>
  <c r="AO11" i="2"/>
  <c r="BW11" i="2" s="1"/>
  <c r="CN11" i="2" s="1"/>
  <c r="AA28" i="2"/>
  <c r="AB28" i="2" s="1"/>
  <c r="AR11" i="2"/>
  <c r="BI11" i="2" s="1"/>
  <c r="AA73" i="2"/>
  <c r="AB73" i="2" s="1"/>
  <c r="AR27" i="5"/>
  <c r="Y73" i="5" s="1"/>
  <c r="AA73" i="5"/>
  <c r="AB73" i="5" s="1"/>
  <c r="BG10" i="5"/>
  <c r="Y27" i="5"/>
  <c r="AQ11" i="5"/>
  <c r="BH11" i="5" s="1"/>
  <c r="AO11" i="5"/>
  <c r="BF11" i="5" s="1"/>
  <c r="AP27" i="5"/>
  <c r="Y43" i="5" s="1"/>
  <c r="Y12" i="2"/>
  <c r="AR27" i="2"/>
  <c r="AR43" i="2" s="1"/>
  <c r="AS76" i="2" s="1"/>
  <c r="W58" i="6"/>
  <c r="X58" i="6" s="1"/>
  <c r="X12" i="2"/>
  <c r="AR11" i="5"/>
  <c r="BZ11" i="5" s="1"/>
  <c r="CQ11" i="5" s="1"/>
  <c r="AO59" i="6"/>
  <c r="BE27" i="6" s="1"/>
  <c r="BE43" i="6" s="1"/>
  <c r="BF76" i="6" s="1"/>
  <c r="W73" i="6"/>
  <c r="X73" i="6" s="1"/>
  <c r="W28" i="6"/>
  <c r="X28" i="6" s="1"/>
  <c r="W43" i="6"/>
  <c r="X43" i="6" s="1"/>
  <c r="AE13" i="6"/>
  <c r="AA135" i="6" s="1"/>
  <c r="AB135" i="6" s="1"/>
  <c r="AI13" i="6"/>
  <c r="AA195" i="6" s="1"/>
  <c r="AB195" i="6" s="1"/>
  <c r="AM13" i="6"/>
  <c r="AA255" i="6" s="1"/>
  <c r="AB255" i="6" s="1"/>
  <c r="AB13" i="6"/>
  <c r="AA90" i="6" s="1"/>
  <c r="AB90" i="6" s="1"/>
  <c r="AF13" i="6"/>
  <c r="AA150" i="6" s="1"/>
  <c r="AB150" i="6" s="1"/>
  <c r="AJ13" i="6"/>
  <c r="AA210" i="6" s="1"/>
  <c r="AB210" i="6" s="1"/>
  <c r="AC13" i="6"/>
  <c r="AA105" i="6" s="1"/>
  <c r="AB105" i="6" s="1"/>
  <c r="AG13" i="6"/>
  <c r="AA165" i="6" s="1"/>
  <c r="AB165" i="6" s="1"/>
  <c r="AK13" i="6"/>
  <c r="AA225" i="6" s="1"/>
  <c r="AB225" i="6" s="1"/>
  <c r="AD13" i="6"/>
  <c r="AA120" i="6" s="1"/>
  <c r="AB120" i="6" s="1"/>
  <c r="AH13" i="6"/>
  <c r="AA180" i="6" s="1"/>
  <c r="AB180" i="6" s="1"/>
  <c r="AL13" i="6"/>
  <c r="AA240" i="6" s="1"/>
  <c r="AB240" i="6" s="1"/>
  <c r="AP60" i="4"/>
  <c r="BF28" i="4" s="1"/>
  <c r="BF44" i="4" s="1"/>
  <c r="BG77" i="4" s="1"/>
  <c r="AO60" i="4"/>
  <c r="BE28" i="4" s="1"/>
  <c r="BE44" i="4" s="1"/>
  <c r="BF77" i="4" s="1"/>
  <c r="AR60" i="4"/>
  <c r="BH28" i="4" s="1"/>
  <c r="BH44" i="4" s="1"/>
  <c r="BI77" i="4" s="1"/>
  <c r="W44" i="4"/>
  <c r="X44" i="4" s="1"/>
  <c r="W74" i="4"/>
  <c r="X74" i="4" s="1"/>
  <c r="W29" i="4"/>
  <c r="X29" i="4" s="1"/>
  <c r="W29" i="2"/>
  <c r="X29" i="2" s="1"/>
  <c r="AR42" i="5"/>
  <c r="AS75" i="5" s="1"/>
  <c r="Z12" i="5"/>
  <c r="E44" i="5"/>
  <c r="X12" i="5"/>
  <c r="C44" i="5"/>
  <c r="Y12" i="5"/>
  <c r="D44" i="5"/>
  <c r="AM29" i="5"/>
  <c r="AN29" i="5" s="1"/>
  <c r="AN45" i="5" s="1"/>
  <c r="AO78" i="5" s="1"/>
  <c r="AA12" i="5"/>
  <c r="F44" i="5"/>
  <c r="AP60" i="5"/>
  <c r="BF28" i="5" s="1"/>
  <c r="BF44" i="5" s="1"/>
  <c r="BG77" i="5" s="1"/>
  <c r="AO60" i="5"/>
  <c r="BE28" i="5" s="1"/>
  <c r="BE44" i="5" s="1"/>
  <c r="BF77" i="5" s="1"/>
  <c r="W44" i="5"/>
  <c r="X44" i="5" s="1"/>
  <c r="W74" i="5"/>
  <c r="X74" i="5" s="1"/>
  <c r="BY10" i="2"/>
  <c r="CP10" i="2" s="1"/>
  <c r="BJ1" i="7"/>
  <c r="J44" i="9" s="1"/>
  <c r="CR1" i="7"/>
  <c r="V10" i="7" s="1"/>
  <c r="Y253" i="6"/>
  <c r="BD43" i="6"/>
  <c r="BE76" i="6" s="1"/>
  <c r="AP42" i="6"/>
  <c r="AQ75" i="6" s="1"/>
  <c r="Y42" i="6"/>
  <c r="AT28" i="6"/>
  <c r="AT12" i="6"/>
  <c r="AX32" i="6"/>
  <c r="AX16" i="6"/>
  <c r="Y142" i="6"/>
  <c r="AW37" i="6"/>
  <c r="AX70" i="6" s="1"/>
  <c r="BZ10" i="6"/>
  <c r="CQ10" i="6" s="1"/>
  <c r="BI10" i="6"/>
  <c r="CE17" i="6"/>
  <c r="CV17" i="6" s="1"/>
  <c r="BN17" i="6"/>
  <c r="CE7" i="6"/>
  <c r="CV7" i="6" s="1"/>
  <c r="BN7" i="6"/>
  <c r="CB11" i="6"/>
  <c r="CS11" i="6" s="1"/>
  <c r="BK11" i="6"/>
  <c r="CE4" i="6"/>
  <c r="CV4" i="6" s="1"/>
  <c r="BN4" i="6"/>
  <c r="AV28" i="6"/>
  <c r="AV12" i="6"/>
  <c r="B29" i="6"/>
  <c r="AM29" i="6" s="1"/>
  <c r="AN29" i="6" s="1"/>
  <c r="AN45" i="6" s="1"/>
  <c r="AO78" i="6" s="1"/>
  <c r="AX28" i="6"/>
  <c r="AX12" i="6"/>
  <c r="AU28" i="6"/>
  <c r="AU12" i="6"/>
  <c r="AX25" i="6"/>
  <c r="AX9" i="6"/>
  <c r="AX21" i="6"/>
  <c r="AX5" i="6"/>
  <c r="AX20" i="6"/>
  <c r="AX4" i="6"/>
  <c r="AX34" i="6"/>
  <c r="AX18" i="6"/>
  <c r="AO42" i="6"/>
  <c r="AP75" i="6" s="1"/>
  <c r="Y27" i="6"/>
  <c r="AQ27" i="6"/>
  <c r="AQ11" i="6"/>
  <c r="CE18" i="6"/>
  <c r="CV18" i="6" s="1"/>
  <c r="BN18" i="6"/>
  <c r="CE5" i="6"/>
  <c r="CV5" i="6" s="1"/>
  <c r="BN5" i="6"/>
  <c r="Y72" i="6"/>
  <c r="AR42" i="6"/>
  <c r="AS75" i="6" s="1"/>
  <c r="AP27" i="6"/>
  <c r="AP11" i="6"/>
  <c r="AO27" i="6"/>
  <c r="AO11" i="6"/>
  <c r="Y154" i="6"/>
  <c r="AW49" i="6"/>
  <c r="AX82" i="6" s="1"/>
  <c r="Y153" i="6"/>
  <c r="AW48" i="6"/>
  <c r="AX81" i="6" s="1"/>
  <c r="Y88" i="6"/>
  <c r="AS43" i="6"/>
  <c r="AT76" i="6" s="1"/>
  <c r="AX22" i="6"/>
  <c r="AX6" i="6"/>
  <c r="BW10" i="6"/>
  <c r="CN10" i="6" s="1"/>
  <c r="BF10" i="6"/>
  <c r="Y144" i="6"/>
  <c r="AW39" i="6"/>
  <c r="AX72" i="6" s="1"/>
  <c r="AR27" i="6"/>
  <c r="AR11" i="6"/>
  <c r="Y103" i="6"/>
  <c r="AT43" i="6"/>
  <c r="AU76" i="6" s="1"/>
  <c r="AW36" i="6"/>
  <c r="AX69" i="6" s="1"/>
  <c r="Y141" i="6"/>
  <c r="F28" i="6"/>
  <c r="AA12" i="6" s="1"/>
  <c r="AA74" i="6" s="1"/>
  <c r="AB74" i="6" s="1"/>
  <c r="AS28" i="6"/>
  <c r="AS12" i="6"/>
  <c r="D28" i="6"/>
  <c r="Y12" i="6" s="1"/>
  <c r="AA44" i="6" s="1"/>
  <c r="AB44" i="6" s="1"/>
  <c r="AY28" i="6"/>
  <c r="AY12" i="6"/>
  <c r="CE11" i="6"/>
  <c r="CV11" i="6" s="1"/>
  <c r="BN11" i="6"/>
  <c r="CE15" i="6"/>
  <c r="CV15" i="6" s="1"/>
  <c r="BN15" i="6"/>
  <c r="AX24" i="6"/>
  <c r="AX8" i="6"/>
  <c r="AX33" i="6"/>
  <c r="AX17" i="6"/>
  <c r="AX30" i="6"/>
  <c r="AX14" i="6"/>
  <c r="CE8" i="6"/>
  <c r="CV8" i="6" s="1"/>
  <c r="BN8" i="6"/>
  <c r="CK11" i="6"/>
  <c r="DB11" i="6" s="1"/>
  <c r="BT11" i="6"/>
  <c r="CC11" i="6"/>
  <c r="CT11" i="6" s="1"/>
  <c r="BL11" i="6"/>
  <c r="CE14" i="6"/>
  <c r="CV14" i="6" s="1"/>
  <c r="BN14" i="6"/>
  <c r="Y146" i="6"/>
  <c r="AW41" i="6"/>
  <c r="AX74" i="6" s="1"/>
  <c r="CE10" i="6"/>
  <c r="CV10" i="6" s="1"/>
  <c r="BN10" i="6"/>
  <c r="CD11" i="6"/>
  <c r="CU11" i="6" s="1"/>
  <c r="BM11" i="6"/>
  <c r="CE6" i="6"/>
  <c r="CV6" i="6" s="1"/>
  <c r="BN6" i="6"/>
  <c r="BY10" i="6"/>
  <c r="CP10" i="6" s="1"/>
  <c r="BH10" i="6"/>
  <c r="CF11" i="6"/>
  <c r="CW11" i="6" s="1"/>
  <c r="BO11" i="6"/>
  <c r="C28" i="6"/>
  <c r="X12" i="6" s="1"/>
  <c r="AA29" i="6" s="1"/>
  <c r="AB29" i="6" s="1"/>
  <c r="AX26" i="6"/>
  <c r="AX10" i="6"/>
  <c r="Y155" i="6"/>
  <c r="AW50" i="6"/>
  <c r="AX83" i="6" s="1"/>
  <c r="BN16" i="6"/>
  <c r="CE16" i="6"/>
  <c r="CV16" i="6" s="1"/>
  <c r="CL11" i="6"/>
  <c r="DC11" i="6" s="1"/>
  <c r="BU11" i="6"/>
  <c r="AR59" i="6"/>
  <c r="BH27" i="6" s="1"/>
  <c r="BH43" i="6" s="1"/>
  <c r="BI76" i="6" s="1"/>
  <c r="BJ11" i="6"/>
  <c r="CA11" i="6"/>
  <c r="CR11" i="6" s="1"/>
  <c r="BX10" i="6"/>
  <c r="CO10" i="6" s="1"/>
  <c r="BG10" i="6"/>
  <c r="BD28" i="6"/>
  <c r="BD12" i="6"/>
  <c r="AW28" i="6"/>
  <c r="AW12" i="6"/>
  <c r="E28" i="6"/>
  <c r="Z12" i="6" s="1"/>
  <c r="AA59" i="6" s="1"/>
  <c r="AB59" i="6" s="1"/>
  <c r="BC28" i="6"/>
  <c r="BC12" i="6"/>
  <c r="Y148" i="6"/>
  <c r="AW43" i="6"/>
  <c r="AX76" i="6" s="1"/>
  <c r="Y152" i="6"/>
  <c r="AW47" i="6"/>
  <c r="AX80" i="6" s="1"/>
  <c r="AX23" i="6"/>
  <c r="AX7" i="6"/>
  <c r="AH3" i="6"/>
  <c r="BP3" i="6" s="1"/>
  <c r="CX3" i="6" s="1"/>
  <c r="AX31" i="6"/>
  <c r="AX15" i="6"/>
  <c r="Y145" i="6"/>
  <c r="AW40" i="6"/>
  <c r="AX73" i="6" s="1"/>
  <c r="Y238" i="6"/>
  <c r="BC43" i="6"/>
  <c r="BD76" i="6" s="1"/>
  <c r="AQ59" i="6"/>
  <c r="BG27" i="6" s="1"/>
  <c r="BG43" i="6" s="1"/>
  <c r="BH76" i="6" s="1"/>
  <c r="Y118" i="6"/>
  <c r="AU43" i="6"/>
  <c r="AV76" i="6" s="1"/>
  <c r="Y151" i="6"/>
  <c r="AW46" i="6"/>
  <c r="AX79" i="6" s="1"/>
  <c r="CE9" i="6"/>
  <c r="CV9" i="6" s="1"/>
  <c r="BN9" i="6"/>
  <c r="Y147" i="6"/>
  <c r="AW42" i="6"/>
  <c r="AX75" i="6" s="1"/>
  <c r="Y133" i="6"/>
  <c r="AV43" i="6"/>
  <c r="AW76" i="6" s="1"/>
  <c r="AP59" i="6"/>
  <c r="BF27" i="6" s="1"/>
  <c r="BF43" i="6" s="1"/>
  <c r="BG76" i="6" s="1"/>
  <c r="Y143" i="6"/>
  <c r="AW38" i="6"/>
  <c r="AX71" i="6" s="1"/>
  <c r="Y57" i="6"/>
  <c r="AQ42" i="6"/>
  <c r="AR75" i="6" s="1"/>
  <c r="Y163" i="6"/>
  <c r="AX43" i="6"/>
  <c r="AY76" i="6" s="1"/>
  <c r="CG5" i="5"/>
  <c r="CX5" i="5" s="1"/>
  <c r="BP5" i="5"/>
  <c r="BU12" i="5"/>
  <c r="CL12" i="5"/>
  <c r="DC12" i="5" s="1"/>
  <c r="AZ22" i="5"/>
  <c r="AZ6" i="5"/>
  <c r="F29" i="5"/>
  <c r="CG14" i="5"/>
  <c r="CX14" i="5" s="1"/>
  <c r="BP14" i="5"/>
  <c r="Y172" i="5"/>
  <c r="AY37" i="5"/>
  <c r="AZ70" i="5" s="1"/>
  <c r="Y177" i="5"/>
  <c r="AY42" i="5"/>
  <c r="AZ75" i="5" s="1"/>
  <c r="AQ43" i="5"/>
  <c r="AR76" i="5" s="1"/>
  <c r="Y171" i="5"/>
  <c r="AY36" i="5"/>
  <c r="AZ69" i="5" s="1"/>
  <c r="AY44" i="5"/>
  <c r="AZ77" i="5" s="1"/>
  <c r="Y179" i="5"/>
  <c r="AZ9" i="5"/>
  <c r="AZ25" i="5"/>
  <c r="AZ5" i="5"/>
  <c r="AZ21" i="5"/>
  <c r="AZ15" i="5"/>
  <c r="AZ31" i="5"/>
  <c r="AZ18" i="5"/>
  <c r="AZ34" i="5"/>
  <c r="AT29" i="5"/>
  <c r="AT13" i="5"/>
  <c r="AX13" i="5"/>
  <c r="AX29" i="5"/>
  <c r="AV29" i="5"/>
  <c r="AV13" i="5"/>
  <c r="AS13" i="5"/>
  <c r="AS29" i="5"/>
  <c r="Y181" i="5"/>
  <c r="AY46" i="5"/>
  <c r="AZ79" i="5" s="1"/>
  <c r="Y185" i="5"/>
  <c r="AY50" i="5"/>
  <c r="AZ83" i="5" s="1"/>
  <c r="CF12" i="5"/>
  <c r="CW12" i="5" s="1"/>
  <c r="BO12" i="5"/>
  <c r="Y194" i="5"/>
  <c r="AZ44" i="5"/>
  <c r="BA77" i="5" s="1"/>
  <c r="CG16" i="5"/>
  <c r="CX16" i="5" s="1"/>
  <c r="BP16" i="5"/>
  <c r="CG4" i="5"/>
  <c r="CX4" i="5" s="1"/>
  <c r="BP4" i="5"/>
  <c r="AZ10" i="5"/>
  <c r="AZ26" i="5"/>
  <c r="AZ20" i="5"/>
  <c r="AZ4" i="5"/>
  <c r="AY29" i="5"/>
  <c r="AY13" i="5"/>
  <c r="CG18" i="5"/>
  <c r="CX18" i="5" s="1"/>
  <c r="BP18" i="5"/>
  <c r="Y183" i="5"/>
  <c r="AY48" i="5"/>
  <c r="AZ81" i="5" s="1"/>
  <c r="Y254" i="5"/>
  <c r="BD44" i="5"/>
  <c r="BE77" i="5" s="1"/>
  <c r="CG17" i="5"/>
  <c r="CX17" i="5" s="1"/>
  <c r="BP17" i="5"/>
  <c r="CG6" i="5"/>
  <c r="CX6" i="5" s="1"/>
  <c r="BP6" i="5"/>
  <c r="CK12" i="5"/>
  <c r="DB12" i="5" s="1"/>
  <c r="BT12" i="5"/>
  <c r="AT44" i="5"/>
  <c r="AU77" i="5" s="1"/>
  <c r="Y104" i="5"/>
  <c r="AZ8" i="5"/>
  <c r="AZ24" i="5"/>
  <c r="AJ3" i="5"/>
  <c r="BR3" i="5" s="1"/>
  <c r="CZ3" i="5" s="1"/>
  <c r="AZ16" i="5"/>
  <c r="AZ32" i="5"/>
  <c r="CG7" i="5"/>
  <c r="CX7" i="5" s="1"/>
  <c r="BP7" i="5"/>
  <c r="E29" i="5"/>
  <c r="D29" i="5"/>
  <c r="BD13" i="5"/>
  <c r="BD29" i="5"/>
  <c r="AW13" i="5"/>
  <c r="AW29" i="5"/>
  <c r="CC12" i="5"/>
  <c r="CT12" i="5" s="1"/>
  <c r="BL12" i="5"/>
  <c r="CA12" i="5"/>
  <c r="CR12" i="5" s="1"/>
  <c r="BJ12" i="5"/>
  <c r="CG15" i="5"/>
  <c r="CX15" i="5" s="1"/>
  <c r="BP15" i="5"/>
  <c r="CG8" i="5"/>
  <c r="CX8" i="5" s="1"/>
  <c r="BP8" i="5"/>
  <c r="CE12" i="5"/>
  <c r="CV12" i="5" s="1"/>
  <c r="BN12" i="5"/>
  <c r="W59" i="5"/>
  <c r="X59" i="5" s="1"/>
  <c r="CD12" i="5"/>
  <c r="CU12" i="5" s="1"/>
  <c r="BM12" i="5"/>
  <c r="CG9" i="5"/>
  <c r="CX9" i="5" s="1"/>
  <c r="BP9" i="5"/>
  <c r="CG10" i="5"/>
  <c r="CX10" i="5" s="1"/>
  <c r="BP10" i="5"/>
  <c r="CG12" i="5"/>
  <c r="CX12" i="5" s="1"/>
  <c r="BP12" i="5"/>
  <c r="AZ17" i="5"/>
  <c r="AZ33" i="5"/>
  <c r="BC29" i="5"/>
  <c r="BC13" i="5"/>
  <c r="Y164" i="5"/>
  <c r="AX44" i="5"/>
  <c r="AY77" i="5" s="1"/>
  <c r="CH12" i="5"/>
  <c r="CY12" i="5" s="1"/>
  <c r="BQ12" i="5"/>
  <c r="Y184" i="5"/>
  <c r="AY49" i="5"/>
  <c r="AZ82" i="5" s="1"/>
  <c r="Y173" i="5"/>
  <c r="AY38" i="5"/>
  <c r="AZ71" i="5" s="1"/>
  <c r="W29" i="5"/>
  <c r="X29" i="5" s="1"/>
  <c r="BC44" i="5"/>
  <c r="BD77" i="5" s="1"/>
  <c r="Y239" i="5"/>
  <c r="CB12" i="5"/>
  <c r="CS12" i="5" s="1"/>
  <c r="BK12" i="5"/>
  <c r="AZ27" i="5"/>
  <c r="AZ11" i="5"/>
  <c r="AZ7" i="5"/>
  <c r="AZ23" i="5"/>
  <c r="AZ30" i="5"/>
  <c r="AZ14" i="5"/>
  <c r="Y174" i="5"/>
  <c r="AY39" i="5"/>
  <c r="AZ72" i="5" s="1"/>
  <c r="AU29" i="5"/>
  <c r="AU13" i="5"/>
  <c r="AZ29" i="5"/>
  <c r="AZ13" i="5"/>
  <c r="C29" i="5"/>
  <c r="Y119" i="5"/>
  <c r="AU44" i="5"/>
  <c r="AV77" i="5" s="1"/>
  <c r="Y89" i="5"/>
  <c r="AS44" i="5"/>
  <c r="AT77" i="5" s="1"/>
  <c r="AY47" i="5"/>
  <c r="AZ80" i="5" s="1"/>
  <c r="Y182" i="5"/>
  <c r="Y175" i="5"/>
  <c r="AY40" i="5"/>
  <c r="AZ73" i="5" s="1"/>
  <c r="Y149" i="5"/>
  <c r="AW44" i="5"/>
  <c r="AX77" i="5" s="1"/>
  <c r="AQ60" i="5"/>
  <c r="BG28" i="5" s="1"/>
  <c r="BG44" i="5" s="1"/>
  <c r="BH77" i="5" s="1"/>
  <c r="Y134" i="5"/>
  <c r="AV44" i="5"/>
  <c r="AW77" i="5" s="1"/>
  <c r="Y176" i="5"/>
  <c r="AY41" i="5"/>
  <c r="AZ74" i="5" s="1"/>
  <c r="CF8" i="4"/>
  <c r="CW8" i="4" s="1"/>
  <c r="BO8" i="4"/>
  <c r="AY29" i="4"/>
  <c r="AY13" i="4"/>
  <c r="AY23" i="4"/>
  <c r="AY7" i="4"/>
  <c r="Y158" i="4"/>
  <c r="AX38" i="4"/>
  <c r="AY71" i="4" s="1"/>
  <c r="Y160" i="4"/>
  <c r="AX40" i="4"/>
  <c r="AY73" i="4" s="1"/>
  <c r="E29" i="4"/>
  <c r="Z13" i="4" s="1"/>
  <c r="AA60" i="4" s="1"/>
  <c r="AB60" i="4" s="1"/>
  <c r="AS29" i="4"/>
  <c r="AS13" i="4"/>
  <c r="AQ28" i="4"/>
  <c r="AQ12" i="4"/>
  <c r="CL12" i="4"/>
  <c r="DC12" i="4" s="1"/>
  <c r="BU12" i="4"/>
  <c r="CK12" i="4"/>
  <c r="DB12" i="4" s="1"/>
  <c r="BT12" i="4"/>
  <c r="AY26" i="4"/>
  <c r="AY10" i="4"/>
  <c r="AY6" i="4"/>
  <c r="AY22" i="4"/>
  <c r="AY30" i="4"/>
  <c r="AY14" i="4"/>
  <c r="AY33" i="4"/>
  <c r="AY17" i="4"/>
  <c r="CF4" i="4"/>
  <c r="CW4" i="4" s="1"/>
  <c r="BO4" i="4"/>
  <c r="Y179" i="4"/>
  <c r="AY44" i="4"/>
  <c r="AZ77" i="4" s="1"/>
  <c r="Y162" i="4"/>
  <c r="AX42" i="4"/>
  <c r="AY75" i="4" s="1"/>
  <c r="Y159" i="4"/>
  <c r="AX39" i="4"/>
  <c r="AY72" i="4" s="1"/>
  <c r="Y119" i="4"/>
  <c r="AU44" i="4"/>
  <c r="AV77" i="4" s="1"/>
  <c r="Y43" i="4"/>
  <c r="AP43" i="4"/>
  <c r="AQ76" i="4" s="1"/>
  <c r="Y170" i="4"/>
  <c r="AX50" i="4"/>
  <c r="AY83" i="4" s="1"/>
  <c r="CF15" i="4"/>
  <c r="CW15" i="4" s="1"/>
  <c r="BO15" i="4"/>
  <c r="AX29" i="4"/>
  <c r="AX13" i="4"/>
  <c r="Y157" i="4"/>
  <c r="AX37" i="4"/>
  <c r="AY70" i="4" s="1"/>
  <c r="AY27" i="4"/>
  <c r="AY11" i="4"/>
  <c r="AY21" i="4"/>
  <c r="AY5" i="4"/>
  <c r="CG12" i="4"/>
  <c r="CX12" i="4" s="1"/>
  <c r="BP12" i="4"/>
  <c r="CF18" i="4"/>
  <c r="CW18" i="4" s="1"/>
  <c r="BO18" i="4"/>
  <c r="Y167" i="4"/>
  <c r="AX47" i="4"/>
  <c r="AY80" i="4" s="1"/>
  <c r="AZ29" i="4"/>
  <c r="AZ13" i="4"/>
  <c r="CF14" i="4"/>
  <c r="CW14" i="4" s="1"/>
  <c r="BO14" i="4"/>
  <c r="CF12" i="4"/>
  <c r="CW12" i="4" s="1"/>
  <c r="BO12" i="4"/>
  <c r="F29" i="4"/>
  <c r="AA13" i="4" s="1"/>
  <c r="AA75" i="4" s="1"/>
  <c r="AB75" i="4" s="1"/>
  <c r="BD13" i="4"/>
  <c r="BD29" i="4"/>
  <c r="AW29" i="4"/>
  <c r="AW13" i="4"/>
  <c r="CD12" i="4"/>
  <c r="CU12" i="4" s="1"/>
  <c r="BM12" i="4"/>
  <c r="W59" i="4"/>
  <c r="X59" i="4" s="1"/>
  <c r="CF16" i="4"/>
  <c r="CW16" i="4" s="1"/>
  <c r="BO16" i="4"/>
  <c r="Y254" i="4"/>
  <c r="BD44" i="4"/>
  <c r="BE77" i="4" s="1"/>
  <c r="Y239" i="4"/>
  <c r="BC44" i="4"/>
  <c r="BD77" i="4" s="1"/>
  <c r="BY11" i="4"/>
  <c r="CP11" i="4" s="1"/>
  <c r="BH11" i="4"/>
  <c r="AY25" i="4"/>
  <c r="AY9" i="4"/>
  <c r="AI3" i="4"/>
  <c r="BQ3" i="4" s="1"/>
  <c r="CY3" i="4" s="1"/>
  <c r="AY31" i="4"/>
  <c r="AY15" i="4"/>
  <c r="AY34" i="4"/>
  <c r="AY18" i="4"/>
  <c r="Y156" i="4"/>
  <c r="AX36" i="4"/>
  <c r="AY69" i="4" s="1"/>
  <c r="CB12" i="4"/>
  <c r="CS12" i="4" s="1"/>
  <c r="BK12" i="4"/>
  <c r="AO28" i="4"/>
  <c r="AO12" i="4"/>
  <c r="BW11" i="4"/>
  <c r="CN11" i="4" s="1"/>
  <c r="BF11" i="4"/>
  <c r="BO17" i="4"/>
  <c r="CF17" i="4"/>
  <c r="CW17" i="4" s="1"/>
  <c r="CA12" i="4"/>
  <c r="CR12" i="4" s="1"/>
  <c r="BJ12" i="4"/>
  <c r="CE12" i="4"/>
  <c r="CV12" i="4" s="1"/>
  <c r="BN12" i="4"/>
  <c r="BZ11" i="4"/>
  <c r="CQ11" i="4" s="1"/>
  <c r="BI11" i="4"/>
  <c r="D29" i="4"/>
  <c r="Y13" i="4" s="1"/>
  <c r="AA45" i="4" s="1"/>
  <c r="AB45" i="4" s="1"/>
  <c r="AV13" i="4"/>
  <c r="AV29" i="4"/>
  <c r="AY20" i="4"/>
  <c r="AY4" i="4"/>
  <c r="Y161" i="4"/>
  <c r="AX41" i="4"/>
  <c r="AY74" i="4" s="1"/>
  <c r="CF10" i="4"/>
  <c r="CW10" i="4" s="1"/>
  <c r="BO10" i="4"/>
  <c r="CF7" i="4"/>
  <c r="CW7" i="4" s="1"/>
  <c r="BO7" i="4"/>
  <c r="CC12" i="4"/>
  <c r="CT12" i="4" s="1"/>
  <c r="BL12" i="4"/>
  <c r="BX11" i="4"/>
  <c r="CO11" i="4" s="1"/>
  <c r="BG11" i="4"/>
  <c r="BC29" i="4"/>
  <c r="BC13" i="4"/>
  <c r="Y166" i="4"/>
  <c r="AX46" i="4"/>
  <c r="AY79" i="4" s="1"/>
  <c r="Y164" i="4"/>
  <c r="AX44" i="4"/>
  <c r="AY77" i="4" s="1"/>
  <c r="AT29" i="4"/>
  <c r="AT13" i="4"/>
  <c r="AU29" i="4"/>
  <c r="AU13" i="4"/>
  <c r="C29" i="4"/>
  <c r="X13" i="4" s="1"/>
  <c r="AA30" i="4" s="1"/>
  <c r="AB30" i="4" s="1"/>
  <c r="Y134" i="4"/>
  <c r="AV44" i="4"/>
  <c r="AW77" i="4" s="1"/>
  <c r="AQ60" i="4"/>
  <c r="BG28" i="4" s="1"/>
  <c r="BG44" i="4" s="1"/>
  <c r="BH77" i="4" s="1"/>
  <c r="Y168" i="4"/>
  <c r="AX48" i="4"/>
  <c r="AY81" i="4" s="1"/>
  <c r="CF5" i="4"/>
  <c r="CW5" i="4" s="1"/>
  <c r="BO5" i="4"/>
  <c r="AP12" i="4"/>
  <c r="AP28" i="4"/>
  <c r="Y58" i="4"/>
  <c r="AQ43" i="4"/>
  <c r="AR76" i="4" s="1"/>
  <c r="AY24" i="4"/>
  <c r="AY8" i="4"/>
  <c r="AY32" i="4"/>
  <c r="AY16" i="4"/>
  <c r="CF6" i="4"/>
  <c r="CW6" i="4" s="1"/>
  <c r="BO6" i="4"/>
  <c r="CF9" i="4"/>
  <c r="CW9" i="4" s="1"/>
  <c r="BO9" i="4"/>
  <c r="Y104" i="4"/>
  <c r="AT44" i="4"/>
  <c r="AU77" i="4" s="1"/>
  <c r="Y28" i="4"/>
  <c r="AO43" i="4"/>
  <c r="AP76" i="4" s="1"/>
  <c r="Y169" i="4"/>
  <c r="AX49" i="4"/>
  <c r="AY82" i="4" s="1"/>
  <c r="AR28" i="4"/>
  <c r="AR12" i="4"/>
  <c r="Y89" i="4"/>
  <c r="AS44" i="4"/>
  <c r="AT77" i="4" s="1"/>
  <c r="Y149" i="4"/>
  <c r="AW44" i="4"/>
  <c r="AX77" i="4" s="1"/>
  <c r="Y73" i="4"/>
  <c r="AR43" i="4"/>
  <c r="AS76" i="4" s="1"/>
  <c r="W44" i="2"/>
  <c r="X44" i="2" s="1"/>
  <c r="AQ60" i="2"/>
  <c r="BG28" i="2" s="1"/>
  <c r="BG44" i="2" s="1"/>
  <c r="BH77" i="2" s="1"/>
  <c r="W59" i="2"/>
  <c r="X59" i="2" s="1"/>
  <c r="W45" i="2"/>
  <c r="X45" i="2" s="1"/>
  <c r="AP61" i="2"/>
  <c r="BF29" i="2" s="1"/>
  <c r="BF45" i="2" s="1"/>
  <c r="BG78" i="2" s="1"/>
  <c r="AR60" i="2"/>
  <c r="BH28" i="2" s="1"/>
  <c r="BH44" i="2" s="1"/>
  <c r="BI77" i="2" s="1"/>
  <c r="W74" i="2"/>
  <c r="X74" i="2" s="1"/>
  <c r="AQ27" i="2"/>
  <c r="Y58" i="2" s="1"/>
  <c r="Y238" i="2"/>
  <c r="BC43" i="2"/>
  <c r="BD76" i="2" s="1"/>
  <c r="Y253" i="2"/>
  <c r="BD43" i="2"/>
  <c r="BE76" i="2" s="1"/>
  <c r="Y133" i="2"/>
  <c r="AV43" i="2"/>
  <c r="AW76" i="2" s="1"/>
  <c r="Y129" i="2"/>
  <c r="AV39" i="2"/>
  <c r="AW72" i="2" s="1"/>
  <c r="Y127" i="2"/>
  <c r="AV37" i="2"/>
  <c r="AW70" i="2" s="1"/>
  <c r="Y132" i="2"/>
  <c r="AV42" i="2"/>
  <c r="AW75" i="2" s="1"/>
  <c r="Y131" i="2"/>
  <c r="AV41" i="2"/>
  <c r="AW74" i="2" s="1"/>
  <c r="Y126" i="2"/>
  <c r="AV36" i="2"/>
  <c r="AW69" i="2" s="1"/>
  <c r="Y128" i="2"/>
  <c r="AV38" i="2"/>
  <c r="AW71" i="2" s="1"/>
  <c r="Y130" i="2"/>
  <c r="AV40" i="2"/>
  <c r="AW73" i="2" s="1"/>
  <c r="Y118" i="2"/>
  <c r="AU43" i="2"/>
  <c r="AV76" i="2" s="1"/>
  <c r="Y88" i="2"/>
  <c r="AS43" i="2"/>
  <c r="AT76" i="2" s="1"/>
  <c r="Y103" i="2"/>
  <c r="AT43" i="2"/>
  <c r="AU76" i="2" s="1"/>
  <c r="BI10" i="2"/>
  <c r="AP11" i="2"/>
  <c r="BG11" i="2" s="1"/>
  <c r="AA12" i="2"/>
  <c r="Z12" i="2"/>
  <c r="BM10" i="2"/>
  <c r="CD10" i="2"/>
  <c r="CU10" i="2" s="1"/>
  <c r="BU11" i="2"/>
  <c r="CL11" i="2"/>
  <c r="DC11" i="2" s="1"/>
  <c r="BM4" i="2"/>
  <c r="CD4" i="2"/>
  <c r="CU4" i="2" s="1"/>
  <c r="BM7" i="2"/>
  <c r="CD7" i="2"/>
  <c r="CU7" i="2" s="1"/>
  <c r="BT11" i="2"/>
  <c r="CK11" i="2"/>
  <c r="DB11" i="2" s="1"/>
  <c r="BK11" i="2"/>
  <c r="CB11" i="2"/>
  <c r="CS11" i="2" s="1"/>
  <c r="BM8" i="2"/>
  <c r="CD8" i="2"/>
  <c r="CU8" i="2" s="1"/>
  <c r="BM9" i="2"/>
  <c r="CD9" i="2"/>
  <c r="CU9" i="2" s="1"/>
  <c r="BM6" i="2"/>
  <c r="CD6" i="2"/>
  <c r="CU6" i="2" s="1"/>
  <c r="BL11" i="2"/>
  <c r="CC11" i="2"/>
  <c r="CT11" i="2" s="1"/>
  <c r="BM5" i="2"/>
  <c r="CD5" i="2"/>
  <c r="CU5" i="2" s="1"/>
  <c r="BM11" i="2"/>
  <c r="CD11" i="2"/>
  <c r="CU11" i="2" s="1"/>
  <c r="BJ11" i="2"/>
  <c r="CA11" i="2"/>
  <c r="CR11" i="2" s="1"/>
  <c r="F29" i="2"/>
  <c r="E29" i="2"/>
  <c r="Z13" i="2" s="1"/>
  <c r="AA60" i="2" s="1"/>
  <c r="AB60" i="2" s="1"/>
  <c r="C29" i="2"/>
  <c r="AO27" i="2"/>
  <c r="AW28" i="2"/>
  <c r="AW12" i="2"/>
  <c r="AW20" i="2"/>
  <c r="AW4" i="2"/>
  <c r="AS28" i="2"/>
  <c r="AS12" i="2"/>
  <c r="BC12" i="2"/>
  <c r="BC28" i="2"/>
  <c r="AV28" i="2"/>
  <c r="AV12" i="2"/>
  <c r="AU12" i="2"/>
  <c r="AU28" i="2"/>
  <c r="AW24" i="2"/>
  <c r="AW8" i="2"/>
  <c r="AW21" i="2"/>
  <c r="AW5" i="2"/>
  <c r="AT28" i="2"/>
  <c r="AT12" i="2"/>
  <c r="AW11" i="2"/>
  <c r="AW27" i="2"/>
  <c r="AW9" i="2"/>
  <c r="AW25" i="2"/>
  <c r="AG5" i="2"/>
  <c r="AA157" i="2" s="1"/>
  <c r="AB157" i="2" s="1"/>
  <c r="AG4" i="2"/>
  <c r="AA156" i="2" s="1"/>
  <c r="AB156" i="2" s="1"/>
  <c r="AG6" i="2"/>
  <c r="AA158" i="2" s="1"/>
  <c r="AB158" i="2" s="1"/>
  <c r="AG7" i="2"/>
  <c r="AA159" i="2" s="1"/>
  <c r="AB159" i="2" s="1"/>
  <c r="AG8" i="2"/>
  <c r="AA160" i="2" s="1"/>
  <c r="AB160" i="2" s="1"/>
  <c r="AG9" i="2"/>
  <c r="AA161" i="2" s="1"/>
  <c r="AB161" i="2" s="1"/>
  <c r="AG10" i="2"/>
  <c r="AA162" i="2" s="1"/>
  <c r="AB162" i="2" s="1"/>
  <c r="AG11" i="2"/>
  <c r="AA163" i="2" s="1"/>
  <c r="AB163" i="2" s="1"/>
  <c r="AG12" i="2"/>
  <c r="AA164" i="2" s="1"/>
  <c r="AB164" i="2" s="1"/>
  <c r="AW7" i="2"/>
  <c r="AW23" i="2"/>
  <c r="AF13" i="2"/>
  <c r="AA150" i="2" s="1"/>
  <c r="AB150" i="2" s="1"/>
  <c r="B29" i="2"/>
  <c r="AM29" i="2" s="1"/>
  <c r="AN29" i="2" s="1"/>
  <c r="AN45" i="2" s="1"/>
  <c r="AO78" i="2" s="1"/>
  <c r="AD13" i="2"/>
  <c r="AA120" i="2" s="1"/>
  <c r="AB120" i="2" s="1"/>
  <c r="AL13" i="2"/>
  <c r="AA240" i="2" s="1"/>
  <c r="AB240" i="2" s="1"/>
  <c r="AC13" i="2"/>
  <c r="AA105" i="2" s="1"/>
  <c r="AB105" i="2" s="1"/>
  <c r="AB13" i="2"/>
  <c r="AA90" i="2" s="1"/>
  <c r="AB90" i="2" s="1"/>
  <c r="AH13" i="2"/>
  <c r="AA180" i="2" s="1"/>
  <c r="AB180" i="2" s="1"/>
  <c r="AE13" i="2"/>
  <c r="AA135" i="2" s="1"/>
  <c r="AB135" i="2" s="1"/>
  <c r="Y13" i="2"/>
  <c r="AA45" i="2" s="1"/>
  <c r="AB45" i="2" s="1"/>
  <c r="AM13" i="2"/>
  <c r="AA255" i="2" s="1"/>
  <c r="AB255" i="2" s="1"/>
  <c r="AG13" i="2"/>
  <c r="AA165" i="2" s="1"/>
  <c r="AB165" i="2" s="1"/>
  <c r="BD28" i="2"/>
  <c r="BD12" i="2"/>
  <c r="AW10" i="2"/>
  <c r="AW26" i="2"/>
  <c r="AW6" i="2"/>
  <c r="AW22" i="2"/>
  <c r="AG3" i="2"/>
  <c r="BO3" i="2" s="1"/>
  <c r="CW3" i="2" s="1"/>
  <c r="BY11" i="5" l="1"/>
  <c r="CP11" i="5" s="1"/>
  <c r="Y43" i="2"/>
  <c r="BG11" i="5"/>
  <c r="BF11" i="2"/>
  <c r="AR43" i="5"/>
  <c r="AS76" i="5" s="1"/>
  <c r="BH11" i="2"/>
  <c r="P51" i="9"/>
  <c r="H56" i="9" s="1"/>
  <c r="P52" i="9"/>
  <c r="H55" i="9" s="1"/>
  <c r="P53" i="9"/>
  <c r="H57" i="9" s="1"/>
  <c r="P54" i="9"/>
  <c r="H59" i="9" s="1"/>
  <c r="P55" i="9"/>
  <c r="H58" i="9" s="1"/>
  <c r="AO43" i="5"/>
  <c r="AP76" i="5" s="1"/>
  <c r="BZ11" i="2"/>
  <c r="CQ11" i="2" s="1"/>
  <c r="AR28" i="5"/>
  <c r="AR44" i="5" s="1"/>
  <c r="AS77" i="5" s="1"/>
  <c r="AA74" i="5"/>
  <c r="AB74" i="5" s="1"/>
  <c r="AP28" i="5"/>
  <c r="Y44" i="5" s="1"/>
  <c r="AA44" i="5"/>
  <c r="AB44" i="5" s="1"/>
  <c r="AQ12" i="5"/>
  <c r="BH12" i="5" s="1"/>
  <c r="AA59" i="5"/>
  <c r="AB59" i="5" s="1"/>
  <c r="AQ28" i="2"/>
  <c r="Y59" i="2" s="1"/>
  <c r="AA59" i="2"/>
  <c r="AB59" i="2" s="1"/>
  <c r="AP28" i="2"/>
  <c r="AP44" i="2" s="1"/>
  <c r="AQ77" i="2" s="1"/>
  <c r="AA44" i="2"/>
  <c r="AB44" i="2" s="1"/>
  <c r="AR28" i="2"/>
  <c r="AR44" i="2" s="1"/>
  <c r="AS77" i="2" s="1"/>
  <c r="AA74" i="2"/>
  <c r="AB74" i="2" s="1"/>
  <c r="AO28" i="5"/>
  <c r="Y29" i="5" s="1"/>
  <c r="AA29" i="5"/>
  <c r="AB29" i="5" s="1"/>
  <c r="AO28" i="2"/>
  <c r="AO44" i="2" s="1"/>
  <c r="AP77" i="2" s="1"/>
  <c r="AA29" i="2"/>
  <c r="AB29" i="2" s="1"/>
  <c r="Y73" i="2"/>
  <c r="BW11" i="5"/>
  <c r="CN11" i="5" s="1"/>
  <c r="AP12" i="2"/>
  <c r="BX12" i="2" s="1"/>
  <c r="CO12" i="2" s="1"/>
  <c r="AP43" i="5"/>
  <c r="AQ76" i="5" s="1"/>
  <c r="AO12" i="2"/>
  <c r="BF12" i="2" s="1"/>
  <c r="BI11" i="5"/>
  <c r="AO12" i="5"/>
  <c r="BF12" i="5" s="1"/>
  <c r="AR12" i="5"/>
  <c r="BZ12" i="5" s="1"/>
  <c r="CQ12" i="5" s="1"/>
  <c r="AQ28" i="5"/>
  <c r="Y59" i="5" s="1"/>
  <c r="AQ61" i="4"/>
  <c r="BG29" i="4" s="1"/>
  <c r="BG45" i="4" s="1"/>
  <c r="BH78" i="4" s="1"/>
  <c r="W59" i="6"/>
  <c r="X59" i="6" s="1"/>
  <c r="AR60" i="6"/>
  <c r="BH28" i="6" s="1"/>
  <c r="BH44" i="6" s="1"/>
  <c r="BI77" i="6" s="1"/>
  <c r="AQ60" i="6"/>
  <c r="BG28" i="6" s="1"/>
  <c r="BG44" i="6" s="1"/>
  <c r="BH77" i="6" s="1"/>
  <c r="W44" i="6"/>
  <c r="X44" i="6" s="1"/>
  <c r="AP60" i="6"/>
  <c r="BF28" i="6" s="1"/>
  <c r="BF44" i="6" s="1"/>
  <c r="BG77" i="6" s="1"/>
  <c r="W60" i="4"/>
  <c r="X60" i="4" s="1"/>
  <c r="AO61" i="4"/>
  <c r="BE29" i="4" s="1"/>
  <c r="BE45" i="4" s="1"/>
  <c r="BF78" i="4" s="1"/>
  <c r="AP61" i="4"/>
  <c r="BF29" i="4" s="1"/>
  <c r="BF45" i="4" s="1"/>
  <c r="BG78" i="4" s="1"/>
  <c r="AP12" i="5"/>
  <c r="BX12" i="5" s="1"/>
  <c r="CO12" i="5" s="1"/>
  <c r="AA13" i="5"/>
  <c r="F45" i="5"/>
  <c r="X13" i="5"/>
  <c r="C45" i="5"/>
  <c r="Z13" i="5"/>
  <c r="E45" i="5"/>
  <c r="Y13" i="5"/>
  <c r="D45" i="5"/>
  <c r="W60" i="5"/>
  <c r="X60" i="5" s="1"/>
  <c r="AQ61" i="5"/>
  <c r="BG29" i="5" s="1"/>
  <c r="BG45" i="5" s="1"/>
  <c r="BH78" i="5" s="1"/>
  <c r="W30" i="5"/>
  <c r="X30" i="5" s="1"/>
  <c r="AP61" i="5"/>
  <c r="BF29" i="5" s="1"/>
  <c r="BF45" i="5" s="1"/>
  <c r="BG78" i="5" s="1"/>
  <c r="W45" i="5"/>
  <c r="X45" i="5" s="1"/>
  <c r="W75" i="5"/>
  <c r="X75" i="5" s="1"/>
  <c r="AO61" i="5"/>
  <c r="BE29" i="5" s="1"/>
  <c r="BE45" i="5" s="1"/>
  <c r="BF78" i="5" s="1"/>
  <c r="V9" i="7"/>
  <c r="C194" i="9"/>
  <c r="AY25" i="6"/>
  <c r="AY9" i="6"/>
  <c r="AY34" i="6"/>
  <c r="AY18" i="6"/>
  <c r="BC44" i="6"/>
  <c r="BD77" i="6" s="1"/>
  <c r="Y239" i="6"/>
  <c r="BZ11" i="6"/>
  <c r="CQ11" i="6" s="1"/>
  <c r="BI11" i="6"/>
  <c r="BY11" i="6"/>
  <c r="CP11" i="6" s="1"/>
  <c r="BH11" i="6"/>
  <c r="CF5" i="6"/>
  <c r="CW5" i="6" s="1"/>
  <c r="BO5" i="6"/>
  <c r="CC12" i="6"/>
  <c r="CT12" i="6" s="1"/>
  <c r="BL12" i="6"/>
  <c r="AZ29" i="6"/>
  <c r="AZ13" i="6"/>
  <c r="D29" i="6"/>
  <c r="Y13" i="6" s="1"/>
  <c r="AA45" i="6" s="1"/>
  <c r="AB45" i="6" s="1"/>
  <c r="Y167" i="6"/>
  <c r="AX47" i="6"/>
  <c r="AY80" i="6" s="1"/>
  <c r="AY8" i="6"/>
  <c r="AY24" i="6"/>
  <c r="AY31" i="6"/>
  <c r="AY15" i="6"/>
  <c r="AI3" i="6"/>
  <c r="BQ3" i="6" s="1"/>
  <c r="CY3" i="6" s="1"/>
  <c r="CF7" i="6"/>
  <c r="CW7" i="6" s="1"/>
  <c r="BO7" i="6"/>
  <c r="CE12" i="6"/>
  <c r="CV12" i="6" s="1"/>
  <c r="BN12" i="6"/>
  <c r="Y162" i="6"/>
  <c r="AX42" i="6"/>
  <c r="AY75" i="6" s="1"/>
  <c r="AO60" i="6"/>
  <c r="BE28" i="6" s="1"/>
  <c r="BE44" i="6" s="1"/>
  <c r="BF77" i="6" s="1"/>
  <c r="Y169" i="6"/>
  <c r="AX49" i="6"/>
  <c r="AY82" i="6" s="1"/>
  <c r="Y179" i="6"/>
  <c r="AY44" i="6"/>
  <c r="AZ77" i="6" s="1"/>
  <c r="AR28" i="6"/>
  <c r="AR12" i="6"/>
  <c r="Y73" i="6"/>
  <c r="AR43" i="6"/>
  <c r="AS76" i="6" s="1"/>
  <c r="Y43" i="6"/>
  <c r="AP43" i="6"/>
  <c r="AQ76" i="6" s="1"/>
  <c r="AQ43" i="6"/>
  <c r="AR76" i="6" s="1"/>
  <c r="Y58" i="6"/>
  <c r="Y170" i="6"/>
  <c r="AX50" i="6"/>
  <c r="AY83" i="6" s="1"/>
  <c r="Y157" i="6"/>
  <c r="AX37" i="6"/>
  <c r="AY70" i="6" s="1"/>
  <c r="Y119" i="6"/>
  <c r="AU44" i="6"/>
  <c r="AV77" i="6" s="1"/>
  <c r="E29" i="6"/>
  <c r="Z13" i="6" s="1"/>
  <c r="AA60" i="6" s="1"/>
  <c r="AB60" i="6" s="1"/>
  <c r="F29" i="6"/>
  <c r="AA13" i="6" s="1"/>
  <c r="AA75" i="6" s="1"/>
  <c r="AB75" i="6" s="1"/>
  <c r="BD29" i="6"/>
  <c r="BD13" i="6"/>
  <c r="AS29" i="6"/>
  <c r="AS13" i="6"/>
  <c r="Y168" i="6"/>
  <c r="AX48" i="6"/>
  <c r="AY81" i="6" s="1"/>
  <c r="AY21" i="6"/>
  <c r="AY5" i="6"/>
  <c r="AO28" i="6"/>
  <c r="AO12" i="6"/>
  <c r="CF17" i="6"/>
  <c r="CW17" i="6" s="1"/>
  <c r="BO17" i="6"/>
  <c r="CG12" i="6"/>
  <c r="CX12" i="6" s="1"/>
  <c r="BP12" i="6"/>
  <c r="AY29" i="6"/>
  <c r="AY13" i="6"/>
  <c r="CF16" i="6"/>
  <c r="CW16" i="6" s="1"/>
  <c r="BO16" i="6"/>
  <c r="AY27" i="6"/>
  <c r="AY11" i="6"/>
  <c r="AY23" i="6"/>
  <c r="AY7" i="6"/>
  <c r="AY32" i="6"/>
  <c r="AY16" i="6"/>
  <c r="Y159" i="6"/>
  <c r="AX39" i="6"/>
  <c r="AY72" i="6" s="1"/>
  <c r="AQ28" i="6"/>
  <c r="AQ12" i="6"/>
  <c r="Y149" i="6"/>
  <c r="AW44" i="6"/>
  <c r="AX77" i="6" s="1"/>
  <c r="CF14" i="6"/>
  <c r="CW14" i="6" s="1"/>
  <c r="BO14" i="6"/>
  <c r="CF8" i="6"/>
  <c r="CW8" i="6" s="1"/>
  <c r="BO8" i="6"/>
  <c r="CA12" i="6"/>
  <c r="CR12" i="6" s="1"/>
  <c r="BJ12" i="6"/>
  <c r="CF6" i="6"/>
  <c r="CW6" i="6" s="1"/>
  <c r="BO6" i="6"/>
  <c r="BW11" i="6"/>
  <c r="CN11" i="6" s="1"/>
  <c r="BF11" i="6"/>
  <c r="CF4" i="6"/>
  <c r="CW4" i="6" s="1"/>
  <c r="BO4" i="6"/>
  <c r="CF9" i="6"/>
  <c r="CW9" i="6" s="1"/>
  <c r="BO9" i="6"/>
  <c r="CF12" i="6"/>
  <c r="CW12" i="6" s="1"/>
  <c r="BO12" i="6"/>
  <c r="BC29" i="6"/>
  <c r="BC13" i="6"/>
  <c r="AW29" i="6"/>
  <c r="AW13" i="6"/>
  <c r="AT29" i="6"/>
  <c r="AT13" i="6"/>
  <c r="CD12" i="6"/>
  <c r="CU12" i="6" s="1"/>
  <c r="BM12" i="6"/>
  <c r="CB12" i="6"/>
  <c r="CS12" i="6" s="1"/>
  <c r="BK12" i="6"/>
  <c r="CF15" i="6"/>
  <c r="CW15" i="6" s="1"/>
  <c r="BO15" i="6"/>
  <c r="AY30" i="6"/>
  <c r="AY14" i="6"/>
  <c r="Y254" i="6"/>
  <c r="BD44" i="6"/>
  <c r="BE77" i="6" s="1"/>
  <c r="CF10" i="6"/>
  <c r="CW10" i="6" s="1"/>
  <c r="BO10" i="6"/>
  <c r="BX11" i="6"/>
  <c r="CO11" i="6" s="1"/>
  <c r="BG11" i="6"/>
  <c r="CF18" i="6"/>
  <c r="CW18" i="6" s="1"/>
  <c r="BO18" i="6"/>
  <c r="AU29" i="6"/>
  <c r="AU13" i="6"/>
  <c r="AY26" i="6"/>
  <c r="AY10" i="6"/>
  <c r="AY22" i="6"/>
  <c r="AY6" i="6"/>
  <c r="AY20" i="6"/>
  <c r="AY4" i="6"/>
  <c r="AY33" i="6"/>
  <c r="AY17" i="6"/>
  <c r="CK12" i="6"/>
  <c r="DB12" i="6" s="1"/>
  <c r="BT12" i="6"/>
  <c r="CL12" i="6"/>
  <c r="DC12" i="6" s="1"/>
  <c r="BU12" i="6"/>
  <c r="W29" i="6"/>
  <c r="X29" i="6" s="1"/>
  <c r="Y166" i="6"/>
  <c r="AX46" i="6"/>
  <c r="AY79" i="6" s="1"/>
  <c r="Y160" i="6"/>
  <c r="AX40" i="6"/>
  <c r="AY73" i="6" s="1"/>
  <c r="AP28" i="6"/>
  <c r="AP12" i="6"/>
  <c r="Y89" i="6"/>
  <c r="AS44" i="6"/>
  <c r="AT77" i="6" s="1"/>
  <c r="W74" i="6"/>
  <c r="X74" i="6" s="1"/>
  <c r="Y158" i="6"/>
  <c r="AX38" i="6"/>
  <c r="AY71" i="6" s="1"/>
  <c r="AO43" i="6"/>
  <c r="AP76" i="6" s="1"/>
  <c r="Y28" i="6"/>
  <c r="Y156" i="6"/>
  <c r="AX36" i="6"/>
  <c r="AY69" i="6" s="1"/>
  <c r="Y161" i="6"/>
  <c r="AX41" i="6"/>
  <c r="AY74" i="6" s="1"/>
  <c r="Y164" i="6"/>
  <c r="AX44" i="6"/>
  <c r="AY77" i="6" s="1"/>
  <c r="AV29" i="6"/>
  <c r="AV13" i="6"/>
  <c r="C29" i="6"/>
  <c r="X13" i="6" s="1"/>
  <c r="AA30" i="6" s="1"/>
  <c r="AB30" i="6" s="1"/>
  <c r="AX29" i="6"/>
  <c r="AX13" i="6"/>
  <c r="Y134" i="6"/>
  <c r="AV44" i="6"/>
  <c r="AW77" i="6" s="1"/>
  <c r="AT44" i="6"/>
  <c r="AU77" i="6" s="1"/>
  <c r="Y104" i="6"/>
  <c r="CH13" i="5"/>
  <c r="CY13" i="5" s="1"/>
  <c r="BQ13" i="5"/>
  <c r="Y240" i="5"/>
  <c r="BC45" i="5"/>
  <c r="BD78" i="5" s="1"/>
  <c r="BA20" i="5"/>
  <c r="BA4" i="5"/>
  <c r="Y195" i="5"/>
  <c r="AZ45" i="5"/>
  <c r="BA78" i="5" s="1"/>
  <c r="CH7" i="5"/>
  <c r="CY7" i="5" s="1"/>
  <c r="BQ7" i="5"/>
  <c r="Y199" i="5"/>
  <c r="AZ49" i="5"/>
  <c r="BA82" i="5" s="1"/>
  <c r="CL13" i="5"/>
  <c r="DC13" i="5" s="1"/>
  <c r="BU13" i="5"/>
  <c r="BA11" i="5"/>
  <c r="BA27" i="5"/>
  <c r="BA23" i="5"/>
  <c r="BA7" i="5"/>
  <c r="AK3" i="5"/>
  <c r="BS3" i="5" s="1"/>
  <c r="DA3" i="5" s="1"/>
  <c r="BA30" i="5"/>
  <c r="BA14" i="5"/>
  <c r="CH8" i="5"/>
  <c r="CY8" i="5" s="1"/>
  <c r="BQ8" i="5"/>
  <c r="Y186" i="5"/>
  <c r="AZ36" i="5"/>
  <c r="BA69" i="5" s="1"/>
  <c r="Y135" i="5"/>
  <c r="AV45" i="5"/>
  <c r="AW78" i="5" s="1"/>
  <c r="Y105" i="5"/>
  <c r="AT45" i="5"/>
  <c r="AU78" i="5" s="1"/>
  <c r="CH15" i="5"/>
  <c r="CY15" i="5" s="1"/>
  <c r="BQ15" i="5"/>
  <c r="CH9" i="5"/>
  <c r="CY9" i="5" s="1"/>
  <c r="BQ9" i="5"/>
  <c r="Y188" i="5"/>
  <c r="AZ38" i="5"/>
  <c r="BA71" i="5" s="1"/>
  <c r="Y255" i="5"/>
  <c r="BD45" i="5"/>
  <c r="BE78" i="5" s="1"/>
  <c r="BA28" i="5"/>
  <c r="BA12" i="5"/>
  <c r="BA33" i="5"/>
  <c r="BA17" i="5"/>
  <c r="CH4" i="5"/>
  <c r="CY4" i="5" s="1"/>
  <c r="BQ4" i="5"/>
  <c r="Y197" i="5"/>
  <c r="AZ47" i="5"/>
  <c r="BA80" i="5" s="1"/>
  <c r="CC13" i="5"/>
  <c r="CT13" i="5" s="1"/>
  <c r="BL13" i="5"/>
  <c r="CH14" i="5"/>
  <c r="CY14" i="5" s="1"/>
  <c r="BQ14" i="5"/>
  <c r="CH11" i="5"/>
  <c r="CY11" i="5" s="1"/>
  <c r="BQ11" i="5"/>
  <c r="CH17" i="5"/>
  <c r="CY17" i="5" s="1"/>
  <c r="BQ17" i="5"/>
  <c r="Y150" i="5"/>
  <c r="AW45" i="5"/>
  <c r="AX78" i="5" s="1"/>
  <c r="Y198" i="5"/>
  <c r="AZ48" i="5"/>
  <c r="BA81" i="5" s="1"/>
  <c r="BA26" i="5"/>
  <c r="BA10" i="5"/>
  <c r="BA22" i="5"/>
  <c r="BA6" i="5"/>
  <c r="BA34" i="5"/>
  <c r="BA18" i="5"/>
  <c r="BA15" i="5"/>
  <c r="BA31" i="5"/>
  <c r="CG13" i="5"/>
  <c r="CX13" i="5" s="1"/>
  <c r="BP13" i="5"/>
  <c r="Y192" i="5"/>
  <c r="AZ42" i="5"/>
  <c r="BA75" i="5" s="1"/>
  <c r="BY12" i="5"/>
  <c r="CP12" i="5" s="1"/>
  <c r="Y90" i="5"/>
  <c r="AS45" i="5"/>
  <c r="AT78" i="5" s="1"/>
  <c r="Y165" i="5"/>
  <c r="AX45" i="5"/>
  <c r="AY78" i="5" s="1"/>
  <c r="Y200" i="5"/>
  <c r="AZ50" i="5"/>
  <c r="BA83" i="5" s="1"/>
  <c r="Y187" i="5"/>
  <c r="AZ37" i="5"/>
  <c r="BA70" i="5" s="1"/>
  <c r="AR61" i="5"/>
  <c r="BH29" i="5" s="1"/>
  <c r="BH45" i="5" s="1"/>
  <c r="BI78" i="5" s="1"/>
  <c r="Y189" i="5"/>
  <c r="AZ39" i="5"/>
  <c r="BA72" i="5" s="1"/>
  <c r="BA24" i="5"/>
  <c r="BA8" i="5"/>
  <c r="Y190" i="5"/>
  <c r="AZ40" i="5"/>
  <c r="BA73" i="5" s="1"/>
  <c r="CD13" i="5"/>
  <c r="CU13" i="5" s="1"/>
  <c r="BM13" i="5"/>
  <c r="CB13" i="5"/>
  <c r="CS13" i="5" s="1"/>
  <c r="BK13" i="5"/>
  <c r="Y191" i="5"/>
  <c r="AZ41" i="5"/>
  <c r="BA74" i="5" s="1"/>
  <c r="CH6" i="5"/>
  <c r="CY6" i="5" s="1"/>
  <c r="BQ6" i="5"/>
  <c r="BA29" i="5"/>
  <c r="BA13" i="5"/>
  <c r="AU45" i="5"/>
  <c r="AV78" i="5" s="1"/>
  <c r="Y120" i="5"/>
  <c r="Y196" i="5"/>
  <c r="AZ46" i="5"/>
  <c r="BA79" i="5" s="1"/>
  <c r="Y193" i="5"/>
  <c r="AZ43" i="5"/>
  <c r="BA76" i="5" s="1"/>
  <c r="CK13" i="5"/>
  <c r="DB13" i="5" s="1"/>
  <c r="BT13" i="5"/>
  <c r="CE13" i="5"/>
  <c r="CV13" i="5" s="1"/>
  <c r="BN13" i="5"/>
  <c r="CH16" i="5"/>
  <c r="CY16" i="5" s="1"/>
  <c r="BQ16" i="5"/>
  <c r="BA9" i="5"/>
  <c r="BA25" i="5"/>
  <c r="BA21" i="5"/>
  <c r="BA5" i="5"/>
  <c r="BA32" i="5"/>
  <c r="BA16" i="5"/>
  <c r="Y180" i="5"/>
  <c r="AY45" i="5"/>
  <c r="AZ78" i="5" s="1"/>
  <c r="CH10" i="5"/>
  <c r="CY10" i="5" s="1"/>
  <c r="BQ10" i="5"/>
  <c r="CA13" i="5"/>
  <c r="CR13" i="5" s="1"/>
  <c r="BJ13" i="5"/>
  <c r="CF13" i="5"/>
  <c r="CW13" i="5" s="1"/>
  <c r="BO13" i="5"/>
  <c r="CH18" i="5"/>
  <c r="CY18" i="5" s="1"/>
  <c r="BQ18" i="5"/>
  <c r="CH5" i="5"/>
  <c r="CY5" i="5" s="1"/>
  <c r="BQ5" i="5"/>
  <c r="CG8" i="4"/>
  <c r="CX8" i="4" s="1"/>
  <c r="BP8" i="4"/>
  <c r="Y44" i="4"/>
  <c r="AP44" i="4"/>
  <c r="AQ77" i="4" s="1"/>
  <c r="Y105" i="4"/>
  <c r="AT45" i="4"/>
  <c r="AU78" i="4" s="1"/>
  <c r="CD13" i="4"/>
  <c r="CU13" i="4" s="1"/>
  <c r="BM13" i="4"/>
  <c r="AO44" i="4"/>
  <c r="AP77" i="4" s="1"/>
  <c r="Y29" i="4"/>
  <c r="AY47" i="4"/>
  <c r="AZ80" i="4" s="1"/>
  <c r="Y182" i="4"/>
  <c r="AZ25" i="4"/>
  <c r="AZ9" i="4"/>
  <c r="AZ21" i="4"/>
  <c r="AZ5" i="4"/>
  <c r="AZ32" i="4"/>
  <c r="AZ16" i="4"/>
  <c r="Y255" i="4"/>
  <c r="BD45" i="4"/>
  <c r="BE78" i="4" s="1"/>
  <c r="AR29" i="4"/>
  <c r="AR13" i="4"/>
  <c r="CG11" i="4"/>
  <c r="CX11" i="4" s="1"/>
  <c r="BP11" i="4"/>
  <c r="CF13" i="4"/>
  <c r="CW13" i="4" s="1"/>
  <c r="BO13" i="4"/>
  <c r="CG14" i="4"/>
  <c r="CX14" i="4" s="1"/>
  <c r="BP14" i="4"/>
  <c r="CG10" i="4"/>
  <c r="CX10" i="4" s="1"/>
  <c r="BP10" i="4"/>
  <c r="CA13" i="4"/>
  <c r="CR13" i="4" s="1"/>
  <c r="BJ13" i="4"/>
  <c r="CG13" i="4"/>
  <c r="CX13" i="4" s="1"/>
  <c r="BP13" i="4"/>
  <c r="Y175" i="4"/>
  <c r="AY40" i="4"/>
  <c r="AZ73" i="4" s="1"/>
  <c r="BX12" i="4"/>
  <c r="CO12" i="4" s="1"/>
  <c r="BG12" i="4"/>
  <c r="AO29" i="4"/>
  <c r="AO13" i="4"/>
  <c r="CC13" i="4"/>
  <c r="CT13" i="4" s="1"/>
  <c r="BL13" i="4"/>
  <c r="CK13" i="4"/>
  <c r="DB13" i="4" s="1"/>
  <c r="BT13" i="4"/>
  <c r="CG4" i="4"/>
  <c r="CX4" i="4" s="1"/>
  <c r="BP4" i="4"/>
  <c r="CG18" i="4"/>
  <c r="CX18" i="4" s="1"/>
  <c r="BP18" i="4"/>
  <c r="AZ28" i="4"/>
  <c r="AZ12" i="4"/>
  <c r="AZ24" i="4"/>
  <c r="AZ8" i="4"/>
  <c r="AZ33" i="4"/>
  <c r="AZ17" i="4"/>
  <c r="AZ20" i="4"/>
  <c r="AZ4" i="4"/>
  <c r="CG9" i="4"/>
  <c r="CX9" i="4" s="1"/>
  <c r="BP9" i="4"/>
  <c r="CL13" i="4"/>
  <c r="DC13" i="4" s="1"/>
  <c r="BU13" i="4"/>
  <c r="W75" i="4"/>
  <c r="X75" i="4" s="1"/>
  <c r="Y178" i="4"/>
  <c r="AY43" i="4"/>
  <c r="AZ76" i="4" s="1"/>
  <c r="Y165" i="4"/>
  <c r="AX45" i="4"/>
  <c r="AY78" i="4" s="1"/>
  <c r="Y181" i="4"/>
  <c r="AY46" i="4"/>
  <c r="AZ79" i="4" s="1"/>
  <c r="Y177" i="4"/>
  <c r="AY42" i="4"/>
  <c r="AZ75" i="4" s="1"/>
  <c r="Y90" i="4"/>
  <c r="AS45" i="4"/>
  <c r="AT78" i="4" s="1"/>
  <c r="Y180" i="4"/>
  <c r="AY45" i="4"/>
  <c r="AZ78" i="4" s="1"/>
  <c r="BZ12" i="4"/>
  <c r="CQ12" i="4" s="1"/>
  <c r="BI12" i="4"/>
  <c r="CG16" i="4"/>
  <c r="CX16" i="4" s="1"/>
  <c r="BP16" i="4"/>
  <c r="AU45" i="4"/>
  <c r="AV78" i="4" s="1"/>
  <c r="Y120" i="4"/>
  <c r="Y240" i="4"/>
  <c r="BC45" i="4"/>
  <c r="BD78" i="4" s="1"/>
  <c r="Y171" i="4"/>
  <c r="AY36" i="4"/>
  <c r="AZ69" i="4" s="1"/>
  <c r="W45" i="4"/>
  <c r="X45" i="4" s="1"/>
  <c r="Y185" i="4"/>
  <c r="AY50" i="4"/>
  <c r="AZ83" i="4" s="1"/>
  <c r="AZ27" i="4"/>
  <c r="AZ11" i="4"/>
  <c r="AZ23" i="4"/>
  <c r="AZ7" i="4"/>
  <c r="AJ3" i="4"/>
  <c r="BR3" i="4" s="1"/>
  <c r="CZ3" i="4" s="1"/>
  <c r="AZ30" i="4"/>
  <c r="AZ14" i="4"/>
  <c r="Y176" i="4"/>
  <c r="AY41" i="4"/>
  <c r="AZ74" i="4" s="1"/>
  <c r="CE13" i="4"/>
  <c r="CV13" i="4" s="1"/>
  <c r="BN13" i="4"/>
  <c r="CH13" i="4"/>
  <c r="CY13" i="4" s="1"/>
  <c r="BQ13" i="4"/>
  <c r="CG5" i="4"/>
  <c r="CX5" i="4" s="1"/>
  <c r="BP5" i="4"/>
  <c r="CG17" i="4"/>
  <c r="CX17" i="4" s="1"/>
  <c r="BP17" i="4"/>
  <c r="Y173" i="4"/>
  <c r="AY38" i="4"/>
  <c r="AZ71" i="4" s="1"/>
  <c r="BY12" i="4"/>
  <c r="CP12" i="4" s="1"/>
  <c r="BH12" i="4"/>
  <c r="CG7" i="4"/>
  <c r="CX7" i="4" s="1"/>
  <c r="BP7" i="4"/>
  <c r="Y74" i="4"/>
  <c r="AR44" i="4"/>
  <c r="AS77" i="4" s="1"/>
  <c r="Y183" i="4"/>
  <c r="AY48" i="4"/>
  <c r="AZ81" i="4" s="1"/>
  <c r="W30" i="4"/>
  <c r="X30" i="4" s="1"/>
  <c r="CB13" i="4"/>
  <c r="CS13" i="4" s="1"/>
  <c r="BK13" i="4"/>
  <c r="Y135" i="4"/>
  <c r="AV45" i="4"/>
  <c r="AW78" i="4" s="1"/>
  <c r="AP29" i="4"/>
  <c r="AP13" i="4"/>
  <c r="BW12" i="4"/>
  <c r="CN12" i="4" s="1"/>
  <c r="BF12" i="4"/>
  <c r="CG15" i="4"/>
  <c r="CX15" i="4" s="1"/>
  <c r="BP15" i="4"/>
  <c r="AZ26" i="4"/>
  <c r="AZ10" i="4"/>
  <c r="AZ22" i="4"/>
  <c r="AZ6" i="4"/>
  <c r="AZ18" i="4"/>
  <c r="AZ34" i="4"/>
  <c r="AZ31" i="4"/>
  <c r="AZ15" i="4"/>
  <c r="Y150" i="4"/>
  <c r="AW45" i="4"/>
  <c r="AX78" i="4" s="1"/>
  <c r="AR61" i="4"/>
  <c r="BH29" i="4" s="1"/>
  <c r="BH45" i="4" s="1"/>
  <c r="BI78" i="4" s="1"/>
  <c r="Y195" i="4"/>
  <c r="AZ45" i="4"/>
  <c r="BA78" i="4" s="1"/>
  <c r="Y172" i="4"/>
  <c r="AY37" i="4"/>
  <c r="AZ70" i="4" s="1"/>
  <c r="Y184" i="4"/>
  <c r="AY49" i="4"/>
  <c r="AZ82" i="4" s="1"/>
  <c r="CG6" i="4"/>
  <c r="CX6" i="4" s="1"/>
  <c r="BP6" i="4"/>
  <c r="Y59" i="4"/>
  <c r="AQ44" i="4"/>
  <c r="AR77" i="4" s="1"/>
  <c r="AQ29" i="4"/>
  <c r="AQ13" i="4"/>
  <c r="Y174" i="4"/>
  <c r="AY39" i="4"/>
  <c r="AZ72" i="4" s="1"/>
  <c r="W30" i="2"/>
  <c r="X30" i="2" s="1"/>
  <c r="AO61" i="2"/>
  <c r="BE29" i="2" s="1"/>
  <c r="BE45" i="2" s="1"/>
  <c r="BF78" i="2" s="1"/>
  <c r="X13" i="2"/>
  <c r="W75" i="2"/>
  <c r="X75" i="2" s="1"/>
  <c r="AR61" i="2"/>
  <c r="BH29" i="2" s="1"/>
  <c r="BH45" i="2" s="1"/>
  <c r="BI78" i="2" s="1"/>
  <c r="AA13" i="2"/>
  <c r="AQ61" i="2"/>
  <c r="BG29" i="2" s="1"/>
  <c r="BG45" i="2" s="1"/>
  <c r="BH78" i="2" s="1"/>
  <c r="W60" i="2"/>
  <c r="X60" i="2" s="1"/>
  <c r="AQ43" i="2"/>
  <c r="AR76" i="2" s="1"/>
  <c r="Y28" i="2"/>
  <c r="AO43" i="2"/>
  <c r="AP76" i="2" s="1"/>
  <c r="Y44" i="2"/>
  <c r="Y239" i="2"/>
  <c r="BC44" i="2"/>
  <c r="BD77" i="2" s="1"/>
  <c r="Y254" i="2"/>
  <c r="BD44" i="2"/>
  <c r="BE77" i="2" s="1"/>
  <c r="Y148" i="2"/>
  <c r="AW43" i="2"/>
  <c r="AX76" i="2" s="1"/>
  <c r="Y143" i="2"/>
  <c r="AW38" i="2"/>
  <c r="AX71" i="2" s="1"/>
  <c r="Y142" i="2"/>
  <c r="AW37" i="2"/>
  <c r="AX70" i="2" s="1"/>
  <c r="Y141" i="2"/>
  <c r="AW36" i="2"/>
  <c r="AX69" i="2" s="1"/>
  <c r="Y146" i="2"/>
  <c r="AW41" i="2"/>
  <c r="AX74" i="2" s="1"/>
  <c r="Y147" i="2"/>
  <c r="AW42" i="2"/>
  <c r="AX75" i="2" s="1"/>
  <c r="Y144" i="2"/>
  <c r="AW39" i="2"/>
  <c r="AX72" i="2" s="1"/>
  <c r="Y145" i="2"/>
  <c r="AW40" i="2"/>
  <c r="AX73" i="2" s="1"/>
  <c r="Y134" i="2"/>
  <c r="AV44" i="2"/>
  <c r="AW77" i="2" s="1"/>
  <c r="Y149" i="2"/>
  <c r="AW44" i="2"/>
  <c r="AX77" i="2" s="1"/>
  <c r="Y119" i="2"/>
  <c r="AU44" i="2"/>
  <c r="AV77" i="2" s="1"/>
  <c r="Y104" i="2"/>
  <c r="AT44" i="2"/>
  <c r="AU77" i="2" s="1"/>
  <c r="Y89" i="2"/>
  <c r="AS44" i="2"/>
  <c r="AT77" i="2" s="1"/>
  <c r="AR12" i="2"/>
  <c r="BI12" i="2" s="1"/>
  <c r="BX11" i="2"/>
  <c r="CO11" i="2" s="1"/>
  <c r="AQ12" i="2"/>
  <c r="BH12" i="2" s="1"/>
  <c r="BU12" i="2"/>
  <c r="CL12" i="2"/>
  <c r="DC12" i="2" s="1"/>
  <c r="BT12" i="2"/>
  <c r="CK12" i="2"/>
  <c r="DB12" i="2" s="1"/>
  <c r="BN6" i="2"/>
  <c r="CE6" i="2"/>
  <c r="CV6" i="2" s="1"/>
  <c r="BK12" i="2"/>
  <c r="CB12" i="2"/>
  <c r="CS12" i="2" s="1"/>
  <c r="BN8" i="2"/>
  <c r="CE8" i="2"/>
  <c r="CV8" i="2" s="1"/>
  <c r="BM12" i="2"/>
  <c r="CD12" i="2"/>
  <c r="CU12" i="2" s="1"/>
  <c r="BJ12" i="2"/>
  <c r="CA12" i="2"/>
  <c r="CR12" i="2" s="1"/>
  <c r="BN12" i="2"/>
  <c r="CE12" i="2"/>
  <c r="CV12" i="2" s="1"/>
  <c r="BN9" i="2"/>
  <c r="CE9" i="2"/>
  <c r="CV9" i="2" s="1"/>
  <c r="BN11" i="2"/>
  <c r="CE11" i="2"/>
  <c r="CV11" i="2" s="1"/>
  <c r="BL12" i="2"/>
  <c r="CC12" i="2"/>
  <c r="CT12" i="2" s="1"/>
  <c r="BN10" i="2"/>
  <c r="CE10" i="2"/>
  <c r="CV10" i="2" s="1"/>
  <c r="BN7" i="2"/>
  <c r="CE7" i="2"/>
  <c r="CV7" i="2" s="1"/>
  <c r="BN5" i="2"/>
  <c r="CE5" i="2"/>
  <c r="CV5" i="2" s="1"/>
  <c r="BN4" i="2"/>
  <c r="CE4" i="2"/>
  <c r="CV4" i="2" s="1"/>
  <c r="BD13" i="2"/>
  <c r="BD29" i="2"/>
  <c r="AX27" i="2"/>
  <c r="AX11" i="2"/>
  <c r="AP13" i="2"/>
  <c r="AP29" i="2"/>
  <c r="BC13" i="2"/>
  <c r="BC29" i="2"/>
  <c r="AX6" i="2"/>
  <c r="AX22" i="2"/>
  <c r="AV29" i="2"/>
  <c r="AV13" i="2"/>
  <c r="AU13" i="2"/>
  <c r="AU29" i="2"/>
  <c r="B30" i="2"/>
  <c r="AM30" i="2" s="1"/>
  <c r="AN30" i="2" s="1"/>
  <c r="AN46" i="2" s="1"/>
  <c r="AO79" i="2" s="1"/>
  <c r="AC14" i="2"/>
  <c r="AA106" i="2" s="1"/>
  <c r="AB106" i="2" s="1"/>
  <c r="AA14" i="2"/>
  <c r="AA76" i="2" s="1"/>
  <c r="AB76" i="2" s="1"/>
  <c r="AG14" i="2"/>
  <c r="AA166" i="2" s="1"/>
  <c r="AB166" i="2" s="1"/>
  <c r="AF14" i="2"/>
  <c r="AA151" i="2" s="1"/>
  <c r="AB151" i="2" s="1"/>
  <c r="X14" i="2"/>
  <c r="AA31" i="2" s="1"/>
  <c r="AB31" i="2" s="1"/>
  <c r="AD14" i="2"/>
  <c r="AA121" i="2" s="1"/>
  <c r="AB121" i="2" s="1"/>
  <c r="Y14" i="2"/>
  <c r="AA46" i="2" s="1"/>
  <c r="AB46" i="2" s="1"/>
  <c r="AB14" i="2"/>
  <c r="AA91" i="2" s="1"/>
  <c r="AB91" i="2" s="1"/>
  <c r="AM14" i="2"/>
  <c r="AA256" i="2" s="1"/>
  <c r="AB256" i="2" s="1"/>
  <c r="AH14" i="2"/>
  <c r="AA181" i="2" s="1"/>
  <c r="AB181" i="2" s="1"/>
  <c r="AL14" i="2"/>
  <c r="AA241" i="2" s="1"/>
  <c r="AB241" i="2" s="1"/>
  <c r="AE14" i="2"/>
  <c r="AA136" i="2" s="1"/>
  <c r="AB136" i="2" s="1"/>
  <c r="Z14" i="2"/>
  <c r="AA61" i="2" s="1"/>
  <c r="AB61" i="2" s="1"/>
  <c r="AX9" i="2"/>
  <c r="AX25" i="2"/>
  <c r="AX20" i="2"/>
  <c r="AX4" i="2"/>
  <c r="AY13" i="2"/>
  <c r="AY29" i="2"/>
  <c r="AX23" i="2"/>
  <c r="AX7" i="2"/>
  <c r="AS29" i="2"/>
  <c r="AS13" i="2"/>
  <c r="AW29" i="2"/>
  <c r="AW13" i="2"/>
  <c r="AX26" i="2"/>
  <c r="AX10" i="2"/>
  <c r="AH5" i="2"/>
  <c r="AA172" i="2" s="1"/>
  <c r="AB172" i="2" s="1"/>
  <c r="AH4" i="2"/>
  <c r="AA171" i="2" s="1"/>
  <c r="AB171" i="2" s="1"/>
  <c r="AH6" i="2"/>
  <c r="AA173" i="2" s="1"/>
  <c r="AB173" i="2" s="1"/>
  <c r="AH7" i="2"/>
  <c r="AA174" i="2" s="1"/>
  <c r="AB174" i="2" s="1"/>
  <c r="AH8" i="2"/>
  <c r="AA175" i="2" s="1"/>
  <c r="AB175" i="2" s="1"/>
  <c r="AH9" i="2"/>
  <c r="AA176" i="2" s="1"/>
  <c r="AB176" i="2" s="1"/>
  <c r="AH10" i="2"/>
  <c r="AA177" i="2" s="1"/>
  <c r="AB177" i="2" s="1"/>
  <c r="AH11" i="2"/>
  <c r="AA178" i="2" s="1"/>
  <c r="AB178" i="2" s="1"/>
  <c r="AH12" i="2"/>
  <c r="AA179" i="2" s="1"/>
  <c r="AB179" i="2" s="1"/>
  <c r="AX29" i="2"/>
  <c r="AX13" i="2"/>
  <c r="AQ29" i="2"/>
  <c r="AQ13" i="2"/>
  <c r="AT29" i="2"/>
  <c r="AT13" i="2"/>
  <c r="AX12" i="2"/>
  <c r="AX28" i="2"/>
  <c r="AX24" i="2"/>
  <c r="AX8" i="2"/>
  <c r="AX5" i="2"/>
  <c r="AX21" i="2"/>
  <c r="AI14" i="2"/>
  <c r="AA196" i="2" s="1"/>
  <c r="AB196" i="2" s="1"/>
  <c r="AH3" i="2"/>
  <c r="BP3" i="2" s="1"/>
  <c r="CX3" i="2" s="1"/>
  <c r="Y74" i="5" l="1"/>
  <c r="BW12" i="5"/>
  <c r="CN12" i="5" s="1"/>
  <c r="Q53" i="9"/>
  <c r="I57" i="9" s="1"/>
  <c r="AQ44" i="2"/>
  <c r="AR77" i="2" s="1"/>
  <c r="Y74" i="2"/>
  <c r="AP44" i="5"/>
  <c r="AQ77" i="5" s="1"/>
  <c r="Y29" i="2"/>
  <c r="BG12" i="2"/>
  <c r="AO44" i="5"/>
  <c r="AP77" i="5" s="1"/>
  <c r="Q54" i="9"/>
  <c r="I59" i="9" s="1"/>
  <c r="Q51" i="9"/>
  <c r="I56" i="9" s="1"/>
  <c r="Q55" i="9"/>
  <c r="I58" i="9" s="1"/>
  <c r="Q52" i="9"/>
  <c r="I55" i="9" s="1"/>
  <c r="AO29" i="2"/>
  <c r="AO45" i="2" s="1"/>
  <c r="AP78" i="2" s="1"/>
  <c r="AA30" i="2"/>
  <c r="AB30" i="2" s="1"/>
  <c r="AQ29" i="5"/>
  <c r="AQ45" i="5" s="1"/>
  <c r="AR78" i="5" s="1"/>
  <c r="AA60" i="5"/>
  <c r="AB60" i="5" s="1"/>
  <c r="AR13" i="2"/>
  <c r="BZ13" i="2" s="1"/>
  <c r="CQ13" i="2" s="1"/>
  <c r="AA75" i="2"/>
  <c r="AB75" i="2" s="1"/>
  <c r="AP29" i="5"/>
  <c r="Y45" i="5" s="1"/>
  <c r="AA45" i="5"/>
  <c r="AB45" i="5" s="1"/>
  <c r="AO29" i="5"/>
  <c r="AO45" i="5" s="1"/>
  <c r="AP78" i="5" s="1"/>
  <c r="AA30" i="5"/>
  <c r="AB30" i="5" s="1"/>
  <c r="AR13" i="5"/>
  <c r="BZ13" i="5" s="1"/>
  <c r="CQ13" i="5" s="1"/>
  <c r="AA75" i="5"/>
  <c r="AB75" i="5" s="1"/>
  <c r="BW12" i="2"/>
  <c r="CN12" i="2" s="1"/>
  <c r="AQ13" i="5"/>
  <c r="BY13" i="5" s="1"/>
  <c r="CP13" i="5" s="1"/>
  <c r="BI12" i="5"/>
  <c r="AR29" i="5"/>
  <c r="Y75" i="5" s="1"/>
  <c r="AQ44" i="5"/>
  <c r="AR77" i="5" s="1"/>
  <c r="BG12" i="5"/>
  <c r="AO13" i="5"/>
  <c r="BF13" i="5" s="1"/>
  <c r="AO61" i="6"/>
  <c r="BE29" i="6" s="1"/>
  <c r="BE45" i="6" s="1"/>
  <c r="BF78" i="6" s="1"/>
  <c r="AQ61" i="6"/>
  <c r="BG29" i="6" s="1"/>
  <c r="BG45" i="6" s="1"/>
  <c r="BH78" i="6" s="1"/>
  <c r="W75" i="6"/>
  <c r="X75" i="6" s="1"/>
  <c r="W60" i="6"/>
  <c r="X60" i="6" s="1"/>
  <c r="AR61" i="6"/>
  <c r="BH29" i="6" s="1"/>
  <c r="BH45" i="6" s="1"/>
  <c r="BI78" i="6" s="1"/>
  <c r="AO13" i="2"/>
  <c r="BF13" i="2" s="1"/>
  <c r="AP13" i="5"/>
  <c r="BG13" i="5" s="1"/>
  <c r="B52" i="5"/>
  <c r="L40" i="9" s="1"/>
  <c r="AR29" i="2"/>
  <c r="Y75" i="2" s="1"/>
  <c r="Y165" i="6"/>
  <c r="AX45" i="6"/>
  <c r="AY78" i="6" s="1"/>
  <c r="BX12" i="6"/>
  <c r="CO12" i="6" s="1"/>
  <c r="BG12" i="6"/>
  <c r="Y184" i="6"/>
  <c r="AY49" i="6"/>
  <c r="AZ82" i="6" s="1"/>
  <c r="AU45" i="6"/>
  <c r="AV78" i="6" s="1"/>
  <c r="Y120" i="6"/>
  <c r="Y174" i="6"/>
  <c r="AY39" i="6"/>
  <c r="AZ72" i="6" s="1"/>
  <c r="AO44" i="6"/>
  <c r="AP77" i="6" s="1"/>
  <c r="Y29" i="6"/>
  <c r="Y255" i="6"/>
  <c r="BD45" i="6"/>
  <c r="BE78" i="6" s="1"/>
  <c r="AZ26" i="6"/>
  <c r="AZ10" i="6"/>
  <c r="AZ33" i="6"/>
  <c r="AZ17" i="6"/>
  <c r="CH13" i="6"/>
  <c r="CY13" i="6" s="1"/>
  <c r="BQ13" i="6"/>
  <c r="CD13" i="6"/>
  <c r="CU13" i="6" s="1"/>
  <c r="BM13" i="6"/>
  <c r="Y44" i="6"/>
  <c r="AP44" i="6"/>
  <c r="AQ77" i="6" s="1"/>
  <c r="CG4" i="6"/>
  <c r="CX4" i="6" s="1"/>
  <c r="BP4" i="6"/>
  <c r="CG10" i="6"/>
  <c r="CX10" i="6" s="1"/>
  <c r="BP10" i="6"/>
  <c r="CG14" i="6"/>
  <c r="CX14" i="6" s="1"/>
  <c r="BP14" i="6"/>
  <c r="CB13" i="6"/>
  <c r="CS13" i="6" s="1"/>
  <c r="BK13" i="6"/>
  <c r="CK13" i="6"/>
  <c r="DB13" i="6" s="1"/>
  <c r="BT13" i="6"/>
  <c r="BY12" i="6"/>
  <c r="CP12" i="6" s="1"/>
  <c r="BH12" i="6"/>
  <c r="CG16" i="6"/>
  <c r="CX16" i="6" s="1"/>
  <c r="BP16" i="6"/>
  <c r="CG11" i="6"/>
  <c r="CX11" i="6" s="1"/>
  <c r="BP11" i="6"/>
  <c r="CG13" i="6"/>
  <c r="CX13" i="6" s="1"/>
  <c r="BP13" i="6"/>
  <c r="CG5" i="6"/>
  <c r="CX5" i="6" s="1"/>
  <c r="BP5" i="6"/>
  <c r="CA13" i="6"/>
  <c r="CR13" i="6" s="1"/>
  <c r="BJ13" i="6"/>
  <c r="BZ12" i="6"/>
  <c r="CQ12" i="6" s="1"/>
  <c r="BI12" i="6"/>
  <c r="AZ25" i="6"/>
  <c r="AZ9" i="6"/>
  <c r="AZ21" i="6"/>
  <c r="AZ5" i="6"/>
  <c r="AZ30" i="6"/>
  <c r="AZ14" i="6"/>
  <c r="AZ34" i="6"/>
  <c r="AZ18" i="6"/>
  <c r="CG8" i="6"/>
  <c r="CX8" i="6" s="1"/>
  <c r="BP8" i="6"/>
  <c r="AP29" i="6"/>
  <c r="AP13" i="6"/>
  <c r="Y195" i="6"/>
  <c r="AZ45" i="6"/>
  <c r="BA78" i="6" s="1"/>
  <c r="Y185" i="6"/>
  <c r="AY50" i="6"/>
  <c r="AZ83" i="6" s="1"/>
  <c r="Y173" i="6"/>
  <c r="AY38" i="6"/>
  <c r="AZ71" i="6" s="1"/>
  <c r="Y150" i="6"/>
  <c r="AW45" i="6"/>
  <c r="AX78" i="6" s="1"/>
  <c r="AZ20" i="6"/>
  <c r="AZ4" i="6"/>
  <c r="AY40" i="6"/>
  <c r="AZ73" i="6" s="1"/>
  <c r="Y175" i="6"/>
  <c r="AO29" i="6"/>
  <c r="AO13" i="6"/>
  <c r="Y135" i="6"/>
  <c r="AV45" i="6"/>
  <c r="AW78" i="6" s="1"/>
  <c r="Y171" i="6"/>
  <c r="AY36" i="6"/>
  <c r="AZ69" i="6" s="1"/>
  <c r="Y177" i="6"/>
  <c r="AY42" i="6"/>
  <c r="AZ75" i="6" s="1"/>
  <c r="Y181" i="6"/>
  <c r="AY46" i="6"/>
  <c r="AZ79" i="6" s="1"/>
  <c r="Y105" i="6"/>
  <c r="AT45" i="6"/>
  <c r="AU78" i="6" s="1"/>
  <c r="Y240" i="6"/>
  <c r="BC45" i="6"/>
  <c r="BD78" i="6" s="1"/>
  <c r="AQ44" i="6"/>
  <c r="AR77" i="6" s="1"/>
  <c r="Y59" i="6"/>
  <c r="Y183" i="6"/>
  <c r="AY48" i="6"/>
  <c r="AZ81" i="6" s="1"/>
  <c r="Y178" i="6"/>
  <c r="AY43" i="6"/>
  <c r="AZ76" i="6" s="1"/>
  <c r="Y180" i="6"/>
  <c r="AY45" i="6"/>
  <c r="AZ78" i="6" s="1"/>
  <c r="Y172" i="6"/>
  <c r="AY37" i="6"/>
  <c r="AZ70" i="6" s="1"/>
  <c r="Y90" i="6"/>
  <c r="AS45" i="6"/>
  <c r="AT78" i="6" s="1"/>
  <c r="AR29" i="6"/>
  <c r="AR13" i="6"/>
  <c r="AQ29" i="6"/>
  <c r="AQ13" i="6"/>
  <c r="Y74" i="6"/>
  <c r="AR44" i="6"/>
  <c r="AS77" i="6" s="1"/>
  <c r="AZ28" i="6"/>
  <c r="AZ12" i="6"/>
  <c r="AZ24" i="6"/>
  <c r="AZ8" i="6"/>
  <c r="AJ3" i="6"/>
  <c r="BR3" i="6" s="1"/>
  <c r="CZ3" i="6" s="1"/>
  <c r="AZ31" i="6"/>
  <c r="AZ15" i="6"/>
  <c r="CG15" i="6"/>
  <c r="CX15" i="6" s="1"/>
  <c r="BP15" i="6"/>
  <c r="W45" i="6"/>
  <c r="X45" i="6" s="1"/>
  <c r="CG9" i="6"/>
  <c r="CX9" i="6" s="1"/>
  <c r="BP9" i="6"/>
  <c r="AZ22" i="6"/>
  <c r="AZ6" i="6"/>
  <c r="CG18" i="6"/>
  <c r="CX18" i="6" s="1"/>
  <c r="BP18" i="6"/>
  <c r="CF13" i="6"/>
  <c r="CW13" i="6" s="1"/>
  <c r="BO13" i="6"/>
  <c r="W30" i="6"/>
  <c r="X30" i="6" s="1"/>
  <c r="CG17" i="6"/>
  <c r="CX17" i="6" s="1"/>
  <c r="BP17" i="6"/>
  <c r="CG6" i="6"/>
  <c r="CX6" i="6" s="1"/>
  <c r="BP6" i="6"/>
  <c r="CC13" i="6"/>
  <c r="CT13" i="6" s="1"/>
  <c r="BL13" i="6"/>
  <c r="CE13" i="6"/>
  <c r="CV13" i="6" s="1"/>
  <c r="BN13" i="6"/>
  <c r="CG7" i="6"/>
  <c r="CX7" i="6" s="1"/>
  <c r="BP7" i="6"/>
  <c r="BW12" i="6"/>
  <c r="CN12" i="6" s="1"/>
  <c r="BF12" i="6"/>
  <c r="CL13" i="6"/>
  <c r="DC13" i="6" s="1"/>
  <c r="BU13" i="6"/>
  <c r="AZ27" i="6"/>
  <c r="AZ11" i="6"/>
  <c r="AZ23" i="6"/>
  <c r="AZ7" i="6"/>
  <c r="AZ32" i="6"/>
  <c r="AZ16" i="6"/>
  <c r="Y182" i="6"/>
  <c r="AY47" i="6"/>
  <c r="AZ80" i="6" s="1"/>
  <c r="AP61" i="6"/>
  <c r="BF29" i="6" s="1"/>
  <c r="BF45" i="6" s="1"/>
  <c r="BG78" i="6" s="1"/>
  <c r="Y176" i="6"/>
  <c r="AY41" i="6"/>
  <c r="AZ74" i="6" s="1"/>
  <c r="Y210" i="5"/>
  <c r="BA45" i="5"/>
  <c r="BB78" i="5" s="1"/>
  <c r="CI6" i="5"/>
  <c r="CZ6" i="5" s="1"/>
  <c r="BR6" i="5"/>
  <c r="CI17" i="5"/>
  <c r="CZ17" i="5" s="1"/>
  <c r="BR17" i="5"/>
  <c r="CI14" i="5"/>
  <c r="CZ14" i="5" s="1"/>
  <c r="BR14" i="5"/>
  <c r="BB23" i="5"/>
  <c r="BB7" i="5"/>
  <c r="BB22" i="5"/>
  <c r="BB6" i="5"/>
  <c r="Y208" i="5"/>
  <c r="BA43" i="5"/>
  <c r="BB76" i="5" s="1"/>
  <c r="CI5" i="5"/>
  <c r="CZ5" i="5" s="1"/>
  <c r="BR5" i="5"/>
  <c r="CI8" i="5"/>
  <c r="CZ8" i="5" s="1"/>
  <c r="BR8" i="5"/>
  <c r="CI15" i="5"/>
  <c r="CZ15" i="5" s="1"/>
  <c r="BR15" i="5"/>
  <c r="Y203" i="5"/>
  <c r="BA38" i="5"/>
  <c r="BB71" i="5" s="1"/>
  <c r="BA49" i="5"/>
  <c r="BB82" i="5" s="1"/>
  <c r="Y214" i="5"/>
  <c r="Y211" i="5"/>
  <c r="BA46" i="5"/>
  <c r="BB79" i="5" s="1"/>
  <c r="BB26" i="5"/>
  <c r="BB10" i="5"/>
  <c r="BB32" i="5"/>
  <c r="BB16" i="5"/>
  <c r="BB18" i="5"/>
  <c r="BB34" i="5"/>
  <c r="BR11" i="5"/>
  <c r="CI11" i="5"/>
  <c r="CZ11" i="5" s="1"/>
  <c r="BB11" i="5"/>
  <c r="BB27" i="5"/>
  <c r="Y202" i="5"/>
  <c r="BA37" i="5"/>
  <c r="BB70" i="5" s="1"/>
  <c r="Y205" i="5"/>
  <c r="BA40" i="5"/>
  <c r="BB73" i="5" s="1"/>
  <c r="CI18" i="5"/>
  <c r="CZ18" i="5" s="1"/>
  <c r="BR18" i="5"/>
  <c r="CI10" i="5"/>
  <c r="CZ10" i="5" s="1"/>
  <c r="BR10" i="5"/>
  <c r="CI12" i="5"/>
  <c r="CZ12" i="5" s="1"/>
  <c r="BR12" i="5"/>
  <c r="BB13" i="5"/>
  <c r="BB29" i="5"/>
  <c r="BB25" i="5"/>
  <c r="BB9" i="5"/>
  <c r="BB20" i="5"/>
  <c r="BB4" i="5"/>
  <c r="BB5" i="5"/>
  <c r="BB21" i="5"/>
  <c r="BR7" i="5"/>
  <c r="CI7" i="5"/>
  <c r="CZ7" i="5" s="1"/>
  <c r="CI4" i="5"/>
  <c r="CZ4" i="5" s="1"/>
  <c r="BR4" i="5"/>
  <c r="Y213" i="5"/>
  <c r="BA48" i="5"/>
  <c r="BB81" i="5" s="1"/>
  <c r="CI9" i="5"/>
  <c r="CZ9" i="5" s="1"/>
  <c r="BR9" i="5"/>
  <c r="Y212" i="5"/>
  <c r="BA47" i="5"/>
  <c r="BB80" i="5" s="1"/>
  <c r="BB17" i="5"/>
  <c r="BB33" i="5"/>
  <c r="CI16" i="5"/>
  <c r="CZ16" i="5" s="1"/>
  <c r="BR16" i="5"/>
  <c r="Y206" i="5"/>
  <c r="BA41" i="5"/>
  <c r="BB74" i="5" s="1"/>
  <c r="CI13" i="5"/>
  <c r="CZ13" i="5" s="1"/>
  <c r="BR13" i="5"/>
  <c r="Y215" i="5"/>
  <c r="BA50" i="5"/>
  <c r="BB83" i="5" s="1"/>
  <c r="Y207" i="5"/>
  <c r="BA42" i="5"/>
  <c r="BB75" i="5" s="1"/>
  <c r="Y209" i="5"/>
  <c r="BA44" i="5"/>
  <c r="BB77" i="5" s="1"/>
  <c r="BB12" i="5"/>
  <c r="BB28" i="5"/>
  <c r="BB8" i="5"/>
  <c r="BB24" i="5"/>
  <c r="BB14" i="5"/>
  <c r="BB30" i="5"/>
  <c r="BB31" i="5"/>
  <c r="BB15" i="5"/>
  <c r="Y204" i="5"/>
  <c r="BA39" i="5"/>
  <c r="BB72" i="5" s="1"/>
  <c r="Y201" i="5"/>
  <c r="BA36" i="5"/>
  <c r="BB69" i="5" s="1"/>
  <c r="BX13" i="4"/>
  <c r="CO13" i="4" s="1"/>
  <c r="BG13" i="4"/>
  <c r="Y196" i="4"/>
  <c r="AZ46" i="4"/>
  <c r="BA79" i="4" s="1"/>
  <c r="BA33" i="4"/>
  <c r="BA17" i="4"/>
  <c r="CH8" i="4"/>
  <c r="CY8" i="4" s="1"/>
  <c r="BQ8" i="4"/>
  <c r="BY13" i="4"/>
  <c r="CP13" i="4" s="1"/>
  <c r="BH13" i="4"/>
  <c r="Y197" i="4"/>
  <c r="AZ47" i="4"/>
  <c r="BA80" i="4" s="1"/>
  <c r="Y188" i="4"/>
  <c r="AZ38" i="4"/>
  <c r="BA71" i="4" s="1"/>
  <c r="Y45" i="4"/>
  <c r="AP45" i="4"/>
  <c r="AQ78" i="4" s="1"/>
  <c r="BA29" i="4"/>
  <c r="BA13" i="4"/>
  <c r="BA9" i="4"/>
  <c r="BA25" i="4"/>
  <c r="BA21" i="4"/>
  <c r="BA5" i="4"/>
  <c r="BA30" i="4"/>
  <c r="BA14" i="4"/>
  <c r="BA34" i="4"/>
  <c r="BA18" i="4"/>
  <c r="Y193" i="4"/>
  <c r="AZ43" i="4"/>
  <c r="BA76" i="4" s="1"/>
  <c r="Y186" i="4"/>
  <c r="AZ36" i="4"/>
  <c r="BA69" i="4" s="1"/>
  <c r="Y190" i="4"/>
  <c r="AZ40" i="4"/>
  <c r="BA73" i="4" s="1"/>
  <c r="AO45" i="4"/>
  <c r="AP78" i="4" s="1"/>
  <c r="Y30" i="4"/>
  <c r="Y187" i="4"/>
  <c r="AZ37" i="4"/>
  <c r="BA70" i="4" s="1"/>
  <c r="CH15" i="4"/>
  <c r="CY15" i="4" s="1"/>
  <c r="BQ15" i="4"/>
  <c r="BA22" i="4"/>
  <c r="BA6" i="4"/>
  <c r="CH5" i="4"/>
  <c r="CY5" i="4" s="1"/>
  <c r="BQ5" i="4"/>
  <c r="AQ45" i="4"/>
  <c r="AR78" i="4" s="1"/>
  <c r="Y60" i="4"/>
  <c r="Y200" i="4"/>
  <c r="AZ50" i="4"/>
  <c r="BA83" i="4" s="1"/>
  <c r="CH10" i="4"/>
  <c r="CY10" i="4" s="1"/>
  <c r="BQ10" i="4"/>
  <c r="BA28" i="4"/>
  <c r="BA12" i="4"/>
  <c r="BA24" i="4"/>
  <c r="BA8" i="4"/>
  <c r="AK3" i="4"/>
  <c r="BS3" i="4" s="1"/>
  <c r="DA3" i="4" s="1"/>
  <c r="BA31" i="4"/>
  <c r="BA15" i="4"/>
  <c r="CH7" i="4"/>
  <c r="CY7" i="4" s="1"/>
  <c r="BQ7" i="4"/>
  <c r="CH17" i="4"/>
  <c r="CY17" i="4" s="1"/>
  <c r="BQ17" i="4"/>
  <c r="CH12" i="4"/>
  <c r="CY12" i="4" s="1"/>
  <c r="BQ12" i="4"/>
  <c r="BZ13" i="4"/>
  <c r="CQ13" i="4" s="1"/>
  <c r="BI13" i="4"/>
  <c r="CH16" i="4"/>
  <c r="CY16" i="4" s="1"/>
  <c r="BQ16" i="4"/>
  <c r="CH9" i="4"/>
  <c r="CY9" i="4" s="1"/>
  <c r="BQ9" i="4"/>
  <c r="CH6" i="4"/>
  <c r="CY6" i="4" s="1"/>
  <c r="BQ6" i="4"/>
  <c r="BA26" i="4"/>
  <c r="BA10" i="4"/>
  <c r="BA20" i="4"/>
  <c r="BA4" i="4"/>
  <c r="CH11" i="4"/>
  <c r="CY11" i="4" s="1"/>
  <c r="BQ11" i="4"/>
  <c r="CH4" i="4"/>
  <c r="CY4" i="4" s="1"/>
  <c r="BQ4" i="4"/>
  <c r="BW13" i="4"/>
  <c r="CN13" i="4" s="1"/>
  <c r="BF13" i="4"/>
  <c r="CH18" i="4"/>
  <c r="CY18" i="4" s="1"/>
  <c r="BQ18" i="4"/>
  <c r="Y192" i="4"/>
  <c r="AZ42" i="4"/>
  <c r="BA75" i="4" s="1"/>
  <c r="CH14" i="4"/>
  <c r="CY14" i="4" s="1"/>
  <c r="BQ14" i="4"/>
  <c r="BA27" i="4"/>
  <c r="BA11" i="4"/>
  <c r="BA23" i="4"/>
  <c r="BA7" i="4"/>
  <c r="BA32" i="4"/>
  <c r="BA16" i="4"/>
  <c r="Y189" i="4"/>
  <c r="AZ39" i="4"/>
  <c r="BA72" i="4" s="1"/>
  <c r="Y199" i="4"/>
  <c r="AZ49" i="4"/>
  <c r="BA82" i="4" s="1"/>
  <c r="AZ44" i="4"/>
  <c r="BA77" i="4" s="1"/>
  <c r="Y194" i="4"/>
  <c r="Y75" i="4"/>
  <c r="AR45" i="4"/>
  <c r="AS78" i="4" s="1"/>
  <c r="Y198" i="4"/>
  <c r="AZ48" i="4"/>
  <c r="BA81" i="4" s="1"/>
  <c r="Y191" i="4"/>
  <c r="AZ41" i="4"/>
  <c r="BA74" i="4" s="1"/>
  <c r="Y60" i="2"/>
  <c r="AQ45" i="2"/>
  <c r="AR78" i="2" s="1"/>
  <c r="Y45" i="2"/>
  <c r="AP45" i="2"/>
  <c r="AQ78" i="2" s="1"/>
  <c r="Y240" i="2"/>
  <c r="BC45" i="2"/>
  <c r="BD78" i="2" s="1"/>
  <c r="Y255" i="2"/>
  <c r="BD45" i="2"/>
  <c r="BE78" i="2" s="1"/>
  <c r="Y180" i="2"/>
  <c r="AY45" i="2"/>
  <c r="AZ78" i="2" s="1"/>
  <c r="Y162" i="2"/>
  <c r="AX42" i="2"/>
  <c r="AY75" i="2" s="1"/>
  <c r="Y135" i="2"/>
  <c r="AV45" i="2"/>
  <c r="AW78" i="2" s="1"/>
  <c r="Y163" i="2"/>
  <c r="AX43" i="2"/>
  <c r="AY76" i="2" s="1"/>
  <c r="Y160" i="2"/>
  <c r="AX40" i="2"/>
  <c r="AY73" i="2" s="1"/>
  <c r="Y165" i="2"/>
  <c r="AX45" i="2"/>
  <c r="AY78" i="2" s="1"/>
  <c r="Y158" i="2"/>
  <c r="AX38" i="2"/>
  <c r="AY71" i="2" s="1"/>
  <c r="Y157" i="2"/>
  <c r="AX37" i="2"/>
  <c r="AY70" i="2" s="1"/>
  <c r="Y164" i="2"/>
  <c r="AX44" i="2"/>
  <c r="AY77" i="2" s="1"/>
  <c r="Y150" i="2"/>
  <c r="AW45" i="2"/>
  <c r="AX78" i="2" s="1"/>
  <c r="Y159" i="2"/>
  <c r="AX39" i="2"/>
  <c r="AY72" i="2" s="1"/>
  <c r="Y156" i="2"/>
  <c r="AX36" i="2"/>
  <c r="AY69" i="2" s="1"/>
  <c r="Y161" i="2"/>
  <c r="AX41" i="2"/>
  <c r="AY74" i="2" s="1"/>
  <c r="Y90" i="2"/>
  <c r="AS45" i="2"/>
  <c r="AT78" i="2" s="1"/>
  <c r="Y105" i="2"/>
  <c r="AT45" i="2"/>
  <c r="AU78" i="2" s="1"/>
  <c r="Y120" i="2"/>
  <c r="AU45" i="2"/>
  <c r="AV78" i="2" s="1"/>
  <c r="BZ12" i="2"/>
  <c r="CQ12" i="2" s="1"/>
  <c r="BY12" i="2"/>
  <c r="CP12" i="2" s="1"/>
  <c r="BP13" i="2"/>
  <c r="CG13" i="2"/>
  <c r="CX13" i="2" s="1"/>
  <c r="BO9" i="2"/>
  <c r="CF9" i="2"/>
  <c r="CW9" i="2" s="1"/>
  <c r="BL13" i="2"/>
  <c r="CC13" i="2"/>
  <c r="CT13" i="2" s="1"/>
  <c r="BT13" i="2"/>
  <c r="CK13" i="2"/>
  <c r="DB13" i="2" s="1"/>
  <c r="BU13" i="2"/>
  <c r="CL13" i="2"/>
  <c r="DC13" i="2" s="1"/>
  <c r="BO12" i="2"/>
  <c r="CF12" i="2"/>
  <c r="CW12" i="2" s="1"/>
  <c r="BO10" i="2"/>
  <c r="CF10" i="2"/>
  <c r="CW10" i="2" s="1"/>
  <c r="BJ13" i="2"/>
  <c r="CA13" i="2"/>
  <c r="CR13" i="2" s="1"/>
  <c r="BO11" i="2"/>
  <c r="CF11" i="2"/>
  <c r="CW11" i="2" s="1"/>
  <c r="BN13" i="2"/>
  <c r="CE13" i="2"/>
  <c r="CV13" i="2" s="1"/>
  <c r="BO7" i="2"/>
  <c r="CF7" i="2"/>
  <c r="CW7" i="2" s="1"/>
  <c r="BO4" i="2"/>
  <c r="CF4" i="2"/>
  <c r="CW4" i="2" s="1"/>
  <c r="BO5" i="2"/>
  <c r="CF5" i="2"/>
  <c r="CW5" i="2" s="1"/>
  <c r="BM13" i="2"/>
  <c r="CD13" i="2"/>
  <c r="CU13" i="2" s="1"/>
  <c r="BO8" i="2"/>
  <c r="CF8" i="2"/>
  <c r="CW8" i="2" s="1"/>
  <c r="BK13" i="2"/>
  <c r="CB13" i="2"/>
  <c r="CS13" i="2" s="1"/>
  <c r="BO13" i="2"/>
  <c r="CF13" i="2"/>
  <c r="CW13" i="2" s="1"/>
  <c r="BH13" i="2"/>
  <c r="BY13" i="2"/>
  <c r="CP13" i="2" s="1"/>
  <c r="BO6" i="2"/>
  <c r="CF6" i="2"/>
  <c r="CW6" i="2" s="1"/>
  <c r="BG13" i="2"/>
  <c r="BX13" i="2"/>
  <c r="CO13" i="2" s="1"/>
  <c r="AZ14" i="2"/>
  <c r="AZ30" i="2"/>
  <c r="B31" i="2"/>
  <c r="AM31" i="2" s="1"/>
  <c r="AN31" i="2" s="1"/>
  <c r="AN47" i="2" s="1"/>
  <c r="AO80" i="2" s="1"/>
  <c r="AH15" i="2"/>
  <c r="AA182" i="2" s="1"/>
  <c r="AB182" i="2" s="1"/>
  <c r="AL15" i="2"/>
  <c r="AA242" i="2" s="1"/>
  <c r="AB242" i="2" s="1"/>
  <c r="X15" i="2"/>
  <c r="AA32" i="2" s="1"/>
  <c r="AB32" i="2" s="1"/>
  <c r="AE15" i="2"/>
  <c r="AA137" i="2" s="1"/>
  <c r="AB137" i="2" s="1"/>
  <c r="AM15" i="2"/>
  <c r="AA257" i="2" s="1"/>
  <c r="AB257" i="2" s="1"/>
  <c r="AI15" i="2"/>
  <c r="AA197" i="2" s="1"/>
  <c r="AB197" i="2" s="1"/>
  <c r="AG15" i="2"/>
  <c r="AA167" i="2" s="1"/>
  <c r="AB167" i="2" s="1"/>
  <c r="Y15" i="2"/>
  <c r="AA47" i="2" s="1"/>
  <c r="AB47" i="2" s="1"/>
  <c r="AB15" i="2"/>
  <c r="AA92" i="2" s="1"/>
  <c r="AB92" i="2" s="1"/>
  <c r="AF15" i="2"/>
  <c r="AA152" i="2" s="1"/>
  <c r="AB152" i="2" s="1"/>
  <c r="AA15" i="2"/>
  <c r="AA77" i="2" s="1"/>
  <c r="AB77" i="2" s="1"/>
  <c r="Z15" i="2"/>
  <c r="AA62" i="2" s="1"/>
  <c r="AB62" i="2" s="1"/>
  <c r="AC15" i="2"/>
  <c r="AA107" i="2" s="1"/>
  <c r="AB107" i="2" s="1"/>
  <c r="AD15" i="2"/>
  <c r="AA122" i="2" s="1"/>
  <c r="AB122" i="2" s="1"/>
  <c r="AQ14" i="2"/>
  <c r="AQ30" i="2"/>
  <c r="AP30" i="2"/>
  <c r="AP14" i="2"/>
  <c r="AY12" i="2"/>
  <c r="AY28" i="2"/>
  <c r="AY8" i="2"/>
  <c r="AY24" i="2"/>
  <c r="AY21" i="2"/>
  <c r="AY5" i="2"/>
  <c r="AV30" i="2"/>
  <c r="AV14" i="2"/>
  <c r="AU14" i="2"/>
  <c r="AU30" i="2"/>
  <c r="AX30" i="2"/>
  <c r="AX14" i="2"/>
  <c r="AY9" i="2"/>
  <c r="AY25" i="2"/>
  <c r="AW14" i="2"/>
  <c r="AW30" i="2"/>
  <c r="AY11" i="2"/>
  <c r="AY27" i="2"/>
  <c r="AY7" i="2"/>
  <c r="AY23" i="2"/>
  <c r="BC30" i="2"/>
  <c r="BC14" i="2"/>
  <c r="BD30" i="2"/>
  <c r="BD14" i="2"/>
  <c r="AO14" i="2"/>
  <c r="AO30" i="2"/>
  <c r="AR30" i="2"/>
  <c r="AR14" i="2"/>
  <c r="AY20" i="2"/>
  <c r="AY4" i="2"/>
  <c r="AI4" i="2"/>
  <c r="AA186" i="2" s="1"/>
  <c r="AB186" i="2" s="1"/>
  <c r="AI5" i="2"/>
  <c r="AA187" i="2" s="1"/>
  <c r="AB187" i="2" s="1"/>
  <c r="AI6" i="2"/>
  <c r="AA188" i="2" s="1"/>
  <c r="AB188" i="2" s="1"/>
  <c r="AI7" i="2"/>
  <c r="AA189" i="2" s="1"/>
  <c r="AB189" i="2" s="1"/>
  <c r="AI8" i="2"/>
  <c r="AA190" i="2" s="1"/>
  <c r="AB190" i="2" s="1"/>
  <c r="AI9" i="2"/>
  <c r="AA191" i="2" s="1"/>
  <c r="AB191" i="2" s="1"/>
  <c r="AI10" i="2"/>
  <c r="AA192" i="2" s="1"/>
  <c r="AB192" i="2" s="1"/>
  <c r="AI11" i="2"/>
  <c r="AA193" i="2" s="1"/>
  <c r="AB193" i="2" s="1"/>
  <c r="AI12" i="2"/>
  <c r="AA194" i="2" s="1"/>
  <c r="AB194" i="2" s="1"/>
  <c r="AI13" i="2"/>
  <c r="AA195" i="2" s="1"/>
  <c r="AB195" i="2" s="1"/>
  <c r="AY10" i="2"/>
  <c r="AY26" i="2"/>
  <c r="AY22" i="2"/>
  <c r="AY6" i="2"/>
  <c r="AY30" i="2"/>
  <c r="AY14" i="2"/>
  <c r="AS14" i="2"/>
  <c r="AS30" i="2"/>
  <c r="AT30" i="2"/>
  <c r="AT14" i="2"/>
  <c r="AJ15" i="2"/>
  <c r="AA212" i="2" s="1"/>
  <c r="AB212" i="2" s="1"/>
  <c r="AI3" i="2"/>
  <c r="BQ3" i="2" s="1"/>
  <c r="CY3" i="2" s="1"/>
  <c r="N52" i="9" l="1"/>
  <c r="F55" i="9" s="1"/>
  <c r="BH13" i="5"/>
  <c r="Y30" i="2"/>
  <c r="BI13" i="2"/>
  <c r="Y30" i="5"/>
  <c r="BW13" i="5"/>
  <c r="CN13" i="5" s="1"/>
  <c r="N54" i="9"/>
  <c r="F59" i="9" s="1"/>
  <c r="N55" i="9"/>
  <c r="F58" i="9" s="1"/>
  <c r="N51" i="9"/>
  <c r="F56" i="9" s="1"/>
  <c r="N53" i="9"/>
  <c r="F57" i="9" s="1"/>
  <c r="Y60" i="5"/>
  <c r="BI13" i="5"/>
  <c r="AP45" i="5"/>
  <c r="AQ78" i="5" s="1"/>
  <c r="AR45" i="5"/>
  <c r="AS78" i="5" s="1"/>
  <c r="BX13" i="5"/>
  <c r="CO13" i="5" s="1"/>
  <c r="BW13" i="2"/>
  <c r="CN13" i="2" s="1"/>
  <c r="AR45" i="2"/>
  <c r="AS78" i="2" s="1"/>
  <c r="L41" i="9"/>
  <c r="Y189" i="6"/>
  <c r="AZ39" i="6"/>
  <c r="BA72" i="6" s="1"/>
  <c r="BA30" i="6"/>
  <c r="BA14" i="6"/>
  <c r="BX13" i="6"/>
  <c r="CO13" i="6" s="1"/>
  <c r="BG13" i="6"/>
  <c r="CH5" i="6"/>
  <c r="CY5" i="6" s="1"/>
  <c r="BQ5" i="6"/>
  <c r="CH16" i="6"/>
  <c r="CY16" i="6" s="1"/>
  <c r="BQ16" i="6"/>
  <c r="CH11" i="6"/>
  <c r="CY11" i="6" s="1"/>
  <c r="BQ11" i="6"/>
  <c r="CH15" i="6"/>
  <c r="CY15" i="6" s="1"/>
  <c r="BQ15" i="6"/>
  <c r="BA27" i="6"/>
  <c r="BA11" i="6"/>
  <c r="BA23" i="6"/>
  <c r="BA7" i="6"/>
  <c r="BA32" i="6"/>
  <c r="BA16" i="6"/>
  <c r="BA31" i="6"/>
  <c r="BA15" i="6"/>
  <c r="Y190" i="6"/>
  <c r="AZ40" i="6"/>
  <c r="BA73" i="6" s="1"/>
  <c r="Y75" i="6"/>
  <c r="AR45" i="6"/>
  <c r="AS78" i="6" s="1"/>
  <c r="Y45" i="6"/>
  <c r="AP45" i="6"/>
  <c r="AQ78" i="6" s="1"/>
  <c r="Y200" i="6"/>
  <c r="AZ50" i="6"/>
  <c r="BA83" i="6" s="1"/>
  <c r="Y187" i="6"/>
  <c r="AZ37" i="6"/>
  <c r="BA70" i="6" s="1"/>
  <c r="Y192" i="6"/>
  <c r="AZ42" i="6"/>
  <c r="BA75" i="6" s="1"/>
  <c r="BA28" i="6"/>
  <c r="BA12" i="6"/>
  <c r="AK3" i="6"/>
  <c r="BS3" i="6" s="1"/>
  <c r="DA3" i="6" s="1"/>
  <c r="BZ13" i="6"/>
  <c r="CQ13" i="6" s="1"/>
  <c r="BI13" i="6"/>
  <c r="Y198" i="6"/>
  <c r="AZ48" i="6"/>
  <c r="BA81" i="6" s="1"/>
  <c r="Y193" i="6"/>
  <c r="AZ43" i="6"/>
  <c r="BA76" i="6" s="1"/>
  <c r="CH6" i="6"/>
  <c r="CY6" i="6" s="1"/>
  <c r="BQ6" i="6"/>
  <c r="Y197" i="6"/>
  <c r="AZ47" i="6"/>
  <c r="BA80" i="6" s="1"/>
  <c r="BA26" i="6"/>
  <c r="BA10" i="6"/>
  <c r="BA22" i="6"/>
  <c r="BA6" i="6"/>
  <c r="BA33" i="6"/>
  <c r="BA17" i="6"/>
  <c r="CH12" i="6"/>
  <c r="CY12" i="6" s="1"/>
  <c r="BQ12" i="6"/>
  <c r="BY13" i="6"/>
  <c r="CP13" i="6" s="1"/>
  <c r="BH13" i="6"/>
  <c r="BW13" i="6"/>
  <c r="CN13" i="6" s="1"/>
  <c r="BF13" i="6"/>
  <c r="CH4" i="6"/>
  <c r="CY4" i="6" s="1"/>
  <c r="BQ4" i="6"/>
  <c r="CH14" i="6"/>
  <c r="CY14" i="6" s="1"/>
  <c r="BQ14" i="6"/>
  <c r="CH9" i="6"/>
  <c r="CY9" i="6" s="1"/>
  <c r="BQ9" i="6"/>
  <c r="CH17" i="6"/>
  <c r="CY17" i="6" s="1"/>
  <c r="BQ17" i="6"/>
  <c r="BA24" i="6"/>
  <c r="BA8" i="6"/>
  <c r="CH8" i="6"/>
  <c r="CY8" i="6" s="1"/>
  <c r="BQ8" i="6"/>
  <c r="CH18" i="6"/>
  <c r="CY18" i="6" s="1"/>
  <c r="BQ18" i="6"/>
  <c r="CH10" i="6"/>
  <c r="CY10" i="6" s="1"/>
  <c r="BQ10" i="6"/>
  <c r="CH7" i="6"/>
  <c r="CY7" i="6" s="1"/>
  <c r="BQ7" i="6"/>
  <c r="Y188" i="6"/>
  <c r="AZ38" i="6"/>
  <c r="BA71" i="6" s="1"/>
  <c r="BA29" i="6"/>
  <c r="BA13" i="6"/>
  <c r="BA9" i="6"/>
  <c r="BA25" i="6"/>
  <c r="BA21" i="6"/>
  <c r="BA5" i="6"/>
  <c r="BA20" i="6"/>
  <c r="BA4" i="6"/>
  <c r="BA18" i="6"/>
  <c r="BA34" i="6"/>
  <c r="Y194" i="6"/>
  <c r="AZ44" i="6"/>
  <c r="BA77" i="6" s="1"/>
  <c r="Y60" i="6"/>
  <c r="AQ45" i="6"/>
  <c r="AR78" i="6" s="1"/>
  <c r="AO45" i="6"/>
  <c r="AP78" i="6" s="1"/>
  <c r="Y30" i="6"/>
  <c r="Y186" i="6"/>
  <c r="AZ36" i="6"/>
  <c r="BA69" i="6" s="1"/>
  <c r="Y196" i="6"/>
  <c r="AZ46" i="6"/>
  <c r="BA79" i="6" s="1"/>
  <c r="Y191" i="6"/>
  <c r="AZ41" i="6"/>
  <c r="BA74" i="6" s="1"/>
  <c r="Y199" i="6"/>
  <c r="AZ49" i="6"/>
  <c r="BA82" i="6" s="1"/>
  <c r="Y226" i="5"/>
  <c r="BB46" i="5"/>
  <c r="BC79" i="5" s="1"/>
  <c r="Y224" i="5"/>
  <c r="BB44" i="5"/>
  <c r="BC77" i="5" s="1"/>
  <c r="CJ4" i="5"/>
  <c r="DA4" i="5" s="1"/>
  <c r="BS4" i="5"/>
  <c r="Y223" i="5"/>
  <c r="BB43" i="5"/>
  <c r="BC76" i="5" s="1"/>
  <c r="CJ10" i="5"/>
  <c r="DA10" i="5" s="1"/>
  <c r="BS10" i="5"/>
  <c r="CJ7" i="5"/>
  <c r="DA7" i="5" s="1"/>
  <c r="BS7" i="5"/>
  <c r="CJ14" i="5"/>
  <c r="DA14" i="5" s="1"/>
  <c r="BS14" i="5"/>
  <c r="CJ12" i="5"/>
  <c r="DA12" i="5" s="1"/>
  <c r="BS12" i="5"/>
  <c r="CJ17" i="5"/>
  <c r="DA17" i="5" s="1"/>
  <c r="BS17" i="5"/>
  <c r="Y216" i="5"/>
  <c r="BB36" i="5"/>
  <c r="BC69" i="5" s="1"/>
  <c r="BS13" i="5"/>
  <c r="CJ13" i="5"/>
  <c r="DA13" i="5" s="1"/>
  <c r="CJ11" i="5"/>
  <c r="DA11" i="5" s="1"/>
  <c r="BS11" i="5"/>
  <c r="CJ18" i="5"/>
  <c r="DA18" i="5" s="1"/>
  <c r="BS18" i="5"/>
  <c r="Y222" i="5"/>
  <c r="BB42" i="5"/>
  <c r="BC75" i="5" s="1"/>
  <c r="Y219" i="5"/>
  <c r="BB39" i="5"/>
  <c r="BC72" i="5" s="1"/>
  <c r="Y230" i="5"/>
  <c r="BB50" i="5"/>
  <c r="BC83" i="5" s="1"/>
  <c r="CJ15" i="5"/>
  <c r="DA15" i="5" s="1"/>
  <c r="BS15" i="5"/>
  <c r="Y220" i="5"/>
  <c r="BB40" i="5"/>
  <c r="BC73" i="5" s="1"/>
  <c r="Y217" i="5"/>
  <c r="BB37" i="5"/>
  <c r="BC70" i="5" s="1"/>
  <c r="CJ9" i="5"/>
  <c r="DA9" i="5" s="1"/>
  <c r="BS9" i="5"/>
  <c r="CJ16" i="5"/>
  <c r="DA16" i="5" s="1"/>
  <c r="BS16" i="5"/>
  <c r="CJ6" i="5"/>
  <c r="DA6" i="5" s="1"/>
  <c r="BS6" i="5"/>
  <c r="Y229" i="5"/>
  <c r="BB49" i="5"/>
  <c r="BC82" i="5" s="1"/>
  <c r="Y225" i="5"/>
  <c r="BB45" i="5"/>
  <c r="BC78" i="5" s="1"/>
  <c r="Y227" i="5"/>
  <c r="BB47" i="5"/>
  <c r="BC80" i="5" s="1"/>
  <c r="CJ8" i="5"/>
  <c r="DA8" i="5" s="1"/>
  <c r="BS8" i="5"/>
  <c r="CJ5" i="5"/>
  <c r="DA5" i="5" s="1"/>
  <c r="BS5" i="5"/>
  <c r="Y221" i="5"/>
  <c r="BB41" i="5"/>
  <c r="BC74" i="5" s="1"/>
  <c r="Y228" i="5"/>
  <c r="BB48" i="5"/>
  <c r="BC81" i="5" s="1"/>
  <c r="Y218" i="5"/>
  <c r="BB38" i="5"/>
  <c r="BC71" i="5" s="1"/>
  <c r="BB29" i="4"/>
  <c r="BB13" i="4"/>
  <c r="CI6" i="4"/>
  <c r="CZ6" i="4" s="1"/>
  <c r="BR6" i="4"/>
  <c r="CI14" i="4"/>
  <c r="CZ14" i="4" s="1"/>
  <c r="BR14" i="4"/>
  <c r="Y204" i="4"/>
  <c r="BA39" i="4"/>
  <c r="BB72" i="4" s="1"/>
  <c r="Y201" i="4"/>
  <c r="BA36" i="4"/>
  <c r="BB69" i="4" s="1"/>
  <c r="BB28" i="4"/>
  <c r="BB12" i="4"/>
  <c r="BB24" i="4"/>
  <c r="BB8" i="4"/>
  <c r="BB20" i="4"/>
  <c r="BB4" i="4"/>
  <c r="BB21" i="4"/>
  <c r="BB5" i="4"/>
  <c r="Y205" i="4"/>
  <c r="BA40" i="4"/>
  <c r="BB73" i="4" s="1"/>
  <c r="Y203" i="4"/>
  <c r="BA38" i="4"/>
  <c r="BB71" i="4" s="1"/>
  <c r="Y211" i="4"/>
  <c r="BA46" i="4"/>
  <c r="BB79" i="4" s="1"/>
  <c r="CI9" i="4"/>
  <c r="CZ9" i="4" s="1"/>
  <c r="BR9" i="4"/>
  <c r="CI7" i="4"/>
  <c r="CZ7" i="4" s="1"/>
  <c r="BR7" i="4"/>
  <c r="BB25" i="4"/>
  <c r="BB9" i="4"/>
  <c r="Y206" i="4"/>
  <c r="BA41" i="4"/>
  <c r="BB74" i="4" s="1"/>
  <c r="CI16" i="4"/>
  <c r="CZ16" i="4" s="1"/>
  <c r="BR16" i="4"/>
  <c r="CI11" i="4"/>
  <c r="CZ11" i="4" s="1"/>
  <c r="BR11" i="4"/>
  <c r="CI10" i="4"/>
  <c r="CZ10" i="4" s="1"/>
  <c r="BR10" i="4"/>
  <c r="CI15" i="4"/>
  <c r="CZ15" i="4" s="1"/>
  <c r="BR15" i="4"/>
  <c r="BB27" i="4"/>
  <c r="BB11" i="4"/>
  <c r="BB23" i="4"/>
  <c r="BB7" i="4"/>
  <c r="BB30" i="4"/>
  <c r="BB14" i="4"/>
  <c r="BB33" i="4"/>
  <c r="BB17" i="4"/>
  <c r="CI12" i="4"/>
  <c r="CZ12" i="4" s="1"/>
  <c r="BR12" i="4"/>
  <c r="CI18" i="4"/>
  <c r="CZ18" i="4" s="1"/>
  <c r="BR18" i="4"/>
  <c r="CI5" i="4"/>
  <c r="CZ5" i="4" s="1"/>
  <c r="BR5" i="4"/>
  <c r="CI13" i="4"/>
  <c r="CZ13" i="4" s="1"/>
  <c r="BR13" i="4"/>
  <c r="CI17" i="4"/>
  <c r="CZ17" i="4" s="1"/>
  <c r="BR17" i="4"/>
  <c r="CI4" i="4"/>
  <c r="CZ4" i="4" s="1"/>
  <c r="BR4" i="4"/>
  <c r="BB31" i="4"/>
  <c r="BB15" i="4"/>
  <c r="CI8" i="4"/>
  <c r="CZ8" i="4" s="1"/>
  <c r="BR8" i="4"/>
  <c r="Y213" i="4"/>
  <c r="BA48" i="4"/>
  <c r="BB81" i="4" s="1"/>
  <c r="Y208" i="4"/>
  <c r="BA43" i="4"/>
  <c r="BB76" i="4" s="1"/>
  <c r="Y207" i="4"/>
  <c r="BA42" i="4"/>
  <c r="BB75" i="4" s="1"/>
  <c r="Y212" i="4"/>
  <c r="BA47" i="4"/>
  <c r="BB80" i="4" s="1"/>
  <c r="BB26" i="4"/>
  <c r="BB10" i="4"/>
  <c r="BB22" i="4"/>
  <c r="BB6" i="4"/>
  <c r="BB32" i="4"/>
  <c r="BB16" i="4"/>
  <c r="BB34" i="4"/>
  <c r="BB18" i="4"/>
  <c r="Y209" i="4"/>
  <c r="BA44" i="4"/>
  <c r="BB77" i="4" s="1"/>
  <c r="Y215" i="4"/>
  <c r="BA50" i="4"/>
  <c r="BB83" i="4" s="1"/>
  <c r="Y202" i="4"/>
  <c r="BA37" i="4"/>
  <c r="BB70" i="4" s="1"/>
  <c r="Y210" i="4"/>
  <c r="BA45" i="4"/>
  <c r="BB78" i="4" s="1"/>
  <c r="Y214" i="4"/>
  <c r="BA49" i="4"/>
  <c r="BB82" i="4" s="1"/>
  <c r="Y181" i="2"/>
  <c r="AY46" i="2"/>
  <c r="AZ79" i="2" s="1"/>
  <c r="Y241" i="2"/>
  <c r="BC46" i="2"/>
  <c r="BD79" i="2" s="1"/>
  <c r="Y196" i="2"/>
  <c r="AZ46" i="2"/>
  <c r="BA79" i="2" s="1"/>
  <c r="Y91" i="2"/>
  <c r="AS46" i="2"/>
  <c r="AT79" i="2" s="1"/>
  <c r="Y151" i="2"/>
  <c r="AW46" i="2"/>
  <c r="AX79" i="2" s="1"/>
  <c r="Y76" i="2"/>
  <c r="AR46" i="2"/>
  <c r="AS79" i="2" s="1"/>
  <c r="Y136" i="2"/>
  <c r="AV46" i="2"/>
  <c r="AW79" i="2" s="1"/>
  <c r="Y106" i="2"/>
  <c r="AT46" i="2"/>
  <c r="AU79" i="2" s="1"/>
  <c r="Y256" i="2"/>
  <c r="BD46" i="2"/>
  <c r="BE79" i="2" s="1"/>
  <c r="Y166" i="2"/>
  <c r="AX46" i="2"/>
  <c r="AY79" i="2" s="1"/>
  <c r="Y46" i="2"/>
  <c r="AP46" i="2"/>
  <c r="AQ79" i="2" s="1"/>
  <c r="Y31" i="2"/>
  <c r="AO46" i="2"/>
  <c r="AP79" i="2" s="1"/>
  <c r="Y121" i="2"/>
  <c r="AU46" i="2"/>
  <c r="AV79" i="2" s="1"/>
  <c r="Y61" i="2"/>
  <c r="AQ46" i="2"/>
  <c r="AR79" i="2" s="1"/>
  <c r="Y172" i="2"/>
  <c r="AY37" i="2"/>
  <c r="AZ70" i="2" s="1"/>
  <c r="Y174" i="2"/>
  <c r="AY39" i="2"/>
  <c r="AZ72" i="2" s="1"/>
  <c r="Y175" i="2"/>
  <c r="AY40" i="2"/>
  <c r="AZ73" i="2" s="1"/>
  <c r="Y171" i="2"/>
  <c r="AY36" i="2"/>
  <c r="AZ69" i="2" s="1"/>
  <c r="Y173" i="2"/>
  <c r="AY38" i="2"/>
  <c r="AZ71" i="2" s="1"/>
  <c r="Y177" i="2"/>
  <c r="AY42" i="2"/>
  <c r="AZ75" i="2" s="1"/>
  <c r="Y178" i="2"/>
  <c r="AY43" i="2"/>
  <c r="AZ76" i="2" s="1"/>
  <c r="Y176" i="2"/>
  <c r="AY41" i="2"/>
  <c r="AZ74" i="2" s="1"/>
  <c r="Y179" i="2"/>
  <c r="AY44" i="2"/>
  <c r="AZ77" i="2" s="1"/>
  <c r="BP7" i="2"/>
  <c r="CG7" i="2"/>
  <c r="CX7" i="2" s="1"/>
  <c r="BP8" i="2"/>
  <c r="CG8" i="2"/>
  <c r="CX8" i="2" s="1"/>
  <c r="BK14" i="2"/>
  <c r="CB14" i="2"/>
  <c r="CS14" i="2" s="1"/>
  <c r="BP14" i="2"/>
  <c r="CG14" i="2"/>
  <c r="CX14" i="2" s="1"/>
  <c r="BP4" i="2"/>
  <c r="CG4" i="2"/>
  <c r="CX4" i="2" s="1"/>
  <c r="BT14" i="2"/>
  <c r="CK14" i="2"/>
  <c r="DB14" i="2" s="1"/>
  <c r="BP5" i="2"/>
  <c r="CG5" i="2"/>
  <c r="CX5" i="2" s="1"/>
  <c r="BJ14" i="2"/>
  <c r="CA14" i="2"/>
  <c r="CR14" i="2" s="1"/>
  <c r="BN14" i="2"/>
  <c r="CE14" i="2"/>
  <c r="CV14" i="2" s="1"/>
  <c r="BP10" i="2"/>
  <c r="CG10" i="2"/>
  <c r="CX10" i="2" s="1"/>
  <c r="BF14" i="2"/>
  <c r="BW14" i="2"/>
  <c r="CN14" i="2" s="1"/>
  <c r="BP11" i="2"/>
  <c r="CG11" i="2"/>
  <c r="CX11" i="2" s="1"/>
  <c r="BP9" i="2"/>
  <c r="CG9" i="2"/>
  <c r="CX9" i="2" s="1"/>
  <c r="BL14" i="2"/>
  <c r="CC14" i="2"/>
  <c r="CT14" i="2" s="1"/>
  <c r="BP12" i="2"/>
  <c r="CG12" i="2"/>
  <c r="CX12" i="2" s="1"/>
  <c r="BH14" i="2"/>
  <c r="BY14" i="2"/>
  <c r="CP14" i="2" s="1"/>
  <c r="BP6" i="2"/>
  <c r="CG6" i="2"/>
  <c r="CX6" i="2" s="1"/>
  <c r="BI14" i="2"/>
  <c r="BZ14" i="2"/>
  <c r="CQ14" i="2" s="1"/>
  <c r="BU14" i="2"/>
  <c r="CL14" i="2"/>
  <c r="DC14" i="2" s="1"/>
  <c r="BO14" i="2"/>
  <c r="CF14" i="2"/>
  <c r="CW14" i="2" s="1"/>
  <c r="BM14" i="2"/>
  <c r="CD14" i="2"/>
  <c r="CU14" i="2" s="1"/>
  <c r="BG14" i="2"/>
  <c r="BX14" i="2"/>
  <c r="CO14" i="2" s="1"/>
  <c r="BQ14" i="2"/>
  <c r="CH14" i="2"/>
  <c r="CY14" i="2" s="1"/>
  <c r="BA15" i="2"/>
  <c r="BA31" i="2"/>
  <c r="B32" i="2"/>
  <c r="AM32" i="2" s="1"/>
  <c r="AN32" i="2" s="1"/>
  <c r="AN48" i="2" s="1"/>
  <c r="AO81" i="2" s="1"/>
  <c r="AG16" i="2"/>
  <c r="AA168" i="2" s="1"/>
  <c r="AB168" i="2" s="1"/>
  <c r="AC16" i="2"/>
  <c r="AA108" i="2" s="1"/>
  <c r="AB108" i="2" s="1"/>
  <c r="AB16" i="2"/>
  <c r="AA93" i="2" s="1"/>
  <c r="AB93" i="2" s="1"/>
  <c r="AH16" i="2"/>
  <c r="AA183" i="2" s="1"/>
  <c r="AB183" i="2" s="1"/>
  <c r="Z16" i="2"/>
  <c r="AA63" i="2" s="1"/>
  <c r="AB63" i="2" s="1"/>
  <c r="AJ16" i="2"/>
  <c r="AA213" i="2" s="1"/>
  <c r="AB213" i="2" s="1"/>
  <c r="AM16" i="2"/>
  <c r="AA258" i="2" s="1"/>
  <c r="AB258" i="2" s="1"/>
  <c r="Y16" i="2"/>
  <c r="AA48" i="2" s="1"/>
  <c r="AB48" i="2" s="1"/>
  <c r="AF16" i="2"/>
  <c r="AA153" i="2" s="1"/>
  <c r="AB153" i="2" s="1"/>
  <c r="AE16" i="2"/>
  <c r="AA138" i="2" s="1"/>
  <c r="AB138" i="2" s="1"/>
  <c r="X16" i="2"/>
  <c r="AA33" i="2" s="1"/>
  <c r="AB33" i="2" s="1"/>
  <c r="AI16" i="2"/>
  <c r="AA198" i="2" s="1"/>
  <c r="AB198" i="2" s="1"/>
  <c r="AD16" i="2"/>
  <c r="AA123" i="2" s="1"/>
  <c r="AB123" i="2" s="1"/>
  <c r="AL16" i="2"/>
  <c r="AA243" i="2" s="1"/>
  <c r="AB243" i="2" s="1"/>
  <c r="AA16" i="2"/>
  <c r="AA78" i="2" s="1"/>
  <c r="AB78" i="2" s="1"/>
  <c r="AZ29" i="2"/>
  <c r="AZ13" i="2"/>
  <c r="AU15" i="2"/>
  <c r="AU31" i="2"/>
  <c r="AP15" i="2"/>
  <c r="AP31" i="2"/>
  <c r="AY31" i="2"/>
  <c r="AY15" i="2"/>
  <c r="AZ28" i="2"/>
  <c r="AZ12" i="2"/>
  <c r="AZ8" i="2"/>
  <c r="AZ24" i="2"/>
  <c r="AZ4" i="2"/>
  <c r="AZ20" i="2"/>
  <c r="AT31" i="2"/>
  <c r="AT15" i="2"/>
  <c r="AX15" i="2"/>
  <c r="AX31" i="2"/>
  <c r="AO31" i="2"/>
  <c r="AO15" i="2"/>
  <c r="AZ25" i="2"/>
  <c r="AZ9" i="2"/>
  <c r="AR31" i="2"/>
  <c r="AR15" i="2"/>
  <c r="AZ27" i="2"/>
  <c r="AZ11" i="2"/>
  <c r="AZ7" i="2"/>
  <c r="AZ23" i="2"/>
  <c r="AQ15" i="2"/>
  <c r="AQ31" i="2"/>
  <c r="AW31" i="2"/>
  <c r="AW15" i="2"/>
  <c r="AZ15" i="2"/>
  <c r="AZ31" i="2"/>
  <c r="BC31" i="2"/>
  <c r="BC15" i="2"/>
  <c r="AZ5" i="2"/>
  <c r="AZ21" i="2"/>
  <c r="AV15" i="2"/>
  <c r="AV31" i="2"/>
  <c r="AJ5" i="2"/>
  <c r="AA202" i="2" s="1"/>
  <c r="AB202" i="2" s="1"/>
  <c r="AJ4" i="2"/>
  <c r="AA201" i="2" s="1"/>
  <c r="AB201" i="2" s="1"/>
  <c r="AJ6" i="2"/>
  <c r="AA203" i="2" s="1"/>
  <c r="AB203" i="2" s="1"/>
  <c r="AJ7" i="2"/>
  <c r="AA204" i="2" s="1"/>
  <c r="AB204" i="2" s="1"/>
  <c r="AJ8" i="2"/>
  <c r="AA205" i="2" s="1"/>
  <c r="AB205" i="2" s="1"/>
  <c r="AJ9" i="2"/>
  <c r="AA206" i="2" s="1"/>
  <c r="AB206" i="2" s="1"/>
  <c r="AJ10" i="2"/>
  <c r="AA207" i="2" s="1"/>
  <c r="AB207" i="2" s="1"/>
  <c r="AJ11" i="2"/>
  <c r="AA208" i="2" s="1"/>
  <c r="AB208" i="2" s="1"/>
  <c r="AJ12" i="2"/>
  <c r="AA209" i="2" s="1"/>
  <c r="AB209" i="2" s="1"/>
  <c r="AJ13" i="2"/>
  <c r="AA210" i="2" s="1"/>
  <c r="AB210" i="2" s="1"/>
  <c r="AJ14" i="2"/>
  <c r="AA211" i="2" s="1"/>
  <c r="AB211" i="2" s="1"/>
  <c r="AZ26" i="2"/>
  <c r="AZ10" i="2"/>
  <c r="AZ6" i="2"/>
  <c r="AZ22" i="2"/>
  <c r="AS15" i="2"/>
  <c r="AS31" i="2"/>
  <c r="BD31" i="2"/>
  <c r="BD15" i="2"/>
  <c r="AJ3" i="2"/>
  <c r="BR3" i="2" s="1"/>
  <c r="CZ3" i="2" s="1"/>
  <c r="L42" i="9" l="1"/>
  <c r="CI5" i="6"/>
  <c r="CZ5" i="6" s="1"/>
  <c r="BR5" i="6"/>
  <c r="CI8" i="6"/>
  <c r="CZ8" i="6" s="1"/>
  <c r="BR8" i="6"/>
  <c r="CI17" i="6"/>
  <c r="CZ17" i="6" s="1"/>
  <c r="BR17" i="6"/>
  <c r="BB29" i="6"/>
  <c r="BB13" i="6"/>
  <c r="BB21" i="6"/>
  <c r="BB5" i="6"/>
  <c r="CI12" i="6"/>
  <c r="CZ12" i="6" s="1"/>
  <c r="BR12" i="6"/>
  <c r="CI16" i="6"/>
  <c r="CZ16" i="6" s="1"/>
  <c r="BR16" i="6"/>
  <c r="CI14" i="6"/>
  <c r="CZ14" i="6" s="1"/>
  <c r="BR14" i="6"/>
  <c r="CI18" i="6"/>
  <c r="CZ18" i="6" s="1"/>
  <c r="BR18" i="6"/>
  <c r="Y202" i="6"/>
  <c r="BA37" i="6"/>
  <c r="BB70" i="6" s="1"/>
  <c r="Y210" i="6"/>
  <c r="BA45" i="6"/>
  <c r="BB78" i="6" s="1"/>
  <c r="Y205" i="6"/>
  <c r="BA40" i="6"/>
  <c r="BB73" i="6" s="1"/>
  <c r="Y214" i="6"/>
  <c r="BA49" i="6"/>
  <c r="BB82" i="6" s="1"/>
  <c r="Y207" i="6"/>
  <c r="BA42" i="6"/>
  <c r="BB75" i="6" s="1"/>
  <c r="BB28" i="6"/>
  <c r="BB12" i="6"/>
  <c r="BB24" i="6"/>
  <c r="BB8" i="6"/>
  <c r="BB33" i="6"/>
  <c r="BB17" i="6"/>
  <c r="BB20" i="6"/>
  <c r="BB4" i="6"/>
  <c r="Y209" i="6"/>
  <c r="BA44" i="6"/>
  <c r="BB77" i="6" s="1"/>
  <c r="Y213" i="6"/>
  <c r="BA48" i="6"/>
  <c r="BB81" i="6" s="1"/>
  <c r="Y208" i="6"/>
  <c r="BA43" i="6"/>
  <c r="BB76" i="6" s="1"/>
  <c r="Y211" i="6"/>
  <c r="BA46" i="6"/>
  <c r="BB79" i="6" s="1"/>
  <c r="Y215" i="6"/>
  <c r="BA50" i="6"/>
  <c r="BB83" i="6" s="1"/>
  <c r="CI13" i="6"/>
  <c r="CZ13" i="6" s="1"/>
  <c r="BR13" i="6"/>
  <c r="CI10" i="6"/>
  <c r="CZ10" i="6" s="1"/>
  <c r="BR10" i="6"/>
  <c r="BB25" i="6"/>
  <c r="BB9" i="6"/>
  <c r="CI11" i="6"/>
  <c r="CZ11" i="6" s="1"/>
  <c r="BR11" i="6"/>
  <c r="CI4" i="6"/>
  <c r="CZ4" i="6" s="1"/>
  <c r="BR4" i="6"/>
  <c r="Y206" i="6"/>
  <c r="BA41" i="6"/>
  <c r="BB74" i="6" s="1"/>
  <c r="CI6" i="6"/>
  <c r="CZ6" i="6" s="1"/>
  <c r="BR6" i="6"/>
  <c r="BB27" i="6"/>
  <c r="BB11" i="6"/>
  <c r="BB23" i="6"/>
  <c r="BB7" i="6"/>
  <c r="BB32" i="6"/>
  <c r="BB16" i="6"/>
  <c r="BB30" i="6"/>
  <c r="BB14" i="6"/>
  <c r="CI15" i="6"/>
  <c r="CZ15" i="6" s="1"/>
  <c r="BR15" i="6"/>
  <c r="CI7" i="6"/>
  <c r="CZ7" i="6" s="1"/>
  <c r="BR7" i="6"/>
  <c r="Y201" i="6"/>
  <c r="BA36" i="6"/>
  <c r="BB69" i="6" s="1"/>
  <c r="CI9" i="6"/>
  <c r="CZ9" i="6" s="1"/>
  <c r="BR9" i="6"/>
  <c r="Y203" i="6"/>
  <c r="BA38" i="6"/>
  <c r="BB71" i="6" s="1"/>
  <c r="BB26" i="6"/>
  <c r="BB10" i="6"/>
  <c r="BB22" i="6"/>
  <c r="BB6" i="6"/>
  <c r="BB34" i="6"/>
  <c r="BB18" i="6"/>
  <c r="BB31" i="6"/>
  <c r="BB15" i="6"/>
  <c r="Y212" i="6"/>
  <c r="BA47" i="6"/>
  <c r="BB80" i="6" s="1"/>
  <c r="Y204" i="6"/>
  <c r="BA39" i="6"/>
  <c r="BB72" i="6" s="1"/>
  <c r="BJ1" i="5"/>
  <c r="CR1" i="5"/>
  <c r="V10" i="5" s="1"/>
  <c r="CJ7" i="4"/>
  <c r="DA7" i="4" s="1"/>
  <c r="BS7" i="4"/>
  <c r="CJ12" i="4"/>
  <c r="DA12" i="4" s="1"/>
  <c r="BS12" i="4"/>
  <c r="Y230" i="4"/>
  <c r="BB50" i="4"/>
  <c r="BC83" i="4" s="1"/>
  <c r="Y218" i="4"/>
  <c r="BB38" i="4"/>
  <c r="BC71" i="4" s="1"/>
  <c r="Y229" i="4"/>
  <c r="BB49" i="4"/>
  <c r="BC82" i="4" s="1"/>
  <c r="Y219" i="4"/>
  <c r="BB39" i="4"/>
  <c r="BC72" i="4" s="1"/>
  <c r="Y216" i="4"/>
  <c r="BB36" i="4"/>
  <c r="BC69" i="4" s="1"/>
  <c r="Y224" i="4"/>
  <c r="BB44" i="4"/>
  <c r="BC77" i="4" s="1"/>
  <c r="CJ6" i="4"/>
  <c r="DA6" i="4" s="1"/>
  <c r="BS6" i="4"/>
  <c r="CJ4" i="4"/>
  <c r="DA4" i="4" s="1"/>
  <c r="BS4" i="4"/>
  <c r="CJ16" i="4"/>
  <c r="DA16" i="4" s="1"/>
  <c r="BS16" i="4"/>
  <c r="CJ10" i="4"/>
  <c r="DA10" i="4" s="1"/>
  <c r="BS10" i="4"/>
  <c r="CJ15" i="4"/>
  <c r="DA15" i="4" s="1"/>
  <c r="BS15" i="4"/>
  <c r="CJ14" i="4"/>
  <c r="DA14" i="4" s="1"/>
  <c r="BS14" i="4"/>
  <c r="CJ11" i="4"/>
  <c r="DA11" i="4" s="1"/>
  <c r="BS11" i="4"/>
  <c r="CJ9" i="4"/>
  <c r="DA9" i="4" s="1"/>
  <c r="BS9" i="4"/>
  <c r="CJ5" i="4"/>
  <c r="DA5" i="4" s="1"/>
  <c r="BS5" i="4"/>
  <c r="CJ8" i="4"/>
  <c r="DA8" i="4" s="1"/>
  <c r="BS8" i="4"/>
  <c r="CJ13" i="4"/>
  <c r="DA13" i="4" s="1"/>
  <c r="BS13" i="4"/>
  <c r="CJ18" i="4"/>
  <c r="DA18" i="4" s="1"/>
  <c r="BS18" i="4"/>
  <c r="CJ17" i="4"/>
  <c r="DA17" i="4" s="1"/>
  <c r="BS17" i="4"/>
  <c r="Y228" i="4"/>
  <c r="BB48" i="4"/>
  <c r="BC81" i="4" s="1"/>
  <c r="Y222" i="4"/>
  <c r="BB42" i="4"/>
  <c r="BC75" i="4" s="1"/>
  <c r="Y227" i="4"/>
  <c r="BB47" i="4"/>
  <c r="BC80" i="4" s="1"/>
  <c r="Y226" i="4"/>
  <c r="BB46" i="4"/>
  <c r="BC79" i="4" s="1"/>
  <c r="Y223" i="4"/>
  <c r="BB43" i="4"/>
  <c r="BC76" i="4" s="1"/>
  <c r="Y221" i="4"/>
  <c r="BB41" i="4"/>
  <c r="BC74" i="4" s="1"/>
  <c r="Y217" i="4"/>
  <c r="BB37" i="4"/>
  <c r="BC70" i="4" s="1"/>
  <c r="Y220" i="4"/>
  <c r="BB40" i="4"/>
  <c r="BC73" i="4" s="1"/>
  <c r="Y225" i="4"/>
  <c r="BB45" i="4"/>
  <c r="BC78" i="4" s="1"/>
  <c r="Y92" i="2"/>
  <c r="AS47" i="2"/>
  <c r="AT80" i="2" s="1"/>
  <c r="Y137" i="2"/>
  <c r="AV47" i="2"/>
  <c r="AW80" i="2" s="1"/>
  <c r="Y122" i="2"/>
  <c r="AU47" i="2"/>
  <c r="AV80" i="2" s="1"/>
  <c r="Y242" i="2"/>
  <c r="BC47" i="2"/>
  <c r="BD80" i="2" s="1"/>
  <c r="Y152" i="2"/>
  <c r="AW47" i="2"/>
  <c r="AX80" i="2" s="1"/>
  <c r="Y77" i="2"/>
  <c r="AR47" i="2"/>
  <c r="AS80" i="2" s="1"/>
  <c r="Y32" i="2"/>
  <c r="AO47" i="2"/>
  <c r="AP80" i="2" s="1"/>
  <c r="Y107" i="2"/>
  <c r="AT47" i="2"/>
  <c r="AU80" i="2" s="1"/>
  <c r="Y182" i="2"/>
  <c r="AY47" i="2"/>
  <c r="AZ80" i="2" s="1"/>
  <c r="Y212" i="2"/>
  <c r="BA47" i="2"/>
  <c r="BB80" i="2" s="1"/>
  <c r="Y257" i="2"/>
  <c r="BD47" i="2"/>
  <c r="BE80" i="2" s="1"/>
  <c r="Y197" i="2"/>
  <c r="AZ47" i="2"/>
  <c r="BA80" i="2" s="1"/>
  <c r="Y62" i="2"/>
  <c r="AQ47" i="2"/>
  <c r="AR80" i="2" s="1"/>
  <c r="Y167" i="2"/>
  <c r="AX47" i="2"/>
  <c r="AY80" i="2" s="1"/>
  <c r="Y47" i="2"/>
  <c r="AP47" i="2"/>
  <c r="AQ80" i="2" s="1"/>
  <c r="Y191" i="2"/>
  <c r="AZ41" i="2"/>
  <c r="BA74" i="2" s="1"/>
  <c r="Y194" i="2"/>
  <c r="AZ44" i="2"/>
  <c r="BA77" i="2" s="1"/>
  <c r="Y192" i="2"/>
  <c r="AZ42" i="2"/>
  <c r="BA75" i="2" s="1"/>
  <c r="Y189" i="2"/>
  <c r="AZ39" i="2"/>
  <c r="BA72" i="2" s="1"/>
  <c r="Y190" i="2"/>
  <c r="AZ40" i="2"/>
  <c r="BA73" i="2" s="1"/>
  <c r="Y193" i="2"/>
  <c r="AZ43" i="2"/>
  <c r="BA76" i="2" s="1"/>
  <c r="Y195" i="2"/>
  <c r="AZ45" i="2"/>
  <c r="BA78" i="2" s="1"/>
  <c r="Y188" i="2"/>
  <c r="AZ38" i="2"/>
  <c r="BA71" i="2" s="1"/>
  <c r="Y187" i="2"/>
  <c r="AZ37" i="2"/>
  <c r="BA70" i="2" s="1"/>
  <c r="Y186" i="2"/>
  <c r="AZ36" i="2"/>
  <c r="BA69" i="2" s="1"/>
  <c r="BQ8" i="2"/>
  <c r="CH8" i="2"/>
  <c r="CY8" i="2" s="1"/>
  <c r="BQ6" i="2"/>
  <c r="CH6" i="2"/>
  <c r="CY6" i="2" s="1"/>
  <c r="BQ11" i="2"/>
  <c r="CH11" i="2"/>
  <c r="CY11" i="2" s="1"/>
  <c r="BQ9" i="2"/>
  <c r="CH9" i="2"/>
  <c r="CY9" i="2" s="1"/>
  <c r="BQ12" i="2"/>
  <c r="CH12" i="2"/>
  <c r="CY12" i="2" s="1"/>
  <c r="BQ13" i="2"/>
  <c r="CH13" i="2"/>
  <c r="CY13" i="2" s="1"/>
  <c r="BR15" i="2"/>
  <c r="CI15" i="2"/>
  <c r="CZ15" i="2" s="1"/>
  <c r="BM15" i="2"/>
  <c r="CD15" i="2"/>
  <c r="CU15" i="2" s="1"/>
  <c r="BQ7" i="2"/>
  <c r="CH7" i="2"/>
  <c r="CY7" i="2" s="1"/>
  <c r="BL15" i="2"/>
  <c r="CC15" i="2"/>
  <c r="CT15" i="2" s="1"/>
  <c r="BQ10" i="2"/>
  <c r="CH10" i="2"/>
  <c r="CY10" i="2" s="1"/>
  <c r="BQ5" i="2"/>
  <c r="CH5" i="2"/>
  <c r="CY5" i="2" s="1"/>
  <c r="BQ15" i="2"/>
  <c r="CH15" i="2"/>
  <c r="CY15" i="2" s="1"/>
  <c r="BH15" i="2"/>
  <c r="BY15" i="2"/>
  <c r="CP15" i="2" s="1"/>
  <c r="BO15" i="2"/>
  <c r="CF15" i="2"/>
  <c r="CW15" i="2" s="1"/>
  <c r="BQ4" i="2"/>
  <c r="CH4" i="2"/>
  <c r="CY4" i="2" s="1"/>
  <c r="BG15" i="2"/>
  <c r="BX15" i="2"/>
  <c r="CO15" i="2" s="1"/>
  <c r="BU15" i="2"/>
  <c r="CL15" i="2"/>
  <c r="DC15" i="2" s="1"/>
  <c r="BJ15" i="2"/>
  <c r="CA15" i="2"/>
  <c r="CR15" i="2" s="1"/>
  <c r="BT15" i="2"/>
  <c r="CK15" i="2"/>
  <c r="DB15" i="2" s="1"/>
  <c r="BN15" i="2"/>
  <c r="CE15" i="2"/>
  <c r="CV15" i="2" s="1"/>
  <c r="BI15" i="2"/>
  <c r="BZ15" i="2"/>
  <c r="CQ15" i="2" s="1"/>
  <c r="BF15" i="2"/>
  <c r="BW15" i="2"/>
  <c r="CN15" i="2" s="1"/>
  <c r="BK15" i="2"/>
  <c r="CB15" i="2"/>
  <c r="CS15" i="2" s="1"/>
  <c r="BP15" i="2"/>
  <c r="CG15" i="2"/>
  <c r="CX15" i="2" s="1"/>
  <c r="BA23" i="2"/>
  <c r="BA7" i="2"/>
  <c r="AR32" i="2"/>
  <c r="AR16" i="2"/>
  <c r="BD16" i="2"/>
  <c r="BD32" i="2"/>
  <c r="AJ17" i="2"/>
  <c r="AA214" i="2" s="1"/>
  <c r="AB214" i="2" s="1"/>
  <c r="B33" i="2"/>
  <c r="AM33" i="2" s="1"/>
  <c r="AN33" i="2" s="1"/>
  <c r="AN49" i="2" s="1"/>
  <c r="AO82" i="2" s="1"/>
  <c r="AL17" i="2"/>
  <c r="AA244" i="2" s="1"/>
  <c r="AB244" i="2" s="1"/>
  <c r="AD17" i="2"/>
  <c r="AA124" i="2" s="1"/>
  <c r="AB124" i="2" s="1"/>
  <c r="AG17" i="2"/>
  <c r="AA169" i="2" s="1"/>
  <c r="AB169" i="2" s="1"/>
  <c r="Y17" i="2"/>
  <c r="AA49" i="2" s="1"/>
  <c r="AB49" i="2" s="1"/>
  <c r="AM17" i="2"/>
  <c r="AA259" i="2" s="1"/>
  <c r="AB259" i="2" s="1"/>
  <c r="AE17" i="2"/>
  <c r="AA139" i="2" s="1"/>
  <c r="AB139" i="2" s="1"/>
  <c r="AB17" i="2"/>
  <c r="AA94" i="2" s="1"/>
  <c r="AB94" i="2" s="1"/>
  <c r="Z17" i="2"/>
  <c r="AA64" i="2" s="1"/>
  <c r="AB64" i="2" s="1"/>
  <c r="X17" i="2"/>
  <c r="AA34" i="2" s="1"/>
  <c r="AB34" i="2" s="1"/>
  <c r="AF17" i="2"/>
  <c r="AA154" i="2" s="1"/>
  <c r="AB154" i="2" s="1"/>
  <c r="AI17" i="2"/>
  <c r="AA199" i="2" s="1"/>
  <c r="AB199" i="2" s="1"/>
  <c r="AH17" i="2"/>
  <c r="AA184" i="2" s="1"/>
  <c r="AB184" i="2" s="1"/>
  <c r="AC17" i="2"/>
  <c r="AA109" i="2" s="1"/>
  <c r="AB109" i="2" s="1"/>
  <c r="AA17" i="2"/>
  <c r="AA79" i="2" s="1"/>
  <c r="AB79" i="2" s="1"/>
  <c r="AK17" i="2"/>
  <c r="AA229" i="2" s="1"/>
  <c r="AB229" i="2" s="1"/>
  <c r="BA30" i="2"/>
  <c r="BA14" i="2"/>
  <c r="BA26" i="2"/>
  <c r="BA10" i="2"/>
  <c r="BA6" i="2"/>
  <c r="BA22" i="2"/>
  <c r="BC32" i="2"/>
  <c r="BC16" i="2"/>
  <c r="AV32" i="2"/>
  <c r="AV16" i="2"/>
  <c r="BA32" i="2"/>
  <c r="BA16" i="2"/>
  <c r="AS32" i="2"/>
  <c r="AS16" i="2"/>
  <c r="BA11" i="2"/>
  <c r="BA27" i="2"/>
  <c r="BA13" i="2"/>
  <c r="BA29" i="2"/>
  <c r="BA25" i="2"/>
  <c r="BA9" i="2"/>
  <c r="BA4" i="2"/>
  <c r="BA20" i="2"/>
  <c r="AU32" i="2"/>
  <c r="AU16" i="2"/>
  <c r="AW32" i="2"/>
  <c r="AW16" i="2"/>
  <c r="AQ16" i="2"/>
  <c r="AQ32" i="2"/>
  <c r="AT16" i="2"/>
  <c r="AT32" i="2"/>
  <c r="AK5" i="2"/>
  <c r="AA217" i="2" s="1"/>
  <c r="AB217" i="2" s="1"/>
  <c r="AK4" i="2"/>
  <c r="AA216" i="2" s="1"/>
  <c r="AB216" i="2" s="1"/>
  <c r="AK6" i="2"/>
  <c r="AA218" i="2" s="1"/>
  <c r="AB218" i="2" s="1"/>
  <c r="AK7" i="2"/>
  <c r="AA219" i="2" s="1"/>
  <c r="AB219" i="2" s="1"/>
  <c r="AK8" i="2"/>
  <c r="AA220" i="2" s="1"/>
  <c r="AB220" i="2" s="1"/>
  <c r="AK9" i="2"/>
  <c r="AA221" i="2" s="1"/>
  <c r="AB221" i="2" s="1"/>
  <c r="AK10" i="2"/>
  <c r="AA222" i="2" s="1"/>
  <c r="AB222" i="2" s="1"/>
  <c r="AK11" i="2"/>
  <c r="AA223" i="2" s="1"/>
  <c r="AB223" i="2" s="1"/>
  <c r="AK12" i="2"/>
  <c r="AA224" i="2" s="1"/>
  <c r="AB224" i="2" s="1"/>
  <c r="AK13" i="2"/>
  <c r="AA225" i="2" s="1"/>
  <c r="AB225" i="2" s="1"/>
  <c r="AK14" i="2"/>
  <c r="AA226" i="2" s="1"/>
  <c r="AB226" i="2" s="1"/>
  <c r="AK15" i="2"/>
  <c r="AA227" i="2" s="1"/>
  <c r="AB227" i="2" s="1"/>
  <c r="AO32" i="2"/>
  <c r="AO16" i="2"/>
  <c r="AK16" i="2"/>
  <c r="AA228" i="2" s="1"/>
  <c r="AB228" i="2" s="1"/>
  <c r="BA12" i="2"/>
  <c r="BA28" i="2"/>
  <c r="BA24" i="2"/>
  <c r="BA8" i="2"/>
  <c r="BA21" i="2"/>
  <c r="BA5" i="2"/>
  <c r="AZ32" i="2"/>
  <c r="AZ16" i="2"/>
  <c r="AP32" i="2"/>
  <c r="AP16" i="2"/>
  <c r="AY32" i="2"/>
  <c r="AY16" i="2"/>
  <c r="AX16" i="2"/>
  <c r="AX32" i="2"/>
  <c r="AK3" i="2"/>
  <c r="BS3" i="2" s="1"/>
  <c r="DA3" i="2" s="1"/>
  <c r="L43" i="9" l="1"/>
  <c r="V9" i="5"/>
  <c r="J40" i="9"/>
  <c r="K40" i="9" s="1"/>
  <c r="CJ7" i="6"/>
  <c r="DA7" i="6" s="1"/>
  <c r="BS7" i="6"/>
  <c r="CJ8" i="6"/>
  <c r="DA8" i="6" s="1"/>
  <c r="BS8" i="6"/>
  <c r="Y230" i="6"/>
  <c r="BB50" i="6"/>
  <c r="BC83" i="6" s="1"/>
  <c r="Y222" i="6"/>
  <c r="BB42" i="6"/>
  <c r="BC75" i="6" s="1"/>
  <c r="Y226" i="6"/>
  <c r="BB46" i="6"/>
  <c r="BC79" i="6" s="1"/>
  <c r="Y219" i="6"/>
  <c r="BB39" i="6"/>
  <c r="BC72" i="6" s="1"/>
  <c r="Y221" i="6"/>
  <c r="BB41" i="6"/>
  <c r="BC74" i="6" s="1"/>
  <c r="Y216" i="6"/>
  <c r="BB36" i="6"/>
  <c r="BC69" i="6" s="1"/>
  <c r="Y220" i="6"/>
  <c r="BB40" i="6"/>
  <c r="BC73" i="6" s="1"/>
  <c r="Y225" i="6"/>
  <c r="BB45" i="6"/>
  <c r="BC78" i="6" s="1"/>
  <c r="CJ10" i="6"/>
  <c r="DA10" i="6" s="1"/>
  <c r="BS10" i="6"/>
  <c r="CJ14" i="6"/>
  <c r="DA14" i="6" s="1"/>
  <c r="BS14" i="6"/>
  <c r="CJ15" i="6"/>
  <c r="DA15" i="6" s="1"/>
  <c r="BS15" i="6"/>
  <c r="CJ6" i="6"/>
  <c r="DA6" i="6" s="1"/>
  <c r="BS6" i="6"/>
  <c r="BS16" i="6"/>
  <c r="CJ16" i="6"/>
  <c r="DA16" i="6" s="1"/>
  <c r="CJ11" i="6"/>
  <c r="DA11" i="6" s="1"/>
  <c r="BS11" i="6"/>
  <c r="CJ17" i="6"/>
  <c r="DA17" i="6" s="1"/>
  <c r="BS17" i="6"/>
  <c r="CJ12" i="6"/>
  <c r="DA12" i="6" s="1"/>
  <c r="BS12" i="6"/>
  <c r="CJ5" i="6"/>
  <c r="DA5" i="6" s="1"/>
  <c r="BS5" i="6"/>
  <c r="CJ18" i="6"/>
  <c r="DA18" i="6" s="1"/>
  <c r="BS18" i="6"/>
  <c r="CJ9" i="6"/>
  <c r="DA9" i="6" s="1"/>
  <c r="BS9" i="6"/>
  <c r="CJ4" i="6"/>
  <c r="DA4" i="6" s="1"/>
  <c r="BS4" i="6"/>
  <c r="CJ13" i="6"/>
  <c r="DA13" i="6" s="1"/>
  <c r="BS13" i="6"/>
  <c r="Y227" i="6"/>
  <c r="BB47" i="6"/>
  <c r="BC80" i="6" s="1"/>
  <c r="Y218" i="6"/>
  <c r="BB38" i="6"/>
  <c r="BC71" i="6" s="1"/>
  <c r="Y228" i="6"/>
  <c r="BB48" i="6"/>
  <c r="BC81" i="6" s="1"/>
  <c r="Y223" i="6"/>
  <c r="BB43" i="6"/>
  <c r="BC76" i="6" s="1"/>
  <c r="Y229" i="6"/>
  <c r="BB49" i="6"/>
  <c r="BC82" i="6" s="1"/>
  <c r="Y224" i="6"/>
  <c r="BB44" i="6"/>
  <c r="BC77" i="6" s="1"/>
  <c r="Y217" i="6"/>
  <c r="BB37" i="6"/>
  <c r="BC70" i="6" s="1"/>
  <c r="CR1" i="4"/>
  <c r="V10" i="4" s="1"/>
  <c r="BJ1" i="4"/>
  <c r="Y138" i="2"/>
  <c r="AV48" i="2"/>
  <c r="AW81" i="2" s="1"/>
  <c r="Y63" i="2"/>
  <c r="AQ48" i="2"/>
  <c r="AR81" i="2" s="1"/>
  <c r="Y78" i="2"/>
  <c r="AR48" i="2"/>
  <c r="AS81" i="2" s="1"/>
  <c r="Y153" i="2"/>
  <c r="AW48" i="2"/>
  <c r="AX81" i="2" s="1"/>
  <c r="Y93" i="2"/>
  <c r="AS48" i="2"/>
  <c r="AT81" i="2" s="1"/>
  <c r="Y211" i="2"/>
  <c r="BA46" i="2"/>
  <c r="BB79" i="2" s="1"/>
  <c r="Y183" i="2"/>
  <c r="AY48" i="2"/>
  <c r="AZ81" i="2" s="1"/>
  <c r="Y123" i="2"/>
  <c r="AU48" i="2"/>
  <c r="AV81" i="2" s="1"/>
  <c r="Y213" i="2"/>
  <c r="BA48" i="2"/>
  <c r="BB81" i="2" s="1"/>
  <c r="Y243" i="2"/>
  <c r="BC48" i="2"/>
  <c r="BD81" i="2" s="1"/>
  <c r="Y258" i="2"/>
  <c r="BD48" i="2"/>
  <c r="BE81" i="2" s="1"/>
  <c r="Y198" i="2"/>
  <c r="AZ48" i="2"/>
  <c r="BA81" i="2" s="1"/>
  <c r="Y168" i="2"/>
  <c r="AX48" i="2"/>
  <c r="AY81" i="2" s="1"/>
  <c r="Y33" i="2"/>
  <c r="AO48" i="2"/>
  <c r="AP81" i="2" s="1"/>
  <c r="Y48" i="2"/>
  <c r="AP48" i="2"/>
  <c r="AQ81" i="2" s="1"/>
  <c r="Y108" i="2"/>
  <c r="AT48" i="2"/>
  <c r="AU81" i="2" s="1"/>
  <c r="Y206" i="2"/>
  <c r="BA41" i="2"/>
  <c r="BB74" i="2" s="1"/>
  <c r="Y201" i="2"/>
  <c r="BA36" i="2"/>
  <c r="BB69" i="2" s="1"/>
  <c r="Y203" i="2"/>
  <c r="BA38" i="2"/>
  <c r="BB71" i="2" s="1"/>
  <c r="Y204" i="2"/>
  <c r="BA39" i="2"/>
  <c r="BB72" i="2" s="1"/>
  <c r="Y209" i="2"/>
  <c r="BA44" i="2"/>
  <c r="BB77" i="2" s="1"/>
  <c r="Y207" i="2"/>
  <c r="BA42" i="2"/>
  <c r="BB75" i="2" s="1"/>
  <c r="Y202" i="2"/>
  <c r="BA37" i="2"/>
  <c r="BB70" i="2" s="1"/>
  <c r="Y210" i="2"/>
  <c r="BA45" i="2"/>
  <c r="BB78" i="2" s="1"/>
  <c r="Y205" i="2"/>
  <c r="BA40" i="2"/>
  <c r="BB73" i="2" s="1"/>
  <c r="Y208" i="2"/>
  <c r="BA43" i="2"/>
  <c r="BB76" i="2" s="1"/>
  <c r="BR11" i="2"/>
  <c r="CI11" i="2"/>
  <c r="CZ11" i="2" s="1"/>
  <c r="BO16" i="2"/>
  <c r="CF16" i="2"/>
  <c r="CW16" i="2" s="1"/>
  <c r="BR12" i="2"/>
  <c r="CI12" i="2"/>
  <c r="CZ12" i="2" s="1"/>
  <c r="BN16" i="2"/>
  <c r="CE16" i="2"/>
  <c r="CV16" i="2" s="1"/>
  <c r="BJ16" i="2"/>
  <c r="CA16" i="2"/>
  <c r="CR16" i="2" s="1"/>
  <c r="BM16" i="2"/>
  <c r="CD16" i="2"/>
  <c r="CU16" i="2" s="1"/>
  <c r="BR14" i="2"/>
  <c r="CI14" i="2"/>
  <c r="CZ14" i="2" s="1"/>
  <c r="BU16" i="2"/>
  <c r="CL16" i="2"/>
  <c r="DC16" i="2" s="1"/>
  <c r="BH16" i="2"/>
  <c r="BY16" i="2"/>
  <c r="CP16" i="2" s="1"/>
  <c r="BQ16" i="2"/>
  <c r="CH16" i="2"/>
  <c r="CY16" i="2" s="1"/>
  <c r="BK16" i="2"/>
  <c r="CB16" i="2"/>
  <c r="CS16" i="2" s="1"/>
  <c r="BR4" i="2"/>
  <c r="CI4" i="2"/>
  <c r="CZ4" i="2" s="1"/>
  <c r="BR13" i="2"/>
  <c r="CI13" i="2"/>
  <c r="CZ13" i="2" s="1"/>
  <c r="BR6" i="2"/>
  <c r="CI6" i="2"/>
  <c r="CZ6" i="2" s="1"/>
  <c r="BI16" i="2"/>
  <c r="BZ16" i="2"/>
  <c r="CQ16" i="2" s="1"/>
  <c r="BG16" i="2"/>
  <c r="BX16" i="2"/>
  <c r="CO16" i="2" s="1"/>
  <c r="BR5" i="2"/>
  <c r="CI5" i="2"/>
  <c r="CZ5" i="2" s="1"/>
  <c r="BR7" i="2"/>
  <c r="CI7" i="2"/>
  <c r="CZ7" i="2" s="1"/>
  <c r="BP16" i="2"/>
  <c r="CG16" i="2"/>
  <c r="CX16" i="2" s="1"/>
  <c r="BR8" i="2"/>
  <c r="CI8" i="2"/>
  <c r="CZ8" i="2" s="1"/>
  <c r="BF16" i="2"/>
  <c r="BW16" i="2"/>
  <c r="CN16" i="2" s="1"/>
  <c r="BL16" i="2"/>
  <c r="CC16" i="2"/>
  <c r="CT16" i="2" s="1"/>
  <c r="BR9" i="2"/>
  <c r="CI9" i="2"/>
  <c r="CZ9" i="2" s="1"/>
  <c r="BR16" i="2"/>
  <c r="CI16" i="2"/>
  <c r="CZ16" i="2" s="1"/>
  <c r="BT16" i="2"/>
  <c r="CK16" i="2"/>
  <c r="DB16" i="2" s="1"/>
  <c r="BR10" i="2"/>
  <c r="CI10" i="2"/>
  <c r="CZ10" i="2" s="1"/>
  <c r="BB13" i="2"/>
  <c r="BB29" i="2"/>
  <c r="AZ17" i="2"/>
  <c r="AZ33" i="2"/>
  <c r="BB12" i="2"/>
  <c r="BB28" i="2"/>
  <c r="BB24" i="2"/>
  <c r="BB8" i="2"/>
  <c r="BB21" i="2"/>
  <c r="BB5" i="2"/>
  <c r="AR17" i="2"/>
  <c r="AR33" i="2"/>
  <c r="AW17" i="2"/>
  <c r="AW33" i="2"/>
  <c r="AV17" i="2"/>
  <c r="AV33" i="2"/>
  <c r="AU17" i="2"/>
  <c r="AU33" i="2"/>
  <c r="BA33" i="2"/>
  <c r="BA17" i="2"/>
  <c r="BB25" i="2"/>
  <c r="BB9" i="2"/>
  <c r="AS33" i="2"/>
  <c r="AS17" i="2"/>
  <c r="BB31" i="2"/>
  <c r="BB15" i="2"/>
  <c r="BB11" i="2"/>
  <c r="BB27" i="2"/>
  <c r="BB7" i="2"/>
  <c r="BB23" i="2"/>
  <c r="AT33" i="2"/>
  <c r="AT17" i="2"/>
  <c r="AO17" i="2"/>
  <c r="AO33" i="2"/>
  <c r="BD33" i="2"/>
  <c r="BD17" i="2"/>
  <c r="BC17" i="2"/>
  <c r="BC33" i="2"/>
  <c r="BB4" i="2"/>
  <c r="BB20" i="2"/>
  <c r="BB17" i="2"/>
  <c r="BB33" i="2"/>
  <c r="AX17" i="2"/>
  <c r="AX33" i="2"/>
  <c r="B34" i="2"/>
  <c r="AM34" i="2" s="1"/>
  <c r="AN34" i="2" s="1"/>
  <c r="AN50" i="2" s="1"/>
  <c r="AO83" i="2" s="1"/>
  <c r="AJ18" i="2"/>
  <c r="AA215" i="2" s="1"/>
  <c r="AB215" i="2" s="1"/>
  <c r="AG18" i="2"/>
  <c r="AA170" i="2" s="1"/>
  <c r="AB170" i="2" s="1"/>
  <c r="AB18" i="2"/>
  <c r="AA95" i="2" s="1"/>
  <c r="AB95" i="2" s="1"/>
  <c r="AM18" i="2"/>
  <c r="AA260" i="2" s="1"/>
  <c r="AB260" i="2" s="1"/>
  <c r="AE18" i="2"/>
  <c r="AA140" i="2" s="1"/>
  <c r="AB140" i="2" s="1"/>
  <c r="AH18" i="2"/>
  <c r="AA185" i="2" s="1"/>
  <c r="AB185" i="2" s="1"/>
  <c r="Z18" i="2"/>
  <c r="AA65" i="2" s="1"/>
  <c r="AB65" i="2" s="1"/>
  <c r="AI18" i="2"/>
  <c r="AA200" i="2" s="1"/>
  <c r="AB200" i="2" s="1"/>
  <c r="X18" i="2"/>
  <c r="AA35" i="2" s="1"/>
  <c r="AB35" i="2" s="1"/>
  <c r="AK18" i="2"/>
  <c r="AA230" i="2" s="1"/>
  <c r="AB230" i="2" s="1"/>
  <c r="AF18" i="2"/>
  <c r="AA155" i="2" s="1"/>
  <c r="AB155" i="2" s="1"/>
  <c r="AA18" i="2"/>
  <c r="AA80" i="2" s="1"/>
  <c r="AB80" i="2" s="1"/>
  <c r="AC18" i="2"/>
  <c r="AA110" i="2" s="1"/>
  <c r="AB110" i="2" s="1"/>
  <c r="Y18" i="2"/>
  <c r="AA50" i="2" s="1"/>
  <c r="AB50" i="2" s="1"/>
  <c r="AL18" i="2"/>
  <c r="AA245" i="2" s="1"/>
  <c r="AB245" i="2" s="1"/>
  <c r="AD18" i="2"/>
  <c r="AA125" i="2" s="1"/>
  <c r="AB125" i="2" s="1"/>
  <c r="BB32" i="2"/>
  <c r="BB16" i="2"/>
  <c r="BB14" i="2"/>
  <c r="BB30" i="2"/>
  <c r="BB10" i="2"/>
  <c r="BB26" i="2"/>
  <c r="BB6" i="2"/>
  <c r="BB22" i="2"/>
  <c r="AY33" i="2"/>
  <c r="AY17" i="2"/>
  <c r="AQ17" i="2"/>
  <c r="AQ33" i="2"/>
  <c r="AP33" i="2"/>
  <c r="AP17" i="2"/>
  <c r="AL3" i="2"/>
  <c r="BT3" i="2" s="1"/>
  <c r="DB3" i="2" s="1"/>
  <c r="O51" i="9" l="1"/>
  <c r="G56" i="9" s="1"/>
  <c r="O54" i="9"/>
  <c r="G59" i="9" s="1"/>
  <c r="O52" i="9"/>
  <c r="G55" i="9" s="1"/>
  <c r="O55" i="9"/>
  <c r="G58" i="9" s="1"/>
  <c r="O53" i="9"/>
  <c r="G57" i="9" s="1"/>
  <c r="N40" i="9"/>
  <c r="C72" i="9"/>
  <c r="L44" i="9"/>
  <c r="V9" i="4"/>
  <c r="J42" i="9"/>
  <c r="K42" i="9" s="1"/>
  <c r="BJ1" i="6"/>
  <c r="CR1" i="6"/>
  <c r="V10" i="6" s="1"/>
  <c r="Y259" i="2"/>
  <c r="BD49" i="2"/>
  <c r="BE82" i="2" s="1"/>
  <c r="Y109" i="2"/>
  <c r="AT49" i="2"/>
  <c r="AU82" i="2" s="1"/>
  <c r="Y94" i="2"/>
  <c r="AS49" i="2"/>
  <c r="AT82" i="2" s="1"/>
  <c r="Y214" i="2"/>
  <c r="BA49" i="2"/>
  <c r="BB82" i="2" s="1"/>
  <c r="Y139" i="2"/>
  <c r="AV49" i="2"/>
  <c r="AW82" i="2" s="1"/>
  <c r="Y199" i="2"/>
  <c r="AZ49" i="2"/>
  <c r="BA82" i="2" s="1"/>
  <c r="Y184" i="2"/>
  <c r="AY49" i="2"/>
  <c r="AZ82" i="2" s="1"/>
  <c r="Y228" i="2"/>
  <c r="BB48" i="2"/>
  <c r="BC81" i="2" s="1"/>
  <c r="Y229" i="2"/>
  <c r="BB49" i="2"/>
  <c r="BC82" i="2" s="1"/>
  <c r="Y244" i="2"/>
  <c r="BC49" i="2"/>
  <c r="BD82" i="2" s="1"/>
  <c r="Y34" i="2"/>
  <c r="AO49" i="2"/>
  <c r="AP82" i="2" s="1"/>
  <c r="Y124" i="2"/>
  <c r="AU49" i="2"/>
  <c r="AV82" i="2" s="1"/>
  <c r="Y154" i="2"/>
  <c r="AW49" i="2"/>
  <c r="AX82" i="2" s="1"/>
  <c r="Y169" i="2"/>
  <c r="AX49" i="2"/>
  <c r="AY82" i="2" s="1"/>
  <c r="Y79" i="2"/>
  <c r="AR49" i="2"/>
  <c r="AS82" i="2" s="1"/>
  <c r="Y49" i="2"/>
  <c r="AP49" i="2"/>
  <c r="AQ82" i="2" s="1"/>
  <c r="Y64" i="2"/>
  <c r="AQ49" i="2"/>
  <c r="AR82" i="2" s="1"/>
  <c r="Y226" i="2"/>
  <c r="BB46" i="2"/>
  <c r="BC79" i="2" s="1"/>
  <c r="Y227" i="2"/>
  <c r="BB47" i="2"/>
  <c r="BC80" i="2" s="1"/>
  <c r="Y223" i="2"/>
  <c r="BB43" i="2"/>
  <c r="BC76" i="2" s="1"/>
  <c r="Y222" i="2"/>
  <c r="BB42" i="2"/>
  <c r="BC75" i="2" s="1"/>
  <c r="Y220" i="2"/>
  <c r="BB40" i="2"/>
  <c r="BC73" i="2" s="1"/>
  <c r="Y219" i="2"/>
  <c r="BB39" i="2"/>
  <c r="BC72" i="2" s="1"/>
  <c r="Y224" i="2"/>
  <c r="BB44" i="2"/>
  <c r="BC77" i="2" s="1"/>
  <c r="Y225" i="2"/>
  <c r="BB45" i="2"/>
  <c r="BC78" i="2" s="1"/>
  <c r="Y216" i="2"/>
  <c r="BB36" i="2"/>
  <c r="BC69" i="2" s="1"/>
  <c r="Y218" i="2"/>
  <c r="BB38" i="2"/>
  <c r="BC71" i="2" s="1"/>
  <c r="Y221" i="2"/>
  <c r="BB41" i="2"/>
  <c r="BC74" i="2" s="1"/>
  <c r="Y217" i="2"/>
  <c r="BB37" i="2"/>
  <c r="BC70" i="2" s="1"/>
  <c r="BR17" i="2"/>
  <c r="CI17" i="2"/>
  <c r="CZ17" i="2" s="1"/>
  <c r="BG17" i="2"/>
  <c r="BX17" i="2"/>
  <c r="CO17" i="2" s="1"/>
  <c r="BP17" i="2"/>
  <c r="CG17" i="2"/>
  <c r="CX17" i="2" s="1"/>
  <c r="BS16" i="2"/>
  <c r="CJ16" i="2"/>
  <c r="DA16" i="2" s="1"/>
  <c r="BO17" i="2"/>
  <c r="CF17" i="2"/>
  <c r="CW17" i="2" s="1"/>
  <c r="BS4" i="2"/>
  <c r="CJ4" i="2"/>
  <c r="DA4" i="2" s="1"/>
  <c r="BS11" i="2"/>
  <c r="CJ11" i="2"/>
  <c r="DA11" i="2" s="1"/>
  <c r="BM17" i="2"/>
  <c r="CD17" i="2"/>
  <c r="CU17" i="2" s="1"/>
  <c r="BI17" i="2"/>
  <c r="BZ17" i="2"/>
  <c r="CQ17" i="2" s="1"/>
  <c r="BQ17" i="2"/>
  <c r="CH17" i="2"/>
  <c r="CY17" i="2" s="1"/>
  <c r="BH17" i="2"/>
  <c r="BY17" i="2"/>
  <c r="CP17" i="2" s="1"/>
  <c r="BS14" i="2"/>
  <c r="CJ14" i="2"/>
  <c r="DA14" i="2" s="1"/>
  <c r="BU17" i="2"/>
  <c r="CL17" i="2"/>
  <c r="DC17" i="2" s="1"/>
  <c r="BK17" i="2"/>
  <c r="CB17" i="2"/>
  <c r="CS17" i="2" s="1"/>
  <c r="BS15" i="2"/>
  <c r="CJ15" i="2"/>
  <c r="DA15" i="2" s="1"/>
  <c r="BS9" i="2"/>
  <c r="CJ9" i="2"/>
  <c r="DA9" i="2" s="1"/>
  <c r="BS5" i="2"/>
  <c r="CJ5" i="2"/>
  <c r="DA5" i="2" s="1"/>
  <c r="BS6" i="2"/>
  <c r="CJ6" i="2"/>
  <c r="DA6" i="2" s="1"/>
  <c r="BJ17" i="2"/>
  <c r="CA17" i="2"/>
  <c r="CR17" i="2" s="1"/>
  <c r="BS8" i="2"/>
  <c r="CJ8" i="2"/>
  <c r="DA8" i="2" s="1"/>
  <c r="BS10" i="2"/>
  <c r="CJ10" i="2"/>
  <c r="DA10" i="2" s="1"/>
  <c r="BS17" i="2"/>
  <c r="CJ17" i="2"/>
  <c r="DA17" i="2" s="1"/>
  <c r="BT17" i="2"/>
  <c r="CK17" i="2"/>
  <c r="DB17" i="2" s="1"/>
  <c r="BF17" i="2"/>
  <c r="BW17" i="2"/>
  <c r="CN17" i="2" s="1"/>
  <c r="BS7" i="2"/>
  <c r="CJ7" i="2"/>
  <c r="DA7" i="2" s="1"/>
  <c r="BL17" i="2"/>
  <c r="CC17" i="2"/>
  <c r="CT17" i="2" s="1"/>
  <c r="BN17" i="2"/>
  <c r="CE17" i="2"/>
  <c r="CV17" i="2" s="1"/>
  <c r="BS12" i="2"/>
  <c r="CJ12" i="2"/>
  <c r="DA12" i="2" s="1"/>
  <c r="BS13" i="2"/>
  <c r="CJ13" i="2"/>
  <c r="DA13" i="2" s="1"/>
  <c r="BB18" i="2"/>
  <c r="BB34" i="2"/>
  <c r="AT18" i="2"/>
  <c r="AT34" i="2"/>
  <c r="AO34" i="2"/>
  <c r="AO18" i="2"/>
  <c r="AV34" i="2"/>
  <c r="AV18" i="2"/>
  <c r="BA18" i="2"/>
  <c r="BA34" i="2"/>
  <c r="AP34" i="2"/>
  <c r="AP18" i="2"/>
  <c r="AX34" i="2"/>
  <c r="AX18" i="2"/>
  <c r="AR34" i="2"/>
  <c r="AR18" i="2"/>
  <c r="AZ34" i="2"/>
  <c r="AZ18" i="2"/>
  <c r="BD34" i="2"/>
  <c r="BD18" i="2"/>
  <c r="AY18" i="2"/>
  <c r="AY34" i="2"/>
  <c r="AU34" i="2"/>
  <c r="AU18" i="2"/>
  <c r="BC18" i="2"/>
  <c r="BC34" i="2"/>
  <c r="AW34" i="2"/>
  <c r="AW18" i="2"/>
  <c r="AQ34" i="2"/>
  <c r="AQ18" i="2"/>
  <c r="AS18" i="2"/>
  <c r="AS34" i="2"/>
  <c r="AM3" i="2"/>
  <c r="BU3" i="2" s="1"/>
  <c r="DC3" i="2" s="1"/>
  <c r="N44" i="9" l="1"/>
  <c r="K44" i="9"/>
  <c r="N42" i="9"/>
  <c r="C132" i="9"/>
  <c r="V9" i="6"/>
  <c r="J43" i="9"/>
  <c r="K43" i="9" s="1"/>
  <c r="Y155" i="2"/>
  <c r="AW50" i="2"/>
  <c r="AX83" i="2" s="1"/>
  <c r="Y125" i="2"/>
  <c r="AU50" i="2"/>
  <c r="AV83" i="2" s="1"/>
  <c r="Y260" i="2"/>
  <c r="BD50" i="2"/>
  <c r="BE83" i="2" s="1"/>
  <c r="Y80" i="2"/>
  <c r="AR50" i="2"/>
  <c r="AS83" i="2" s="1"/>
  <c r="Y50" i="2"/>
  <c r="AP50" i="2"/>
  <c r="AQ83" i="2" s="1"/>
  <c r="Y140" i="2"/>
  <c r="AV50" i="2"/>
  <c r="AW83" i="2" s="1"/>
  <c r="Y95" i="2"/>
  <c r="AS50" i="2"/>
  <c r="AT83" i="2" s="1"/>
  <c r="Y110" i="2"/>
  <c r="AT50" i="2"/>
  <c r="AU83" i="2" s="1"/>
  <c r="Y185" i="2"/>
  <c r="AY50" i="2"/>
  <c r="AZ83" i="2" s="1"/>
  <c r="Y230" i="2"/>
  <c r="BB50" i="2"/>
  <c r="BC83" i="2" s="1"/>
  <c r="Y245" i="2"/>
  <c r="BC50" i="2"/>
  <c r="BD83" i="2" s="1"/>
  <c r="Y215" i="2"/>
  <c r="BA50" i="2"/>
  <c r="BB83" i="2" s="1"/>
  <c r="Y65" i="2"/>
  <c r="AQ50" i="2"/>
  <c r="AR83" i="2" s="1"/>
  <c r="Y200" i="2"/>
  <c r="AZ50" i="2"/>
  <c r="BA83" i="2" s="1"/>
  <c r="Y170" i="2"/>
  <c r="AX50" i="2"/>
  <c r="AY83" i="2" s="1"/>
  <c r="Y35" i="2"/>
  <c r="AO50" i="2"/>
  <c r="AP83" i="2" s="1"/>
  <c r="BH18" i="2"/>
  <c r="BY18" i="2"/>
  <c r="CP18" i="2" s="1"/>
  <c r="BQ18" i="2"/>
  <c r="CH18" i="2"/>
  <c r="CY18" i="2" s="1"/>
  <c r="BO18" i="2"/>
  <c r="CF18" i="2"/>
  <c r="CW18" i="2" s="1"/>
  <c r="BP18" i="2"/>
  <c r="CG18" i="2"/>
  <c r="CX18" i="2" s="1"/>
  <c r="BS18" i="2"/>
  <c r="CJ18" i="2"/>
  <c r="DA18" i="2" s="1"/>
  <c r="BN18" i="2"/>
  <c r="CE18" i="2"/>
  <c r="CV18" i="2" s="1"/>
  <c r="BU18" i="2"/>
  <c r="CL18" i="2"/>
  <c r="DC18" i="2" s="1"/>
  <c r="BG18" i="2"/>
  <c r="BX18" i="2"/>
  <c r="CO18" i="2" s="1"/>
  <c r="BF18" i="2"/>
  <c r="BW18" i="2"/>
  <c r="CN18" i="2" s="1"/>
  <c r="BT18" i="2"/>
  <c r="CK18" i="2"/>
  <c r="DB18" i="2" s="1"/>
  <c r="BR18" i="2"/>
  <c r="CI18" i="2"/>
  <c r="CZ18" i="2" s="1"/>
  <c r="BL18" i="2"/>
  <c r="CC18" i="2"/>
  <c r="CT18" i="2" s="1"/>
  <c r="BI18" i="2"/>
  <c r="BZ18" i="2"/>
  <c r="CQ18" i="2" s="1"/>
  <c r="BM18" i="2"/>
  <c r="CD18" i="2"/>
  <c r="CU18" i="2" s="1"/>
  <c r="BJ18" i="2"/>
  <c r="CA18" i="2"/>
  <c r="CR18" i="2" s="1"/>
  <c r="BK18" i="2"/>
  <c r="CB18" i="2"/>
  <c r="CS18" i="2" s="1"/>
  <c r="N43" i="9" l="1"/>
  <c r="C163" i="9"/>
  <c r="BJ1" i="2"/>
  <c r="CR1" i="2"/>
  <c r="V10" i="2" s="1"/>
  <c r="V9" i="2" l="1"/>
  <c r="J41" i="9"/>
  <c r="C102" i="9" l="1"/>
  <c r="K41" i="9"/>
  <c r="N41" i="9"/>
</calcChain>
</file>

<file path=xl/sharedStrings.xml><?xml version="1.0" encoding="utf-8"?>
<sst xmlns="http://schemas.openxmlformats.org/spreadsheetml/2006/main" count="820" uniqueCount="105">
  <si>
    <t>No Inhibitor</t>
  </si>
  <si>
    <t>[I]1</t>
  </si>
  <si>
    <t>[I]2</t>
  </si>
  <si>
    <t>[I]3</t>
  </si>
  <si>
    <t>[I]4</t>
  </si>
  <si>
    <t>[I]5</t>
  </si>
  <si>
    <t>[I]6</t>
  </si>
  <si>
    <t>[I]7</t>
  </si>
  <si>
    <t>[I]8</t>
  </si>
  <si>
    <t>[I]9</t>
  </si>
  <si>
    <t>[I]10</t>
  </si>
  <si>
    <t>[I]11</t>
  </si>
  <si>
    <t>[I]12</t>
  </si>
  <si>
    <t>[I]13</t>
  </si>
  <si>
    <t>[I]14</t>
  </si>
  <si>
    <t>[I]15</t>
  </si>
  <si>
    <t>[S]1</t>
  </si>
  <si>
    <t>[S]2</t>
  </si>
  <si>
    <t>[S]3</t>
  </si>
  <si>
    <t>[S]4</t>
  </si>
  <si>
    <t>[S]5</t>
  </si>
  <si>
    <t>[S]6</t>
  </si>
  <si>
    <t>[S]7</t>
  </si>
  <si>
    <t>[S]8</t>
  </si>
  <si>
    <t>[S]9</t>
  </si>
  <si>
    <t>[S]10</t>
  </si>
  <si>
    <t>[S]11</t>
  </si>
  <si>
    <t>[S]12</t>
  </si>
  <si>
    <t>[S]13</t>
  </si>
  <si>
    <t>[S]14</t>
  </si>
  <si>
    <t>[S]15</t>
  </si>
  <si>
    <t>Ki</t>
  </si>
  <si>
    <t>Km</t>
  </si>
  <si>
    <t>Vmax</t>
  </si>
  <si>
    <t>Calculated values</t>
  </si>
  <si>
    <t>Residuals</t>
  </si>
  <si>
    <t>Residuals squared</t>
  </si>
  <si>
    <r>
      <t>Sum R</t>
    </r>
    <r>
      <rPr>
        <vertAlign val="superscript"/>
        <sz val="11"/>
        <color theme="1"/>
        <rFont val="Calibri"/>
        <family val="2"/>
        <scheme val="minor"/>
      </rPr>
      <t>2</t>
    </r>
  </si>
  <si>
    <t xml:space="preserve">absolute value of Residuals/calculated </t>
  </si>
  <si>
    <t>Sum residuals %</t>
  </si>
  <si>
    <t xml:space="preserve">Sum </t>
  </si>
  <si>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Ki</t>
    </r>
  </si>
  <si>
    <t>K1</t>
  </si>
  <si>
    <t>K2</t>
  </si>
  <si>
    <t>V1</t>
  </si>
  <si>
    <t>V2</t>
  </si>
  <si>
    <t xml:space="preserve"> </t>
  </si>
  <si>
    <t xml:space="preserve">Non-competitive </t>
  </si>
  <si>
    <t xml:space="preserve">Uncompetitive </t>
  </si>
  <si>
    <t xml:space="preserve">Competitive </t>
  </si>
  <si>
    <t>Mixed Non-competitive</t>
  </si>
  <si>
    <t>Modifier equation</t>
  </si>
  <si>
    <t>Km2</t>
  </si>
  <si>
    <t>Vmax2</t>
  </si>
  <si>
    <t>n</t>
  </si>
  <si>
    <t>BIC</t>
  </si>
  <si>
    <t>RSS</t>
  </si>
  <si>
    <t>k</t>
  </si>
  <si>
    <t>Km/Vmax direct plot</t>
  </si>
  <si>
    <t>Intercept points x-axis</t>
  </si>
  <si>
    <t>Line 1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</si>
  <si>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</si>
  <si>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</si>
  <si>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</si>
  <si>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</si>
  <si>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</si>
  <si>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</si>
  <si>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</si>
  <si>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</si>
  <si>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10</t>
  </si>
  <si>
    <t>Line 11</t>
  </si>
  <si>
    <t>Line 12</t>
  </si>
  <si>
    <t>Line 13</t>
  </si>
  <si>
    <t>Line 14</t>
  </si>
  <si>
    <t>Line 15</t>
  </si>
  <si>
    <t>x-intercept</t>
  </si>
  <si>
    <t>y-interecept</t>
  </si>
  <si>
    <t>[Substrate]</t>
  </si>
  <si>
    <t>v</t>
  </si>
  <si>
    <t>[Substrate]/v</t>
  </si>
  <si>
    <t>1/v</t>
  </si>
  <si>
    <r>
      <t>Km/Vmax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(x-axis):</t>
    </r>
  </si>
  <si>
    <r>
      <t>K</t>
    </r>
    <r>
      <rPr>
        <b/>
        <vertAlign val="subscript"/>
        <sz val="10"/>
        <rFont val="Arial"/>
        <family val="2"/>
      </rPr>
      <t>m</t>
    </r>
    <r>
      <rPr>
        <b/>
        <sz val="10"/>
        <rFont val="Arial"/>
        <family val="2"/>
      </rPr>
      <t>:</t>
    </r>
  </si>
  <si>
    <t>Standard dev:</t>
  </si>
  <si>
    <t>x</t>
  </si>
  <si>
    <t>y</t>
  </si>
  <si>
    <t>Slope:</t>
  </si>
  <si>
    <t>y-intercept:</t>
  </si>
  <si>
    <t>1/Intercept points y-axis</t>
  </si>
  <si>
    <r>
      <t>V</t>
    </r>
    <r>
      <rPr>
        <b/>
        <vertAlign val="subscript"/>
        <sz val="10"/>
        <rFont val="Arial"/>
        <family val="2"/>
      </rPr>
      <t>max</t>
    </r>
    <r>
      <rPr>
        <b/>
        <sz val="10"/>
        <rFont val="Arial"/>
        <family val="2"/>
      </rPr>
      <t>:</t>
    </r>
  </si>
  <si>
    <t>Direct linear plot Km, Vmax estimates</t>
  </si>
  <si>
    <t>Ki estimate based on linear decrease in activity</t>
  </si>
  <si>
    <t>Minimum value</t>
  </si>
  <si>
    <t>First quartile</t>
  </si>
  <si>
    <t>Median value</t>
  </si>
  <si>
    <t>Third quartile</t>
  </si>
  <si>
    <t>Maximum value</t>
  </si>
  <si>
    <t>Q1</t>
  </si>
  <si>
    <t>Min</t>
  </si>
  <si>
    <t>Median</t>
  </si>
  <si>
    <t>Max</t>
  </si>
  <si>
    <t>Q3</t>
  </si>
  <si>
    <t>Residual distribution</t>
  </si>
  <si>
    <t>1/s</t>
  </si>
  <si>
    <t>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</si>
</sst>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E+00"/>
  </numFmts>
  <fonts count="13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b/>
      <sz val="11"/>
      <color theme="1"/>
      <name val="Calibri"/>
      <family val="2"/>
      <scheme val="minor"/>
    </font>
    <font>
      <sz val="10"/>
      <name val="Geneva"/>
    </font>
    <font>
      <b/>
      <u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name val="Symbol"/>
      <family val="1"/>
      <charset val="2"/>
    </font>
    <font>
      <b/>
      <vertAlign val="subscript"/>
      <sz val="10"/>
      <name val="Arial"/>
      <family val="2"/>
    </font>
    <font>
      <b/>
      <sz val="10"/>
      <name val="Geneva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darkGrid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8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0" borderId="0" xfId="0" applyFill="1" applyBorder="1"/>
    <xf numFmtId="0" fontId="0" fillId="0" borderId="0" xfId="0" applyAlignment="1">
      <alignment horizontal="right"/>
    </xf>
    <xf numFmtId="0" fontId="3" fillId="0" borderId="0" xfId="0" applyFont="1"/>
    <xf numFmtId="0" fontId="0" fillId="4" borderId="3" xfId="0" applyFill="1" applyBorder="1"/>
    <xf numFmtId="0" fontId="0" fillId="0" borderId="3" xfId="0" applyBorder="1"/>
    <xf numFmtId="0" fontId="0" fillId="4" borderId="4" xfId="0" applyFill="1" applyBorder="1"/>
    <xf numFmtId="0" fontId="0" fillId="4" borderId="0" xfId="0" applyFill="1" applyBorder="1"/>
    <xf numFmtId="0" fontId="0" fillId="0" borderId="0" xfId="0" applyBorder="1"/>
    <xf numFmtId="0" fontId="0" fillId="4" borderId="6" xfId="0" applyFill="1" applyBorder="1"/>
    <xf numFmtId="0" fontId="0" fillId="0" borderId="6" xfId="0" applyBorder="1"/>
    <xf numFmtId="0" fontId="0" fillId="0" borderId="8" xfId="0" applyBorder="1"/>
    <xf numFmtId="0" fontId="0" fillId="4" borderId="9" xfId="0" applyFill="1" applyBorder="1"/>
    <xf numFmtId="0" fontId="0" fillId="0" borderId="4" xfId="0" applyBorder="1"/>
    <xf numFmtId="0" fontId="0" fillId="0" borderId="9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1" fontId="0" fillId="0" borderId="10" xfId="0" applyNumberFormat="1" applyBorder="1"/>
    <xf numFmtId="11" fontId="0" fillId="0" borderId="11" xfId="0" applyNumberFormat="1" applyBorder="1"/>
    <xf numFmtId="11" fontId="0" fillId="0" borderId="12" xfId="0" applyNumberFormat="1" applyBorder="1"/>
    <xf numFmtId="0" fontId="6" fillId="0" borderId="0" xfId="1" applyFont="1"/>
    <xf numFmtId="0" fontId="5" fillId="0" borderId="0" xfId="1"/>
    <xf numFmtId="0" fontId="7" fillId="0" borderId="0" xfId="1" applyFont="1" applyAlignment="1">
      <alignment horizontal="right"/>
    </xf>
    <xf numFmtId="164" fontId="5" fillId="0" borderId="0" xfId="1" applyNumberFormat="1" applyFont="1" applyAlignment="1">
      <alignment horizontal="left"/>
    </xf>
    <xf numFmtId="11" fontId="8" fillId="0" borderId="0" xfId="1" applyNumberFormat="1" applyFont="1"/>
    <xf numFmtId="11" fontId="5" fillId="0" borderId="0" xfId="1" applyNumberFormat="1"/>
    <xf numFmtId="11" fontId="5" fillId="0" borderId="0" xfId="1" applyNumberFormat="1" applyAlignment="1">
      <alignment horizontal="center"/>
    </xf>
    <xf numFmtId="11" fontId="7" fillId="0" borderId="8" xfId="1" applyNumberFormat="1" applyFont="1" applyBorder="1" applyAlignment="1">
      <alignment horizontal="center"/>
    </xf>
    <xf numFmtId="0" fontId="9" fillId="0" borderId="0" xfId="1" applyFont="1"/>
    <xf numFmtId="0" fontId="7" fillId="0" borderId="0" xfId="1" applyFont="1" applyAlignment="1">
      <alignment horizontal="center"/>
    </xf>
    <xf numFmtId="11" fontId="7" fillId="0" borderId="6" xfId="1" applyNumberFormat="1" applyFont="1" applyBorder="1" applyAlignment="1">
      <alignment horizontal="center"/>
    </xf>
    <xf numFmtId="165" fontId="5" fillId="0" borderId="0" xfId="1" applyNumberFormat="1" applyAlignment="1">
      <alignment horizontal="center"/>
    </xf>
    <xf numFmtId="164" fontId="5" fillId="0" borderId="0" xfId="1" applyNumberFormat="1" applyAlignment="1">
      <alignment horizontal="center"/>
    </xf>
    <xf numFmtId="11" fontId="7" fillId="0" borderId="0" xfId="1" applyNumberFormat="1" applyFont="1" applyAlignment="1">
      <alignment horizontal="right"/>
    </xf>
    <xf numFmtId="11" fontId="7" fillId="0" borderId="0" xfId="1" applyNumberFormat="1" applyFont="1"/>
    <xf numFmtId="11" fontId="7" fillId="0" borderId="0" xfId="1" applyNumberFormat="1" applyFont="1" applyFill="1" applyBorder="1" applyAlignment="1">
      <alignment horizontal="right"/>
    </xf>
    <xf numFmtId="0" fontId="7" fillId="0" borderId="0" xfId="1" applyFont="1"/>
    <xf numFmtId="0" fontId="5" fillId="0" borderId="0" xfId="1" applyAlignment="1">
      <alignment horizontal="right"/>
    </xf>
    <xf numFmtId="0" fontId="5" fillId="0" borderId="0" xfId="1" applyAlignment="1">
      <alignment horizontal="center"/>
    </xf>
    <xf numFmtId="11" fontId="7" fillId="0" borderId="0" xfId="1" applyNumberFormat="1" applyFont="1" applyAlignment="1">
      <alignment horizontal="center"/>
    </xf>
    <xf numFmtId="0" fontId="11" fillId="0" borderId="0" xfId="1" applyFont="1" applyAlignment="1">
      <alignment horizontal="right"/>
    </xf>
    <xf numFmtId="11" fontId="7" fillId="0" borderId="0" xfId="1" applyNumberFormat="1" applyFont="1" applyBorder="1" applyAlignment="1">
      <alignment horizontal="center"/>
    </xf>
    <xf numFmtId="0" fontId="5" fillId="0" borderId="0" xfId="1" applyBorder="1"/>
    <xf numFmtId="11" fontId="5" fillId="0" borderId="0" xfId="1" applyNumberFormat="1" applyBorder="1" applyAlignment="1">
      <alignment horizontal="center"/>
    </xf>
    <xf numFmtId="11" fontId="0" fillId="0" borderId="0" xfId="0" applyNumberFormat="1"/>
    <xf numFmtId="0" fontId="4" fillId="0" borderId="0" xfId="0" applyFont="1"/>
    <xf numFmtId="0" fontId="4" fillId="0" borderId="0" xfId="0" applyFont="1" applyAlignment="1">
      <alignment horizontal="right"/>
    </xf>
    <xf numFmtId="11" fontId="0" fillId="0" borderId="2" xfId="0" applyNumberFormat="1" applyBorder="1"/>
    <xf numFmtId="11" fontId="0" fillId="0" borderId="3" xfId="0" applyNumberFormat="1" applyBorder="1"/>
    <xf numFmtId="11" fontId="0" fillId="0" borderId="5" xfId="0" applyNumberFormat="1" applyBorder="1"/>
    <xf numFmtId="11" fontId="0" fillId="0" borderId="0" xfId="0" applyNumberFormat="1" applyBorder="1"/>
    <xf numFmtId="11" fontId="0" fillId="0" borderId="7" xfId="0" applyNumberFormat="1" applyBorder="1"/>
    <xf numFmtId="11" fontId="0" fillId="0" borderId="8" xfId="0" applyNumberFormat="1" applyBorder="1"/>
    <xf numFmtId="0" fontId="0" fillId="3" borderId="0" xfId="0" applyFill="1"/>
    <xf numFmtId="0" fontId="0" fillId="3" borderId="0" xfId="0" applyFill="1" applyAlignment="1">
      <alignment horizontal="left"/>
    </xf>
    <xf numFmtId="11" fontId="0" fillId="3" borderId="0" xfId="0" applyNumberFormat="1" applyFill="1"/>
    <xf numFmtId="0" fontId="0" fillId="5" borderId="0" xfId="0" applyFill="1"/>
    <xf numFmtId="0" fontId="0" fillId="5" borderId="0" xfId="0" applyFill="1" applyAlignment="1">
      <alignment horizontal="left"/>
    </xf>
    <xf numFmtId="11" fontId="0" fillId="5" borderId="0" xfId="0" applyNumberFormat="1" applyFill="1"/>
    <xf numFmtId="0" fontId="0" fillId="6" borderId="0" xfId="0" applyFill="1"/>
    <xf numFmtId="0" fontId="0" fillId="6" borderId="0" xfId="0" applyFill="1" applyAlignment="1">
      <alignment horizontal="left"/>
    </xf>
    <xf numFmtId="11" fontId="0" fillId="6" borderId="0" xfId="0" applyNumberFormat="1" applyFill="1"/>
    <xf numFmtId="0" fontId="3" fillId="3" borderId="0" xfId="0" applyFont="1" applyFill="1"/>
    <xf numFmtId="0" fontId="0" fillId="7" borderId="0" xfId="0" applyFill="1"/>
    <xf numFmtId="0" fontId="0" fillId="7" borderId="0" xfId="0" applyFill="1" applyAlignment="1">
      <alignment horizontal="left"/>
    </xf>
    <xf numFmtId="11" fontId="0" fillId="7" borderId="0" xfId="0" applyNumberFormat="1" applyFill="1"/>
    <xf numFmtId="164" fontId="0" fillId="0" borderId="0" xfId="0" applyNumberFormat="1"/>
    <xf numFmtId="11" fontId="0" fillId="3" borderId="1" xfId="0" applyNumberFormat="1" applyFill="1" applyBorder="1"/>
    <xf numFmtId="11" fontId="0" fillId="0" borderId="6" xfId="0" applyNumberFormat="1" applyBorder="1"/>
    <xf numFmtId="0" fontId="0" fillId="0" borderId="13" xfId="0" applyBorder="1"/>
    <xf numFmtId="0" fontId="0" fillId="8" borderId="0" xfId="0" applyFill="1"/>
    <xf numFmtId="0" fontId="12" fillId="7" borderId="0" xfId="0" applyFont="1" applyFill="1"/>
    <xf numFmtId="0" fontId="0" fillId="8" borderId="0" xfId="0" applyFill="1" applyAlignment="1">
      <alignment horizontal="left"/>
    </xf>
    <xf numFmtId="11" fontId="0" fillId="8" borderId="0" xfId="0" applyNumberFormat="1" applyFill="1"/>
    <xf numFmtId="0" fontId="0" fillId="0" borderId="0" xfId="0" applyFill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1" fontId="0" fillId="0" borderId="0" xfId="0" applyNumberFormat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0053021010565"/>
          <c:y val="7.7017149394281781E-2"/>
          <c:w val="0.71628473074031573"/>
          <c:h val="0.7972254833610565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BB-486A-AAB3-268F7953E56A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BB-486A-AAB3-268F7953E56A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BB-486A-AAB3-268F7953E56A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0BB-486A-AAB3-268F7953E56A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0BB-486A-AAB3-268F7953E56A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0BB-486A-AAB3-268F7953E56A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0BB-486A-AAB3-268F7953E56A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0BB-486A-AAB3-268F7953E56A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0BB-486A-AAB3-268F7953E56A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0BB-486A-AAB3-268F7953E56A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0BB-486A-AAB3-268F7953E56A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0BB-486A-AAB3-268F7953E56A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0BB-486A-AAB3-268F7953E56A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0BB-486A-AAB3-268F7953E56A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0BB-486A-AAB3-268F7953E56A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0BB-486A-AAB3-268F7953E56A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60BB-486A-AAB3-268F7953E56A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60BB-486A-AAB3-268F7953E56A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60BB-486A-AAB3-268F7953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1/v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Uncompetitive!$AO$36:$AO$50</c:f>
              <c:numCache>
                <c:formatCode>General</c:formatCode>
                <c:ptCount val="15"/>
                <c:pt idx="0">
                  <c:v>6.5225578463629169E-2</c:v>
                </c:pt>
                <c:pt idx="1">
                  <c:v>6.8582867123664737E-2</c:v>
                </c:pt>
                <c:pt idx="2">
                  <c:v>7.2779477948709204E-2</c:v>
                </c:pt>
                <c:pt idx="3">
                  <c:v>7.8025241480014787E-2</c:v>
                </c:pt>
                <c:pt idx="4">
                  <c:v>8.4582445894146763E-2</c:v>
                </c:pt>
                <c:pt idx="5">
                  <c:v>9.277895141181175E-2</c:v>
                </c:pt>
                <c:pt idx="6">
                  <c:v>0.10302458330889298</c:v>
                </c:pt>
                <c:pt idx="7">
                  <c:v>0.11583162318024451</c:v>
                </c:pt>
                <c:pt idx="8">
                  <c:v>0.13184042301943391</c:v>
                </c:pt>
                <c:pt idx="9">
                  <c:v>0.15185142281842068</c:v>
                </c:pt>
                <c:pt idx="10">
                  <c:v>0.17686517256715412</c:v>
                </c:pt>
                <c:pt idx="11">
                  <c:v>0.2081323597530709</c:v>
                </c:pt>
                <c:pt idx="12">
                  <c:v>0.24721634373546697</c:v>
                </c:pt>
                <c:pt idx="13">
                  <c:v>0.29607132371346201</c:v>
                </c:pt>
                <c:pt idx="14">
                  <c:v>0.35714004868595578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22-4C1B-9735-4557B511DCF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Uncompetitive!$AP$36:$AP$50</c:f>
              <c:numCache>
                <c:formatCode>General</c:formatCode>
                <c:ptCount val="15"/>
                <c:pt idx="0">
                  <c:v>7.076320930683927E-2</c:v>
                </c:pt>
                <c:pt idx="1">
                  <c:v>7.4120497966874838E-2</c:v>
                </c:pt>
                <c:pt idx="2">
                  <c:v>7.8317108791919318E-2</c:v>
                </c:pt>
                <c:pt idx="3">
                  <c:v>8.3562872323224888E-2</c:v>
                </c:pt>
                <c:pt idx="4">
                  <c:v>9.0120076737356877E-2</c:v>
                </c:pt>
                <c:pt idx="5">
                  <c:v>9.8316582255021864E-2</c:v>
                </c:pt>
                <c:pt idx="6">
                  <c:v>0.10856221415210311</c:v>
                </c:pt>
                <c:pt idx="7">
                  <c:v>0.12136925402345462</c:v>
                </c:pt>
                <c:pt idx="8">
                  <c:v>0.13737805386264401</c:v>
                </c:pt>
                <c:pt idx="9">
                  <c:v>0.15738905366163081</c:v>
                </c:pt>
                <c:pt idx="10">
                  <c:v>0.18240280341036422</c:v>
                </c:pt>
                <c:pt idx="11">
                  <c:v>0.21366999059628106</c:v>
                </c:pt>
                <c:pt idx="12">
                  <c:v>0.2527539745786771</c:v>
                </c:pt>
                <c:pt idx="13">
                  <c:v>0.30160895455667208</c:v>
                </c:pt>
                <c:pt idx="14">
                  <c:v>0.3626776795291658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22-4C1B-9735-4557B511DCF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Uncompetitive!$AQ$36:$AQ$50</c:f>
              <c:numCache>
                <c:formatCode>General</c:formatCode>
                <c:ptCount val="15"/>
                <c:pt idx="0">
                  <c:v>7.2147617017641802E-2</c:v>
                </c:pt>
                <c:pt idx="1">
                  <c:v>7.5504905677677384E-2</c:v>
                </c:pt>
                <c:pt idx="2">
                  <c:v>7.9701516502721836E-2</c:v>
                </c:pt>
                <c:pt idx="3">
                  <c:v>8.4947280034027448E-2</c:v>
                </c:pt>
                <c:pt idx="4">
                  <c:v>9.1504484448159409E-2</c:v>
                </c:pt>
                <c:pt idx="5">
                  <c:v>9.9700989965824383E-2</c:v>
                </c:pt>
                <c:pt idx="6">
                  <c:v>0.10994662186290563</c:v>
                </c:pt>
                <c:pt idx="7">
                  <c:v>0.12275366173425716</c:v>
                </c:pt>
                <c:pt idx="8">
                  <c:v>0.13876246157344654</c:v>
                </c:pt>
                <c:pt idx="9">
                  <c:v>0.15877346137243334</c:v>
                </c:pt>
                <c:pt idx="10">
                  <c:v>0.18378721112116678</c:v>
                </c:pt>
                <c:pt idx="11">
                  <c:v>0.21505439830708359</c:v>
                </c:pt>
                <c:pt idx="12">
                  <c:v>0.2541383822894796</c:v>
                </c:pt>
                <c:pt idx="13">
                  <c:v>0.30299336226747464</c:v>
                </c:pt>
                <c:pt idx="14">
                  <c:v>0.36406208723996836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22-4C1B-9735-4557B511DCF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Uncompetitive!$AR$36:$AR$50</c:f>
              <c:numCache>
                <c:formatCode>General</c:formatCode>
                <c:ptCount val="15"/>
                <c:pt idx="0">
                  <c:v>7.387812665614496E-2</c:v>
                </c:pt>
                <c:pt idx="1">
                  <c:v>7.7235415316180528E-2</c:v>
                </c:pt>
                <c:pt idx="2">
                  <c:v>8.1432026141224995E-2</c:v>
                </c:pt>
                <c:pt idx="3">
                  <c:v>8.6677789672530592E-2</c:v>
                </c:pt>
                <c:pt idx="4">
                  <c:v>9.3234994086662568E-2</c:v>
                </c:pt>
                <c:pt idx="5">
                  <c:v>0.10143149960432755</c:v>
                </c:pt>
                <c:pt idx="6">
                  <c:v>0.11167713150140877</c:v>
                </c:pt>
                <c:pt idx="7">
                  <c:v>0.12448417137276029</c:v>
                </c:pt>
                <c:pt idx="8">
                  <c:v>0.1404929712119497</c:v>
                </c:pt>
                <c:pt idx="9">
                  <c:v>0.1605039710109365</c:v>
                </c:pt>
                <c:pt idx="10">
                  <c:v>0.18551772075966994</c:v>
                </c:pt>
                <c:pt idx="11">
                  <c:v>0.21678490794558675</c:v>
                </c:pt>
                <c:pt idx="12">
                  <c:v>0.25586889192798273</c:v>
                </c:pt>
                <c:pt idx="13">
                  <c:v>0.30472387190597783</c:v>
                </c:pt>
                <c:pt idx="14">
                  <c:v>0.36579259687847154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522-4C1B-9735-4557B511DCF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Uncompetitive!$AS$36:$AS$50</c:f>
              <c:numCache>
                <c:formatCode>General</c:formatCode>
                <c:ptCount val="15"/>
                <c:pt idx="0">
                  <c:v>7.6041263704273915E-2</c:v>
                </c:pt>
                <c:pt idx="1">
                  <c:v>7.9398552364309483E-2</c:v>
                </c:pt>
                <c:pt idx="2">
                  <c:v>8.3595163189353935E-2</c:v>
                </c:pt>
                <c:pt idx="3">
                  <c:v>8.8840926720659533E-2</c:v>
                </c:pt>
                <c:pt idx="4">
                  <c:v>9.5398131134791508E-2</c:v>
                </c:pt>
                <c:pt idx="5">
                  <c:v>0.1035946366524565</c:v>
                </c:pt>
                <c:pt idx="6">
                  <c:v>0.11384026854953774</c:v>
                </c:pt>
                <c:pt idx="7">
                  <c:v>0.12664730842088925</c:v>
                </c:pt>
                <c:pt idx="8">
                  <c:v>0.14265610826007866</c:v>
                </c:pt>
                <c:pt idx="9">
                  <c:v>0.16266710805906542</c:v>
                </c:pt>
                <c:pt idx="10">
                  <c:v>0.18768085780779886</c:v>
                </c:pt>
                <c:pt idx="11">
                  <c:v>0.2189480449937157</c:v>
                </c:pt>
                <c:pt idx="12">
                  <c:v>0.25803202897611172</c:v>
                </c:pt>
                <c:pt idx="13">
                  <c:v>0.3068870089541067</c:v>
                </c:pt>
                <c:pt idx="14">
                  <c:v>0.36795573392660053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22-4C1B-9735-4557B511DCF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Uncompetitive!$AT$36:$AT$50</c:f>
              <c:numCache>
                <c:formatCode>General</c:formatCode>
                <c:ptCount val="15"/>
                <c:pt idx="0">
                  <c:v>7.8745185014435087E-2</c:v>
                </c:pt>
                <c:pt idx="1">
                  <c:v>8.2102473674470669E-2</c:v>
                </c:pt>
                <c:pt idx="2">
                  <c:v>8.6299084499515136E-2</c:v>
                </c:pt>
                <c:pt idx="3">
                  <c:v>9.1544848030820719E-2</c:v>
                </c:pt>
                <c:pt idx="4">
                  <c:v>9.8102052444952681E-2</c:v>
                </c:pt>
                <c:pt idx="5">
                  <c:v>0.10629855796261768</c:v>
                </c:pt>
                <c:pt idx="6">
                  <c:v>0.1165441898596989</c:v>
                </c:pt>
                <c:pt idx="7">
                  <c:v>0.12935122973105043</c:v>
                </c:pt>
                <c:pt idx="8">
                  <c:v>0.14536002957023983</c:v>
                </c:pt>
                <c:pt idx="9">
                  <c:v>0.1653710293692266</c:v>
                </c:pt>
                <c:pt idx="10">
                  <c:v>0.19038477911796001</c:v>
                </c:pt>
                <c:pt idx="11">
                  <c:v>0.22165196630387685</c:v>
                </c:pt>
                <c:pt idx="12">
                  <c:v>0.26073595028627294</c:v>
                </c:pt>
                <c:pt idx="13">
                  <c:v>0.30959093026426793</c:v>
                </c:pt>
                <c:pt idx="14">
                  <c:v>0.37065965523676164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522-4C1B-9735-4557B511DCF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Uncompetitive!$AU$36:$AU$50</c:f>
              <c:numCache>
                <c:formatCode>General</c:formatCode>
                <c:ptCount val="15"/>
                <c:pt idx="0">
                  <c:v>8.2125086652136567E-2</c:v>
                </c:pt>
                <c:pt idx="1">
                  <c:v>8.5482375312172149E-2</c:v>
                </c:pt>
                <c:pt idx="2">
                  <c:v>8.9678986137216615E-2</c:v>
                </c:pt>
                <c:pt idx="3">
                  <c:v>9.4924749668522213E-2</c:v>
                </c:pt>
                <c:pt idx="4">
                  <c:v>0.10148195408265417</c:v>
                </c:pt>
                <c:pt idx="5">
                  <c:v>0.10967845960031915</c:v>
                </c:pt>
                <c:pt idx="6">
                  <c:v>0.1199240914974004</c:v>
                </c:pt>
                <c:pt idx="7">
                  <c:v>0.13273113136875192</c:v>
                </c:pt>
                <c:pt idx="8">
                  <c:v>0.14873993120794132</c:v>
                </c:pt>
                <c:pt idx="9">
                  <c:v>0.16875093100692809</c:v>
                </c:pt>
                <c:pt idx="10">
                  <c:v>0.19376468075566153</c:v>
                </c:pt>
                <c:pt idx="11">
                  <c:v>0.22503186794157837</c:v>
                </c:pt>
                <c:pt idx="12">
                  <c:v>0.26411585192397441</c:v>
                </c:pt>
                <c:pt idx="13">
                  <c:v>0.31297083190196939</c:v>
                </c:pt>
                <c:pt idx="14">
                  <c:v>0.37403955687446316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522-4C1B-9735-4557B511DCF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Uncompetitive!$AV$36:$AV$50</c:f>
              <c:numCache>
                <c:formatCode>General</c:formatCode>
                <c:ptCount val="15"/>
                <c:pt idx="0">
                  <c:v>8.6349963699263441E-2</c:v>
                </c:pt>
                <c:pt idx="1">
                  <c:v>8.9707252359299008E-2</c:v>
                </c:pt>
                <c:pt idx="2">
                  <c:v>9.3903863184343475E-2</c:v>
                </c:pt>
                <c:pt idx="3">
                  <c:v>9.9149626715649058E-2</c:v>
                </c:pt>
                <c:pt idx="4">
                  <c:v>0.10570683112978103</c:v>
                </c:pt>
                <c:pt idx="5">
                  <c:v>0.11390333664744602</c:v>
                </c:pt>
                <c:pt idx="6">
                  <c:v>0.12414896854452727</c:v>
                </c:pt>
                <c:pt idx="7">
                  <c:v>0.13695600841587879</c:v>
                </c:pt>
                <c:pt idx="8">
                  <c:v>0.15296480825506817</c:v>
                </c:pt>
                <c:pt idx="9">
                  <c:v>0.17297580805405496</c:v>
                </c:pt>
                <c:pt idx="10">
                  <c:v>0.19798955780278837</c:v>
                </c:pt>
                <c:pt idx="11">
                  <c:v>0.22925674498870521</c:v>
                </c:pt>
                <c:pt idx="12">
                  <c:v>0.26834072897110128</c:v>
                </c:pt>
                <c:pt idx="13">
                  <c:v>0.31719570894909627</c:v>
                </c:pt>
                <c:pt idx="14">
                  <c:v>0.37826443392158998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522-4C1B-9735-4557B511DCF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Uncompetitive!$AW$36:$AW$50</c:f>
              <c:numCache>
                <c:formatCode>General</c:formatCode>
                <c:ptCount val="15"/>
                <c:pt idx="0">
                  <c:v>9.1631060008171991E-2</c:v>
                </c:pt>
                <c:pt idx="1">
                  <c:v>9.4988348668207573E-2</c:v>
                </c:pt>
                <c:pt idx="2">
                  <c:v>9.9184959493252026E-2</c:v>
                </c:pt>
                <c:pt idx="3">
                  <c:v>0.10443072302455762</c:v>
                </c:pt>
                <c:pt idx="4">
                  <c:v>0.1109879274386896</c:v>
                </c:pt>
                <c:pt idx="5">
                  <c:v>0.11918443295635459</c:v>
                </c:pt>
                <c:pt idx="6">
                  <c:v>0.12943006485343581</c:v>
                </c:pt>
                <c:pt idx="7">
                  <c:v>0.14223710472478732</c:v>
                </c:pt>
                <c:pt idx="8">
                  <c:v>0.15824590456397675</c:v>
                </c:pt>
                <c:pt idx="9">
                  <c:v>0.17825690436296351</c:v>
                </c:pt>
                <c:pt idx="10">
                  <c:v>0.2032706541116969</c:v>
                </c:pt>
                <c:pt idx="11">
                  <c:v>0.23453784129761376</c:v>
                </c:pt>
                <c:pt idx="12">
                  <c:v>0.27362182528000978</c:v>
                </c:pt>
                <c:pt idx="13">
                  <c:v>0.32247680525800476</c:v>
                </c:pt>
                <c:pt idx="14">
                  <c:v>0.38354553023049853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522-4C1B-9735-4557B511DCF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Uncompetitive!$AX$36:$AX$50</c:f>
              <c:numCache>
                <c:formatCode>General</c:formatCode>
                <c:ptCount val="15"/>
                <c:pt idx="0">
                  <c:v>9.8232430394307693E-2</c:v>
                </c:pt>
                <c:pt idx="1">
                  <c:v>0.10158971905434326</c:v>
                </c:pt>
                <c:pt idx="2">
                  <c:v>0.10578632987938773</c:v>
                </c:pt>
                <c:pt idx="3">
                  <c:v>0.11103209341069331</c:v>
                </c:pt>
                <c:pt idx="4">
                  <c:v>0.1175892978248253</c:v>
                </c:pt>
                <c:pt idx="5">
                  <c:v>0.12578580334249029</c:v>
                </c:pt>
                <c:pt idx="6">
                  <c:v>0.13603143523957154</c:v>
                </c:pt>
                <c:pt idx="7">
                  <c:v>0.14883847511092305</c:v>
                </c:pt>
                <c:pt idx="8">
                  <c:v>0.16484727495011242</c:v>
                </c:pt>
                <c:pt idx="9">
                  <c:v>0.18485827474909922</c:v>
                </c:pt>
                <c:pt idx="10">
                  <c:v>0.20987202449783263</c:v>
                </c:pt>
                <c:pt idx="11">
                  <c:v>0.24113921168374944</c:v>
                </c:pt>
                <c:pt idx="12">
                  <c:v>0.28022319566614551</c:v>
                </c:pt>
                <c:pt idx="13">
                  <c:v>0.32907817564414049</c:v>
                </c:pt>
                <c:pt idx="14">
                  <c:v>0.39014690061663426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522-4C1B-9735-4557B511DCF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Uncompetitive!$AY$36:$AY$50</c:f>
              <c:numCache>
                <c:formatCode>General</c:formatCode>
                <c:ptCount val="15"/>
                <c:pt idx="0">
                  <c:v>0.10648414337697731</c:v>
                </c:pt>
                <c:pt idx="1">
                  <c:v>0.1098414320370129</c:v>
                </c:pt>
                <c:pt idx="2">
                  <c:v>0.11403804286205736</c:v>
                </c:pt>
                <c:pt idx="3">
                  <c:v>0.11928380639336295</c:v>
                </c:pt>
                <c:pt idx="4">
                  <c:v>0.12584101080749494</c:v>
                </c:pt>
                <c:pt idx="5">
                  <c:v>0.13403751632515992</c:v>
                </c:pt>
                <c:pt idx="6">
                  <c:v>0.14428314822224114</c:v>
                </c:pt>
                <c:pt idx="7">
                  <c:v>0.15709018809359268</c:v>
                </c:pt>
                <c:pt idx="8">
                  <c:v>0.17309898793278206</c:v>
                </c:pt>
                <c:pt idx="9">
                  <c:v>0.19310998773176885</c:v>
                </c:pt>
                <c:pt idx="10">
                  <c:v>0.21812373748050229</c:v>
                </c:pt>
                <c:pt idx="11">
                  <c:v>0.2493909246664191</c:v>
                </c:pt>
                <c:pt idx="12">
                  <c:v>0.28847490864881514</c:v>
                </c:pt>
                <c:pt idx="13">
                  <c:v>0.33732988862681013</c:v>
                </c:pt>
                <c:pt idx="14">
                  <c:v>0.3983986135993039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522-4C1B-9735-4557B511DCF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Uncompetitive!$AZ$36:$AZ$50</c:f>
              <c:numCache>
                <c:formatCode>General</c:formatCode>
                <c:ptCount val="15"/>
                <c:pt idx="0">
                  <c:v>0.11679878460531437</c:v>
                </c:pt>
                <c:pt idx="1">
                  <c:v>0.12015607326534995</c:v>
                </c:pt>
                <c:pt idx="2">
                  <c:v>0.12435268409039441</c:v>
                </c:pt>
                <c:pt idx="3">
                  <c:v>0.1295984476217</c:v>
                </c:pt>
                <c:pt idx="4">
                  <c:v>0.13615565203583196</c:v>
                </c:pt>
                <c:pt idx="5">
                  <c:v>0.14435215755349698</c:v>
                </c:pt>
                <c:pt idx="6">
                  <c:v>0.15459778945057817</c:v>
                </c:pt>
                <c:pt idx="7">
                  <c:v>0.16740482932192971</c:v>
                </c:pt>
                <c:pt idx="8">
                  <c:v>0.18341362916111914</c:v>
                </c:pt>
                <c:pt idx="9">
                  <c:v>0.20342462896010588</c:v>
                </c:pt>
                <c:pt idx="10">
                  <c:v>0.22843837870883935</c:v>
                </c:pt>
                <c:pt idx="11">
                  <c:v>0.25970556589475613</c:v>
                </c:pt>
                <c:pt idx="12">
                  <c:v>0.29878954987715217</c:v>
                </c:pt>
                <c:pt idx="13">
                  <c:v>0.34764452985514716</c:v>
                </c:pt>
                <c:pt idx="14">
                  <c:v>0.40871325482764093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522-4C1B-9735-4557B511DCF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Uncompetitive!$BA$36:$BA$50</c:f>
              <c:numCache>
                <c:formatCode>General</c:formatCode>
                <c:ptCount val="15"/>
                <c:pt idx="0">
                  <c:v>0.12969208614073566</c:v>
                </c:pt>
                <c:pt idx="1">
                  <c:v>0.13304937480077125</c:v>
                </c:pt>
                <c:pt idx="2">
                  <c:v>0.13724598562581572</c:v>
                </c:pt>
                <c:pt idx="3">
                  <c:v>0.14249174915712132</c:v>
                </c:pt>
                <c:pt idx="4">
                  <c:v>0.14904895357125328</c:v>
                </c:pt>
                <c:pt idx="5">
                  <c:v>0.15724545908891829</c:v>
                </c:pt>
                <c:pt idx="6">
                  <c:v>0.16749109098599951</c:v>
                </c:pt>
                <c:pt idx="7">
                  <c:v>0.18029813085735102</c:v>
                </c:pt>
                <c:pt idx="8">
                  <c:v>0.19630693069654043</c:v>
                </c:pt>
                <c:pt idx="9">
                  <c:v>0.21631793049552719</c:v>
                </c:pt>
                <c:pt idx="10">
                  <c:v>0.24133168024426063</c:v>
                </c:pt>
                <c:pt idx="11">
                  <c:v>0.27259886743017742</c:v>
                </c:pt>
                <c:pt idx="12">
                  <c:v>0.31168285141257346</c:v>
                </c:pt>
                <c:pt idx="13">
                  <c:v>0.3605378313905685</c:v>
                </c:pt>
                <c:pt idx="14">
                  <c:v>0.42160655636306227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522-4C1B-9735-4557B511DCF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Uncompetitive!$BB$36:$BB$50</c:f>
              <c:numCache>
                <c:formatCode>General</c:formatCode>
                <c:ptCount val="15"/>
                <c:pt idx="0">
                  <c:v>0.14580871306001225</c:v>
                </c:pt>
                <c:pt idx="1">
                  <c:v>0.14916600172004782</c:v>
                </c:pt>
                <c:pt idx="2">
                  <c:v>0.15336261254509231</c:v>
                </c:pt>
                <c:pt idx="3">
                  <c:v>0.15860837607639791</c:v>
                </c:pt>
                <c:pt idx="4">
                  <c:v>0.1651655804905299</c:v>
                </c:pt>
                <c:pt idx="5">
                  <c:v>0.17336208600819489</c:v>
                </c:pt>
                <c:pt idx="6">
                  <c:v>0.18360771790527611</c:v>
                </c:pt>
                <c:pt idx="7">
                  <c:v>0.19641475777662762</c:v>
                </c:pt>
                <c:pt idx="8">
                  <c:v>0.21242355761581702</c:v>
                </c:pt>
                <c:pt idx="9">
                  <c:v>0.23243455741480384</c:v>
                </c:pt>
                <c:pt idx="10">
                  <c:v>0.25744830716353723</c:v>
                </c:pt>
                <c:pt idx="11">
                  <c:v>0.28871549434945409</c:v>
                </c:pt>
                <c:pt idx="12">
                  <c:v>0.32779947833185002</c:v>
                </c:pt>
                <c:pt idx="13">
                  <c:v>0.37665445830984506</c:v>
                </c:pt>
                <c:pt idx="14">
                  <c:v>0.43772318328233883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522-4C1B-9735-4557B511DCF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Uncompetitive!$BC$36:$BC$50</c:f>
              <c:numCache>
                <c:formatCode>General</c:formatCode>
                <c:ptCount val="15"/>
                <c:pt idx="0">
                  <c:v>0.16595449670910803</c:v>
                </c:pt>
                <c:pt idx="1">
                  <c:v>0.16931178536914362</c:v>
                </c:pt>
                <c:pt idx="2">
                  <c:v>0.17350839619418809</c:v>
                </c:pt>
                <c:pt idx="3">
                  <c:v>0.17875415972549369</c:v>
                </c:pt>
                <c:pt idx="4">
                  <c:v>0.18531136413962568</c:v>
                </c:pt>
                <c:pt idx="5">
                  <c:v>0.19350786965729064</c:v>
                </c:pt>
                <c:pt idx="6">
                  <c:v>0.20375350155437189</c:v>
                </c:pt>
                <c:pt idx="7">
                  <c:v>0.2165605414257234</c:v>
                </c:pt>
                <c:pt idx="8">
                  <c:v>0.23256934126491277</c:v>
                </c:pt>
                <c:pt idx="9">
                  <c:v>0.25258034106389959</c:v>
                </c:pt>
                <c:pt idx="10">
                  <c:v>0.27759409081263303</c:v>
                </c:pt>
                <c:pt idx="11">
                  <c:v>0.30886127799854984</c:v>
                </c:pt>
                <c:pt idx="12">
                  <c:v>0.34794526198094589</c:v>
                </c:pt>
                <c:pt idx="13">
                  <c:v>0.39680024195894081</c:v>
                </c:pt>
                <c:pt idx="14">
                  <c:v>0.45786896693143453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522-4C1B-9735-4557B511DCF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Uncompetitive!$BD$36:$BD$50</c:f>
              <c:numCache>
                <c:formatCode>General</c:formatCode>
                <c:ptCount val="15"/>
                <c:pt idx="0">
                  <c:v>0.19113672627047773</c:v>
                </c:pt>
                <c:pt idx="1">
                  <c:v>0.19449401493051335</c:v>
                </c:pt>
                <c:pt idx="2">
                  <c:v>0.19869062575555779</c:v>
                </c:pt>
                <c:pt idx="3">
                  <c:v>0.20393638928686339</c:v>
                </c:pt>
                <c:pt idx="4">
                  <c:v>0.21049359370099538</c:v>
                </c:pt>
                <c:pt idx="5">
                  <c:v>0.21869009921866037</c:v>
                </c:pt>
                <c:pt idx="6">
                  <c:v>0.22893573111574161</c:v>
                </c:pt>
                <c:pt idx="7">
                  <c:v>0.2417427709870931</c:v>
                </c:pt>
                <c:pt idx="8">
                  <c:v>0.25775157082628253</c:v>
                </c:pt>
                <c:pt idx="9">
                  <c:v>0.27776257062526932</c:v>
                </c:pt>
                <c:pt idx="10">
                  <c:v>0.30277632037400271</c:v>
                </c:pt>
                <c:pt idx="11">
                  <c:v>0.33404350755991952</c:v>
                </c:pt>
                <c:pt idx="12">
                  <c:v>0.37312749154231556</c:v>
                </c:pt>
                <c:pt idx="13">
                  <c:v>0.42198247152031049</c:v>
                </c:pt>
                <c:pt idx="14">
                  <c:v>0.48305119649280431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522-4C1B-9735-4557B511DCF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522-4C1B-9735-4557B511DCF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522-4C1B-9735-4557B511DCF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522-4C1B-9735-4557B511DCF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522-4C1B-9735-4557B511DCF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522-4C1B-9735-4557B511DCF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522-4C1B-9735-4557B511DCF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522-4C1B-9735-4557B511DCF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522-4C1B-9735-4557B511DCF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522-4C1B-9735-4557B511DCF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522-4C1B-9735-4557B511DCF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522-4C1B-9735-4557B511DCF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522-4C1B-9735-4557B511DCF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522-4C1B-9735-4557B511DCF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522-4C1B-9735-4557B511DCF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522-4C1B-9735-4557B511DCF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522-4C1B-9735-4557B511D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'Mixed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'Mixed Non-competitive'!$Y$21:$Y$260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  <c:pt idx="15">
                  <c:v>13.151003283648764</c:v>
                </c:pt>
                <c:pt idx="16">
                  <c:v>12.776230936510299</c:v>
                </c:pt>
                <c:pt idx="17">
                  <c:v>12.336770140080576</c:v>
                </c:pt>
                <c:pt idx="18">
                  <c:v>11.828205389393526</c:v>
                </c:pt>
                <c:pt idx="19">
                  <c:v>11.24857353185922</c:v>
                </c:pt>
                <c:pt idx="20">
                  <c:v>10.599310018069477</c:v>
                </c:pt>
                <c:pt idx="21">
                  <c:v>9.8860370076243935</c:v>
                </c:pt>
                <c:pt idx="22">
                  <c:v>9.1189688720093507</c:v>
                </c:pt>
                <c:pt idx="23">
                  <c:v>8.3127271827197475</c:v>
                </c:pt>
                <c:pt idx="24">
                  <c:v>7.4854561778210407</c:v>
                </c:pt>
                <c:pt idx="25">
                  <c:v>6.6572997105720324</c:v>
                </c:pt>
                <c:pt idx="26">
                  <c:v>5.8484874911844829</c:v>
                </c:pt>
                <c:pt idx="27">
                  <c:v>5.0774041180481362</c:v>
                </c:pt>
                <c:pt idx="28">
                  <c:v>4.3590201059560956</c:v>
                </c:pt>
                <c:pt idx="29">
                  <c:v>3.7039470841383095</c:v>
                </c:pt>
                <c:pt idx="30">
                  <c:v>13.035014167294271</c:v>
                </c:pt>
                <c:pt idx="31">
                  <c:v>12.644154274285214</c:v>
                </c:pt>
                <c:pt idx="32">
                  <c:v>12.187351278555443</c:v>
                </c:pt>
                <c:pt idx="33">
                  <c:v>11.660757256176645</c:v>
                </c:pt>
                <c:pt idx="34">
                  <c:v>11.063228916888054</c:v>
                </c:pt>
                <c:pt idx="35">
                  <c:v>10.397250328867425</c:v>
                </c:pt>
                <c:pt idx="36">
                  <c:v>9.6696402638110541</c:v>
                </c:pt>
                <c:pt idx="37">
                  <c:v>8.8918173319394853</c:v>
                </c:pt>
                <c:pt idx="38">
                  <c:v>8.079433367970422</c:v>
                </c:pt>
                <c:pt idx="39">
                  <c:v>7.251306140631895</c:v>
                </c:pt>
                <c:pt idx="40">
                  <c:v>6.4277635476284987</c:v>
                </c:pt>
                <c:pt idx="41">
                  <c:v>5.628689332845366</c:v>
                </c:pt>
                <c:pt idx="42">
                  <c:v>4.8716577363363136</c:v>
                </c:pt>
                <c:pt idx="43">
                  <c:v>4.1705150159581548</c:v>
                </c:pt>
                <c:pt idx="44">
                  <c:v>3.5346237440481807</c:v>
                </c:pt>
                <c:pt idx="45">
                  <c:v>12.892873584736677</c:v>
                </c:pt>
                <c:pt idx="46">
                  <c:v>12.482849552247886</c:v>
                </c:pt>
                <c:pt idx="47">
                  <c:v>12.005591607111711</c:v>
                </c:pt>
                <c:pt idx="48">
                  <c:v>11.457998220749831</c:v>
                </c:pt>
                <c:pt idx="49">
                  <c:v>10.839964055952425</c:v>
                </c:pt>
                <c:pt idx="50">
                  <c:v>10.155257204894065</c:v>
                </c:pt>
                <c:pt idx="51">
                  <c:v>9.4121116022301337</c:v>
                </c:pt>
                <c:pt idx="52">
                  <c:v>8.6233113100321948</c:v>
                </c:pt>
                <c:pt idx="53">
                  <c:v>7.8056063143630032</c:v>
                </c:pt>
                <c:pt idx="54">
                  <c:v>6.9784432213609495</c:v>
                </c:pt>
                <c:pt idx="55">
                  <c:v>6.1621822081746913</c:v>
                </c:pt>
                <c:pt idx="56">
                  <c:v>5.3761317568635043</c:v>
                </c:pt>
                <c:pt idx="57">
                  <c:v>4.636792803421975</c:v>
                </c:pt>
                <c:pt idx="58">
                  <c:v>3.9566349986655793</c:v>
                </c:pt>
                <c:pt idx="59">
                  <c:v>3.3435629532915514</c:v>
                </c:pt>
                <c:pt idx="60">
                  <c:v>12.719498539924524</c:v>
                </c:pt>
                <c:pt idx="61">
                  <c:v>12.286915384976172</c:v>
                </c:pt>
                <c:pt idx="62">
                  <c:v>11.785876410683869</c:v>
                </c:pt>
                <c:pt idx="63">
                  <c:v>11.214254254794204</c:v>
                </c:pt>
                <c:pt idx="64">
                  <c:v>10.573243358296835</c:v>
                </c:pt>
                <c:pt idx="65">
                  <c:v>9.868158871483562</c:v>
                </c:pt>
                <c:pt idx="66">
                  <c:v>9.1088693326430441</c:v>
                </c:pt>
                <c:pt idx="67">
                  <c:v>8.3096532773654914</c:v>
                </c:pt>
                <c:pt idx="68">
                  <c:v>7.4883630889413597</c:v>
                </c:pt>
                <c:pt idx="69">
                  <c:v>6.6649451502533781</c:v>
                </c:pt>
                <c:pt idx="70">
                  <c:v>5.8595521234614711</c:v>
                </c:pt>
                <c:pt idx="71">
                  <c:v>5.0906138885118519</c:v>
                </c:pt>
                <c:pt idx="72">
                  <c:v>4.3732473868221069</c:v>
                </c:pt>
                <c:pt idx="73">
                  <c:v>3.7182756877215413</c:v>
                </c:pt>
                <c:pt idx="74">
                  <c:v>3.1319449952267444</c:v>
                </c:pt>
                <c:pt idx="75">
                  <c:v>12.509228498376244</c:v>
                </c:pt>
                <c:pt idx="76">
                  <c:v>12.050480894458124</c:v>
                </c:pt>
                <c:pt idx="77">
                  <c:v>11.522288618637599</c:v>
                </c:pt>
                <c:pt idx="78">
                  <c:v>10.923779716822324</c:v>
                </c:pt>
                <c:pt idx="79">
                  <c:v>10.257749451226964</c:v>
                </c:pt>
                <c:pt idx="80">
                  <c:v>9.5313345297344902</c:v>
                </c:pt>
                <c:pt idx="81">
                  <c:v>8.7562307079228514</c:v>
                </c:pt>
                <c:pt idx="82">
                  <c:v>7.948272450126689</c:v>
                </c:pt>
                <c:pt idx="83">
                  <c:v>7.1263193774053315</c:v>
                </c:pt>
                <c:pt idx="84">
                  <c:v>6.3105764395975736</c:v>
                </c:pt>
                <c:pt idx="85">
                  <c:v>5.5206474258793872</c:v>
                </c:pt>
                <c:pt idx="86">
                  <c:v>4.7737087231428648</c:v>
                </c:pt>
                <c:pt idx="87">
                  <c:v>4.0831504310661026</c:v>
                </c:pt>
                <c:pt idx="88">
                  <c:v>3.4578843068561063</c:v>
                </c:pt>
                <c:pt idx="89">
                  <c:v>2.9023302096049521</c:v>
                </c:pt>
                <c:pt idx="90">
                  <c:v>12.255969379844045</c:v>
                </c:pt>
                <c:pt idx="91">
                  <c:v>11.767433138806517</c:v>
                </c:pt>
                <c:pt idx="92">
                  <c:v>11.208932852916098</c:v>
                </c:pt>
                <c:pt idx="93">
                  <c:v>10.581183983420617</c:v>
                </c:pt>
                <c:pt idx="94">
                  <c:v>9.8889068737275299</c:v>
                </c:pt>
                <c:pt idx="95">
                  <c:v>9.1413152840754766</c:v>
                </c:pt>
                <c:pt idx="96">
                  <c:v>8.3520562801402072</c:v>
                </c:pt>
                <c:pt idx="97">
                  <c:v>7.5384692143787282</c:v>
                </c:pt>
                <c:pt idx="98">
                  <c:v>6.7201888763027613</c:v>
                </c:pt>
                <c:pt idx="99">
                  <c:v>5.917304703825585</c:v>
                </c:pt>
                <c:pt idx="100">
                  <c:v>5.1484289683549349</c:v>
                </c:pt>
                <c:pt idx="101">
                  <c:v>4.4290570086141248</c:v>
                </c:pt>
                <c:pt idx="102">
                  <c:v>3.7705072776620652</c:v>
                </c:pt>
                <c:pt idx="103">
                  <c:v>3.1795535653540274</c:v>
                </c:pt>
                <c:pt idx="104">
                  <c:v>2.6586825612329736</c:v>
                </c:pt>
                <c:pt idx="105">
                  <c:v>11.953460430897714</c:v>
                </c:pt>
                <c:pt idx="106">
                  <c:v>11.431788637835711</c:v>
                </c:pt>
                <c:pt idx="107">
                  <c:v>10.840418011888561</c:v>
                </c:pt>
                <c:pt idx="108">
                  <c:v>10.182018560962621</c:v>
                </c:pt>
                <c:pt idx="109">
                  <c:v>9.4635503750592136</c:v>
                </c:pt>
                <c:pt idx="110">
                  <c:v>8.696493044529058</c:v>
                </c:pt>
                <c:pt idx="111">
                  <c:v>7.8964461939600277</c:v>
                </c:pt>
                <c:pt idx="112">
                  <c:v>7.082042377565843</c:v>
                </c:pt>
                <c:pt idx="113">
                  <c:v>6.2732934199528039</c:v>
                </c:pt>
                <c:pt idx="114">
                  <c:v>5.489663593889424</c:v>
                </c:pt>
                <c:pt idx="115">
                  <c:v>4.7482523601823887</c:v>
                </c:pt>
                <c:pt idx="116">
                  <c:v>4.0624331162017437</c:v>
                </c:pt>
                <c:pt idx="117">
                  <c:v>3.4411500728863578</c:v>
                </c:pt>
                <c:pt idx="118">
                  <c:v>2.8888893066999155</c:v>
                </c:pt>
                <c:pt idx="119">
                  <c:v>2.4061864511944462</c:v>
                </c:pt>
                <c:pt idx="120">
                  <c:v>11.595695813892899</c:v>
                </c:pt>
                <c:pt idx="121">
                  <c:v>11.038231924757067</c:v>
                </c:pt>
                <c:pt idx="122">
                  <c:v>10.412504566066616</c:v>
                </c:pt>
                <c:pt idx="123">
                  <c:v>9.7235056878131978</c:v>
                </c:pt>
                <c:pt idx="124">
                  <c:v>8.9806869017570499</c:v>
                </c:pt>
                <c:pt idx="125">
                  <c:v>8.1978521437489871</c:v>
                </c:pt>
                <c:pt idx="126">
                  <c:v>7.3923727826342676</c:v>
                </c:pt>
                <c:pt idx="127">
                  <c:v>6.5837637519321968</c:v>
                </c:pt>
                <c:pt idx="128">
                  <c:v>5.7918433236680631</c:v>
                </c:pt>
                <c:pt idx="129">
                  <c:v>5.0348321083320444</c:v>
                </c:pt>
                <c:pt idx="130">
                  <c:v>4.3277670195366742</c:v>
                </c:pt>
                <c:pt idx="131">
                  <c:v>3.681503511775793</c:v>
                </c:pt>
                <c:pt idx="132">
                  <c:v>3.1024029589678115</c:v>
                </c:pt>
                <c:pt idx="133">
                  <c:v>2.5926275270835126</c:v>
                </c:pt>
                <c:pt idx="134">
                  <c:v>2.1508523525488292</c:v>
                </c:pt>
                <c:pt idx="135">
                  <c:v>11.177519725191996</c:v>
                </c:pt>
                <c:pt idx="136">
                  <c:v>10.582819836384656</c:v>
                </c:pt>
                <c:pt idx="137">
                  <c:v>9.9228859557458762</c:v>
                </c:pt>
                <c:pt idx="138">
                  <c:v>9.2053413050779103</c:v>
                </c:pt>
                <c:pt idx="139">
                  <c:v>8.44224573331336</c:v>
                </c:pt>
                <c:pt idx="140">
                  <c:v>7.649585692978258</c:v>
                </c:pt>
                <c:pt idx="141">
                  <c:v>6.846093245640775</c:v>
                </c:pt>
                <c:pt idx="142">
                  <c:v>6.0515451750016815</c:v>
                </c:pt>
                <c:pt idx="143">
                  <c:v>5.2848541387927215</c:v>
                </c:pt>
                <c:pt idx="144">
                  <c:v>4.5623322214124853</c:v>
                </c:pt>
                <c:pt idx="145">
                  <c:v>3.8964503648283135</c:v>
                </c:pt>
                <c:pt idx="146">
                  <c:v>3.2952623846157079</c:v>
                </c:pt>
                <c:pt idx="147">
                  <c:v>2.7624795487109819</c:v>
                </c:pt>
                <c:pt idx="148">
                  <c:v>2.2980412217174258</c:v>
                </c:pt>
                <c:pt idx="149">
                  <c:v>1.8989649226291405</c:v>
                </c:pt>
                <c:pt idx="150">
                  <c:v>10.69538456938087</c:v>
                </c:pt>
                <c:pt idx="151">
                  <c:v>10.06380784913924</c:v>
                </c:pt>
                <c:pt idx="152">
                  <c:v>9.3720200017344855</c:v>
                </c:pt>
                <c:pt idx="153">
                  <c:v>8.6304470233541402</c:v>
                </c:pt>
                <c:pt idx="154">
                  <c:v>7.8536586380435791</c:v>
                </c:pt>
                <c:pt idx="155">
                  <c:v>7.059424182787275</c:v>
                </c:pt>
                <c:pt idx="156">
                  <c:v>6.2671802829349694</c:v>
                </c:pt>
                <c:pt idx="157">
                  <c:v>5.4961705829655507</c:v>
                </c:pt>
                <c:pt idx="158">
                  <c:v>4.7636241538297659</c:v>
                </c:pt>
                <c:pt idx="159">
                  <c:v>4.0833263665637789</c:v>
                </c:pt>
                <c:pt idx="160">
                  <c:v>3.4648102285236453</c:v>
                </c:pt>
                <c:pt idx="161">
                  <c:v>2.9132160761826968</c:v>
                </c:pt>
                <c:pt idx="162">
                  <c:v>2.4297074757391379</c:v>
                </c:pt>
                <c:pt idx="163">
                  <c:v>2.0122410742861669</c:v>
                </c:pt>
                <c:pt idx="164">
                  <c:v>1.6564764123553395</c:v>
                </c:pt>
                <c:pt idx="165">
                  <c:v>10.148213695223976</c:v>
                </c:pt>
                <c:pt idx="166">
                  <c:v>9.4824966412218714</c:v>
                </c:pt>
                <c:pt idx="167">
                  <c:v>8.7638658630344395</c:v>
                </c:pt>
                <c:pt idx="168">
                  <c:v>8.005495509064831</c:v>
                </c:pt>
                <c:pt idx="169">
                  <c:v>7.2240862368642613</c:v>
                </c:pt>
                <c:pt idx="170">
                  <c:v>6.4385142049341697</c:v>
                </c:pt>
                <c:pt idx="171">
                  <c:v>5.6680588854410399</c:v>
                </c:pt>
                <c:pt idx="172">
                  <c:v>4.9305501135930934</c:v>
                </c:pt>
                <c:pt idx="173">
                  <c:v>4.240801556996237</c:v>
                </c:pt>
                <c:pt idx="174">
                  <c:v>3.6096043884588811</c:v>
                </c:pt>
                <c:pt idx="175">
                  <c:v>3.0433858093200858</c:v>
                </c:pt>
                <c:pt idx="176">
                  <c:v>2.5444655898498976</c:v>
                </c:pt>
                <c:pt idx="177">
                  <c:v>2.1117300980382252</c:v>
                </c:pt>
                <c:pt idx="178">
                  <c:v>1.7415086443176058</c:v>
                </c:pt>
                <c:pt idx="179">
                  <c:v>1.4284662427986743</c:v>
                </c:pt>
                <c:pt idx="180">
                  <c:v>9.5382482912683209</c:v>
                </c:pt>
                <c:pt idx="181">
                  <c:v>8.8439362497255392</c:v>
                </c:pt>
                <c:pt idx="182">
                  <c:v>8.1063365717388915</c:v>
                </c:pt>
                <c:pt idx="183">
                  <c:v>7.3410193330081457</c:v>
                </c:pt>
                <c:pt idx="184">
                  <c:v>6.566135311527094</c:v>
                </c:pt>
                <c:pt idx="185">
                  <c:v>5.8007587560652514</c:v>
                </c:pt>
                <c:pt idx="186">
                  <c:v>5.0630461186827098</c:v>
                </c:pt>
                <c:pt idx="187">
                  <c:v>4.3685777058959046</c:v>
                </c:pt>
                <c:pt idx="188">
                  <c:v>3.7291889238679516</c:v>
                </c:pt>
                <c:pt idx="189">
                  <c:v>3.1524456166283299</c:v>
                </c:pt>
                <c:pt idx="190">
                  <c:v>2.6417423366354305</c:v>
                </c:pt>
                <c:pt idx="191">
                  <c:v>2.196869987915048</c:v>
                </c:pt>
                <c:pt idx="192">
                  <c:v>1.8148430102417996</c:v>
                </c:pt>
                <c:pt idx="193">
                  <c:v>1.4907899383551781</c:v>
                </c:pt>
                <c:pt idx="194">
                  <c:v>1.2187658470111533</c:v>
                </c:pt>
                <c:pt idx="195">
                  <c:v>8.8716987998112042</c:v>
                </c:pt>
                <c:pt idx="196">
                  <c:v>8.1572868763590645</c:v>
                </c:pt>
                <c:pt idx="197">
                  <c:v>7.4112763961659915</c:v>
                </c:pt>
                <c:pt idx="198">
                  <c:v>6.650961279581983</c:v>
                </c:pt>
                <c:pt idx="199">
                  <c:v>5.8950078898653846</c:v>
                </c:pt>
                <c:pt idx="200">
                  <c:v>5.1616600596376907</c:v>
                </c:pt>
                <c:pt idx="201">
                  <c:v>4.4670287131721738</c:v>
                </c:pt>
                <c:pt idx="202">
                  <c:v>3.8237939932702361</c:v>
                </c:pt>
                <c:pt idx="203">
                  <c:v>3.2405167667704622</c:v>
                </c:pt>
                <c:pt idx="204">
                  <c:v>2.7215828002084237</c:v>
                </c:pt>
                <c:pt idx="205">
                  <c:v>2.2676567079541488</c:v>
                </c:pt>
                <c:pt idx="206">
                  <c:v>1.8764467856187883</c:v>
                </c:pt>
                <c:pt idx="207">
                  <c:v>1.5435792144017462</c:v>
                </c:pt>
                <c:pt idx="208">
                  <c:v>1.263426291644596</c:v>
                </c:pt>
                <c:pt idx="209">
                  <c:v>1.0297967461214479</c:v>
                </c:pt>
                <c:pt idx="210">
                  <c:v>8.158992911635762</c:v>
                </c:pt>
                <c:pt idx="211">
                  <c:v>7.4356505167493303</c:v>
                </c:pt>
                <c:pt idx="212">
                  <c:v>6.6938404333142829</c:v>
                </c:pt>
                <c:pt idx="213">
                  <c:v>5.9516411753423215</c:v>
                </c:pt>
                <c:pt idx="214">
                  <c:v>5.2271689932756855</c:v>
                </c:pt>
                <c:pt idx="215">
                  <c:v>4.5368505717306205</c:v>
                </c:pt>
                <c:pt idx="216">
                  <c:v>3.8940268731015095</c:v>
                </c:pt>
                <c:pt idx="217">
                  <c:v>3.3081199091497866</c:v>
                </c:pt>
                <c:pt idx="218">
                  <c:v>2.7844281453994149</c:v>
                </c:pt>
                <c:pt idx="219">
                  <c:v>2.3244610303267614</c:v>
                </c:pt>
                <c:pt idx="220">
                  <c:v>1.9266296619367058</c:v>
                </c:pt>
                <c:pt idx="221">
                  <c:v>1.5870914102415661</c:v>
                </c:pt>
                <c:pt idx="222">
                  <c:v>1.3005823637148435</c:v>
                </c:pt>
                <c:pt idx="223">
                  <c:v>1.0611318552777687</c:v>
                </c:pt>
                <c:pt idx="224">
                  <c:v>0.86261220010156081</c:v>
                </c:pt>
                <c:pt idx="225">
                  <c:v>7.4144456712102675</c:v>
                </c:pt>
                <c:pt idx="226">
                  <c:v>6.6952764503689464</c:v>
                </c:pt>
                <c:pt idx="227">
                  <c:v>5.9712897873382111</c:v>
                </c:pt>
                <c:pt idx="228">
                  <c:v>5.2602722871568224</c:v>
                </c:pt>
                <c:pt idx="229">
                  <c:v>4.5787649924962119</c:v>
                </c:pt>
                <c:pt idx="230">
                  <c:v>3.9405978842143154</c:v>
                </c:pt>
                <c:pt idx="231">
                  <c:v>3.3559303089118973</c:v>
                </c:pt>
                <c:pt idx="232">
                  <c:v>2.8309030024607087</c:v>
                </c:pt>
                <c:pt idx="233">
                  <c:v>2.3678478119601687</c:v>
                </c:pt>
                <c:pt idx="234">
                  <c:v>1.965892673582837</c:v>
                </c:pt>
                <c:pt idx="235">
                  <c:v>1.6217636029956373</c:v>
                </c:pt>
                <c:pt idx="236">
                  <c:v>1.3306098984784267</c:v>
                </c:pt>
                <c:pt idx="237">
                  <c:v>1.0867343869627561</c:v>
                </c:pt>
                <c:pt idx="238">
                  <c:v>0.88416994778260927</c:v>
                </c:pt>
                <c:pt idx="239">
                  <c:v>0.71709026681247379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7F-4A0E-9E3F-34D2FBC0E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Non-competitive'!$AO$20:$AO$34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70-4238-8941-2D086BBFAEF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Non-competitive'!$AP$20:$AP$34</c:f>
              <c:numCache>
                <c:formatCode>General</c:formatCode>
                <c:ptCount val="15"/>
                <c:pt idx="0">
                  <c:v>13.151003283648764</c:v>
                </c:pt>
                <c:pt idx="1">
                  <c:v>12.776230936510299</c:v>
                </c:pt>
                <c:pt idx="2">
                  <c:v>12.336770140080576</c:v>
                </c:pt>
                <c:pt idx="3">
                  <c:v>11.828205389393526</c:v>
                </c:pt>
                <c:pt idx="4">
                  <c:v>11.24857353185922</c:v>
                </c:pt>
                <c:pt idx="5">
                  <c:v>10.599310018069477</c:v>
                </c:pt>
                <c:pt idx="6">
                  <c:v>9.8860370076243935</c:v>
                </c:pt>
                <c:pt idx="7">
                  <c:v>9.1189688720093507</c:v>
                </c:pt>
                <c:pt idx="8">
                  <c:v>8.3127271827197475</c:v>
                </c:pt>
                <c:pt idx="9">
                  <c:v>7.4854561778210407</c:v>
                </c:pt>
                <c:pt idx="10">
                  <c:v>6.6572997105720324</c:v>
                </c:pt>
                <c:pt idx="11">
                  <c:v>5.8484874911844829</c:v>
                </c:pt>
                <c:pt idx="12">
                  <c:v>5.0774041180481362</c:v>
                </c:pt>
                <c:pt idx="13">
                  <c:v>4.3590201059560956</c:v>
                </c:pt>
                <c:pt idx="14">
                  <c:v>3.7039470841383095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70-4238-8941-2D086BBFAEF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Non-competitive'!$AQ$20:$AQ$34</c:f>
              <c:numCache>
                <c:formatCode>General</c:formatCode>
                <c:ptCount val="15"/>
                <c:pt idx="0">
                  <c:v>13.035014167294271</c:v>
                </c:pt>
                <c:pt idx="1">
                  <c:v>12.644154274285214</c:v>
                </c:pt>
                <c:pt idx="2">
                  <c:v>12.187351278555443</c:v>
                </c:pt>
                <c:pt idx="3">
                  <c:v>11.660757256176645</c:v>
                </c:pt>
                <c:pt idx="4">
                  <c:v>11.063228916888054</c:v>
                </c:pt>
                <c:pt idx="5">
                  <c:v>10.397250328867425</c:v>
                </c:pt>
                <c:pt idx="6">
                  <c:v>9.6696402638110541</c:v>
                </c:pt>
                <c:pt idx="7">
                  <c:v>8.8918173319394853</c:v>
                </c:pt>
                <c:pt idx="8">
                  <c:v>8.079433367970422</c:v>
                </c:pt>
                <c:pt idx="9">
                  <c:v>7.251306140631895</c:v>
                </c:pt>
                <c:pt idx="10">
                  <c:v>6.4277635476284987</c:v>
                </c:pt>
                <c:pt idx="11">
                  <c:v>5.628689332845366</c:v>
                </c:pt>
                <c:pt idx="12">
                  <c:v>4.8716577363363136</c:v>
                </c:pt>
                <c:pt idx="13">
                  <c:v>4.1705150159581548</c:v>
                </c:pt>
                <c:pt idx="14">
                  <c:v>3.5346237440481807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70-4238-8941-2D086BBFAEF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Non-competitive'!$AR$20:$AR$34</c:f>
              <c:numCache>
                <c:formatCode>General</c:formatCode>
                <c:ptCount val="15"/>
                <c:pt idx="0">
                  <c:v>12.892873584736677</c:v>
                </c:pt>
                <c:pt idx="1">
                  <c:v>12.482849552247886</c:v>
                </c:pt>
                <c:pt idx="2">
                  <c:v>12.005591607111711</c:v>
                </c:pt>
                <c:pt idx="3">
                  <c:v>11.457998220749831</c:v>
                </c:pt>
                <c:pt idx="4">
                  <c:v>10.839964055952425</c:v>
                </c:pt>
                <c:pt idx="5">
                  <c:v>10.155257204894065</c:v>
                </c:pt>
                <c:pt idx="6">
                  <c:v>9.4121116022301337</c:v>
                </c:pt>
                <c:pt idx="7">
                  <c:v>8.6233113100321948</c:v>
                </c:pt>
                <c:pt idx="8">
                  <c:v>7.8056063143630032</c:v>
                </c:pt>
                <c:pt idx="9">
                  <c:v>6.9784432213609495</c:v>
                </c:pt>
                <c:pt idx="10">
                  <c:v>6.1621822081746913</c:v>
                </c:pt>
                <c:pt idx="11">
                  <c:v>5.3761317568635043</c:v>
                </c:pt>
                <c:pt idx="12">
                  <c:v>4.636792803421975</c:v>
                </c:pt>
                <c:pt idx="13">
                  <c:v>3.9566349986655793</c:v>
                </c:pt>
                <c:pt idx="14">
                  <c:v>3.3435629532915514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70-4238-8941-2D086BBFAEF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Non-competitive'!$AS$20:$AS$34</c:f>
              <c:numCache>
                <c:formatCode>General</c:formatCode>
                <c:ptCount val="15"/>
                <c:pt idx="0">
                  <c:v>12.719498539924524</c:v>
                </c:pt>
                <c:pt idx="1">
                  <c:v>12.286915384976172</c:v>
                </c:pt>
                <c:pt idx="2">
                  <c:v>11.785876410683869</c:v>
                </c:pt>
                <c:pt idx="3">
                  <c:v>11.214254254794204</c:v>
                </c:pt>
                <c:pt idx="4">
                  <c:v>10.573243358296835</c:v>
                </c:pt>
                <c:pt idx="5">
                  <c:v>9.868158871483562</c:v>
                </c:pt>
                <c:pt idx="6">
                  <c:v>9.1088693326430441</c:v>
                </c:pt>
                <c:pt idx="7">
                  <c:v>8.3096532773654914</c:v>
                </c:pt>
                <c:pt idx="8">
                  <c:v>7.4883630889413597</c:v>
                </c:pt>
                <c:pt idx="9">
                  <c:v>6.6649451502533781</c:v>
                </c:pt>
                <c:pt idx="10">
                  <c:v>5.8595521234614711</c:v>
                </c:pt>
                <c:pt idx="11">
                  <c:v>5.0906138885118519</c:v>
                </c:pt>
                <c:pt idx="12">
                  <c:v>4.3732473868221069</c:v>
                </c:pt>
                <c:pt idx="13">
                  <c:v>3.7182756877215413</c:v>
                </c:pt>
                <c:pt idx="14">
                  <c:v>3.1319449952267444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670-4238-8941-2D086BBFAEF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Non-competitive'!$AT$20:$AT$34</c:f>
              <c:numCache>
                <c:formatCode>General</c:formatCode>
                <c:ptCount val="15"/>
                <c:pt idx="0">
                  <c:v>12.509228498376244</c:v>
                </c:pt>
                <c:pt idx="1">
                  <c:v>12.050480894458124</c:v>
                </c:pt>
                <c:pt idx="2">
                  <c:v>11.522288618637599</c:v>
                </c:pt>
                <c:pt idx="3">
                  <c:v>10.923779716822324</c:v>
                </c:pt>
                <c:pt idx="4">
                  <c:v>10.257749451226964</c:v>
                </c:pt>
                <c:pt idx="5">
                  <c:v>9.5313345297344902</c:v>
                </c:pt>
                <c:pt idx="6">
                  <c:v>8.7562307079228514</c:v>
                </c:pt>
                <c:pt idx="7">
                  <c:v>7.948272450126689</c:v>
                </c:pt>
                <c:pt idx="8">
                  <c:v>7.1263193774053315</c:v>
                </c:pt>
                <c:pt idx="9">
                  <c:v>6.3105764395975736</c:v>
                </c:pt>
                <c:pt idx="10">
                  <c:v>5.5206474258793872</c:v>
                </c:pt>
                <c:pt idx="11">
                  <c:v>4.7737087231428648</c:v>
                </c:pt>
                <c:pt idx="12">
                  <c:v>4.0831504310661026</c:v>
                </c:pt>
                <c:pt idx="13">
                  <c:v>3.4578843068561063</c:v>
                </c:pt>
                <c:pt idx="14">
                  <c:v>2.9023302096049521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670-4238-8941-2D086BBFAEF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Non-competitive'!$AU$20:$AU$34</c:f>
              <c:numCache>
                <c:formatCode>General</c:formatCode>
                <c:ptCount val="15"/>
                <c:pt idx="0">
                  <c:v>12.255969379844045</c:v>
                </c:pt>
                <c:pt idx="1">
                  <c:v>11.767433138806517</c:v>
                </c:pt>
                <c:pt idx="2">
                  <c:v>11.208932852916098</c:v>
                </c:pt>
                <c:pt idx="3">
                  <c:v>10.581183983420617</c:v>
                </c:pt>
                <c:pt idx="4">
                  <c:v>9.8889068737275299</c:v>
                </c:pt>
                <c:pt idx="5">
                  <c:v>9.1413152840754766</c:v>
                </c:pt>
                <c:pt idx="6">
                  <c:v>8.3520562801402072</c:v>
                </c:pt>
                <c:pt idx="7">
                  <c:v>7.5384692143787282</c:v>
                </c:pt>
                <c:pt idx="8">
                  <c:v>6.7201888763027613</c:v>
                </c:pt>
                <c:pt idx="9">
                  <c:v>5.917304703825585</c:v>
                </c:pt>
                <c:pt idx="10">
                  <c:v>5.1484289683549349</c:v>
                </c:pt>
                <c:pt idx="11">
                  <c:v>4.4290570086141248</c:v>
                </c:pt>
                <c:pt idx="12">
                  <c:v>3.7705072776620652</c:v>
                </c:pt>
                <c:pt idx="13">
                  <c:v>3.1795535653540274</c:v>
                </c:pt>
                <c:pt idx="14">
                  <c:v>2.6586825612329736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670-4238-8941-2D086BBFAEF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Non-competitive'!$AV$20:$AV$34</c:f>
              <c:numCache>
                <c:formatCode>General</c:formatCode>
                <c:ptCount val="15"/>
                <c:pt idx="0">
                  <c:v>11.953460430897714</c:v>
                </c:pt>
                <c:pt idx="1">
                  <c:v>11.431788637835711</c:v>
                </c:pt>
                <c:pt idx="2">
                  <c:v>10.840418011888561</c:v>
                </c:pt>
                <c:pt idx="3">
                  <c:v>10.182018560962621</c:v>
                </c:pt>
                <c:pt idx="4">
                  <c:v>9.4635503750592136</c:v>
                </c:pt>
                <c:pt idx="5">
                  <c:v>8.696493044529058</c:v>
                </c:pt>
                <c:pt idx="6">
                  <c:v>7.8964461939600277</c:v>
                </c:pt>
                <c:pt idx="7">
                  <c:v>7.082042377565843</c:v>
                </c:pt>
                <c:pt idx="8">
                  <c:v>6.2732934199528039</c:v>
                </c:pt>
                <c:pt idx="9">
                  <c:v>5.489663593889424</c:v>
                </c:pt>
                <c:pt idx="10">
                  <c:v>4.7482523601823887</c:v>
                </c:pt>
                <c:pt idx="11">
                  <c:v>4.0624331162017437</c:v>
                </c:pt>
                <c:pt idx="12">
                  <c:v>3.4411500728863578</c:v>
                </c:pt>
                <c:pt idx="13">
                  <c:v>2.8888893066999155</c:v>
                </c:pt>
                <c:pt idx="14">
                  <c:v>2.4061864511944462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670-4238-8941-2D086BBFAEF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Non-competitive'!$AW$20:$AW$34</c:f>
              <c:numCache>
                <c:formatCode>General</c:formatCode>
                <c:ptCount val="15"/>
                <c:pt idx="0">
                  <c:v>11.595695813892899</c:v>
                </c:pt>
                <c:pt idx="1">
                  <c:v>11.038231924757067</c:v>
                </c:pt>
                <c:pt idx="2">
                  <c:v>10.412504566066616</c:v>
                </c:pt>
                <c:pt idx="3">
                  <c:v>9.7235056878131978</c:v>
                </c:pt>
                <c:pt idx="4">
                  <c:v>8.9806869017570499</c:v>
                </c:pt>
                <c:pt idx="5">
                  <c:v>8.1978521437489871</c:v>
                </c:pt>
                <c:pt idx="6">
                  <c:v>7.3923727826342676</c:v>
                </c:pt>
                <c:pt idx="7">
                  <c:v>6.5837637519321968</c:v>
                </c:pt>
                <c:pt idx="8">
                  <c:v>5.7918433236680631</c:v>
                </c:pt>
                <c:pt idx="9">
                  <c:v>5.0348321083320444</c:v>
                </c:pt>
                <c:pt idx="10">
                  <c:v>4.3277670195366742</c:v>
                </c:pt>
                <c:pt idx="11">
                  <c:v>3.681503511775793</c:v>
                </c:pt>
                <c:pt idx="12">
                  <c:v>3.1024029589678115</c:v>
                </c:pt>
                <c:pt idx="13">
                  <c:v>2.5926275270835126</c:v>
                </c:pt>
                <c:pt idx="14">
                  <c:v>2.1508523525488292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670-4238-8941-2D086BBFAEF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Non-competitive'!$AX$20:$AX$34</c:f>
              <c:numCache>
                <c:formatCode>General</c:formatCode>
                <c:ptCount val="15"/>
                <c:pt idx="0">
                  <c:v>11.177519725191996</c:v>
                </c:pt>
                <c:pt idx="1">
                  <c:v>10.582819836384656</c:v>
                </c:pt>
                <c:pt idx="2">
                  <c:v>9.9228859557458762</c:v>
                </c:pt>
                <c:pt idx="3">
                  <c:v>9.2053413050779103</c:v>
                </c:pt>
                <c:pt idx="4">
                  <c:v>8.44224573331336</c:v>
                </c:pt>
                <c:pt idx="5">
                  <c:v>7.649585692978258</c:v>
                </c:pt>
                <c:pt idx="6">
                  <c:v>6.846093245640775</c:v>
                </c:pt>
                <c:pt idx="7">
                  <c:v>6.0515451750016815</c:v>
                </c:pt>
                <c:pt idx="8">
                  <c:v>5.2848541387927215</c:v>
                </c:pt>
                <c:pt idx="9">
                  <c:v>4.5623322214124853</c:v>
                </c:pt>
                <c:pt idx="10">
                  <c:v>3.8964503648283135</c:v>
                </c:pt>
                <c:pt idx="11">
                  <c:v>3.2952623846157079</c:v>
                </c:pt>
                <c:pt idx="12">
                  <c:v>2.7624795487109819</c:v>
                </c:pt>
                <c:pt idx="13">
                  <c:v>2.2980412217174258</c:v>
                </c:pt>
                <c:pt idx="14">
                  <c:v>1.8989649226291405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670-4238-8941-2D086BBFAEF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Non-competitive'!$AY$20:$AY$34</c:f>
              <c:numCache>
                <c:formatCode>General</c:formatCode>
                <c:ptCount val="15"/>
                <c:pt idx="0">
                  <c:v>10.69538456938087</c:v>
                </c:pt>
                <c:pt idx="1">
                  <c:v>10.06380784913924</c:v>
                </c:pt>
                <c:pt idx="2">
                  <c:v>9.3720200017344855</c:v>
                </c:pt>
                <c:pt idx="3">
                  <c:v>8.6304470233541402</c:v>
                </c:pt>
                <c:pt idx="4">
                  <c:v>7.8536586380435791</c:v>
                </c:pt>
                <c:pt idx="5">
                  <c:v>7.059424182787275</c:v>
                </c:pt>
                <c:pt idx="6">
                  <c:v>6.2671802829349694</c:v>
                </c:pt>
                <c:pt idx="7">
                  <c:v>5.4961705829655507</c:v>
                </c:pt>
                <c:pt idx="8">
                  <c:v>4.7636241538297659</c:v>
                </c:pt>
                <c:pt idx="9">
                  <c:v>4.0833263665637789</c:v>
                </c:pt>
                <c:pt idx="10">
                  <c:v>3.4648102285236453</c:v>
                </c:pt>
                <c:pt idx="11">
                  <c:v>2.9132160761826968</c:v>
                </c:pt>
                <c:pt idx="12">
                  <c:v>2.4297074757391379</c:v>
                </c:pt>
                <c:pt idx="13">
                  <c:v>2.0122410742861669</c:v>
                </c:pt>
                <c:pt idx="14">
                  <c:v>1.6564764123553395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670-4238-8941-2D086BBFAEF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Non-competitive'!$AZ$20:$AZ$34</c:f>
              <c:numCache>
                <c:formatCode>General</c:formatCode>
                <c:ptCount val="15"/>
                <c:pt idx="0">
                  <c:v>10.148213695223976</c:v>
                </c:pt>
                <c:pt idx="1">
                  <c:v>9.4824966412218714</c:v>
                </c:pt>
                <c:pt idx="2">
                  <c:v>8.7638658630344395</c:v>
                </c:pt>
                <c:pt idx="3">
                  <c:v>8.005495509064831</c:v>
                </c:pt>
                <c:pt idx="4">
                  <c:v>7.2240862368642613</c:v>
                </c:pt>
                <c:pt idx="5">
                  <c:v>6.4385142049341697</c:v>
                </c:pt>
                <c:pt idx="6">
                  <c:v>5.6680588854410399</c:v>
                </c:pt>
                <c:pt idx="7">
                  <c:v>4.9305501135930934</c:v>
                </c:pt>
                <c:pt idx="8">
                  <c:v>4.240801556996237</c:v>
                </c:pt>
                <c:pt idx="9">
                  <c:v>3.6096043884588811</c:v>
                </c:pt>
                <c:pt idx="10">
                  <c:v>3.0433858093200858</c:v>
                </c:pt>
                <c:pt idx="11">
                  <c:v>2.5444655898498976</c:v>
                </c:pt>
                <c:pt idx="12">
                  <c:v>2.1117300980382252</c:v>
                </c:pt>
                <c:pt idx="13">
                  <c:v>1.7415086443176058</c:v>
                </c:pt>
                <c:pt idx="14">
                  <c:v>1.4284662427986743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670-4238-8941-2D086BBFAEF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Non-competitive'!$BA$20:$BA$34</c:f>
              <c:numCache>
                <c:formatCode>General</c:formatCode>
                <c:ptCount val="15"/>
                <c:pt idx="0">
                  <c:v>9.5382482912683209</c:v>
                </c:pt>
                <c:pt idx="1">
                  <c:v>8.8439362497255392</c:v>
                </c:pt>
                <c:pt idx="2">
                  <c:v>8.1063365717388915</c:v>
                </c:pt>
                <c:pt idx="3">
                  <c:v>7.3410193330081457</c:v>
                </c:pt>
                <c:pt idx="4">
                  <c:v>6.566135311527094</c:v>
                </c:pt>
                <c:pt idx="5">
                  <c:v>5.8007587560652514</c:v>
                </c:pt>
                <c:pt idx="6">
                  <c:v>5.0630461186827098</c:v>
                </c:pt>
                <c:pt idx="7">
                  <c:v>4.3685777058959046</c:v>
                </c:pt>
                <c:pt idx="8">
                  <c:v>3.7291889238679516</c:v>
                </c:pt>
                <c:pt idx="9">
                  <c:v>3.1524456166283299</c:v>
                </c:pt>
                <c:pt idx="10">
                  <c:v>2.6417423366354305</c:v>
                </c:pt>
                <c:pt idx="11">
                  <c:v>2.196869987915048</c:v>
                </c:pt>
                <c:pt idx="12">
                  <c:v>1.8148430102417996</c:v>
                </c:pt>
                <c:pt idx="13">
                  <c:v>1.4907899383551781</c:v>
                </c:pt>
                <c:pt idx="14">
                  <c:v>1.2187658470111533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670-4238-8941-2D086BBFAEF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Non-competitive'!$BB$20:$BB$34</c:f>
              <c:numCache>
                <c:formatCode>General</c:formatCode>
                <c:ptCount val="15"/>
                <c:pt idx="0">
                  <c:v>8.8716987998112042</c:v>
                </c:pt>
                <c:pt idx="1">
                  <c:v>8.1572868763590645</c:v>
                </c:pt>
                <c:pt idx="2">
                  <c:v>7.4112763961659915</c:v>
                </c:pt>
                <c:pt idx="3">
                  <c:v>6.650961279581983</c:v>
                </c:pt>
                <c:pt idx="4">
                  <c:v>5.8950078898653846</c:v>
                </c:pt>
                <c:pt idx="5">
                  <c:v>5.1616600596376907</c:v>
                </c:pt>
                <c:pt idx="6">
                  <c:v>4.4670287131721738</c:v>
                </c:pt>
                <c:pt idx="7">
                  <c:v>3.8237939932702361</c:v>
                </c:pt>
                <c:pt idx="8">
                  <c:v>3.2405167667704622</c:v>
                </c:pt>
                <c:pt idx="9">
                  <c:v>2.7215828002084237</c:v>
                </c:pt>
                <c:pt idx="10">
                  <c:v>2.2676567079541488</c:v>
                </c:pt>
                <c:pt idx="11">
                  <c:v>1.8764467856187883</c:v>
                </c:pt>
                <c:pt idx="12">
                  <c:v>1.5435792144017462</c:v>
                </c:pt>
                <c:pt idx="13">
                  <c:v>1.263426291644596</c:v>
                </c:pt>
                <c:pt idx="14">
                  <c:v>1.0297967461214479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670-4238-8941-2D086BBFAEF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Non-competitive'!$BC$20:$BC$34</c:f>
              <c:numCache>
                <c:formatCode>General</c:formatCode>
                <c:ptCount val="15"/>
                <c:pt idx="0">
                  <c:v>8.158992911635762</c:v>
                </c:pt>
                <c:pt idx="1">
                  <c:v>7.4356505167493303</c:v>
                </c:pt>
                <c:pt idx="2">
                  <c:v>6.6938404333142829</c:v>
                </c:pt>
                <c:pt idx="3">
                  <c:v>5.9516411753423215</c:v>
                </c:pt>
                <c:pt idx="4">
                  <c:v>5.2271689932756855</c:v>
                </c:pt>
                <c:pt idx="5">
                  <c:v>4.5368505717306205</c:v>
                </c:pt>
                <c:pt idx="6">
                  <c:v>3.8940268731015095</c:v>
                </c:pt>
                <c:pt idx="7">
                  <c:v>3.3081199091497866</c:v>
                </c:pt>
                <c:pt idx="8">
                  <c:v>2.7844281453994149</c:v>
                </c:pt>
                <c:pt idx="9">
                  <c:v>2.3244610303267614</c:v>
                </c:pt>
                <c:pt idx="10">
                  <c:v>1.9266296619367058</c:v>
                </c:pt>
                <c:pt idx="11">
                  <c:v>1.5870914102415661</c:v>
                </c:pt>
                <c:pt idx="12">
                  <c:v>1.3005823637148435</c:v>
                </c:pt>
                <c:pt idx="13">
                  <c:v>1.0611318552777687</c:v>
                </c:pt>
                <c:pt idx="14">
                  <c:v>0.86261220010156081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670-4238-8941-2D086BBFAEF6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Non-competitive'!$BD$20:$BD$34</c:f>
              <c:numCache>
                <c:formatCode>General</c:formatCode>
                <c:ptCount val="15"/>
                <c:pt idx="0">
                  <c:v>7.4144456712102675</c:v>
                </c:pt>
                <c:pt idx="1">
                  <c:v>6.6952764503689464</c:v>
                </c:pt>
                <c:pt idx="2">
                  <c:v>5.9712897873382111</c:v>
                </c:pt>
                <c:pt idx="3">
                  <c:v>5.2602722871568224</c:v>
                </c:pt>
                <c:pt idx="4">
                  <c:v>4.5787649924962119</c:v>
                </c:pt>
                <c:pt idx="5">
                  <c:v>3.9405978842143154</c:v>
                </c:pt>
                <c:pt idx="6">
                  <c:v>3.3559303089118973</c:v>
                </c:pt>
                <c:pt idx="7">
                  <c:v>2.8309030024607087</c:v>
                </c:pt>
                <c:pt idx="8">
                  <c:v>2.3678478119601687</c:v>
                </c:pt>
                <c:pt idx="9">
                  <c:v>1.965892673582837</c:v>
                </c:pt>
                <c:pt idx="10">
                  <c:v>1.6217636029956373</c:v>
                </c:pt>
                <c:pt idx="11">
                  <c:v>1.3306098984784267</c:v>
                </c:pt>
                <c:pt idx="12">
                  <c:v>1.0867343869627561</c:v>
                </c:pt>
                <c:pt idx="13">
                  <c:v>0.88416994778260927</c:v>
                </c:pt>
                <c:pt idx="14">
                  <c:v>0.71709026681247379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670-4238-8941-2D086BBFAEF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670-4238-8941-2D086BBFAEF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670-4238-8941-2D086BBFAEF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670-4238-8941-2D086BBFAEF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670-4238-8941-2D086BBFAEF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670-4238-8941-2D086BBFAEF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670-4238-8941-2D086BBFAEF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670-4238-8941-2D086BBFAEF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670-4238-8941-2D086BBFAEF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670-4238-8941-2D086BBFAEF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670-4238-8941-2D086BBFAEF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670-4238-8941-2D086BBFAEF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670-4238-8941-2D086BBFAEF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670-4238-8941-2D086BBFAEF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670-4238-8941-2D086BBFAEF6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670-4238-8941-2D086BBFAEF6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670-4238-8941-2D086BB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Non-competitive'!$AO$36:$AO$50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8.2942708333333337E-2</c:v>
                </c:pt>
                <c:pt idx="5">
                  <c:v>8.7011718750000008E-2</c:v>
                </c:pt>
                <c:pt idx="6">
                  <c:v>9.2097981770833351E-2</c:v>
                </c:pt>
                <c:pt idx="7">
                  <c:v>9.8455810546874994E-2</c:v>
                </c:pt>
                <c:pt idx="8">
                  <c:v>0.10640309651692707</c:v>
                </c:pt>
                <c:pt idx="9">
                  <c:v>0.11633720397949218</c:v>
                </c:pt>
                <c:pt idx="10">
                  <c:v>0.12875483830769854</c:v>
                </c:pt>
                <c:pt idx="11">
                  <c:v>0.14427688121795651</c:v>
                </c:pt>
                <c:pt idx="12">
                  <c:v>0.16367943485577896</c:v>
                </c:pt>
                <c:pt idx="13">
                  <c:v>0.18793262690305698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10-4072-873C-7EC7B4DE89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Non-competitive'!$AP$36:$AP$50</c:f>
              <c:numCache>
                <c:formatCode>General</c:formatCode>
                <c:ptCount val="15"/>
                <c:pt idx="0">
                  <c:v>7.6039825892473545E-2</c:v>
                </c:pt>
                <c:pt idx="1">
                  <c:v>7.8270344749508738E-2</c:v>
                </c:pt>
                <c:pt idx="2">
                  <c:v>8.1058493320802741E-2</c:v>
                </c:pt>
                <c:pt idx="3">
                  <c:v>8.4543679034920244E-2</c:v>
                </c:pt>
                <c:pt idx="4">
                  <c:v>8.8900161177567105E-2</c:v>
                </c:pt>
                <c:pt idx="5">
                  <c:v>9.4345763855875647E-2</c:v>
                </c:pt>
                <c:pt idx="6">
                  <c:v>0.10115276720376137</c:v>
                </c:pt>
                <c:pt idx="7">
                  <c:v>0.10966152138861852</c:v>
                </c:pt>
                <c:pt idx="8">
                  <c:v>0.12029746411968993</c:v>
                </c:pt>
                <c:pt idx="9">
                  <c:v>0.13359239253352925</c:v>
                </c:pt>
                <c:pt idx="10">
                  <c:v>0.15021105305082838</c:v>
                </c:pt>
                <c:pt idx="11">
                  <c:v>0.17098437869745226</c:v>
                </c:pt>
                <c:pt idx="12">
                  <c:v>0.19695103575573211</c:v>
                </c:pt>
                <c:pt idx="13">
                  <c:v>0.22940935707858193</c:v>
                </c:pt>
                <c:pt idx="14">
                  <c:v>0.26998225873214415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10-4072-873C-7EC7B4DE895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Non-competitive'!$AQ$36:$AQ$50</c:f>
              <c:numCache>
                <c:formatCode>General</c:formatCode>
                <c:ptCount val="15"/>
                <c:pt idx="0">
                  <c:v>7.6716449032258618E-2</c:v>
                </c:pt>
                <c:pt idx="1">
                  <c:v>7.9087930936885931E-2</c:v>
                </c:pt>
                <c:pt idx="2">
                  <c:v>8.2052283317670088E-2</c:v>
                </c:pt>
                <c:pt idx="3">
                  <c:v>8.5757723793650278E-2</c:v>
                </c:pt>
                <c:pt idx="4">
                  <c:v>9.0389524388625533E-2</c:v>
                </c:pt>
                <c:pt idx="5">
                  <c:v>9.617927513234456E-2</c:v>
                </c:pt>
                <c:pt idx="6">
                  <c:v>0.10341646356199338</c:v>
                </c:pt>
                <c:pt idx="7">
                  <c:v>0.1124629490990544</c:v>
                </c:pt>
                <c:pt idx="8">
                  <c:v>0.12377105602038067</c:v>
                </c:pt>
                <c:pt idx="9">
                  <c:v>0.13790618967203855</c:v>
                </c:pt>
                <c:pt idx="10">
                  <c:v>0.15557510673661085</c:v>
                </c:pt>
                <c:pt idx="11">
                  <c:v>0.17766125306732619</c:v>
                </c:pt>
                <c:pt idx="12">
                  <c:v>0.20526893598072041</c:v>
                </c:pt>
                <c:pt idx="13">
                  <c:v>0.23977853962246315</c:v>
                </c:pt>
                <c:pt idx="14">
                  <c:v>0.28291554417464154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10-4072-873C-7EC7B4DE89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Non-competitive'!$AR$36:$AR$50</c:f>
              <c:numCache>
                <c:formatCode>General</c:formatCode>
                <c:ptCount val="15"/>
                <c:pt idx="0">
                  <c:v>7.7562227956989929E-2</c:v>
                </c:pt>
                <c:pt idx="1">
                  <c:v>8.0109913671107411E-2</c:v>
                </c:pt>
                <c:pt idx="2">
                  <c:v>8.3294520813754269E-2</c:v>
                </c:pt>
                <c:pt idx="3">
                  <c:v>8.7275279742062867E-2</c:v>
                </c:pt>
                <c:pt idx="4">
                  <c:v>9.2251228402448579E-2</c:v>
                </c:pt>
                <c:pt idx="5">
                  <c:v>9.8471164227930702E-2</c:v>
                </c:pt>
                <c:pt idx="6">
                  <c:v>0.10624608400978341</c:v>
                </c:pt>
                <c:pt idx="7">
                  <c:v>0.11596473373709926</c:v>
                </c:pt>
                <c:pt idx="8">
                  <c:v>0.12811304589624409</c:v>
                </c:pt>
                <c:pt idx="9">
                  <c:v>0.14329843609517512</c:v>
                </c:pt>
                <c:pt idx="10">
                  <c:v>0.16228017384383892</c:v>
                </c:pt>
                <c:pt idx="11">
                  <c:v>0.18600734602966859</c:v>
                </c:pt>
                <c:pt idx="12">
                  <c:v>0.21566631126195573</c:v>
                </c:pt>
                <c:pt idx="13">
                  <c:v>0.2527400178023147</c:v>
                </c:pt>
                <c:pt idx="14">
                  <c:v>0.29908215097776331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10-4072-873C-7EC7B4DE895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Non-competitive'!$AS$36:$AS$50</c:f>
              <c:numCache>
                <c:formatCode>General</c:formatCode>
                <c:ptCount val="15"/>
                <c:pt idx="0">
                  <c:v>7.8619451612904068E-2</c:v>
                </c:pt>
                <c:pt idx="1">
                  <c:v>8.1387392088884264E-2</c:v>
                </c:pt>
                <c:pt idx="2">
                  <c:v>8.4847317683859502E-2</c:v>
                </c:pt>
                <c:pt idx="3">
                  <c:v>8.9172224677578557E-2</c:v>
                </c:pt>
                <c:pt idx="4">
                  <c:v>9.4578358419727365E-2</c:v>
                </c:pt>
                <c:pt idx="5">
                  <c:v>0.10133602559741337</c:v>
                </c:pt>
                <c:pt idx="6">
                  <c:v>0.10978310956952089</c:v>
                </c:pt>
                <c:pt idx="7">
                  <c:v>0.12034196453465529</c:v>
                </c:pt>
                <c:pt idx="8">
                  <c:v>0.13354053324107329</c:v>
                </c:pt>
                <c:pt idx="9">
                  <c:v>0.15003874412409582</c:v>
                </c:pt>
                <c:pt idx="10">
                  <c:v>0.17066150772787395</c:v>
                </c:pt>
                <c:pt idx="11">
                  <c:v>0.1964399622325966</c:v>
                </c:pt>
                <c:pt idx="12">
                  <c:v>0.22866303036349989</c:v>
                </c:pt>
                <c:pt idx="13">
                  <c:v>0.26894186552712906</c:v>
                </c:pt>
                <c:pt idx="14">
                  <c:v>0.31929040948166548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10-4072-873C-7EC7B4DE895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Non-competitive'!$AT$36:$AT$50</c:f>
              <c:numCache>
                <c:formatCode>General</c:formatCode>
                <c:ptCount val="15"/>
                <c:pt idx="0">
                  <c:v>7.9940981182796744E-2</c:v>
                </c:pt>
                <c:pt idx="1">
                  <c:v>8.2984240111105306E-2</c:v>
                </c:pt>
                <c:pt idx="2">
                  <c:v>8.678831377149103E-2</c:v>
                </c:pt>
                <c:pt idx="3">
                  <c:v>9.1543405846973208E-2</c:v>
                </c:pt>
                <c:pt idx="4">
                  <c:v>9.7487270941325893E-2</c:v>
                </c:pt>
                <c:pt idx="5">
                  <c:v>0.10491710230926671</c:v>
                </c:pt>
                <c:pt idx="6">
                  <c:v>0.11420439151919279</c:v>
                </c:pt>
                <c:pt idx="7">
                  <c:v>0.12581350303160038</c:v>
                </c:pt>
                <c:pt idx="8">
                  <c:v>0.14032489242210985</c:v>
                </c:pt>
                <c:pt idx="9">
                  <c:v>0.15846412916024674</c:v>
                </c:pt>
                <c:pt idx="10">
                  <c:v>0.18113817508291782</c:v>
                </c:pt>
                <c:pt idx="11">
                  <c:v>0.20948073248625659</c:v>
                </c:pt>
                <c:pt idx="12">
                  <c:v>0.24490892924043015</c:v>
                </c:pt>
                <c:pt idx="13">
                  <c:v>0.28919417518314711</c:v>
                </c:pt>
                <c:pt idx="14">
                  <c:v>0.34455073261154318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10-4072-873C-7EC7B4DE895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Non-competitive'!$AU$36:$AU$50</c:f>
              <c:numCache>
                <c:formatCode>General</c:formatCode>
                <c:ptCount val="15"/>
                <c:pt idx="0">
                  <c:v>8.1592893145162618E-2</c:v>
                </c:pt>
                <c:pt idx="1">
                  <c:v>8.4980300138881651E-2</c:v>
                </c:pt>
                <c:pt idx="2">
                  <c:v>8.921455888103047E-2</c:v>
                </c:pt>
                <c:pt idx="3">
                  <c:v>9.4507382308716498E-2</c:v>
                </c:pt>
                <c:pt idx="4">
                  <c:v>0.10112341159332401</c:v>
                </c:pt>
                <c:pt idx="5">
                  <c:v>0.10939344819908341</c:v>
                </c:pt>
                <c:pt idx="6">
                  <c:v>0.11973099395628269</c:v>
                </c:pt>
                <c:pt idx="7">
                  <c:v>0.13265292615278174</c:v>
                </c:pt>
                <c:pt idx="8">
                  <c:v>0.14880534139840559</c:v>
                </c:pt>
                <c:pt idx="9">
                  <c:v>0.16899586045543538</c:v>
                </c:pt>
                <c:pt idx="10">
                  <c:v>0.19423400927672263</c:v>
                </c:pt>
                <c:pt idx="11">
                  <c:v>0.22578169530333167</c:v>
                </c:pt>
                <c:pt idx="12">
                  <c:v>0.26521630283659298</c:v>
                </c:pt>
                <c:pt idx="13">
                  <c:v>0.31450956225316967</c:v>
                </c:pt>
                <c:pt idx="14">
                  <c:v>0.37612613652389038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10-4072-873C-7EC7B4DE895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Non-competitive'!$AV$36:$AV$50</c:f>
              <c:numCache>
                <c:formatCode>General</c:formatCode>
                <c:ptCount val="15"/>
                <c:pt idx="0">
                  <c:v>8.3657783098119914E-2</c:v>
                </c:pt>
                <c:pt idx="1">
                  <c:v>8.7475375173602057E-2</c:v>
                </c:pt>
                <c:pt idx="2">
                  <c:v>9.2247365267954753E-2</c:v>
                </c:pt>
                <c:pt idx="3">
                  <c:v>9.821235288589561E-2</c:v>
                </c:pt>
                <c:pt idx="4">
                  <c:v>0.10566858740832169</c:v>
                </c:pt>
                <c:pt idx="5">
                  <c:v>0.11498888056135427</c:v>
                </c:pt>
                <c:pt idx="6">
                  <c:v>0.12663924700264501</c:v>
                </c:pt>
                <c:pt idx="7">
                  <c:v>0.14120220505425843</c:v>
                </c:pt>
                <c:pt idx="8">
                  <c:v>0.15940590261877521</c:v>
                </c:pt>
                <c:pt idx="9">
                  <c:v>0.18216052457442122</c:v>
                </c:pt>
                <c:pt idx="10">
                  <c:v>0.21060380201897866</c:v>
                </c:pt>
                <c:pt idx="11">
                  <c:v>0.24615789882467548</c:v>
                </c:pt>
                <c:pt idx="12">
                  <c:v>0.29060051983179652</c:v>
                </c:pt>
                <c:pt idx="13">
                  <c:v>0.34615379609069785</c:v>
                </c:pt>
                <c:pt idx="14">
                  <c:v>0.41559539141432439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10-4072-873C-7EC7B4DE895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Non-competitive'!$AW$36:$AW$50</c:f>
              <c:numCache>
                <c:formatCode>General</c:formatCode>
                <c:ptCount val="15"/>
                <c:pt idx="0">
                  <c:v>8.623889553931656E-2</c:v>
                </c:pt>
                <c:pt idx="1">
                  <c:v>9.0594218967002579E-2</c:v>
                </c:pt>
                <c:pt idx="2">
                  <c:v>9.603837325161009E-2</c:v>
                </c:pt>
                <c:pt idx="3">
                  <c:v>0.1028435661073695</c:v>
                </c:pt>
                <c:pt idx="4">
                  <c:v>0.11135005717706876</c:v>
                </c:pt>
                <c:pt idx="5">
                  <c:v>0.12198317101419283</c:v>
                </c:pt>
                <c:pt idx="6">
                  <c:v>0.1352745633105979</c:v>
                </c:pt>
                <c:pt idx="7">
                  <c:v>0.15188880368110427</c:v>
                </c:pt>
                <c:pt idx="8">
                  <c:v>0.17265660414423722</c:v>
                </c:pt>
                <c:pt idx="9">
                  <c:v>0.19861635472315348</c:v>
                </c:pt>
                <c:pt idx="10">
                  <c:v>0.23106604294679867</c:v>
                </c:pt>
                <c:pt idx="11">
                  <c:v>0.27162815322635525</c:v>
                </c:pt>
                <c:pt idx="12">
                  <c:v>0.32233079107580087</c:v>
                </c:pt>
                <c:pt idx="13">
                  <c:v>0.38570908838760798</c:v>
                </c:pt>
                <c:pt idx="14">
                  <c:v>0.46493196002736675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10-4072-873C-7EC7B4DE895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Non-competitive'!$AX$36:$AX$50</c:f>
              <c:numCache>
                <c:formatCode>General</c:formatCode>
                <c:ptCount val="15"/>
                <c:pt idx="0">
                  <c:v>8.9465286090812335E-2</c:v>
                </c:pt>
                <c:pt idx="1">
                  <c:v>9.4492773708753211E-2</c:v>
                </c:pt>
                <c:pt idx="2">
                  <c:v>0.10077713323117929</c:v>
                </c:pt>
                <c:pt idx="3">
                  <c:v>0.10863258263421188</c:v>
                </c:pt>
                <c:pt idx="4">
                  <c:v>0.11845189438800263</c:v>
                </c:pt>
                <c:pt idx="5">
                  <c:v>0.13072603408024103</c:v>
                </c:pt>
                <c:pt idx="6">
                  <c:v>0.14606870869553906</c:v>
                </c:pt>
                <c:pt idx="7">
                  <c:v>0.16524705196466158</c:v>
                </c:pt>
                <c:pt idx="8">
                  <c:v>0.18921998105106477</c:v>
                </c:pt>
                <c:pt idx="9">
                  <c:v>0.21918614240906875</c:v>
                </c:pt>
                <c:pt idx="10">
                  <c:v>0.2566438441065737</c:v>
                </c:pt>
                <c:pt idx="11">
                  <c:v>0.30346597122845487</c:v>
                </c:pt>
                <c:pt idx="12">
                  <c:v>0.36199363013080632</c:v>
                </c:pt>
                <c:pt idx="13">
                  <c:v>0.43515320375874578</c:v>
                </c:pt>
                <c:pt idx="14">
                  <c:v>0.52660267079366985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10-4072-873C-7EC7B4DE895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Non-competitive'!$AY$36:$AY$50</c:f>
              <c:numCache>
                <c:formatCode>General</c:formatCode>
                <c:ptCount val="15"/>
                <c:pt idx="0">
                  <c:v>9.3498274280182106E-2</c:v>
                </c:pt>
                <c:pt idx="1">
                  <c:v>9.9365967135941521E-2</c:v>
                </c:pt>
                <c:pt idx="2">
                  <c:v>0.10670058320564077</c:v>
                </c:pt>
                <c:pt idx="3">
                  <c:v>0.11586885329276485</c:v>
                </c:pt>
                <c:pt idx="4">
                  <c:v>0.12732919090166994</c:v>
                </c:pt>
                <c:pt idx="5">
                  <c:v>0.14165461291280129</c:v>
                </c:pt>
                <c:pt idx="6">
                  <c:v>0.15956139042671549</c:v>
                </c:pt>
                <c:pt idx="7">
                  <c:v>0.18194486231910825</c:v>
                </c:pt>
                <c:pt idx="8">
                  <c:v>0.2099242021845992</c:v>
                </c:pt>
                <c:pt idx="9">
                  <c:v>0.24489837701646291</c:v>
                </c:pt>
                <c:pt idx="10">
                  <c:v>0.28861609555629247</c:v>
                </c:pt>
                <c:pt idx="11">
                  <c:v>0.34326324373107947</c:v>
                </c:pt>
                <c:pt idx="12">
                  <c:v>0.41157217894956322</c:v>
                </c:pt>
                <c:pt idx="13">
                  <c:v>0.49695834797266791</c:v>
                </c:pt>
                <c:pt idx="14">
                  <c:v>0.60369105925154865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10-4072-873C-7EC7B4DE895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Non-competitive'!$AZ$36:$AZ$50</c:f>
              <c:numCache>
                <c:formatCode>General</c:formatCode>
                <c:ptCount val="15"/>
                <c:pt idx="0">
                  <c:v>9.8539509516894289E-2</c:v>
                </c:pt>
                <c:pt idx="1">
                  <c:v>0.10545745891992686</c:v>
                </c:pt>
                <c:pt idx="2">
                  <c:v>0.11410489567371762</c:v>
                </c:pt>
                <c:pt idx="3">
                  <c:v>0.12491419161595606</c:v>
                </c:pt>
                <c:pt idx="4">
                  <c:v>0.13842581154375411</c:v>
                </c:pt>
                <c:pt idx="5">
                  <c:v>0.15531533645350162</c:v>
                </c:pt>
                <c:pt idx="6">
                  <c:v>0.17642724259068607</c:v>
                </c:pt>
                <c:pt idx="7">
                  <c:v>0.20281712526216655</c:v>
                </c:pt>
                <c:pt idx="8">
                  <c:v>0.23580447860151721</c:v>
                </c:pt>
                <c:pt idx="9">
                  <c:v>0.27703867027570561</c:v>
                </c:pt>
                <c:pt idx="10">
                  <c:v>0.32858140986844098</c:v>
                </c:pt>
                <c:pt idx="11">
                  <c:v>0.39300983435936021</c:v>
                </c:pt>
                <c:pt idx="12">
                  <c:v>0.47354536497300925</c:v>
                </c:pt>
                <c:pt idx="13">
                  <c:v>0.57421477824007061</c:v>
                </c:pt>
                <c:pt idx="14">
                  <c:v>0.70005154482389709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10-4072-873C-7EC7B4DE895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Non-competitive'!$BA$36:$BA$50</c:f>
              <c:numCache>
                <c:formatCode>General</c:formatCode>
                <c:ptCount val="15"/>
                <c:pt idx="0">
                  <c:v>0.10484105356278453</c:v>
                </c:pt>
                <c:pt idx="1">
                  <c:v>0.11307182364990857</c:v>
                </c:pt>
                <c:pt idx="2">
                  <c:v>0.12336028625881368</c:v>
                </c:pt>
                <c:pt idx="3">
                  <c:v>0.13622086451994506</c:v>
                </c:pt>
                <c:pt idx="4">
                  <c:v>0.15229658734635926</c:v>
                </c:pt>
                <c:pt idx="5">
                  <c:v>0.17239124087937699</c:v>
                </c:pt>
                <c:pt idx="6">
                  <c:v>0.19750955779564919</c:v>
                </c:pt>
                <c:pt idx="7">
                  <c:v>0.22890745394098941</c:v>
                </c:pt>
                <c:pt idx="8">
                  <c:v>0.26815482412266473</c:v>
                </c:pt>
                <c:pt idx="9">
                  <c:v>0.31721403684975891</c:v>
                </c:pt>
                <c:pt idx="10">
                  <c:v>0.37853805275862656</c:v>
                </c:pt>
                <c:pt idx="11">
                  <c:v>0.45519307264471109</c:v>
                </c:pt>
                <c:pt idx="12">
                  <c:v>0.5510118475023168</c:v>
                </c:pt>
                <c:pt idx="13">
                  <c:v>0.6707853160743239</c:v>
                </c:pt>
                <c:pt idx="14">
                  <c:v>0.82050215178933272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10-4072-873C-7EC7B4DE895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Non-competitive'!$BB$36:$BB$50</c:f>
              <c:numCache>
                <c:formatCode>General</c:formatCode>
                <c:ptCount val="15"/>
                <c:pt idx="0">
                  <c:v>0.11271798362014733</c:v>
                </c:pt>
                <c:pt idx="1">
                  <c:v>0.12258977956238576</c:v>
                </c:pt>
                <c:pt idx="2">
                  <c:v>0.13492952449018375</c:v>
                </c:pt>
                <c:pt idx="3">
                  <c:v>0.15035420564993135</c:v>
                </c:pt>
                <c:pt idx="4">
                  <c:v>0.16963505709961577</c:v>
                </c:pt>
                <c:pt idx="5">
                  <c:v>0.19373612141172125</c:v>
                </c:pt>
                <c:pt idx="6">
                  <c:v>0.22386245180185319</c:v>
                </c:pt>
                <c:pt idx="7">
                  <c:v>0.26152036478951801</c:v>
                </c:pt>
                <c:pt idx="8">
                  <c:v>0.30859275602409919</c:v>
                </c:pt>
                <c:pt idx="9">
                  <c:v>0.36743324506732561</c:v>
                </c:pt>
                <c:pt idx="10">
                  <c:v>0.44098385637135851</c:v>
                </c:pt>
                <c:pt idx="11">
                  <c:v>0.53292212050139964</c:v>
                </c:pt>
                <c:pt idx="12">
                  <c:v>0.64784495066395131</c:v>
                </c:pt>
                <c:pt idx="13">
                  <c:v>0.79149848836714076</c:v>
                </c:pt>
                <c:pt idx="14">
                  <c:v>0.97106541049612727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10-4072-873C-7EC7B4DE895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Non-competitive'!$BC$36:$BC$50</c:f>
              <c:numCache>
                <c:formatCode>General</c:formatCode>
                <c:ptCount val="15"/>
                <c:pt idx="0">
                  <c:v>0.12256414619185081</c:v>
                </c:pt>
                <c:pt idx="1">
                  <c:v>0.13448722445298217</c:v>
                </c:pt>
                <c:pt idx="2">
                  <c:v>0.14939107227939638</c:v>
                </c:pt>
                <c:pt idx="3">
                  <c:v>0.16802088206241414</c:v>
                </c:pt>
                <c:pt idx="4">
                  <c:v>0.19130814429118631</c:v>
                </c:pt>
                <c:pt idx="5">
                  <c:v>0.22041722207715153</c:v>
                </c:pt>
                <c:pt idx="6">
                  <c:v>0.25680356930960807</c:v>
                </c:pt>
                <c:pt idx="7">
                  <c:v>0.30228650335017876</c:v>
                </c:pt>
                <c:pt idx="8">
                  <c:v>0.35914017090089212</c:v>
                </c:pt>
                <c:pt idx="9">
                  <c:v>0.43020725533928389</c:v>
                </c:pt>
                <c:pt idx="10">
                  <c:v>0.51904111088727356</c:v>
                </c:pt>
                <c:pt idx="11">
                  <c:v>0.63008343032226055</c:v>
                </c:pt>
                <c:pt idx="12">
                  <c:v>0.76888632961599424</c:v>
                </c:pt>
                <c:pt idx="13">
                  <c:v>0.94238995373316126</c:v>
                </c:pt>
                <c:pt idx="14">
                  <c:v>1.15926948387962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10-4072-873C-7EC7B4DE895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Non-competitive'!$BD$36:$BD$50</c:f>
              <c:numCache>
                <c:formatCode>General</c:formatCode>
                <c:ptCount val="15"/>
                <c:pt idx="0">
                  <c:v>0.13487184940648017</c:v>
                </c:pt>
                <c:pt idx="1">
                  <c:v>0.14935903056622771</c:v>
                </c:pt>
                <c:pt idx="2">
                  <c:v>0.16746800701591213</c:v>
                </c:pt>
                <c:pt idx="3">
                  <c:v>0.19010422757801765</c:v>
                </c:pt>
                <c:pt idx="4">
                  <c:v>0.21839950328064961</c:v>
                </c:pt>
                <c:pt idx="5">
                  <c:v>0.25376859790893941</c:v>
                </c:pt>
                <c:pt idx="6">
                  <c:v>0.29797996619430184</c:v>
                </c:pt>
                <c:pt idx="7">
                  <c:v>0.35324417655100476</c:v>
                </c:pt>
                <c:pt idx="8">
                  <c:v>0.42232443949688342</c:v>
                </c:pt>
                <c:pt idx="9">
                  <c:v>0.50867476817923185</c:v>
                </c:pt>
                <c:pt idx="10">
                  <c:v>0.61661267903216721</c:v>
                </c:pt>
                <c:pt idx="11">
                  <c:v>0.75153506759833644</c:v>
                </c:pt>
                <c:pt idx="12">
                  <c:v>0.92018805330604792</c:v>
                </c:pt>
                <c:pt idx="13">
                  <c:v>1.1310042854406874</c:v>
                </c:pt>
                <c:pt idx="14">
                  <c:v>1.3945245756089866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10-4072-873C-7EC7B4DE895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10-4072-873C-7EC7B4DE895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10-4072-873C-7EC7B4DE895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10-4072-873C-7EC7B4DE895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10-4072-873C-7EC7B4DE895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710-4072-873C-7EC7B4DE895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710-4072-873C-7EC7B4DE895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710-4072-873C-7EC7B4DE895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710-4072-873C-7EC7B4DE895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710-4072-873C-7EC7B4DE895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710-4072-873C-7EC7B4DE895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710-4072-873C-7EC7B4DE895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710-4072-873C-7EC7B4DE895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710-4072-873C-7EC7B4DE895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710-4072-873C-7EC7B4DE895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3710-4072-873C-7EC7B4DE895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710-4072-873C-7EC7B4DE8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'Modifier equation'!$X$21:$X$260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'Modifier equation'!$Y$21:$Y$260</c:f>
              <c:numCache>
                <c:formatCode>General</c:formatCode>
                <c:ptCount val="240"/>
                <c:pt idx="0">
                  <c:v>13.636321485700842</c:v>
                </c:pt>
                <c:pt idx="1">
                  <c:v>13.333297539157385</c:v>
                </c:pt>
                <c:pt idx="2">
                  <c:v>12.972944417192922</c:v>
                </c:pt>
                <c:pt idx="3">
                  <c:v>12.548999121797273</c:v>
                </c:pt>
                <c:pt idx="4">
                  <c:v>12.056503196738984</c:v>
                </c:pt>
                <c:pt idx="5">
                  <c:v>11.492702348973962</c:v>
                </c:pt>
                <c:pt idx="6">
                  <c:v>10.858008141291558</c:v>
                </c:pt>
                <c:pt idx="7">
                  <c:v>10.156856876755477</c:v>
                </c:pt>
                <c:pt idx="8">
                  <c:v>9.3982471071447691</c:v>
                </c:pt>
                <c:pt idx="9">
                  <c:v>8.5957340931346238</c:v>
                </c:pt>
                <c:pt idx="10">
                  <c:v>7.7667355707452481</c:v>
                </c:pt>
                <c:pt idx="11">
                  <c:v>6.9311583048961625</c:v>
                </c:pt>
                <c:pt idx="12">
                  <c:v>6.1095458111467611</c:v>
                </c:pt>
                <c:pt idx="13">
                  <c:v>5.3210987347949352</c:v>
                </c:pt>
                <c:pt idx="14">
                  <c:v>4.5819615156325328</c:v>
                </c:pt>
                <c:pt idx="15">
                  <c:v>13.15096539842343</c:v>
                </c:pt>
                <c:pt idx="16">
                  <c:v>12.776199537324134</c:v>
                </c:pt>
                <c:pt idx="17">
                  <c:v>12.336745942453351</c:v>
                </c:pt>
                <c:pt idx="18">
                  <c:v>11.828188981374018</c:v>
                </c:pt>
                <c:pt idx="19">
                  <c:v>11.248565289786249</c:v>
                </c:pt>
                <c:pt idx="20">
                  <c:v>10.599310022038621</c:v>
                </c:pt>
                <c:pt idx="21">
                  <c:v>9.8860449732608373</c:v>
                </c:pt>
                <c:pt idx="22">
                  <c:v>9.1189841176534934</c:v>
                </c:pt>
                <c:pt idx="23">
                  <c:v>8.312748647912672</c:v>
                </c:pt>
                <c:pt idx="24">
                  <c:v>7.4854824989490991</c:v>
                </c:pt>
                <c:pt idx="25">
                  <c:v>6.6573293448640811</c:v>
                </c:pt>
                <c:pt idx="26">
                  <c:v>5.8485188662933094</c:v>
                </c:pt>
                <c:pt idx="27">
                  <c:v>5.0774357772342249</c:v>
                </c:pt>
                <c:pt idx="28">
                  <c:v>4.3590508216267123</c:v>
                </c:pt>
                <c:pt idx="29">
                  <c:v>3.7039759235498839</c:v>
                </c:pt>
                <c:pt idx="30">
                  <c:v>13.034977271186783</c:v>
                </c:pt>
                <c:pt idx="31">
                  <c:v>12.644123879974947</c:v>
                </c:pt>
                <c:pt idx="32">
                  <c:v>12.18732806024911</c:v>
                </c:pt>
                <c:pt idx="33">
                  <c:v>11.66074174488544</c:v>
                </c:pt>
                <c:pt idx="34">
                  <c:v>11.063221417472487</c:v>
                </c:pt>
                <c:pt idx="35">
                  <c:v>10.397250840480325</c:v>
                </c:pt>
                <c:pt idx="36">
                  <c:v>9.6696484208145215</c:v>
                </c:pt>
                <c:pt idx="37">
                  <c:v>8.8918323835739201</c:v>
                </c:pt>
                <c:pt idx="38">
                  <c:v>8.0794542102200619</c:v>
                </c:pt>
                <c:pt idx="39">
                  <c:v>7.2513314025331441</c:v>
                </c:pt>
                <c:pt idx="40">
                  <c:v>6.4277917197075363</c:v>
                </c:pt>
                <c:pt idx="41">
                  <c:v>5.6287189130942554</c:v>
                </c:pt>
                <c:pt idx="42">
                  <c:v>4.8716873645666103</c:v>
                </c:pt>
                <c:pt idx="43">
                  <c:v>4.1705435724375413</c:v>
                </c:pt>
                <c:pt idx="44">
                  <c:v>3.5346504003035757</c:v>
                </c:pt>
                <c:pt idx="45">
                  <c:v>12.892837884863638</c:v>
                </c:pt>
                <c:pt idx="46">
                  <c:v>12.482820365911243</c:v>
                </c:pt>
                <c:pt idx="47">
                  <c:v>12.00556955741015</c:v>
                </c:pt>
                <c:pt idx="48">
                  <c:v>11.457983769742789</c:v>
                </c:pt>
                <c:pt idx="49">
                  <c:v>10.839957424137902</c:v>
                </c:pt>
                <c:pt idx="50">
                  <c:v>10.155258298507892</c:v>
                </c:pt>
                <c:pt idx="51">
                  <c:v>9.4121199656429688</c:v>
                </c:pt>
                <c:pt idx="52">
                  <c:v>8.6233261200964009</c:v>
                </c:pt>
                <c:pt idx="53">
                  <c:v>7.8056264269496269</c:v>
                </c:pt>
                <c:pt idx="54">
                  <c:v>6.9784672681295179</c:v>
                </c:pt>
                <c:pt idx="55">
                  <c:v>6.1622087276776183</c:v>
                </c:pt>
                <c:pt idx="56">
                  <c:v>5.3761593341128542</c:v>
                </c:pt>
                <c:pt idx="57">
                  <c:v>4.6368201904958841</c:v>
                </c:pt>
                <c:pt idx="58">
                  <c:v>3.9566611962616438</c:v>
                </c:pt>
                <c:pt idx="59">
                  <c:v>3.3435872456123614</c:v>
                </c:pt>
                <c:pt idx="60">
                  <c:v>12.719464275453097</c:v>
                </c:pt>
                <c:pt idx="61">
                  <c:v>12.286887637432269</c:v>
                </c:pt>
                <c:pt idx="62">
                  <c:v>11.785855740376512</c:v>
                </c:pt>
                <c:pt idx="63">
                  <c:v>11.214241041358385</c:v>
                </c:pt>
                <c:pt idx="64">
                  <c:v>10.573237724273952</c:v>
                </c:pt>
                <c:pt idx="65">
                  <c:v>9.8681606188675968</c:v>
                </c:pt>
                <c:pt idx="66">
                  <c:v>9.1088779093831658</c:v>
                </c:pt>
                <c:pt idx="67">
                  <c:v>8.309667788443603</c:v>
                </c:pt>
                <c:pt idx="68">
                  <c:v>7.4883823582169011</c:v>
                </c:pt>
                <c:pt idx="69">
                  <c:v>6.6649678264680352</c:v>
                </c:pt>
                <c:pt idx="70">
                  <c:v>5.8595768111880968</c:v>
                </c:pt>
                <c:pt idx="71">
                  <c:v>5.0906392778171083</c:v>
                </c:pt>
                <c:pt idx="72">
                  <c:v>4.3732723570944856</c:v>
                </c:pt>
                <c:pt idx="73">
                  <c:v>3.7182993703816662</c:v>
                </c:pt>
                <c:pt idx="74">
                  <c:v>3.1319667923945445</c:v>
                </c:pt>
                <c:pt idx="75">
                  <c:v>12.50919593981998</c:v>
                </c:pt>
                <c:pt idx="76">
                  <c:v>12.050454841468413</c:v>
                </c:pt>
                <c:pt idx="77">
                  <c:v>11.522269555153557</c:v>
                </c:pt>
                <c:pt idx="78">
                  <c:v>10.923767925419469</c:v>
                </c:pt>
                <c:pt idx="79">
                  <c:v>10.257744943092645</c:v>
                </c:pt>
                <c:pt idx="80">
                  <c:v>9.5313369933353016</c:v>
                </c:pt>
                <c:pt idx="81">
                  <c:v>8.7562394923148883</c:v>
                </c:pt>
                <c:pt idx="82">
                  <c:v>7.948286594293025</c:v>
                </c:pt>
                <c:pt idx="83">
                  <c:v>7.1263376869576787</c:v>
                </c:pt>
                <c:pt idx="84">
                  <c:v>6.3105975994598564</c:v>
                </c:pt>
                <c:pt idx="85">
                  <c:v>5.520670127171484</c:v>
                </c:pt>
                <c:pt idx="86">
                  <c:v>4.7737317789938736</c:v>
                </c:pt>
                <c:pt idx="87">
                  <c:v>4.0831728609181805</c:v>
                </c:pt>
                <c:pt idx="88">
                  <c:v>3.4579053793798775</c:v>
                </c:pt>
                <c:pt idx="89">
                  <c:v>2.9023494458135883</c:v>
                </c:pt>
                <c:pt idx="90">
                  <c:v>12.255938825116656</c:v>
                </c:pt>
                <c:pt idx="91">
                  <c:v>11.767409054557397</c:v>
                </c:pt>
                <c:pt idx="92">
                  <c:v>11.208915631509946</c:v>
                </c:pt>
                <c:pt idx="93">
                  <c:v>10.581173795407899</c:v>
                </c:pt>
                <c:pt idx="94">
                  <c:v>9.8889036071630674</c:v>
                </c:pt>
                <c:pt idx="95">
                  <c:v>9.141318508496024</c:v>
                </c:pt>
                <c:pt idx="96">
                  <c:v>8.3520652490680352</c:v>
                </c:pt>
                <c:pt idx="97">
                  <c:v>7.538482913404807</c:v>
                </c:pt>
                <c:pt idx="98">
                  <c:v>6.7202061126625621</c:v>
                </c:pt>
                <c:pt idx="99">
                  <c:v>5.917324221716858</c:v>
                </c:pt>
                <c:pt idx="100">
                  <c:v>5.1484495669689405</c:v>
                </c:pt>
                <c:pt idx="101">
                  <c:v>4.4290776401807168</c:v>
                </c:pt>
                <c:pt idx="102">
                  <c:v>3.7705271102936933</c:v>
                </c:pt>
                <c:pt idx="103">
                  <c:v>3.179572006394364</c:v>
                </c:pt>
                <c:pt idx="104">
                  <c:v>2.6586992465841832</c:v>
                </c:pt>
                <c:pt idx="105">
                  <c:v>11.953432196839229</c:v>
                </c:pt>
                <c:pt idx="106">
                  <c:v>11.431766803573048</c:v>
                </c:pt>
                <c:pt idx="107">
                  <c:v>10.840402862121985</c:v>
                </c:pt>
                <c:pt idx="108">
                  <c:v>10.182010140337843</c:v>
                </c:pt>
                <c:pt idx="109">
                  <c:v>9.4635484403200412</c:v>
                </c:pt>
                <c:pt idx="110">
                  <c:v>8.6964970469287604</c:v>
                </c:pt>
                <c:pt idx="111">
                  <c:v>7.8964553024411348</c:v>
                </c:pt>
                <c:pt idx="112">
                  <c:v>7.082055544446324</c:v>
                </c:pt>
                <c:pt idx="113">
                  <c:v>6.2733094795515578</c:v>
                </c:pt>
                <c:pt idx="114">
                  <c:v>5.4896813750836095</c:v>
                </c:pt>
                <c:pt idx="115">
                  <c:v>4.7482707904563162</c:v>
                </c:pt>
                <c:pt idx="116">
                  <c:v>4.0624512987120962</c:v>
                </c:pt>
                <c:pt idx="117">
                  <c:v>3.4411673272580989</c:v>
                </c:pt>
                <c:pt idx="118">
                  <c:v>2.8889051744467826</c:v>
                </c:pt>
                <c:pt idx="119">
                  <c:v>2.4062006740626432</c:v>
                </c:pt>
                <c:pt idx="120">
                  <c:v>11.595670222058557</c:v>
                </c:pt>
                <c:pt idx="121">
                  <c:v>11.03821261179128</c:v>
                </c:pt>
                <c:pt idx="122">
                  <c:v>10.41249169342405</c:v>
                </c:pt>
                <c:pt idx="123">
                  <c:v>9.7234991635276895</c:v>
                </c:pt>
                <c:pt idx="124">
                  <c:v>8.9806863491139417</c:v>
                </c:pt>
                <c:pt idx="125">
                  <c:v>8.1978569045607816</c:v>
                </c:pt>
                <c:pt idx="126">
                  <c:v>7.3923819609620063</c:v>
                </c:pt>
                <c:pt idx="127">
                  <c:v>6.5837762941222975</c:v>
                </c:pt>
                <c:pt idx="128">
                  <c:v>5.791858120384993</c:v>
                </c:pt>
                <c:pt idx="129">
                  <c:v>5.0348480981683714</c:v>
                </c:pt>
                <c:pt idx="130">
                  <c:v>4.3277832744450553</c:v>
                </c:pt>
                <c:pt idx="131">
                  <c:v>3.6815192913897699</c:v>
                </c:pt>
                <c:pt idx="132">
                  <c:v>3.1024177304816836</c:v>
                </c:pt>
                <c:pt idx="133">
                  <c:v>2.592640955759268</c:v>
                </c:pt>
                <c:pt idx="134">
                  <c:v>2.1508642726152623</c:v>
                </c:pt>
                <c:pt idx="135">
                  <c:v>11.177497081175634</c:v>
                </c:pt>
                <c:pt idx="136">
                  <c:v>10.582803283493176</c:v>
                </c:pt>
                <c:pt idx="137">
                  <c:v>9.9228755192939122</c:v>
                </c:pt>
                <c:pt idx="138">
                  <c:v>9.2053367516266409</c:v>
                </c:pt>
                <c:pt idx="139">
                  <c:v>8.4422465590987112</c:v>
                </c:pt>
                <c:pt idx="140">
                  <c:v>7.6495911489649977</c:v>
                </c:pt>
                <c:pt idx="141">
                  <c:v>6.8461023993758676</c:v>
                </c:pt>
                <c:pt idx="142">
                  <c:v>6.0515569995111846</c:v>
                </c:pt>
                <c:pt idx="143">
                  <c:v>5.2848676110950414</c:v>
                </c:pt>
                <c:pt idx="144">
                  <c:v>4.5623464111769128</c:v>
                </c:pt>
                <c:pt idx="145">
                  <c:v>3.8964644980155114</c:v>
                </c:pt>
                <c:pt idx="146">
                  <c:v>3.2952758752976434</c:v>
                </c:pt>
                <c:pt idx="147">
                  <c:v>2.7624920009199703</c:v>
                </c:pt>
                <c:pt idx="148">
                  <c:v>2.2980524090756087</c:v>
                </c:pt>
                <c:pt idx="149">
                  <c:v>1.8989747555866197</c:v>
                </c:pt>
                <c:pt idx="150">
                  <c:v>10.695365136001056</c:v>
                </c:pt>
                <c:pt idx="151">
                  <c:v>10.063794235762144</c:v>
                </c:pt>
                <c:pt idx="152">
                  <c:v>9.3720120902244979</c:v>
                </c:pt>
                <c:pt idx="153">
                  <c:v>8.6304444426717861</c:v>
                </c:pt>
                <c:pt idx="154">
                  <c:v>7.8536607743122344</c:v>
                </c:pt>
                <c:pt idx="155">
                  <c:v>7.0594302247013143</c:v>
                </c:pt>
                <c:pt idx="156">
                  <c:v>6.2671892967572536</c:v>
                </c:pt>
                <c:pt idx="157">
                  <c:v>5.4961816030186323</c:v>
                </c:pt>
                <c:pt idx="158">
                  <c:v>4.7636362703534676</c:v>
                </c:pt>
                <c:pt idx="159">
                  <c:v>4.0833387947906905</c:v>
                </c:pt>
                <c:pt idx="160">
                  <c:v>3.4648223495977746</c:v>
                </c:pt>
                <c:pt idx="161">
                  <c:v>2.9132274488717642</c:v>
                </c:pt>
                <c:pt idx="162">
                  <c:v>2.4297178245053663</c:v>
                </c:pt>
                <c:pt idx="163">
                  <c:v>2.0122502624877496</c:v>
                </c:pt>
                <c:pt idx="164">
                  <c:v>1.6564844093007813</c:v>
                </c:pt>
                <c:pt idx="165">
                  <c:v>10.148197661581145</c:v>
                </c:pt>
                <c:pt idx="166">
                  <c:v>9.4824860596458898</c:v>
                </c:pt>
                <c:pt idx="167">
                  <c:v>8.7638604734262024</c:v>
                </c:pt>
                <c:pt idx="168">
                  <c:v>8.0054948177580414</c:v>
                </c:pt>
                <c:pt idx="169">
                  <c:v>7.2240895478987071</c:v>
                </c:pt>
                <c:pt idx="170">
                  <c:v>6.4385206815744684</c:v>
                </c:pt>
                <c:pt idx="171">
                  <c:v>5.6680676311077827</c:v>
                </c:pt>
                <c:pt idx="172">
                  <c:v>4.9305602560356556</c:v>
                </c:pt>
                <c:pt idx="173">
                  <c:v>4.2408123195441805</c:v>
                </c:pt>
                <c:pt idx="174">
                  <c:v>3.6096151372816179</c:v>
                </c:pt>
                <c:pt idx="175">
                  <c:v>3.0433960732252729</c:v>
                </c:pt>
                <c:pt idx="176">
                  <c:v>2.5444750560418061</c:v>
                </c:pt>
                <c:pt idx="177">
                  <c:v>2.1117385913110107</c:v>
                </c:pt>
                <c:pt idx="178">
                  <c:v>1.7415160980048972</c:v>
                </c:pt>
                <c:pt idx="179">
                  <c:v>1.4284726683649092</c:v>
                </c:pt>
                <c:pt idx="180">
                  <c:v>9.5382357417593564</c:v>
                </c:pt>
                <c:pt idx="181">
                  <c:v>8.8439286812179709</c:v>
                </c:pt>
                <c:pt idx="182">
                  <c:v>8.1063335951604749</c:v>
                </c:pt>
                <c:pt idx="183">
                  <c:v>7.3410203590089402</c:v>
                </c:pt>
                <c:pt idx="184">
                  <c:v>6.5661395995723471</c:v>
                </c:pt>
                <c:pt idx="185">
                  <c:v>5.800765485231187</c:v>
                </c:pt>
                <c:pt idx="186">
                  <c:v>5.0630544662253145</c:v>
                </c:pt>
                <c:pt idx="187">
                  <c:v>4.3685869181103181</c:v>
                </c:pt>
                <c:pt idx="188">
                  <c:v>3.7291983672354108</c:v>
                </c:pt>
                <c:pt idx="189">
                  <c:v>3.1524548038876303</c:v>
                </c:pt>
                <c:pt idx="190">
                  <c:v>2.6417509292327548</c:v>
                </c:pt>
                <c:pt idx="191">
                  <c:v>2.1968777809055831</c:v>
                </c:pt>
                <c:pt idx="192">
                  <c:v>1.8148499073275433</c:v>
                </c:pt>
                <c:pt idx="193">
                  <c:v>1.4907959239272985</c:v>
                </c:pt>
                <c:pt idx="194">
                  <c:v>1.2187709600106134</c:v>
                </c:pt>
                <c:pt idx="195">
                  <c:v>8.8716896890450592</c:v>
                </c:pt>
                <c:pt idx="196">
                  <c:v>8.1572821771555439</c:v>
                </c:pt>
                <c:pt idx="197">
                  <c:v>7.4112756160636071</c:v>
                </c:pt>
                <c:pt idx="198">
                  <c:v>6.6509637709316998</c:v>
                </c:pt>
                <c:pt idx="199">
                  <c:v>5.8950129105043532</c:v>
                </c:pt>
                <c:pt idx="200">
                  <c:v>5.1616668446482903</c:v>
                </c:pt>
                <c:pt idx="201">
                  <c:v>4.4670365433947339</c:v>
                </c:pt>
                <c:pt idx="202">
                  <c:v>3.8238022482573601</c:v>
                </c:pt>
                <c:pt idx="203">
                  <c:v>3.240524955433</c:v>
                </c:pt>
                <c:pt idx="204">
                  <c:v>2.7215905688818922</c:v>
                </c:pt>
                <c:pt idx="205">
                  <c:v>2.2676638305473147</c:v>
                </c:pt>
                <c:pt idx="206">
                  <c:v>1.8764531427339619</c:v>
                </c:pt>
                <c:pt idx="207">
                  <c:v>1.5435847680844883</c:v>
                </c:pt>
                <c:pt idx="208">
                  <c:v>1.2634310607432302</c:v>
                </c:pt>
                <c:pt idx="209">
                  <c:v>1.0298007851714928</c:v>
                </c:pt>
                <c:pt idx="210">
                  <c:v>8.1589870518878893</c:v>
                </c:pt>
                <c:pt idx="211">
                  <c:v>7.4356484190677525</c:v>
                </c:pt>
                <c:pt idx="212">
                  <c:v>6.6938415385096119</c:v>
                </c:pt>
                <c:pt idx="213">
                  <c:v>5.9516448210738462</c:v>
                </c:pt>
                <c:pt idx="214">
                  <c:v>5.2271744782744198</c:v>
                </c:pt>
                <c:pt idx="215">
                  <c:v>4.5368572204885407</c:v>
                </c:pt>
                <c:pt idx="216">
                  <c:v>3.8940340889026803</c:v>
                </c:pt>
                <c:pt idx="217">
                  <c:v>3.3081272077647292</c:v>
                </c:pt>
                <c:pt idx="218">
                  <c:v>2.7844351677111585</c:v>
                </c:pt>
                <c:pt idx="219">
                  <c:v>2.3244675371853205</c:v>
                </c:pt>
                <c:pt idx="220">
                  <c:v>1.926635517236297</c:v>
                </c:pt>
                <c:pt idx="221">
                  <c:v>1.5870965585139918</c:v>
                </c:pt>
                <c:pt idx="222">
                  <c:v>1.300586807246896</c:v>
                </c:pt>
                <c:pt idx="223">
                  <c:v>1.0611356338945097</c:v>
                </c:pt>
                <c:pt idx="224">
                  <c:v>0.86261537504374586</c:v>
                </c:pt>
                <c:pt idx="225">
                  <c:v>7.4144427376954738</c:v>
                </c:pt>
                <c:pt idx="226">
                  <c:v>6.6952765808242374</c:v>
                </c:pt>
                <c:pt idx="227">
                  <c:v>5.9712923991749047</c:v>
                </c:pt>
                <c:pt idx="228">
                  <c:v>5.2602767469603755</c:v>
                </c:pt>
                <c:pt idx="229">
                  <c:v>4.5787706757589124</c:v>
                </c:pt>
                <c:pt idx="230">
                  <c:v>3.940604226994842</c:v>
                </c:pt>
                <c:pt idx="231">
                  <c:v>3.3559368432215186</c:v>
                </c:pt>
                <c:pt idx="232">
                  <c:v>2.8309093724496801</c:v>
                </c:pt>
                <c:pt idx="233">
                  <c:v>2.367853772914891</c:v>
                </c:pt>
                <c:pt idx="234">
                  <c:v>1.9658980787708427</c:v>
                </c:pt>
                <c:pt idx="235">
                  <c:v>1.6217683841639903</c:v>
                </c:pt>
                <c:pt idx="236">
                  <c:v>1.3306140449192361</c:v>
                </c:pt>
                <c:pt idx="237">
                  <c:v>1.0867379264254917</c:v>
                </c:pt>
                <c:pt idx="238">
                  <c:v>0.88417293088398585</c:v>
                </c:pt>
                <c:pt idx="239">
                  <c:v>0.717092755363965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AA-4415-93B7-19BFE143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equation'!$AO$20:$AO$34</c:f>
              <c:numCache>
                <c:formatCode>General</c:formatCode>
                <c:ptCount val="15"/>
                <c:pt idx="0">
                  <c:v>13.636321485700842</c:v>
                </c:pt>
                <c:pt idx="1">
                  <c:v>13.333297539157385</c:v>
                </c:pt>
                <c:pt idx="2">
                  <c:v>12.972944417192922</c:v>
                </c:pt>
                <c:pt idx="3">
                  <c:v>12.548999121797273</c:v>
                </c:pt>
                <c:pt idx="4">
                  <c:v>12.056503196738984</c:v>
                </c:pt>
                <c:pt idx="5">
                  <c:v>11.492702348973962</c:v>
                </c:pt>
                <c:pt idx="6">
                  <c:v>10.858008141291558</c:v>
                </c:pt>
                <c:pt idx="7">
                  <c:v>10.156856876755477</c:v>
                </c:pt>
                <c:pt idx="8">
                  <c:v>9.3982471071447691</c:v>
                </c:pt>
                <c:pt idx="9">
                  <c:v>8.5957340931346238</c:v>
                </c:pt>
                <c:pt idx="10">
                  <c:v>7.7667355707452481</c:v>
                </c:pt>
                <c:pt idx="11">
                  <c:v>6.9311583048961625</c:v>
                </c:pt>
                <c:pt idx="12">
                  <c:v>6.1095458111467611</c:v>
                </c:pt>
                <c:pt idx="13">
                  <c:v>5.3210987347949352</c:v>
                </c:pt>
                <c:pt idx="14">
                  <c:v>4.5819615156325328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2-400B-B33A-DE67DDC6735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equation'!$AP$20:$AP$34</c:f>
              <c:numCache>
                <c:formatCode>General</c:formatCode>
                <c:ptCount val="15"/>
                <c:pt idx="0">
                  <c:v>13.15096539842343</c:v>
                </c:pt>
                <c:pt idx="1">
                  <c:v>12.776199537324134</c:v>
                </c:pt>
                <c:pt idx="2">
                  <c:v>12.336745942453351</c:v>
                </c:pt>
                <c:pt idx="3">
                  <c:v>11.828188981374018</c:v>
                </c:pt>
                <c:pt idx="4">
                  <c:v>11.248565289786249</c:v>
                </c:pt>
                <c:pt idx="5">
                  <c:v>10.599310022038621</c:v>
                </c:pt>
                <c:pt idx="6">
                  <c:v>9.8860449732608373</c:v>
                </c:pt>
                <c:pt idx="7">
                  <c:v>9.1189841176534934</c:v>
                </c:pt>
                <c:pt idx="8">
                  <c:v>8.312748647912672</c:v>
                </c:pt>
                <c:pt idx="9">
                  <c:v>7.4854824989490991</c:v>
                </c:pt>
                <c:pt idx="10">
                  <c:v>6.6573293448640811</c:v>
                </c:pt>
                <c:pt idx="11">
                  <c:v>5.8485188662933094</c:v>
                </c:pt>
                <c:pt idx="12">
                  <c:v>5.0774357772342249</c:v>
                </c:pt>
                <c:pt idx="13">
                  <c:v>4.3590508216267123</c:v>
                </c:pt>
                <c:pt idx="14">
                  <c:v>3.7039759235498839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2-400B-B33A-DE67DDC6735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equation'!$AQ$20:$AQ$34</c:f>
              <c:numCache>
                <c:formatCode>General</c:formatCode>
                <c:ptCount val="15"/>
                <c:pt idx="0">
                  <c:v>13.034977271186783</c:v>
                </c:pt>
                <c:pt idx="1">
                  <c:v>12.644123879974947</c:v>
                </c:pt>
                <c:pt idx="2">
                  <c:v>12.18732806024911</c:v>
                </c:pt>
                <c:pt idx="3">
                  <c:v>11.66074174488544</c:v>
                </c:pt>
                <c:pt idx="4">
                  <c:v>11.063221417472487</c:v>
                </c:pt>
                <c:pt idx="5">
                  <c:v>10.397250840480325</c:v>
                </c:pt>
                <c:pt idx="6">
                  <c:v>9.6696484208145215</c:v>
                </c:pt>
                <c:pt idx="7">
                  <c:v>8.8918323835739201</c:v>
                </c:pt>
                <c:pt idx="8">
                  <c:v>8.0794542102200619</c:v>
                </c:pt>
                <c:pt idx="9">
                  <c:v>7.2513314025331441</c:v>
                </c:pt>
                <c:pt idx="10">
                  <c:v>6.4277917197075363</c:v>
                </c:pt>
                <c:pt idx="11">
                  <c:v>5.6287189130942554</c:v>
                </c:pt>
                <c:pt idx="12">
                  <c:v>4.8716873645666103</c:v>
                </c:pt>
                <c:pt idx="13">
                  <c:v>4.1705435724375413</c:v>
                </c:pt>
                <c:pt idx="14">
                  <c:v>3.5346504003035757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72-400B-B33A-DE67DDC6735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equation'!$AR$20:$AR$34</c:f>
              <c:numCache>
                <c:formatCode>General</c:formatCode>
                <c:ptCount val="15"/>
                <c:pt idx="0">
                  <c:v>12.892837884863638</c:v>
                </c:pt>
                <c:pt idx="1">
                  <c:v>12.482820365911243</c:v>
                </c:pt>
                <c:pt idx="2">
                  <c:v>12.00556955741015</c:v>
                </c:pt>
                <c:pt idx="3">
                  <c:v>11.457983769742789</c:v>
                </c:pt>
                <c:pt idx="4">
                  <c:v>10.839957424137902</c:v>
                </c:pt>
                <c:pt idx="5">
                  <c:v>10.155258298507892</c:v>
                </c:pt>
                <c:pt idx="6">
                  <c:v>9.4121199656429688</c:v>
                </c:pt>
                <c:pt idx="7">
                  <c:v>8.6233261200964009</c:v>
                </c:pt>
                <c:pt idx="8">
                  <c:v>7.8056264269496269</c:v>
                </c:pt>
                <c:pt idx="9">
                  <c:v>6.9784672681295179</c:v>
                </c:pt>
                <c:pt idx="10">
                  <c:v>6.1622087276776183</c:v>
                </c:pt>
                <c:pt idx="11">
                  <c:v>5.3761593341128542</c:v>
                </c:pt>
                <c:pt idx="12">
                  <c:v>4.6368201904958841</c:v>
                </c:pt>
                <c:pt idx="13">
                  <c:v>3.9566611962616438</c:v>
                </c:pt>
                <c:pt idx="14">
                  <c:v>3.3435872456123614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72-400B-B33A-DE67DDC6735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equation'!$AS$20:$AS$34</c:f>
              <c:numCache>
                <c:formatCode>General</c:formatCode>
                <c:ptCount val="15"/>
                <c:pt idx="0">
                  <c:v>12.719464275453097</c:v>
                </c:pt>
                <c:pt idx="1">
                  <c:v>12.286887637432269</c:v>
                </c:pt>
                <c:pt idx="2">
                  <c:v>11.785855740376512</c:v>
                </c:pt>
                <c:pt idx="3">
                  <c:v>11.214241041358385</c:v>
                </c:pt>
                <c:pt idx="4">
                  <c:v>10.573237724273952</c:v>
                </c:pt>
                <c:pt idx="5">
                  <c:v>9.8681606188675968</c:v>
                </c:pt>
                <c:pt idx="6">
                  <c:v>9.1088779093831658</c:v>
                </c:pt>
                <c:pt idx="7">
                  <c:v>8.309667788443603</c:v>
                </c:pt>
                <c:pt idx="8">
                  <c:v>7.4883823582169011</c:v>
                </c:pt>
                <c:pt idx="9">
                  <c:v>6.6649678264680352</c:v>
                </c:pt>
                <c:pt idx="10">
                  <c:v>5.8595768111880968</c:v>
                </c:pt>
                <c:pt idx="11">
                  <c:v>5.0906392778171083</c:v>
                </c:pt>
                <c:pt idx="12">
                  <c:v>4.3732723570944856</c:v>
                </c:pt>
                <c:pt idx="13">
                  <c:v>3.7182993703816662</c:v>
                </c:pt>
                <c:pt idx="14">
                  <c:v>3.1319667923945445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72-400B-B33A-DE67DDC6735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equation'!$AT$20:$AT$34</c:f>
              <c:numCache>
                <c:formatCode>General</c:formatCode>
                <c:ptCount val="15"/>
                <c:pt idx="0">
                  <c:v>12.50919593981998</c:v>
                </c:pt>
                <c:pt idx="1">
                  <c:v>12.050454841468413</c:v>
                </c:pt>
                <c:pt idx="2">
                  <c:v>11.522269555153557</c:v>
                </c:pt>
                <c:pt idx="3">
                  <c:v>10.923767925419469</c:v>
                </c:pt>
                <c:pt idx="4">
                  <c:v>10.257744943092645</c:v>
                </c:pt>
                <c:pt idx="5">
                  <c:v>9.5313369933353016</c:v>
                </c:pt>
                <c:pt idx="6">
                  <c:v>8.7562394923148883</c:v>
                </c:pt>
                <c:pt idx="7">
                  <c:v>7.948286594293025</c:v>
                </c:pt>
                <c:pt idx="8">
                  <c:v>7.1263376869576787</c:v>
                </c:pt>
                <c:pt idx="9">
                  <c:v>6.3105975994598564</c:v>
                </c:pt>
                <c:pt idx="10">
                  <c:v>5.520670127171484</c:v>
                </c:pt>
                <c:pt idx="11">
                  <c:v>4.7737317789938736</c:v>
                </c:pt>
                <c:pt idx="12">
                  <c:v>4.0831728609181805</c:v>
                </c:pt>
                <c:pt idx="13">
                  <c:v>3.4579053793798775</c:v>
                </c:pt>
                <c:pt idx="14">
                  <c:v>2.9023494458135883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72-400B-B33A-DE67DDC6735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equation'!$AU$20:$AU$34</c:f>
              <c:numCache>
                <c:formatCode>General</c:formatCode>
                <c:ptCount val="15"/>
                <c:pt idx="0">
                  <c:v>12.255938825116656</c:v>
                </c:pt>
                <c:pt idx="1">
                  <c:v>11.767409054557397</c:v>
                </c:pt>
                <c:pt idx="2">
                  <c:v>11.208915631509946</c:v>
                </c:pt>
                <c:pt idx="3">
                  <c:v>10.581173795407899</c:v>
                </c:pt>
                <c:pt idx="4">
                  <c:v>9.8889036071630674</c:v>
                </c:pt>
                <c:pt idx="5">
                  <c:v>9.141318508496024</c:v>
                </c:pt>
                <c:pt idx="6">
                  <c:v>8.3520652490680352</c:v>
                </c:pt>
                <c:pt idx="7">
                  <c:v>7.538482913404807</c:v>
                </c:pt>
                <c:pt idx="8">
                  <c:v>6.7202061126625621</c:v>
                </c:pt>
                <c:pt idx="9">
                  <c:v>5.917324221716858</c:v>
                </c:pt>
                <c:pt idx="10">
                  <c:v>5.1484495669689405</c:v>
                </c:pt>
                <c:pt idx="11">
                  <c:v>4.4290776401807168</c:v>
                </c:pt>
                <c:pt idx="12">
                  <c:v>3.7705271102936933</c:v>
                </c:pt>
                <c:pt idx="13">
                  <c:v>3.179572006394364</c:v>
                </c:pt>
                <c:pt idx="14">
                  <c:v>2.6586992465841832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72-400B-B33A-DE67DDC6735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equation'!$AV$20:$AV$34</c:f>
              <c:numCache>
                <c:formatCode>General</c:formatCode>
                <c:ptCount val="15"/>
                <c:pt idx="0">
                  <c:v>11.953432196839229</c:v>
                </c:pt>
                <c:pt idx="1">
                  <c:v>11.431766803573048</c:v>
                </c:pt>
                <c:pt idx="2">
                  <c:v>10.840402862121985</c:v>
                </c:pt>
                <c:pt idx="3">
                  <c:v>10.182010140337843</c:v>
                </c:pt>
                <c:pt idx="4">
                  <c:v>9.4635484403200412</c:v>
                </c:pt>
                <c:pt idx="5">
                  <c:v>8.6964970469287604</c:v>
                </c:pt>
                <c:pt idx="6">
                  <c:v>7.8964553024411348</c:v>
                </c:pt>
                <c:pt idx="7">
                  <c:v>7.082055544446324</c:v>
                </c:pt>
                <c:pt idx="8">
                  <c:v>6.2733094795515578</c:v>
                </c:pt>
                <c:pt idx="9">
                  <c:v>5.4896813750836095</c:v>
                </c:pt>
                <c:pt idx="10">
                  <c:v>4.7482707904563162</c:v>
                </c:pt>
                <c:pt idx="11">
                  <c:v>4.0624512987120962</c:v>
                </c:pt>
                <c:pt idx="12">
                  <c:v>3.4411673272580989</c:v>
                </c:pt>
                <c:pt idx="13">
                  <c:v>2.8889051744467826</c:v>
                </c:pt>
                <c:pt idx="14">
                  <c:v>2.4062006740626432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72-400B-B33A-DE67DDC6735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equation'!$AW$20:$AW$34</c:f>
              <c:numCache>
                <c:formatCode>General</c:formatCode>
                <c:ptCount val="15"/>
                <c:pt idx="0">
                  <c:v>11.595670222058557</c:v>
                </c:pt>
                <c:pt idx="1">
                  <c:v>11.03821261179128</c:v>
                </c:pt>
                <c:pt idx="2">
                  <c:v>10.41249169342405</c:v>
                </c:pt>
                <c:pt idx="3">
                  <c:v>9.7234991635276895</c:v>
                </c:pt>
                <c:pt idx="4">
                  <c:v>8.9806863491139417</c:v>
                </c:pt>
                <c:pt idx="5">
                  <c:v>8.1978569045607816</c:v>
                </c:pt>
                <c:pt idx="6">
                  <c:v>7.3923819609620063</c:v>
                </c:pt>
                <c:pt idx="7">
                  <c:v>6.5837762941222975</c:v>
                </c:pt>
                <c:pt idx="8">
                  <c:v>5.791858120384993</c:v>
                </c:pt>
                <c:pt idx="9">
                  <c:v>5.0348480981683714</c:v>
                </c:pt>
                <c:pt idx="10">
                  <c:v>4.3277832744450553</c:v>
                </c:pt>
                <c:pt idx="11">
                  <c:v>3.6815192913897699</c:v>
                </c:pt>
                <c:pt idx="12">
                  <c:v>3.1024177304816836</c:v>
                </c:pt>
                <c:pt idx="13">
                  <c:v>2.592640955759268</c:v>
                </c:pt>
                <c:pt idx="14">
                  <c:v>2.1508642726152623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72-400B-B33A-DE67DDC6735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equation'!$AX$20:$AX$34</c:f>
              <c:numCache>
                <c:formatCode>General</c:formatCode>
                <c:ptCount val="15"/>
                <c:pt idx="0">
                  <c:v>11.177497081175634</c:v>
                </c:pt>
                <c:pt idx="1">
                  <c:v>10.582803283493176</c:v>
                </c:pt>
                <c:pt idx="2">
                  <c:v>9.9228755192939122</c:v>
                </c:pt>
                <c:pt idx="3">
                  <c:v>9.2053367516266409</c:v>
                </c:pt>
                <c:pt idx="4">
                  <c:v>8.4422465590987112</c:v>
                </c:pt>
                <c:pt idx="5">
                  <c:v>7.6495911489649977</c:v>
                </c:pt>
                <c:pt idx="6">
                  <c:v>6.8461023993758676</c:v>
                </c:pt>
                <c:pt idx="7">
                  <c:v>6.0515569995111846</c:v>
                </c:pt>
                <c:pt idx="8">
                  <c:v>5.2848676110950414</c:v>
                </c:pt>
                <c:pt idx="9">
                  <c:v>4.5623464111769128</c:v>
                </c:pt>
                <c:pt idx="10">
                  <c:v>3.8964644980155114</c:v>
                </c:pt>
                <c:pt idx="11">
                  <c:v>3.2952758752976434</c:v>
                </c:pt>
                <c:pt idx="12">
                  <c:v>2.7624920009199703</c:v>
                </c:pt>
                <c:pt idx="13">
                  <c:v>2.2980524090756087</c:v>
                </c:pt>
                <c:pt idx="14">
                  <c:v>1.8989747555866197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72-400B-B33A-DE67DDC6735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equation'!$AY$20:$AY$34</c:f>
              <c:numCache>
                <c:formatCode>General</c:formatCode>
                <c:ptCount val="15"/>
                <c:pt idx="0">
                  <c:v>10.695365136001056</c:v>
                </c:pt>
                <c:pt idx="1">
                  <c:v>10.063794235762144</c:v>
                </c:pt>
                <c:pt idx="2">
                  <c:v>9.3720120902244979</c:v>
                </c:pt>
                <c:pt idx="3">
                  <c:v>8.6304444426717861</c:v>
                </c:pt>
                <c:pt idx="4">
                  <c:v>7.8536607743122344</c:v>
                </c:pt>
                <c:pt idx="5">
                  <c:v>7.0594302247013143</c:v>
                </c:pt>
                <c:pt idx="6">
                  <c:v>6.2671892967572536</c:v>
                </c:pt>
                <c:pt idx="7">
                  <c:v>5.4961816030186323</c:v>
                </c:pt>
                <c:pt idx="8">
                  <c:v>4.7636362703534676</c:v>
                </c:pt>
                <c:pt idx="9">
                  <c:v>4.0833387947906905</c:v>
                </c:pt>
                <c:pt idx="10">
                  <c:v>3.4648223495977746</c:v>
                </c:pt>
                <c:pt idx="11">
                  <c:v>2.9132274488717642</c:v>
                </c:pt>
                <c:pt idx="12">
                  <c:v>2.4297178245053663</c:v>
                </c:pt>
                <c:pt idx="13">
                  <c:v>2.0122502624877496</c:v>
                </c:pt>
                <c:pt idx="14">
                  <c:v>1.6564844093007813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72-400B-B33A-DE67DDC6735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equation'!$AZ$20:$AZ$34</c:f>
              <c:numCache>
                <c:formatCode>General</c:formatCode>
                <c:ptCount val="15"/>
                <c:pt idx="0">
                  <c:v>10.148197661581145</c:v>
                </c:pt>
                <c:pt idx="1">
                  <c:v>9.4824860596458898</c:v>
                </c:pt>
                <c:pt idx="2">
                  <c:v>8.7638604734262024</c:v>
                </c:pt>
                <c:pt idx="3">
                  <c:v>8.0054948177580414</c:v>
                </c:pt>
                <c:pt idx="4">
                  <c:v>7.2240895478987071</c:v>
                </c:pt>
                <c:pt idx="5">
                  <c:v>6.4385206815744684</c:v>
                </c:pt>
                <c:pt idx="6">
                  <c:v>5.6680676311077827</c:v>
                </c:pt>
                <c:pt idx="7">
                  <c:v>4.9305602560356556</c:v>
                </c:pt>
                <c:pt idx="8">
                  <c:v>4.2408123195441805</c:v>
                </c:pt>
                <c:pt idx="9">
                  <c:v>3.6096151372816179</c:v>
                </c:pt>
                <c:pt idx="10">
                  <c:v>3.0433960732252729</c:v>
                </c:pt>
                <c:pt idx="11">
                  <c:v>2.5444750560418061</c:v>
                </c:pt>
                <c:pt idx="12">
                  <c:v>2.1117385913110107</c:v>
                </c:pt>
                <c:pt idx="13">
                  <c:v>1.7415160980048972</c:v>
                </c:pt>
                <c:pt idx="14">
                  <c:v>1.4284726683649092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72-400B-B33A-DE67DDC6735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equation'!$BA$20:$BA$34</c:f>
              <c:numCache>
                <c:formatCode>General</c:formatCode>
                <c:ptCount val="15"/>
                <c:pt idx="0">
                  <c:v>9.5382357417593564</c:v>
                </c:pt>
                <c:pt idx="1">
                  <c:v>8.8439286812179709</c:v>
                </c:pt>
                <c:pt idx="2">
                  <c:v>8.1063335951604749</c:v>
                </c:pt>
                <c:pt idx="3">
                  <c:v>7.3410203590089402</c:v>
                </c:pt>
                <c:pt idx="4">
                  <c:v>6.5661395995723471</c:v>
                </c:pt>
                <c:pt idx="5">
                  <c:v>5.800765485231187</c:v>
                </c:pt>
                <c:pt idx="6">
                  <c:v>5.0630544662253145</c:v>
                </c:pt>
                <c:pt idx="7">
                  <c:v>4.3685869181103181</c:v>
                </c:pt>
                <c:pt idx="8">
                  <c:v>3.7291983672354108</c:v>
                </c:pt>
                <c:pt idx="9">
                  <c:v>3.1524548038876303</c:v>
                </c:pt>
                <c:pt idx="10">
                  <c:v>2.6417509292327548</c:v>
                </c:pt>
                <c:pt idx="11">
                  <c:v>2.1968777809055831</c:v>
                </c:pt>
                <c:pt idx="12">
                  <c:v>1.8148499073275433</c:v>
                </c:pt>
                <c:pt idx="13">
                  <c:v>1.4907959239272985</c:v>
                </c:pt>
                <c:pt idx="14">
                  <c:v>1.2187709600106134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72-400B-B33A-DE67DDC6735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equation'!$BB$20:$BB$34</c:f>
              <c:numCache>
                <c:formatCode>General</c:formatCode>
                <c:ptCount val="15"/>
                <c:pt idx="0">
                  <c:v>8.8716896890450592</c:v>
                </c:pt>
                <c:pt idx="1">
                  <c:v>8.1572821771555439</c:v>
                </c:pt>
                <c:pt idx="2">
                  <c:v>7.4112756160636071</c:v>
                </c:pt>
                <c:pt idx="3">
                  <c:v>6.6509637709316998</c:v>
                </c:pt>
                <c:pt idx="4">
                  <c:v>5.8950129105043532</c:v>
                </c:pt>
                <c:pt idx="5">
                  <c:v>5.1616668446482903</c:v>
                </c:pt>
                <c:pt idx="6">
                  <c:v>4.4670365433947339</c:v>
                </c:pt>
                <c:pt idx="7">
                  <c:v>3.8238022482573601</c:v>
                </c:pt>
                <c:pt idx="8">
                  <c:v>3.240524955433</c:v>
                </c:pt>
                <c:pt idx="9">
                  <c:v>2.7215905688818922</c:v>
                </c:pt>
                <c:pt idx="10">
                  <c:v>2.2676638305473147</c:v>
                </c:pt>
                <c:pt idx="11">
                  <c:v>1.8764531427339619</c:v>
                </c:pt>
                <c:pt idx="12">
                  <c:v>1.5435847680844883</c:v>
                </c:pt>
                <c:pt idx="13">
                  <c:v>1.2634310607432302</c:v>
                </c:pt>
                <c:pt idx="14">
                  <c:v>1.0298007851714928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72-400B-B33A-DE67DDC6735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equation'!$BC$20:$BC$34</c:f>
              <c:numCache>
                <c:formatCode>General</c:formatCode>
                <c:ptCount val="15"/>
                <c:pt idx="0">
                  <c:v>8.1589870518878893</c:v>
                </c:pt>
                <c:pt idx="1">
                  <c:v>7.4356484190677525</c:v>
                </c:pt>
                <c:pt idx="2">
                  <c:v>6.6938415385096119</c:v>
                </c:pt>
                <c:pt idx="3">
                  <c:v>5.9516448210738462</c:v>
                </c:pt>
                <c:pt idx="4">
                  <c:v>5.2271744782744198</c:v>
                </c:pt>
                <c:pt idx="5">
                  <c:v>4.5368572204885407</c:v>
                </c:pt>
                <c:pt idx="6">
                  <c:v>3.8940340889026803</c:v>
                </c:pt>
                <c:pt idx="7">
                  <c:v>3.3081272077647292</c:v>
                </c:pt>
                <c:pt idx="8">
                  <c:v>2.7844351677111585</c:v>
                </c:pt>
                <c:pt idx="9">
                  <c:v>2.3244675371853205</c:v>
                </c:pt>
                <c:pt idx="10">
                  <c:v>1.926635517236297</c:v>
                </c:pt>
                <c:pt idx="11">
                  <c:v>1.5870965585139918</c:v>
                </c:pt>
                <c:pt idx="12">
                  <c:v>1.300586807246896</c:v>
                </c:pt>
                <c:pt idx="13">
                  <c:v>1.0611356338945097</c:v>
                </c:pt>
                <c:pt idx="14">
                  <c:v>0.86261537504374586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72-400B-B33A-DE67DDC6735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equation'!$BD$20:$BD$34</c:f>
              <c:numCache>
                <c:formatCode>General</c:formatCode>
                <c:ptCount val="15"/>
                <c:pt idx="0">
                  <c:v>7.4144427376954738</c:v>
                </c:pt>
                <c:pt idx="1">
                  <c:v>6.6952765808242374</c:v>
                </c:pt>
                <c:pt idx="2">
                  <c:v>5.9712923991749047</c:v>
                </c:pt>
                <c:pt idx="3">
                  <c:v>5.2602767469603755</c:v>
                </c:pt>
                <c:pt idx="4">
                  <c:v>4.5787706757589124</c:v>
                </c:pt>
                <c:pt idx="5">
                  <c:v>3.940604226994842</c:v>
                </c:pt>
                <c:pt idx="6">
                  <c:v>3.3559368432215186</c:v>
                </c:pt>
                <c:pt idx="7">
                  <c:v>2.8309093724496801</c:v>
                </c:pt>
                <c:pt idx="8">
                  <c:v>2.367853772914891</c:v>
                </c:pt>
                <c:pt idx="9">
                  <c:v>1.9658980787708427</c:v>
                </c:pt>
                <c:pt idx="10">
                  <c:v>1.6217683841639903</c:v>
                </c:pt>
                <c:pt idx="11">
                  <c:v>1.3306140449192361</c:v>
                </c:pt>
                <c:pt idx="12">
                  <c:v>1.0867379264254917</c:v>
                </c:pt>
                <c:pt idx="13">
                  <c:v>0.88417293088398585</c:v>
                </c:pt>
                <c:pt idx="14">
                  <c:v>0.717092755363965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72-400B-B33A-DE67DDC6735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72-400B-B33A-DE67DDC6735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72-400B-B33A-DE67DDC6735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72-400B-B33A-DE67DDC6735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72-400B-B33A-DE67DDC6735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72-400B-B33A-DE67DDC6735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272-400B-B33A-DE67DDC6735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272-400B-B33A-DE67DDC6735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272-400B-B33A-DE67DDC6735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272-400B-B33A-DE67DDC6735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272-400B-B33A-DE67DDC6735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272-400B-B33A-DE67DDC6735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272-400B-B33A-DE67DDC6735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272-400B-B33A-DE67DDC6735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272-400B-B33A-DE67DDC6735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272-400B-B33A-DE67DDC6735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272-400B-B33A-DE67DDC6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equation'!$AO$36:$AO$50</c:f>
              <c:numCache>
                <c:formatCode>General</c:formatCode>
                <c:ptCount val="15"/>
                <c:pt idx="0">
                  <c:v>7.3333560010931706E-2</c:v>
                </c:pt>
                <c:pt idx="1">
                  <c:v>7.5000201342780223E-2</c:v>
                </c:pt>
                <c:pt idx="2">
                  <c:v>7.7083503007590884E-2</c:v>
                </c:pt>
                <c:pt idx="3">
                  <c:v>7.9687630088604203E-2</c:v>
                </c:pt>
                <c:pt idx="4">
                  <c:v>8.2942788939870879E-2</c:v>
                </c:pt>
                <c:pt idx="5">
                  <c:v>8.7011737503954176E-2</c:v>
                </c:pt>
                <c:pt idx="6">
                  <c:v>9.2097923209058324E-2</c:v>
                </c:pt>
                <c:pt idx="7">
                  <c:v>9.8455655340438514E-2</c:v>
                </c:pt>
                <c:pt idx="8">
                  <c:v>0.10640282050466372</c:v>
                </c:pt>
                <c:pt idx="9">
                  <c:v>0.11633677695994525</c:v>
                </c:pt>
                <c:pt idx="10">
                  <c:v>0.1287542225290472</c:v>
                </c:pt>
                <c:pt idx="11">
                  <c:v>0.14427602949042459</c:v>
                </c:pt>
                <c:pt idx="12">
                  <c:v>0.16367828819214633</c:v>
                </c:pt>
                <c:pt idx="13">
                  <c:v>0.18793111156929848</c:v>
                </c:pt>
                <c:pt idx="14">
                  <c:v>0.21824714079073873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A7-4890-9FA5-87B61A5B5C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equation'!$AP$36:$AP$50</c:f>
              <c:numCache>
                <c:formatCode>General</c:formatCode>
                <c:ptCount val="15"/>
                <c:pt idx="0">
                  <c:v>7.6040044947565777E-2</c:v>
                </c:pt>
                <c:pt idx="1">
                  <c:v>7.8270537109147359E-2</c:v>
                </c:pt>
                <c:pt idx="2">
                  <c:v>8.105865231112433E-2</c:v>
                </c:pt>
                <c:pt idx="3">
                  <c:v>8.4543796313595543E-2</c:v>
                </c:pt>
                <c:pt idx="4">
                  <c:v>8.8900226316684552E-2</c:v>
                </c:pt>
                <c:pt idx="5">
                  <c:v>9.4345763820545825E-2</c:v>
                </c:pt>
                <c:pt idx="6">
                  <c:v>0.10115268570037241</c:v>
                </c:pt>
                <c:pt idx="7">
                  <c:v>0.10966133805015564</c:v>
                </c:pt>
                <c:pt idx="8">
                  <c:v>0.12029715348738466</c:v>
                </c:pt>
                <c:pt idx="9">
                  <c:v>0.13359192278392099</c:v>
                </c:pt>
                <c:pt idx="10">
                  <c:v>0.15021038440459136</c:v>
                </c:pt>
                <c:pt idx="11">
                  <c:v>0.17098346143042928</c:v>
                </c:pt>
                <c:pt idx="12">
                  <c:v>0.19694980771272677</c:v>
                </c:pt>
                <c:pt idx="13">
                  <c:v>0.22940774056559854</c:v>
                </c:pt>
                <c:pt idx="14">
                  <c:v>0.26998015663168828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A7-4890-9FA5-87B61A5B5C5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equation'!$AQ$36:$AQ$50</c:f>
              <c:numCache>
                <c:formatCode>General</c:formatCode>
                <c:ptCount val="15"/>
                <c:pt idx="0">
                  <c:v>7.6716666181724305E-2</c:v>
                </c:pt>
                <c:pt idx="1">
                  <c:v>7.9088121050739132E-2</c:v>
                </c:pt>
                <c:pt idx="2">
                  <c:v>8.2052439637007688E-2</c:v>
                </c:pt>
                <c:pt idx="3">
                  <c:v>8.5757837869843367E-2</c:v>
                </c:pt>
                <c:pt idx="4">
                  <c:v>9.0389585660887992E-2</c:v>
                </c:pt>
                <c:pt idx="5">
                  <c:v>9.617927039969372E-2</c:v>
                </c:pt>
                <c:pt idx="6">
                  <c:v>0.10341637632320091</c:v>
                </c:pt>
                <c:pt idx="7">
                  <c:v>0.1124627587275849</c:v>
                </c:pt>
                <c:pt idx="8">
                  <c:v>0.12377073673306489</c:v>
                </c:pt>
                <c:pt idx="9">
                  <c:v>0.13790570923991488</c:v>
                </c:pt>
                <c:pt idx="10">
                  <c:v>0.15557442487347736</c:v>
                </c:pt>
                <c:pt idx="11">
                  <c:v>0.17766031941543045</c:v>
                </c:pt>
                <c:pt idx="12">
                  <c:v>0.20526768759287181</c:v>
                </c:pt>
                <c:pt idx="13">
                  <c:v>0.23977689781467357</c:v>
                </c:pt>
                <c:pt idx="14">
                  <c:v>0.28291341059192571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A7-4890-9FA5-87B61A5B5C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equation'!$AR$36:$AR$50</c:f>
              <c:numCache>
                <c:formatCode>General</c:formatCode>
                <c:ptCount val="15"/>
                <c:pt idx="0">
                  <c:v>7.7562442724422462E-2</c:v>
                </c:pt>
                <c:pt idx="1">
                  <c:v>8.011010097772886E-2</c:v>
                </c:pt>
                <c:pt idx="2">
                  <c:v>8.3294673794361881E-2</c:v>
                </c:pt>
                <c:pt idx="3">
                  <c:v>8.7275389815153162E-2</c:v>
                </c:pt>
                <c:pt idx="4">
                  <c:v>9.2251284841142228E-2</c:v>
                </c:pt>
                <c:pt idx="5">
                  <c:v>9.8471153623628613E-2</c:v>
                </c:pt>
                <c:pt idx="6">
                  <c:v>0.10624598960173656</c:v>
                </c:pt>
                <c:pt idx="7">
                  <c:v>0.1159645345743715</c:v>
                </c:pt>
                <c:pt idx="8">
                  <c:v>0.12811271579016517</c:v>
                </c:pt>
                <c:pt idx="9">
                  <c:v>0.14329794230990731</c:v>
                </c:pt>
                <c:pt idx="10">
                  <c:v>0.1622794754595849</c:v>
                </c:pt>
                <c:pt idx="11">
                  <c:v>0.18600639189668192</c:v>
                </c:pt>
                <c:pt idx="12">
                  <c:v>0.21566503744305321</c:v>
                </c:pt>
                <c:pt idx="13">
                  <c:v>0.25273834437601733</c:v>
                </c:pt>
                <c:pt idx="14">
                  <c:v>0.29907997804222242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A7-4890-9FA5-87B61A5B5C5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equation'!$AS$36:$AS$50</c:f>
              <c:numCache>
                <c:formatCode>General</c:formatCode>
                <c:ptCount val="15"/>
                <c:pt idx="0">
                  <c:v>7.8619663402795137E-2</c:v>
                </c:pt>
                <c:pt idx="1">
                  <c:v>8.1387575886466029E-2</c:v>
                </c:pt>
                <c:pt idx="2">
                  <c:v>8.4847466491054638E-2</c:v>
                </c:pt>
                <c:pt idx="3">
                  <c:v>8.9172329746790402E-2</c:v>
                </c:pt>
                <c:pt idx="4">
                  <c:v>9.4578408816460097E-2</c:v>
                </c:pt>
                <c:pt idx="5">
                  <c:v>0.10133600765354721</c:v>
                </c:pt>
                <c:pt idx="6">
                  <c:v>0.10978300619990612</c:v>
                </c:pt>
                <c:pt idx="7">
                  <c:v>0.12034175438285476</c:v>
                </c:pt>
                <c:pt idx="8">
                  <c:v>0.13354018961154054</c:v>
                </c:pt>
                <c:pt idx="9">
                  <c:v>0.15003823364739777</c:v>
                </c:pt>
                <c:pt idx="10">
                  <c:v>0.17066078869221932</c:v>
                </c:pt>
                <c:pt idx="11">
                  <c:v>0.19643898249824626</c:v>
                </c:pt>
                <c:pt idx="12">
                  <c:v>0.22866172475577989</c:v>
                </c:pt>
                <c:pt idx="13">
                  <c:v>0.26894015257769699</c:v>
                </c:pt>
                <c:pt idx="14">
                  <c:v>0.31928818735509334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A7-4890-9FA5-87B61A5B5C5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equation'!$AT$36:$AT$50</c:f>
              <c:numCache>
                <c:formatCode>General</c:formatCode>
                <c:ptCount val="15"/>
                <c:pt idx="0">
                  <c:v>7.9941189250760991E-2</c:v>
                </c:pt>
                <c:pt idx="1">
                  <c:v>8.298441952238747E-2</c:v>
                </c:pt>
                <c:pt idx="2">
                  <c:v>8.6788457361920576E-2</c:v>
                </c:pt>
                <c:pt idx="3">
                  <c:v>9.1543504661336927E-2</c:v>
                </c:pt>
                <c:pt idx="4">
                  <c:v>9.7487313785607377E-2</c:v>
                </c:pt>
                <c:pt idx="5">
                  <c:v>0.10491707519094548</c:v>
                </c:pt>
                <c:pt idx="6">
                  <c:v>0.11420427694761805</c:v>
                </c:pt>
                <c:pt idx="7">
                  <c:v>0.12581327914345883</c:v>
                </c:pt>
                <c:pt idx="8">
                  <c:v>0.14032453188825975</c:v>
                </c:pt>
                <c:pt idx="9">
                  <c:v>0.15846359781926089</c:v>
                </c:pt>
                <c:pt idx="10">
                  <c:v>0.18113743023301232</c:v>
                </c:pt>
                <c:pt idx="11">
                  <c:v>0.20947972075020166</c:v>
                </c:pt>
                <c:pt idx="12">
                  <c:v>0.24490758389668829</c:v>
                </c:pt>
                <c:pt idx="13">
                  <c:v>0.28919241282979663</c:v>
                </c:pt>
                <c:pt idx="14">
                  <c:v>0.34454844899618192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9A7-4890-9FA5-87B61A5B5C5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equation'!$AU$36:$AU$50</c:f>
              <c:numCache>
                <c:formatCode>General</c:formatCode>
                <c:ptCount val="15"/>
                <c:pt idx="0">
                  <c:v>8.1593096560718323E-2</c:v>
                </c:pt>
                <c:pt idx="1">
                  <c:v>8.4980474067289286E-2</c:v>
                </c:pt>
                <c:pt idx="2">
                  <c:v>8.9214695950502992E-2</c:v>
                </c:pt>
                <c:pt idx="3">
                  <c:v>9.4507473304520126E-2</c:v>
                </c:pt>
                <c:pt idx="4">
                  <c:v>0.10112344499704153</c:v>
                </c:pt>
                <c:pt idx="5">
                  <c:v>0.10939340961269328</c:v>
                </c:pt>
                <c:pt idx="6">
                  <c:v>0.11973086538225799</c:v>
                </c:pt>
                <c:pt idx="7">
                  <c:v>0.13265268509421391</c:v>
                </c:pt>
                <c:pt idx="8">
                  <c:v>0.14880495973415875</c:v>
                </c:pt>
                <c:pt idx="9">
                  <c:v>0.1689953030340898</c:v>
                </c:pt>
                <c:pt idx="10">
                  <c:v>0.19423323215900365</c:v>
                </c:pt>
                <c:pt idx="11">
                  <c:v>0.22578064356514591</c:v>
                </c:pt>
                <c:pt idx="12">
                  <c:v>0.26521490782282381</c:v>
                </c:pt>
                <c:pt idx="13">
                  <c:v>0.31450773814492111</c:v>
                </c:pt>
                <c:pt idx="14">
                  <c:v>0.37612377604754277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9A7-4890-9FA5-87B61A5B5C5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equation'!$AV$36:$AV$50</c:f>
              <c:numCache>
                <c:formatCode>General</c:formatCode>
                <c:ptCount val="15"/>
                <c:pt idx="0">
                  <c:v>8.3657980698164977E-2</c:v>
                </c:pt>
                <c:pt idx="1">
                  <c:v>8.7475542248416555E-2</c:v>
                </c:pt>
                <c:pt idx="2">
                  <c:v>9.224749418623103E-2</c:v>
                </c:pt>
                <c:pt idx="3">
                  <c:v>9.82124341084991E-2</c:v>
                </c:pt>
                <c:pt idx="4">
                  <c:v>0.10566860901133419</c:v>
                </c:pt>
                <c:pt idx="5">
                  <c:v>0.11498882763987808</c:v>
                </c:pt>
                <c:pt idx="6">
                  <c:v>0.12663910092555794</c:v>
                </c:pt>
                <c:pt idx="7">
                  <c:v>0.14120194253265775</c:v>
                </c:pt>
                <c:pt idx="8">
                  <c:v>0.15940549454153252</c:v>
                </c:pt>
                <c:pt idx="9">
                  <c:v>0.18215993455262597</c:v>
                </c:pt>
                <c:pt idx="10">
                  <c:v>0.21060298456649276</c:v>
                </c:pt>
                <c:pt idx="11">
                  <c:v>0.24615679708382629</c:v>
                </c:pt>
                <c:pt idx="12">
                  <c:v>0.29059906273049324</c:v>
                </c:pt>
                <c:pt idx="13">
                  <c:v>0.3461518947888268</c:v>
                </c:pt>
                <c:pt idx="14">
                  <c:v>0.41559293486174376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9A7-4890-9FA5-87B61A5B5C5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equation'!$AW$36:$AW$50</c:f>
              <c:numCache>
                <c:formatCode>General</c:formatCode>
                <c:ptCount val="15"/>
                <c:pt idx="0">
                  <c:v>8.6239085869973281E-2</c:v>
                </c:pt>
                <c:pt idx="1">
                  <c:v>9.0594377474825613E-2</c:v>
                </c:pt>
                <c:pt idx="2">
                  <c:v>9.6038491980891025E-2</c:v>
                </c:pt>
                <c:pt idx="3">
                  <c:v>0.10284363511347283</c:v>
                </c:pt>
                <c:pt idx="4">
                  <c:v>0.11135006402920003</c:v>
                </c:pt>
                <c:pt idx="5">
                  <c:v>0.12198310017385906</c:v>
                </c:pt>
                <c:pt idx="6">
                  <c:v>0.13527439535468283</c:v>
                </c:pt>
                <c:pt idx="7">
                  <c:v>0.15188851433071252</c:v>
                </c:pt>
                <c:pt idx="8">
                  <c:v>0.17265616305074968</c:v>
                </c:pt>
                <c:pt idx="9">
                  <c:v>0.1986157239507961</c:v>
                </c:pt>
                <c:pt idx="10">
                  <c:v>0.23106517507585414</c:v>
                </c:pt>
                <c:pt idx="11">
                  <c:v>0.27162698898217669</c:v>
                </c:pt>
                <c:pt idx="12">
                  <c:v>0.32232925636507992</c:v>
                </c:pt>
                <c:pt idx="13">
                  <c:v>0.38570709059370889</c:v>
                </c:pt>
                <c:pt idx="14">
                  <c:v>0.46492938337949502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9A7-4890-9FA5-87B61A5B5C5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equation'!$AX$36:$AX$50</c:f>
              <c:numCache>
                <c:formatCode>General</c:formatCode>
                <c:ptCount val="15"/>
                <c:pt idx="0">
                  <c:v>8.9465467334733706E-2</c:v>
                </c:pt>
                <c:pt idx="1">
                  <c:v>9.4492921507836974E-2</c:v>
                </c:pt>
                <c:pt idx="2">
                  <c:v>0.10077723922421608</c:v>
                </c:pt>
                <c:pt idx="3">
                  <c:v>0.10863263636968998</c:v>
                </c:pt>
                <c:pt idx="4">
                  <c:v>0.11845188280153232</c:v>
                </c:pt>
                <c:pt idx="5">
                  <c:v>0.13072594084133524</c:v>
                </c:pt>
                <c:pt idx="6">
                  <c:v>0.14606851339108892</c:v>
                </c:pt>
                <c:pt idx="7">
                  <c:v>0.16524672907828103</c:v>
                </c:pt>
                <c:pt idx="8">
                  <c:v>0.18921949868727114</c:v>
                </c:pt>
                <c:pt idx="9">
                  <c:v>0.21918546069850883</c:v>
                </c:pt>
                <c:pt idx="10">
                  <c:v>0.25664291321255589</c:v>
                </c:pt>
                <c:pt idx="11">
                  <c:v>0.30346472885511466</c:v>
                </c:pt>
                <c:pt idx="12">
                  <c:v>0.36199199840831325</c:v>
                </c:pt>
                <c:pt idx="13">
                  <c:v>0.43515108534981145</c:v>
                </c:pt>
                <c:pt idx="14">
                  <c:v>0.52659994402668409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9A7-4890-9FA5-87B61A5B5C5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equation'!$AY$36:$AY$50</c:f>
              <c:numCache>
                <c:formatCode>General</c:formatCode>
                <c:ptCount val="15"/>
                <c:pt idx="0">
                  <c:v>9.3498444165684189E-2</c:v>
                </c:pt>
                <c:pt idx="1">
                  <c:v>9.9366101549101152E-2</c:v>
                </c:pt>
                <c:pt idx="2">
                  <c:v>0.10670067327837239</c:v>
                </c:pt>
                <c:pt idx="3">
                  <c:v>0.11586888793996142</c:v>
                </c:pt>
                <c:pt idx="4">
                  <c:v>0.12732915626694771</c:v>
                </c:pt>
                <c:pt idx="5">
                  <c:v>0.14165449167568056</c:v>
                </c:pt>
                <c:pt idx="6">
                  <c:v>0.15956116093659664</c:v>
                </c:pt>
                <c:pt idx="7">
                  <c:v>0.18194449751274167</c:v>
                </c:pt>
                <c:pt idx="8">
                  <c:v>0.20992366823292299</c:v>
                </c:pt>
                <c:pt idx="9">
                  <c:v>0.2448976316331497</c:v>
                </c:pt>
                <c:pt idx="10">
                  <c:v>0.28861508588343304</c:v>
                </c:pt>
                <c:pt idx="11">
                  <c:v>0.34326190369628723</c:v>
                </c:pt>
                <c:pt idx="12">
                  <c:v>0.41157042596235494</c:v>
                </c:pt>
                <c:pt idx="13">
                  <c:v>0.49695607879493958</c:v>
                </c:pt>
                <c:pt idx="14">
                  <c:v>0.60368814483567035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9A7-4890-9FA5-87B61A5B5C5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equation'!$AZ$36:$AZ$50</c:f>
              <c:numCache>
                <c:formatCode>General</c:formatCode>
                <c:ptCount val="15"/>
                <c:pt idx="0">
                  <c:v>9.8539665204372309E-2</c:v>
                </c:pt>
                <c:pt idx="1">
                  <c:v>0.1054575766006814</c:v>
                </c:pt>
                <c:pt idx="2">
                  <c:v>0.11410496584606775</c:v>
                </c:pt>
                <c:pt idx="3">
                  <c:v>0.12491420240280068</c:v>
                </c:pt>
                <c:pt idx="4">
                  <c:v>0.13842574809871688</c:v>
                </c:pt>
                <c:pt idx="5">
                  <c:v>0.15531518021861213</c:v>
                </c:pt>
                <c:pt idx="6">
                  <c:v>0.17642697036848115</c:v>
                </c:pt>
                <c:pt idx="7">
                  <c:v>0.20281670805581742</c:v>
                </c:pt>
                <c:pt idx="8">
                  <c:v>0.23580388016498782</c:v>
                </c:pt>
                <c:pt idx="9">
                  <c:v>0.27703784530145081</c:v>
                </c:pt>
                <c:pt idx="10">
                  <c:v>0.32858030172202951</c:v>
                </c:pt>
                <c:pt idx="11">
                  <c:v>0.39300837224775287</c:v>
                </c:pt>
                <c:pt idx="12">
                  <c:v>0.47354346040490713</c:v>
                </c:pt>
                <c:pt idx="13">
                  <c:v>0.57421232060134997</c:v>
                </c:pt>
                <c:pt idx="14">
                  <c:v>0.70004839584690315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9A7-4890-9FA5-87B61A5B5C5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equation'!$BA$36:$BA$50</c:f>
              <c:numCache>
                <c:formatCode>General</c:formatCode>
                <c:ptCount val="15"/>
                <c:pt idx="0">
                  <c:v>0.10484119150273245</c:v>
                </c:pt>
                <c:pt idx="1">
                  <c:v>0.11307192041515668</c:v>
                </c:pt>
                <c:pt idx="2">
                  <c:v>0.12336033155568696</c:v>
                </c:pt>
                <c:pt idx="3">
                  <c:v>0.13622084548134983</c:v>
                </c:pt>
                <c:pt idx="4">
                  <c:v>0.15229648788842839</c:v>
                </c:pt>
                <c:pt idx="5">
                  <c:v>0.17239104089727658</c:v>
                </c:pt>
                <c:pt idx="6">
                  <c:v>0.19750923215833688</c:v>
                </c:pt>
                <c:pt idx="7">
                  <c:v>0.22890697123466217</c:v>
                </c:pt>
                <c:pt idx="8">
                  <c:v>0.2681541450800688</c:v>
                </c:pt>
                <c:pt idx="9">
                  <c:v>0.31721311238682715</c:v>
                </c:pt>
                <c:pt idx="10">
                  <c:v>0.37853682152027501</c:v>
                </c:pt>
                <c:pt idx="11">
                  <c:v>0.45519145793708482</c:v>
                </c:pt>
                <c:pt idx="12">
                  <c:v>0.55100975345809711</c:v>
                </c:pt>
                <c:pt idx="13">
                  <c:v>0.67078262285936252</c:v>
                </c:pt>
                <c:pt idx="14">
                  <c:v>0.82049870961094429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9A7-4890-9FA5-87B61A5B5C5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equation'!$BB$36:$BB$50</c:f>
              <c:numCache>
                <c:formatCode>General</c:formatCode>
                <c:ptCount val="15"/>
                <c:pt idx="0">
                  <c:v>0.11271809937568264</c:v>
                </c:pt>
                <c:pt idx="1">
                  <c:v>0.12258985018325079</c:v>
                </c:pt>
                <c:pt idx="2">
                  <c:v>0.13492953869271099</c:v>
                </c:pt>
                <c:pt idx="3">
                  <c:v>0.1503541493295362</c:v>
                </c:pt>
                <c:pt idx="4">
                  <c:v>0.16963491262556779</c:v>
                </c:pt>
                <c:pt idx="5">
                  <c:v>0.19373586674560722</c:v>
                </c:pt>
                <c:pt idx="6">
                  <c:v>0.22386205939565648</c:v>
                </c:pt>
                <c:pt idx="7">
                  <c:v>0.26151980020821808</c:v>
                </c:pt>
                <c:pt idx="8">
                  <c:v>0.30859197622392009</c:v>
                </c:pt>
                <c:pt idx="9">
                  <c:v>0.36743219624354767</c:v>
                </c:pt>
                <c:pt idx="10">
                  <c:v>0.44098247126808199</c:v>
                </c:pt>
                <c:pt idx="11">
                  <c:v>0.53292031504875004</c:v>
                </c:pt>
                <c:pt idx="12">
                  <c:v>0.6478426197745849</c:v>
                </c:pt>
                <c:pt idx="13">
                  <c:v>0.79149550068187868</c:v>
                </c:pt>
                <c:pt idx="14">
                  <c:v>0.97106160181599588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9A7-4890-9FA5-87B61A5B5C5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equation'!$BC$36:$BC$50</c:f>
              <c:numCache>
                <c:formatCode>General</c:formatCode>
                <c:ptCount val="15"/>
                <c:pt idx="0">
                  <c:v>0.12256423421687038</c:v>
                </c:pt>
                <c:pt idx="1">
                  <c:v>0.13448726239336845</c:v>
                </c:pt>
                <c:pt idx="2">
                  <c:v>0.14939104761399097</c:v>
                </c:pt>
                <c:pt idx="3">
                  <c:v>0.16802077913976921</c:v>
                </c:pt>
                <c:pt idx="4">
                  <c:v>0.19130794354699199</c:v>
                </c:pt>
                <c:pt idx="5">
                  <c:v>0.22041689905602041</c:v>
                </c:pt>
                <c:pt idx="6">
                  <c:v>0.25680309344230601</c:v>
                </c:pt>
                <c:pt idx="7">
                  <c:v>0.30228583642516293</c:v>
                </c:pt>
                <c:pt idx="8">
                  <c:v>0.35913926515373418</c:v>
                </c:pt>
                <c:pt idx="9">
                  <c:v>0.43020605106444815</c:v>
                </c:pt>
                <c:pt idx="10">
                  <c:v>0.51903953345284071</c:v>
                </c:pt>
                <c:pt idx="11">
                  <c:v>0.63008138643833123</c:v>
                </c:pt>
                <c:pt idx="12">
                  <c:v>0.76888370267019457</c:v>
                </c:pt>
                <c:pt idx="13">
                  <c:v>0.94238659796002344</c:v>
                </c:pt>
                <c:pt idx="14">
                  <c:v>1.1592652170723099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89A7-4890-9FA5-87B61A5B5C5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equation'!$BD$36:$BD$50</c:f>
              <c:numCache>
                <c:formatCode>General</c:formatCode>
                <c:ptCount val="15"/>
                <c:pt idx="0">
                  <c:v>0.13487190276835503</c:v>
                </c:pt>
                <c:pt idx="1">
                  <c:v>0.14935902765601547</c:v>
                </c:pt>
                <c:pt idx="2">
                  <c:v>0.16746793376559102</c:v>
                </c:pt>
                <c:pt idx="3">
                  <c:v>0.19010406640256047</c:v>
                </c:pt>
                <c:pt idx="4">
                  <c:v>0.21839923219877225</c:v>
                </c:pt>
                <c:pt idx="5">
                  <c:v>0.25376818944403701</c:v>
                </c:pt>
                <c:pt idx="6">
                  <c:v>0.29797938600061791</c:v>
                </c:pt>
                <c:pt idx="7">
                  <c:v>0.35324338169634401</c:v>
                </c:pt>
                <c:pt idx="8">
                  <c:v>0.42232337631600175</c:v>
                </c:pt>
                <c:pt idx="9">
                  <c:v>0.50867336959057385</c:v>
                </c:pt>
                <c:pt idx="10">
                  <c:v>0.61661086118378905</c:v>
                </c:pt>
                <c:pt idx="11">
                  <c:v>0.75153272567530782</c:v>
                </c:pt>
                <c:pt idx="12">
                  <c:v>0.92018505628970648</c:v>
                </c:pt>
                <c:pt idx="13">
                  <c:v>1.1310004695577047</c:v>
                </c:pt>
                <c:pt idx="14">
                  <c:v>1.3945197361427026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89A7-4890-9FA5-87B61A5B5C5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89A7-4890-9FA5-87B61A5B5C5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89A7-4890-9FA5-87B61A5B5C5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89A7-4890-9FA5-87B61A5B5C5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89A7-4890-9FA5-87B61A5B5C5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89A7-4890-9FA5-87B61A5B5C5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89A7-4890-9FA5-87B61A5B5C5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89A7-4890-9FA5-87B61A5B5C5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89A7-4890-9FA5-87B61A5B5C5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89A7-4890-9FA5-87B61A5B5C5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9A7-4890-9FA5-87B61A5B5C5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89A7-4890-9FA5-87B61A5B5C5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89A7-4890-9FA5-87B61A5B5C5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89A7-4890-9FA5-87B61A5B5C5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89A7-4890-9FA5-87B61A5B5C5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89A7-4890-9FA5-87B61A5B5C5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9A7-4890-9FA5-87B61A5B5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0053021010565"/>
          <c:y val="7.7017149394281781E-2"/>
          <c:w val="0.71628473074031573"/>
          <c:h val="0.797225483361056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'Raw data and fitting summary'!$B$6:$B$20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'Raw data and fitting summary'!$C$6:$C$20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74-4F1F-A403-9AA79CD71487}"/>
            </c:ext>
          </c:extLst>
        </c:ser>
        <c:ser>
          <c:idx val="1"/>
          <c:order val="1"/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'Raw data and fitting summary'!$O$23:$O$37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'Raw data and fitting summary'!$P$23:$P$37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74-4F1F-A403-9AA79CD7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[substrate]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82826333072105E-2"/>
          <c:y val="4.4117664658356572E-2"/>
          <c:w val="0.88398357789083226"/>
          <c:h val="0.85947746704798367"/>
        </c:manualLayout>
      </c:layout>
      <c:lineChart>
        <c:grouping val="standard"/>
        <c:varyColors val="0"/>
        <c:ser>
          <c:idx val="0"/>
          <c:order val="0"/>
          <c:tx>
            <c:strRef>
              <c:f>'Raw data and fitting summary'!$E$55</c:f>
              <c:strCache>
                <c:ptCount val="1"/>
                <c:pt idx="0">
                  <c:v>Q1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summary'!$F$55:$J$55</c:f>
              <c:numCache>
                <c:formatCode>General</c:formatCode>
                <c:ptCount val="5"/>
                <c:pt idx="0">
                  <c:v>-0.30421224946688974</c:v>
                </c:pt>
                <c:pt idx="1">
                  <c:v>-5.4578299330458102E-2</c:v>
                </c:pt>
                <c:pt idx="2">
                  <c:v>-0.512325110288256</c:v>
                </c:pt>
                <c:pt idx="3">
                  <c:v>-9.2145340957472399E-7</c:v>
                </c:pt>
                <c:pt idx="4">
                  <c:v>-4.2276348513059503E-6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6-4595-93FF-84C4ECF6069C}"/>
            </c:ext>
          </c:extLst>
        </c:ser>
        <c:ser>
          <c:idx val="1"/>
          <c:order val="1"/>
          <c:tx>
            <c:strRef>
              <c:f>'Raw data and fitting summary'!$E$56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summary'!$F$56:$J$56</c:f>
              <c:numCache>
                <c:formatCode>General</c:formatCode>
                <c:ptCount val="5"/>
                <c:pt idx="0">
                  <c:v>-1.7114528944957197</c:v>
                </c:pt>
                <c:pt idx="1">
                  <c:v>-0.14831989169628201</c:v>
                </c:pt>
                <c:pt idx="2">
                  <c:v>-2.1825917701516797</c:v>
                </c:pt>
                <c:pt idx="3">
                  <c:v>-2.997991253472776E-6</c:v>
                </c:pt>
                <c:pt idx="4">
                  <c:v>-4.2150662793005722E-5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6-4595-93FF-84C4ECF6069C}"/>
            </c:ext>
          </c:extLst>
        </c:ser>
        <c:ser>
          <c:idx val="2"/>
          <c:order val="2"/>
          <c:tx>
            <c:strRef>
              <c:f>'Raw data and fitting summary'!$E$57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9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summary'!$F$57:$J$57</c:f>
              <c:numCache>
                <c:formatCode>General</c:formatCode>
                <c:ptCount val="5"/>
                <c:pt idx="0">
                  <c:v>5.8171866855004417E-2</c:v>
                </c:pt>
                <c:pt idx="1">
                  <c:v>-2.8112261025184271E-2</c:v>
                </c:pt>
                <c:pt idx="2">
                  <c:v>3.5559770346413444E-2</c:v>
                </c:pt>
                <c:pt idx="3">
                  <c:v>-4.7718916151850976E-7</c:v>
                </c:pt>
                <c:pt idx="4">
                  <c:v>6.5393340891173324E-6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6-4595-93FF-84C4ECF6069C}"/>
            </c:ext>
          </c:extLst>
        </c:ser>
        <c:ser>
          <c:idx val="5"/>
          <c:order val="3"/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summary'!$F$60:$J$60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A6-4595-93FF-84C4ECF6069C}"/>
            </c:ext>
          </c:extLst>
        </c:ser>
        <c:ser>
          <c:idx val="3"/>
          <c:order val="4"/>
          <c:tx>
            <c:strRef>
              <c:f>'Raw data and fitting summary'!$E$58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summary'!$F$58:$J$58</c:f>
              <c:numCache>
                <c:formatCode>General</c:formatCode>
                <c:ptCount val="5"/>
                <c:pt idx="0">
                  <c:v>1.3687316395649862</c:v>
                </c:pt>
                <c:pt idx="1">
                  <c:v>0.31972894428500442</c:v>
                </c:pt>
                <c:pt idx="2">
                  <c:v>1.695045046467996</c:v>
                </c:pt>
                <c:pt idx="3">
                  <c:v>0</c:v>
                </c:pt>
                <c:pt idx="4">
                  <c:v>4.2904953111211341E-5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A6-4595-93FF-84C4ECF6069C}"/>
            </c:ext>
          </c:extLst>
        </c:ser>
        <c:ser>
          <c:idx val="4"/>
          <c:order val="5"/>
          <c:tx>
            <c:strRef>
              <c:f>'Raw data and fitting summary'!$E$59</c:f>
              <c:strCache>
                <c:ptCount val="1"/>
                <c:pt idx="0">
                  <c:v>Q3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Non-competitive </c:v>
                </c:pt>
                <c:pt idx="1">
                  <c:v>Competitive </c:v>
                </c:pt>
                <c:pt idx="2">
                  <c:v>Uncompetitive </c:v>
                </c:pt>
                <c:pt idx="3">
                  <c:v>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summary'!$F$59:$J$59</c:f>
              <c:numCache>
                <c:formatCode>General</c:formatCode>
                <c:ptCount val="5"/>
                <c:pt idx="0">
                  <c:v>0.52298149844798036</c:v>
                </c:pt>
                <c:pt idx="1">
                  <c:v>1.0570004512332698E-2</c:v>
                </c:pt>
                <c:pt idx="2">
                  <c:v>0.8017794852500183</c:v>
                </c:pt>
                <c:pt idx="3">
                  <c:v>-2.5256635122206106E-7</c:v>
                </c:pt>
                <c:pt idx="4">
                  <c:v>1.4767255458014716E-5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A6-4595-93FF-84C4ECF6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2700">
              <a:solidFill>
                <a:srgbClr val="000000"/>
              </a:solidFill>
              <a:prstDash val="solid"/>
            </a:ln>
          </c:spPr>
        </c:hiLowLines>
        <c:upDownBars>
          <c:gapWidth val="400"/>
          <c:upBars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upBars>
          <c:downBars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</c:spPr>
          </c:downBars>
        </c:upDownBars>
        <c:smooth val="0"/>
        <c:axId val="689499344"/>
        <c:axId val="1"/>
      </c:lineChart>
      <c:catAx>
        <c:axId val="68949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At val="-2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8949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92135312153023E-3"/>
          <c:y val="4.8171733542058573E-2"/>
          <c:w val="0.98568663772844145"/>
          <c:h val="0.8635316169896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'Raw data and fitting summary'!$C$40</c:f>
              <c:strCache>
                <c:ptCount val="1"/>
                <c:pt idx="0">
                  <c:v>Non-competitive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'Non-competitive'!$AC$21:$AC$260</c:f>
              <c:numCache>
                <c:formatCode>General</c:formatCode>
                <c:ptCount val="24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</c:numCache>
            </c:numRef>
          </c:xVal>
          <c:yVal>
            <c:numRef>
              <c:f>'Non-competitive'!$AB$21:$AB$260</c:f>
              <c:numCache>
                <c:formatCode>General</c:formatCode>
                <c:ptCount val="240"/>
                <c:pt idx="0">
                  <c:v>1.3687316395649862</c:v>
                </c:pt>
                <c:pt idx="1">
                  <c:v>1.077706586097321</c:v>
                </c:pt>
                <c:pt idx="2">
                  <c:v>0.75852526963398148</c:v>
                </c:pt>
                <c:pt idx="3">
                  <c:v>0.41815689647514986</c:v>
                </c:pt>
                <c:pt idx="4">
                  <c:v>6.7129718200341415E-2</c:v>
                </c:pt>
                <c:pt idx="5">
                  <c:v>-0.28075063695898628</c:v>
                </c:pt>
                <c:pt idx="6">
                  <c:v>-0.60940685385862281</c:v>
                </c:pt>
                <c:pt idx="7">
                  <c:v>-0.90222214667934075</c:v>
                </c:pt>
                <c:pt idx="8">
                  <c:v>-1.144258280505845</c:v>
                </c:pt>
                <c:pt idx="9">
                  <c:v>-1.3244869714139726</c:v>
                </c:pt>
                <c:pt idx="10">
                  <c:v>-1.4374620116881482</c:v>
                </c:pt>
                <c:pt idx="11">
                  <c:v>-1.483971735335559</c:v>
                </c:pt>
                <c:pt idx="12">
                  <c:v>-1.4705136293848398</c:v>
                </c:pt>
                <c:pt idx="13">
                  <c:v>-1.4077963514806147</c:v>
                </c:pt>
                <c:pt idx="14">
                  <c:v>-1.3087371156941932</c:v>
                </c:pt>
                <c:pt idx="15">
                  <c:v>0.84973333644329152</c:v>
                </c:pt>
                <c:pt idx="16">
                  <c:v>0.67021312441893777</c:v>
                </c:pt>
                <c:pt idx="17">
                  <c:v>0.47561702569833209</c:v>
                </c:pt>
                <c:pt idx="18">
                  <c:v>0.27101953119196232</c:v>
                </c:pt>
                <c:pt idx="19">
                  <c:v>6.3580900682344677E-2</c:v>
                </c:pt>
                <c:pt idx="20">
                  <c:v>-0.13782248325992263</c:v>
                </c:pt>
                <c:pt idx="21">
                  <c:v>-0.32342726964424884</c:v>
                </c:pt>
                <c:pt idx="22">
                  <c:v>-0.48380353114421304</c:v>
                </c:pt>
                <c:pt idx="23">
                  <c:v>-0.61123781544271427</c:v>
                </c:pt>
                <c:pt idx="24">
                  <c:v>-0.70093587678942271</c:v>
                </c:pt>
                <c:pt idx="25">
                  <c:v>-0.75170765569847475</c:v>
                </c:pt>
                <c:pt idx="26">
                  <c:v>-0.76594388689871984</c:v>
                </c:pt>
                <c:pt idx="27">
                  <c:v>-0.74892324089724838</c:v>
                </c:pt>
                <c:pt idx="28">
                  <c:v>-0.70769275531637765</c:v>
                </c:pt>
                <c:pt idx="29">
                  <c:v>-0.64985308722295576</c:v>
                </c:pt>
                <c:pt idx="30">
                  <c:v>0.73529522696827065</c:v>
                </c:pt>
                <c:pt idx="31">
                  <c:v>0.58098523084695941</c:v>
                </c:pt>
                <c:pt idx="32">
                  <c:v>0.41416678062941514</c:v>
                </c:pt>
                <c:pt idx="33">
                  <c:v>0.23933594045316831</c:v>
                </c:pt>
                <c:pt idx="34">
                  <c:v>6.2747572625527326E-2</c:v>
                </c:pt>
                <c:pt idx="35">
                  <c:v>-0.10794027231618664</c:v>
                </c:pt>
                <c:pt idx="36">
                  <c:v>-0.26441407364148795</c:v>
                </c:pt>
                <c:pt idx="37">
                  <c:v>-0.39877145301175254</c:v>
                </c:pt>
                <c:pt idx="38">
                  <c:v>-0.50469681613846795</c:v>
                </c:pt>
                <c:pt idx="39">
                  <c:v>-0.57844697461844685</c:v>
                </c:pt>
                <c:pt idx="40">
                  <c:v>-0.61936703170333907</c:v>
                </c:pt>
                <c:pt idx="41">
                  <c:v>-0.62979535362308869</c:v>
                </c:pt>
                <c:pt idx="42">
                  <c:v>-0.61441595281553685</c:v>
                </c:pt>
                <c:pt idx="43">
                  <c:v>-0.57928201629716103</c:v>
                </c:pt>
                <c:pt idx="44">
                  <c:v>-0.53079469946629487</c:v>
                </c:pt>
                <c:pt idx="45">
                  <c:v>0.59985295123536986</c:v>
                </c:pt>
                <c:pt idx="46">
                  <c:v>0.47569666838594493</c:v>
                </c:pt>
                <c:pt idx="47">
                  <c:v>0.34190417343829083</c:v>
                </c:pt>
                <c:pt idx="48">
                  <c:v>0.20221206989585028</c:v>
                </c:pt>
                <c:pt idx="49">
                  <c:v>6.1734227543690068E-2</c:v>
                </c:pt>
                <c:pt idx="50">
                  <c:v>-7.335977267620386E-2</c:v>
                </c:pt>
                <c:pt idx="51">
                  <c:v>-0.19647661087333113</c:v>
                </c:pt>
                <c:pt idx="52">
                  <c:v>-0.30146883447436146</c:v>
                </c:pt>
                <c:pt idx="53">
                  <c:v>-0.3835618215744816</c:v>
                </c:pt>
                <c:pt idx="54">
                  <c:v>-0.44009600658200121</c:v>
                </c:pt>
                <c:pt idx="55">
                  <c:v>-0.47087174485201722</c:v>
                </c:pt>
                <c:pt idx="56">
                  <c:v>-0.47800582172802031</c:v>
                </c:pt>
                <c:pt idx="57">
                  <c:v>-0.46536878765914835</c:v>
                </c:pt>
                <c:pt idx="58">
                  <c:v>-0.43779431582789696</c:v>
                </c:pt>
                <c:pt idx="59">
                  <c:v>-0.40028529637327859</c:v>
                </c:pt>
                <c:pt idx="60">
                  <c:v>0.44160005924934964</c:v>
                </c:pt>
                <c:pt idx="61">
                  <c:v>0.35313213176310043</c:v>
                </c:pt>
                <c:pt idx="62">
                  <c:v>0.25813923408225925</c:v>
                </c:pt>
                <c:pt idx="63">
                  <c:v>0.15936819425451354</c:v>
                </c:pt>
                <c:pt idx="64">
                  <c:v>6.0510002660070228E-2</c:v>
                </c:pt>
                <c:pt idx="65">
                  <c:v>-3.4057068876235164E-2</c:v>
                </c:pt>
                <c:pt idx="66">
                  <c:v>-0.11973873258274637</c:v>
                </c:pt>
                <c:pt idx="67">
                  <c:v>-0.19234731351220979</c:v>
                </c:pt>
                <c:pt idx="68">
                  <c:v>-0.24873962482204792</c:v>
                </c:pt>
                <c:pt idx="69">
                  <c:v>-0.28729920928154407</c:v>
                </c:pt>
                <c:pt idx="70">
                  <c:v>-0.3081242321988853</c:v>
                </c:pt>
                <c:pt idx="71">
                  <c:v>-0.31287541898451998</c:v>
                </c:pt>
                <c:pt idx="72">
                  <c:v>-0.30434975848732737</c:v>
                </c:pt>
                <c:pt idx="73">
                  <c:v>-0.28592202142697554</c:v>
                </c:pt>
                <c:pt idx="74">
                  <c:v>-0.26100801041164479</c:v>
                </c:pt>
                <c:pt idx="75">
                  <c:v>0.25957611078120735</c:v>
                </c:pt>
                <c:pt idx="76">
                  <c:v>0.21280365098986209</c:v>
                </c:pt>
                <c:pt idx="77">
                  <c:v>0.16273003259890118</c:v>
                </c:pt>
                <c:pt idx="78">
                  <c:v>0.11082821084174554</c:v>
                </c:pt>
                <c:pt idx="79">
                  <c:v>5.9042734169823419E-2</c:v>
                </c:pt>
                <c:pt idx="80">
                  <c:v>9.6413838915392347E-3</c:v>
                </c:pt>
                <c:pt idx="81">
                  <c:v>-3.5039864465176151E-2</c:v>
                </c:pt>
                <c:pt idx="82">
                  <c:v>-7.2919688833991358E-2</c:v>
                </c:pt>
                <c:pt idx="83">
                  <c:v>-0.10248795703677427</c:v>
                </c:pt>
                <c:pt idx="84">
                  <c:v>-0.1230295042562366</c:v>
                </c:pt>
                <c:pt idx="85">
                  <c:v>-0.1346913888503698</c:v>
                </c:pt>
                <c:pt idx="86">
                  <c:v>-0.13838068264025427</c:v>
                </c:pt>
                <c:pt idx="87">
                  <c:v>-0.13553475439938278</c:v>
                </c:pt>
                <c:pt idx="88">
                  <c:v>-0.12783907456349031</c:v>
                </c:pt>
                <c:pt idx="89">
                  <c:v>-0.11696746661123347</c:v>
                </c:pt>
                <c:pt idx="90">
                  <c:v>5.4173371332996823E-2</c:v>
                </c:pt>
                <c:pt idx="91">
                  <c:v>5.5348090387964177E-2</c:v>
                </c:pt>
                <c:pt idx="92">
                  <c:v>5.6354090717952943E-2</c:v>
                </c:pt>
                <c:pt idx="93">
                  <c:v>5.7055323610596176E-2</c:v>
                </c:pt>
                <c:pt idx="94">
                  <c:v>5.7300999540185416E-2</c:v>
                </c:pt>
                <c:pt idx="95">
                  <c:v>5.6944033061952837E-2</c:v>
                </c:pt>
                <c:pt idx="96">
                  <c:v>5.5865062397399967E-2</c:v>
                </c:pt>
                <c:pt idx="97">
                  <c:v>5.3996977170871929E-2</c:v>
                </c:pt>
                <c:pt idx="98">
                  <c:v>5.1343049222507986E-2</c:v>
                </c:pt>
                <c:pt idx="99">
                  <c:v>4.7982494326262781E-2</c:v>
                </c:pt>
                <c:pt idx="100">
                  <c:v>4.406087656555524E-2</c:v>
                </c:pt>
                <c:pt idx="101">
                  <c:v>3.9767770649760337E-2</c:v>
                </c:pt>
                <c:pt idx="102">
                  <c:v>3.5308106710847387E-2</c:v>
                </c:pt>
                <c:pt idx="103">
                  <c:v>3.0874810192943691E-2</c:v>
                </c:pt>
                <c:pt idx="104">
                  <c:v>2.6628588517214169E-2</c:v>
                </c:pt>
                <c:pt idx="105">
                  <c:v>-0.1722992128470775</c:v>
                </c:pt>
                <c:pt idx="106">
                  <c:v>-0.11704642284376909</c:v>
                </c:pt>
                <c:pt idx="107">
                  <c:v>-5.9213874797222843E-2</c:v>
                </c:pt>
                <c:pt idx="108">
                  <c:v>-9.1706271400227024E-4</c:v>
                </c:pt>
                <c:pt idx="109">
                  <c:v>5.5257117440788761E-2</c:v>
                </c:pt>
                <c:pt idx="110">
                  <c:v>0.10650614361978761</c:v>
                </c:pt>
                <c:pt idx="111">
                  <c:v>0.15017679300380671</c:v>
                </c:pt>
                <c:pt idx="112">
                  <c:v>0.18416654425526247</c:v>
                </c:pt>
                <c:pt idx="113">
                  <c:v>0.2072577630926542</c:v>
                </c:pt>
                <c:pt idx="114">
                  <c:v>0.21928815948330982</c:v>
                </c:pt>
                <c:pt idx="115">
                  <c:v>0.22111006191725036</c:v>
                </c:pt>
                <c:pt idx="116">
                  <c:v>0.21436098752455823</c:v>
                </c:pt>
                <c:pt idx="117">
                  <c:v>0.20112493558788502</c:v>
                </c:pt>
                <c:pt idx="118">
                  <c:v>0.18358317739504804</c:v>
                </c:pt>
                <c:pt idx="119">
                  <c:v>0.16373371498663758</c:v>
                </c:pt>
                <c:pt idx="120">
                  <c:v>-0.4150896175771841</c:v>
                </c:pt>
                <c:pt idx="121">
                  <c:v>-0.30026859522719995</c:v>
                </c:pt>
                <c:pt idx="122">
                  <c:v>-0.1808817246899892</c:v>
                </c:pt>
                <c:pt idx="123">
                  <c:v>-6.1394709819456494E-2</c:v>
                </c:pt>
                <c:pt idx="124">
                  <c:v>5.2891103286995644E-2</c:v>
                </c:pt>
                <c:pt idx="125">
                  <c:v>0.15640652503817343</c:v>
                </c:pt>
                <c:pt idx="126">
                  <c:v>0.24406663353391966</c:v>
                </c:pt>
                <c:pt idx="127">
                  <c:v>0.31204389491553908</c:v>
                </c:pt>
                <c:pt idx="128">
                  <c:v>0.3583561772435564</c:v>
                </c:pt>
                <c:pt idx="129">
                  <c:v>0.38310091771144172</c:v>
                </c:pt>
                <c:pt idx="130">
                  <c:v>0.38827788449386524</c:v>
                </c:pt>
                <c:pt idx="131">
                  <c:v>0.37727734387481959</c:v>
                </c:pt>
                <c:pt idx="132">
                  <c:v>0.35420396026809398</c:v>
                </c:pt>
                <c:pt idx="133">
                  <c:v>0.32322304225097342</c:v>
                </c:pt>
                <c:pt idx="134">
                  <c:v>0.28806393523661988</c:v>
                </c:pt>
                <c:pt idx="135">
                  <c:v>-0.66666368655030617</c:v>
                </c:pt>
                <c:pt idx="136">
                  <c:v>-0.48809106906010769</c:v>
                </c:pt>
                <c:pt idx="137">
                  <c:v>-0.30416641312674386</c:v>
                </c:pt>
                <c:pt idx="138">
                  <c:v>-0.12201821942453783</c:v>
                </c:pt>
                <c:pt idx="139">
                  <c:v>5.0195314721186435E-2</c:v>
                </c:pt>
                <c:pt idx="140">
                  <c:v>0.20422919721591626</c:v>
                </c:pt>
                <c:pt idx="141">
                  <c:v>0.33290181962438137</c:v>
                </c:pt>
                <c:pt idx="142">
                  <c:v>0.431184077868215</c:v>
                </c:pt>
                <c:pt idx="143">
                  <c:v>0.49693101911345572</c:v>
                </c:pt>
                <c:pt idx="144">
                  <c:v>0.53105130423279512</c:v>
                </c:pt>
                <c:pt idx="145">
                  <c:v>0.53709012834225911</c:v>
                </c:pt>
                <c:pt idx="146">
                  <c:v>0.52038603851326259</c:v>
                </c:pt>
                <c:pt idx="147">
                  <c:v>0.48706686066435934</c:v>
                </c:pt>
                <c:pt idx="148">
                  <c:v>0.44314167183728737</c:v>
                </c:pt>
                <c:pt idx="149">
                  <c:v>0.39385340018996806</c:v>
                </c:pt>
                <c:pt idx="150">
                  <c:v>-0.91673944026077692</c:v>
                </c:pt>
                <c:pt idx="151">
                  <c:v>-0.67230155140201653</c:v>
                </c:pt>
                <c:pt idx="152">
                  <c:v>-0.42336297366760078</c:v>
                </c:pt>
                <c:pt idx="153">
                  <c:v>-0.17988944740852197</c:v>
                </c:pt>
                <c:pt idx="154">
                  <c:v>4.7179155099956738E-2</c:v>
                </c:pt>
                <c:pt idx="155">
                  <c:v>0.24727566786149247</c:v>
                </c:pt>
                <c:pt idx="156">
                  <c:v>0.41170928651469119</c:v>
                </c:pt>
                <c:pt idx="157">
                  <c:v>0.53495668847539601</c:v>
                </c:pt>
                <c:pt idx="158">
                  <c:v>0.6153884308832307</c:v>
                </c:pt>
                <c:pt idx="159">
                  <c:v>0.65524025172978906</c:v>
                </c:pt>
                <c:pt idx="160">
                  <c:v>0.65987956050923868</c:v>
                </c:pt>
                <c:pt idx="161">
                  <c:v>0.63662544140529587</c:v>
                </c:pt>
                <c:pt idx="162">
                  <c:v>0.59346800893251661</c:v>
                </c:pt>
                <c:pt idx="163">
                  <c:v>0.53798467619127477</c:v>
                </c:pt>
                <c:pt idx="164">
                  <c:v>0.47661888241588568</c:v>
                </c:pt>
                <c:pt idx="165">
                  <c:v>-1.1528650007126444</c:v>
                </c:pt>
                <c:pt idx="166">
                  <c:v>-0.84327584113344223</c:v>
                </c:pt>
                <c:pt idx="167">
                  <c:v>-0.53202084054082199</c:v>
                </c:pt>
                <c:pt idx="168">
                  <c:v>-0.23185076156072437</c:v>
                </c:pt>
                <c:pt idx="169">
                  <c:v>4.3872827122532598E-2</c:v>
                </c:pt>
                <c:pt idx="170">
                  <c:v>0.28289902328355421</c:v>
                </c:pt>
                <c:pt idx="171">
                  <c:v>0.4758334058310254</c:v>
                </c:pt>
                <c:pt idx="172">
                  <c:v>0.61746742668443577</c:v>
                </c:pt>
                <c:pt idx="173">
                  <c:v>0.70733747460109608</c:v>
                </c:pt>
                <c:pt idx="174">
                  <c:v>0.74939015263249198</c:v>
                </c:pt>
                <c:pt idx="175">
                  <c:v>0.7509051137019318</c:v>
                </c:pt>
                <c:pt idx="176">
                  <c:v>0.72102397595109791</c:v>
                </c:pt>
                <c:pt idx="177">
                  <c:v>0.66928081842376885</c:v>
                </c:pt>
                <c:pt idx="178">
                  <c:v>0.60443709842101545</c:v>
                </c:pt>
                <c:pt idx="179">
                  <c:v>0.53376232779410082</c:v>
                </c:pt>
                <c:pt idx="180">
                  <c:v>-1.3616133992528354</c:v>
                </c:pt>
                <c:pt idx="181">
                  <c:v>-0.99101612480908052</c:v>
                </c:pt>
                <c:pt idx="182">
                  <c:v>-0.62371476656030111</c:v>
                </c:pt>
                <c:pt idx="183">
                  <c:v>-0.27489455152531939</c:v>
                </c:pt>
                <c:pt idx="184">
                  <c:v>4.0328921590712774E-2</c:v>
                </c:pt>
                <c:pt idx="185">
                  <c:v>0.30890366055764851</c:v>
                </c:pt>
                <c:pt idx="186">
                  <c:v>0.5216585747936584</c:v>
                </c:pt>
                <c:pt idx="187">
                  <c:v>0.67448591705131733</c:v>
                </c:pt>
                <c:pt idx="188">
                  <c:v>0.76859426588730351</c:v>
                </c:pt>
                <c:pt idx="189">
                  <c:v>0.80981419328832027</c:v>
                </c:pt>
                <c:pt idx="190">
                  <c:v>0.80721047065972362</c:v>
                </c:pt>
                <c:pt idx="191">
                  <c:v>0.77141042326540843</c:v>
                </c:pt>
                <c:pt idx="192">
                  <c:v>0.71305367082115945</c:v>
                </c:pt>
                <c:pt idx="193">
                  <c:v>0.64163910990192408</c:v>
                </c:pt>
                <c:pt idx="194">
                  <c:v>0.56487012101018363</c:v>
                </c:pt>
                <c:pt idx="195">
                  <c:v>-1.5302891519612629</c:v>
                </c:pt>
                <c:pt idx="196">
                  <c:v>-1.1065251700736516</c:v>
                </c:pt>
                <c:pt idx="197">
                  <c:v>-0.69298778858853183</c:v>
                </c:pt>
                <c:pt idx="198">
                  <c:v>-0.30662539302230751</c:v>
                </c:pt>
                <c:pt idx="199">
                  <c:v>3.6620794737933338E-2</c:v>
                </c:pt>
                <c:pt idx="200">
                  <c:v>0.32391403875541958</c:v>
                </c:pt>
                <c:pt idx="201">
                  <c:v>0.54721094294686434</c:v>
                </c:pt>
                <c:pt idx="202">
                  <c:v>0.7041320295242075</c:v>
                </c:pt>
                <c:pt idx="203">
                  <c:v>0.79782800481746907</c:v>
                </c:pt>
                <c:pt idx="204">
                  <c:v>0.83594110663147347</c:v>
                </c:pt>
                <c:pt idx="205">
                  <c:v>0.82899335436352395</c:v>
                </c:pt>
                <c:pt idx="206">
                  <c:v>0.78863048444611139</c:v>
                </c:pt>
                <c:pt idx="207">
                  <c:v>0.72609853127959756</c:v>
                </c:pt>
                <c:pt idx="208">
                  <c:v>0.65117994788276334</c:v>
                </c:pt>
                <c:pt idx="209">
                  <c:v>0.57164483898068963</c:v>
                </c:pt>
                <c:pt idx="210">
                  <c:v>-1.6488316230295403</c:v>
                </c:pt>
                <c:pt idx="211">
                  <c:v>-1.1832277872730845</c:v>
                </c:pt>
                <c:pt idx="212">
                  <c:v>-0.73624568481603081</c:v>
                </c:pt>
                <c:pt idx="213">
                  <c:v>-0.3256574205830276</c:v>
                </c:pt>
                <c:pt idx="214">
                  <c:v>3.2837335786694233E-2</c:v>
                </c:pt>
                <c:pt idx="215">
                  <c:v>0.32760676662938515</c:v>
                </c:pt>
                <c:pt idx="216">
                  <c:v>0.55246397548625392</c:v>
                </c:pt>
                <c:pt idx="217">
                  <c:v>0.70712130174053156</c:v>
                </c:pt>
                <c:pt idx="218">
                  <c:v>0.79666578584057568</c:v>
                </c:pt>
                <c:pt idx="219">
                  <c:v>0.83025408750338681</c:v>
                </c:pt>
                <c:pt idx="220">
                  <c:v>0.8193951120190619</c:v>
                </c:pt>
                <c:pt idx="221">
                  <c:v>0.77622639102847724</c:v>
                </c:pt>
                <c:pt idx="222">
                  <c:v>0.71210593023068935</c:v>
                </c:pt>
                <c:pt idx="223">
                  <c:v>0.63668871655851911</c:v>
                </c:pt>
                <c:pt idx="224">
                  <c:v>0.5575025016971954</c:v>
                </c:pt>
                <c:pt idx="225">
                  <c:v>-1.7114528944957197</c:v>
                </c:pt>
                <c:pt idx="226">
                  <c:v>-1.2180661793476339</c:v>
                </c:pt>
                <c:pt idx="227">
                  <c:v>-0.75235289777072989</c:v>
                </c:pt>
                <c:pt idx="228">
                  <c:v>-0.33183123671248982</c:v>
                </c:pt>
                <c:pt idx="229">
                  <c:v>2.9074721196770348E-2</c:v>
                </c:pt>
                <c:pt idx="230">
                  <c:v>0.32073536862386831</c:v>
                </c:pt>
                <c:pt idx="231">
                  <c:v>0.53925842472723495</c:v>
                </c:pt>
                <c:pt idx="232">
                  <c:v>0.68650497725234949</c:v>
                </c:pt>
                <c:pt idx="233">
                  <c:v>0.7692410316812146</c:v>
                </c:pt>
                <c:pt idx="234">
                  <c:v>0.79768231541314116</c:v>
                </c:pt>
                <c:pt idx="235">
                  <c:v>0.78379287738073344</c:v>
                </c:pt>
                <c:pt idx="236">
                  <c:v>0.73968987143694021</c:v>
                </c:pt>
                <c:pt idx="237">
                  <c:v>0.67640898397405791</c:v>
                </c:pt>
                <c:pt idx="238">
                  <c:v>0.60314485237500237</c:v>
                </c:pt>
                <c:pt idx="239">
                  <c:v>0.52695026941094614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5-4F9C-A49D-D132FC13427E}"/>
            </c:ext>
          </c:extLst>
        </c:ser>
        <c:ser>
          <c:idx val="1"/>
          <c:order val="1"/>
          <c:tx>
            <c:strRef>
              <c:f>'Raw data and fitting summary'!$C$41</c:f>
              <c:strCache>
                <c:ptCount val="1"/>
                <c:pt idx="0">
                  <c:v>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Competitive!$AC$21:$AC$260</c:f>
              <c:numCache>
                <c:formatCode>General</c:formatCode>
                <c:ptCount val="24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</c:numCache>
            </c:numRef>
          </c:xVal>
          <c:yVal>
            <c:numRef>
              <c:f>Competitive!$AB$21:$AB$260</c:f>
              <c:numCache>
                <c:formatCode>General</c:formatCode>
                <c:ptCount val="240"/>
                <c:pt idx="0">
                  <c:v>-0.14831989169628201</c:v>
                </c:pt>
                <c:pt idx="1">
                  <c:v>-0.1270988161275266</c:v>
                </c:pt>
                <c:pt idx="2">
                  <c:v>-0.10286170882667811</c:v>
                </c:pt>
                <c:pt idx="3">
                  <c:v>-7.5743466116158231E-2</c:v>
                </c:pt>
                <c:pt idx="4">
                  <c:v>-4.6146205179597999E-2</c:v>
                </c:pt>
                <c:pt idx="5">
                  <c:v>-1.4795424918727207E-2</c:v>
                </c:pt>
                <c:pt idx="6">
                  <c:v>1.7239020857463316E-2</c:v>
                </c:pt>
                <c:pt idx="7">
                  <c:v>4.8580898637432313E-2</c:v>
                </c:pt>
                <c:pt idx="8">
                  <c:v>7.7660890065724075E-2</c:v>
                </c:pt>
                <c:pt idx="9">
                  <c:v>0.10290254028550194</c:v>
                </c:pt>
                <c:pt idx="10">
                  <c:v>0.12295106856635218</c:v>
                </c:pt>
                <c:pt idx="11">
                  <c:v>0.13689104196653457</c:v>
                </c:pt>
                <c:pt idx="12">
                  <c:v>0.14439181235356546</c:v>
                </c:pt>
                <c:pt idx="13">
                  <c:v>0.14573767868660159</c:v>
                </c:pt>
                <c:pt idx="14">
                  <c:v>0.14173721732550248</c:v>
                </c:pt>
                <c:pt idx="15">
                  <c:v>-9.0298489137037308E-2</c:v>
                </c:pt>
                <c:pt idx="16">
                  <c:v>-7.8475172059141229E-2</c:v>
                </c:pt>
                <c:pt idx="17">
                  <c:v>-6.5285721360586635E-2</c:v>
                </c:pt>
                <c:pt idx="18">
                  <c:v>-5.0933645762517799E-2</c:v>
                </c:pt>
                <c:pt idx="19">
                  <c:v>-3.5771875226284777E-2</c:v>
                </c:pt>
                <c:pt idx="20">
                  <c:v>-2.0306571037036036E-2</c:v>
                </c:pt>
                <c:pt idx="21">
                  <c:v>-5.172444723836378E-3</c:v>
                </c:pt>
                <c:pt idx="22">
                  <c:v>8.9256533226631518E-3</c:v>
                </c:pt>
                <c:pt idx="23">
                  <c:v>2.1300438197712879E-2</c:v>
                </c:pt>
                <c:pt idx="24">
                  <c:v>3.1382763304462102E-2</c:v>
                </c:pt>
                <c:pt idx="25">
                  <c:v>3.8809867361371708E-2</c:v>
                </c:pt>
                <c:pt idx="26">
                  <c:v>4.3476270891622981E-2</c:v>
                </c:pt>
                <c:pt idx="27">
                  <c:v>4.5533144950119286E-2</c:v>
                </c:pt>
                <c:pt idx="28">
                  <c:v>4.5339055682042328E-2</c:v>
                </c:pt>
                <c:pt idx="29">
                  <c:v>4.3380022619538217E-2</c:v>
                </c:pt>
                <c:pt idx="30">
                  <c:v>-7.6946329573368999E-2</c:v>
                </c:pt>
                <c:pt idx="31">
                  <c:v>-6.7458426034043839E-2</c:v>
                </c:pt>
                <c:pt idx="32">
                  <c:v>-5.6922368449660254E-2</c:v>
                </c:pt>
                <c:pt idx="33">
                  <c:v>-4.5517085747965425E-2</c:v>
                </c:pt>
                <c:pt idx="34">
                  <c:v>-3.3538165150334365E-2</c:v>
                </c:pt>
                <c:pt idx="35">
                  <c:v>-2.1396182597772651E-2</c:v>
                </c:pt>
                <c:pt idx="36">
                  <c:v>-9.5919101087602598E-3</c:v>
                </c:pt>
                <c:pt idx="37">
                  <c:v>1.3340085200326257E-3</c:v>
                </c:pt>
                <c:pt idx="38">
                  <c:v>1.0871259432146729E-2</c:v>
                </c:pt>
                <c:pt idx="39">
                  <c:v>1.8615418333579825E-2</c:v>
                </c:pt>
                <c:pt idx="40">
                  <c:v>2.432916260279594E-2</c:v>
                </c:pt>
                <c:pt idx="41">
                  <c:v>2.7971721090692903E-2</c:v>
                </c:pt>
                <c:pt idx="42">
                  <c:v>2.968900830073995E-2</c:v>
                </c:pt>
                <c:pt idx="43">
                  <c:v>2.9769902649647406E-2</c:v>
                </c:pt>
                <c:pt idx="44">
                  <c:v>2.8583995872508261E-2</c:v>
                </c:pt>
                <c:pt idx="45">
                  <c:v>-6.0855536939902422E-2</c:v>
                </c:pt>
                <c:pt idx="46">
                  <c:v>-5.427069593884859E-2</c:v>
                </c:pt>
                <c:pt idx="47">
                  <c:v>-4.6986562836732304E-2</c:v>
                </c:pt>
                <c:pt idx="48">
                  <c:v>-3.9133811505452698E-2</c:v>
                </c:pt>
                <c:pt idx="49">
                  <c:v>-3.0919970364937654E-2</c:v>
                </c:pt>
                <c:pt idx="50">
                  <c:v>-2.2625062635377446E-2</c:v>
                </c:pt>
                <c:pt idx="51">
                  <c:v>-1.4581640774027349E-2</c:v>
                </c:pt>
                <c:pt idx="52">
                  <c:v>-7.1389245110964339E-3</c:v>
                </c:pt>
                <c:pt idx="53">
                  <c:v>-6.1624796374282198E-4</c:v>
                </c:pt>
                <c:pt idx="54">
                  <c:v>4.7437376322880809E-3</c:v>
                </c:pt>
                <c:pt idx="55">
                  <c:v>8.8095750246219851E-3</c:v>
                </c:pt>
                <c:pt idx="56">
                  <c:v>1.1573622906148273E-2</c:v>
                </c:pt>
                <c:pt idx="57">
                  <c:v>1.3140290802270194E-2</c:v>
                </c:pt>
                <c:pt idx="58">
                  <c:v>1.3695310175261266E-2</c:v>
                </c:pt>
                <c:pt idx="59">
                  <c:v>1.3466452011196672E-2</c:v>
                </c:pt>
                <c:pt idx="60">
                  <c:v>-4.1635607248156958E-2</c:v>
                </c:pt>
                <c:pt idx="61">
                  <c:v>-3.8647852011635564E-2</c:v>
                </c:pt>
                <c:pt idx="62">
                  <c:v>-3.5325133183652824E-2</c:v>
                </c:pt>
                <c:pt idx="63">
                  <c:v>-3.1715096312936453E-2</c:v>
                </c:pt>
                <c:pt idx="64">
                  <c:v>-2.7896116514664726E-2</c:v>
                </c:pt>
                <c:pt idx="65">
                  <c:v>-2.3975512724781822E-2</c:v>
                </c:pt>
                <c:pt idx="66">
                  <c:v>-2.0081857487602051E-2</c:v>
                </c:pt>
                <c:pt idx="67">
                  <c:v>-1.6351542810111752E-2</c:v>
                </c:pt>
                <c:pt idx="68">
                  <c:v>-1.2911774662526909E-2</c:v>
                </c:pt>
                <c:pt idx="69">
                  <c:v>-9.8638755184010662E-3</c:v>
                </c:pt>
                <c:pt idx="70">
                  <c:v>-7.2711970291452488E-3</c:v>
                </c:pt>
                <c:pt idx="71">
                  <c:v>-5.1546374157220853E-3</c:v>
                </c:pt>
                <c:pt idx="72">
                  <c:v>-3.4962372816940146E-3</c:v>
                </c:pt>
                <c:pt idx="73">
                  <c:v>-2.2488153009283529E-3</c:v>
                </c:pt>
                <c:pt idx="74">
                  <c:v>-1.3482300472582587E-3</c:v>
                </c:pt>
                <c:pt idx="75">
                  <c:v>-1.8928006347636028E-2</c:v>
                </c:pt>
                <c:pt idx="76">
                  <c:v>-2.0376284480075668E-2</c:v>
                </c:pt>
                <c:pt idx="77">
                  <c:v>-2.1840871048594224E-2</c:v>
                </c:pt>
                <c:pt idx="78">
                  <c:v>-2.323808656749371E-2</c:v>
                </c:pt>
                <c:pt idx="79">
                  <c:v>-2.4465498491348825E-2</c:v>
                </c:pt>
                <c:pt idx="80">
                  <c:v>-2.5411255669705923E-2</c:v>
                </c:pt>
                <c:pt idx="81">
                  <c:v>-2.5968667346006669E-2</c:v>
                </c:pt>
                <c:pt idx="82">
                  <c:v>-2.6053694116833448E-2</c:v>
                </c:pt>
                <c:pt idx="83">
                  <c:v>-2.5621140911765927E-2</c:v>
                </c:pt>
                <c:pt idx="84">
                  <c:v>-2.4674754566481383E-2</c:v>
                </c:pt>
                <c:pt idx="85">
                  <c:v>-2.3267831610760403E-2</c:v>
                </c:pt>
                <c:pt idx="86">
                  <c:v>-2.1493964586095871E-2</c:v>
                </c:pt>
                <c:pt idx="87">
                  <c:v>-1.9470799379236681E-2</c:v>
                </c:pt>
                <c:pt idx="88">
                  <c:v>-1.7321582778039524E-2</c:v>
                </c:pt>
                <c:pt idx="89">
                  <c:v>-1.5159138172740505E-2</c:v>
                </c:pt>
                <c:pt idx="90">
                  <c:v>7.5407331879020489E-3</c:v>
                </c:pt>
                <c:pt idx="91">
                  <c:v>6.5877120877821937E-4</c:v>
                </c:pt>
                <c:pt idx="92">
                  <c:v>-6.5307289301372862E-3</c:v>
                </c:pt>
                <c:pt idx="93">
                  <c:v>-1.3749871559452842E-2</c:v>
                </c:pt>
                <c:pt idx="94">
                  <c:v>-2.0655813119871524E-2</c:v>
                </c:pt>
                <c:pt idx="95">
                  <c:v>-2.6873426423957625E-2</c:v>
                </c:pt>
                <c:pt idx="96">
                  <c:v>-3.2043700340587122E-2</c:v>
                </c:pt>
                <c:pt idx="97">
                  <c:v>-3.5878805524204971E-2</c:v>
                </c:pt>
                <c:pt idx="98">
                  <c:v>-3.8209874197661975E-2</c:v>
                </c:pt>
                <c:pt idx="99">
                  <c:v>-3.9013576240236603E-2</c:v>
                </c:pt>
                <c:pt idx="100">
                  <c:v>-3.8409599069058054E-2</c:v>
                </c:pt>
                <c:pt idx="101">
                  <c:v>-3.6630763206920491E-2</c:v>
                </c:pt>
                <c:pt idx="102">
                  <c:v>-3.3976075000363704E-2</c:v>
                </c:pt>
                <c:pt idx="103">
                  <c:v>-3.0760650213599305E-2</c:v>
                </c:pt>
                <c:pt idx="104">
                  <c:v>-2.7274373447847555E-2</c:v>
                </c:pt>
                <c:pt idx="105">
                  <c:v>3.7886289557874875E-2</c:v>
                </c:pt>
                <c:pt idx="106">
                  <c:v>2.4411763406092746E-2</c:v>
                </c:pt>
                <c:pt idx="107">
                  <c:v>1.0469586205728021E-2</c:v>
                </c:pt>
                <c:pt idx="108">
                  <c:v>-3.3927414545189549E-3</c:v>
                </c:pt>
                <c:pt idx="109">
                  <c:v>-1.6531706792781264E-2</c:v>
                </c:pt>
                <c:pt idx="110">
                  <c:v>-2.8278853653810998E-2</c:v>
                </c:pt>
                <c:pt idx="111">
                  <c:v>-3.8033392417436751E-2</c:v>
                </c:pt>
                <c:pt idx="112">
                  <c:v>-4.535572684238609E-2</c:v>
                </c:pt>
                <c:pt idx="113">
                  <c:v>-5.003645303788673E-2</c:v>
                </c:pt>
                <c:pt idx="114">
                  <c:v>-5.2120671008747621E-2</c:v>
                </c:pt>
                <c:pt idx="115">
                  <c:v>-5.1881704393870187E-2</c:v>
                </c:pt>
                <c:pt idx="116">
                  <c:v>-4.9754943475425861E-2</c:v>
                </c:pt>
                <c:pt idx="117">
                  <c:v>-4.6253537330261718E-2</c:v>
                </c:pt>
                <c:pt idx="118">
                  <c:v>-4.1888874515745744E-2</c:v>
                </c:pt>
                <c:pt idx="119">
                  <c:v>-3.711177163876922E-2</c:v>
                </c:pt>
                <c:pt idx="120">
                  <c:v>7.1975928382995491E-2</c:v>
                </c:pt>
                <c:pt idx="121">
                  <c:v>5.0607022043623218E-2</c:v>
                </c:pt>
                <c:pt idx="122">
                  <c:v>2.8840892739312451E-2</c:v>
                </c:pt>
                <c:pt idx="123">
                  <c:v>7.5747845963398674E-3</c:v>
                </c:pt>
                <c:pt idx="124">
                  <c:v>-1.2199988133803075E-2</c:v>
                </c:pt>
                <c:pt idx="125">
                  <c:v>-2.9522469969260001E-2</c:v>
                </c:pt>
                <c:pt idx="126">
                  <c:v>-4.3603202724989742E-2</c:v>
                </c:pt>
                <c:pt idx="127">
                  <c:v>-5.394643973134805E-2</c:v>
                </c:pt>
                <c:pt idx="128">
                  <c:v>-6.0418710404930742E-2</c:v>
                </c:pt>
                <c:pt idx="129">
                  <c:v>-6.3244796292469374E-2</c:v>
                </c:pt>
                <c:pt idx="130">
                  <c:v>-6.2936255029405253E-2</c:v>
                </c:pt>
                <c:pt idx="131">
                  <c:v>-6.0178315125031911E-2</c:v>
                </c:pt>
                <c:pt idx="132">
                  <c:v>-5.5709133491494978E-2</c:v>
                </c:pt>
                <c:pt idx="133">
                  <c:v>-5.0219821497098582E-2</c:v>
                </c:pt>
                <c:pt idx="134">
                  <c:v>-4.4290094585953899E-2</c:v>
                </c:pt>
                <c:pt idx="135">
                  <c:v>0.10932841454985187</c:v>
                </c:pt>
                <c:pt idx="136">
                  <c:v>7.8671810134910203E-2</c:v>
                </c:pt>
                <c:pt idx="137">
                  <c:v>4.8046709568513535E-2</c:v>
                </c:pt>
                <c:pt idx="138">
                  <c:v>1.8769007951323857E-2</c:v>
                </c:pt>
                <c:pt idx="139">
                  <c:v>-7.8090234583481077E-3</c:v>
                </c:pt>
                <c:pt idx="140">
                  <c:v>-3.0485392215493512E-2</c:v>
                </c:pt>
                <c:pt idx="141">
                  <c:v>-4.838970528818809E-2</c:v>
                </c:pt>
                <c:pt idx="142">
                  <c:v>-6.1109584693777919E-2</c:v>
                </c:pt>
                <c:pt idx="143">
                  <c:v>-6.8726490646544569E-2</c:v>
                </c:pt>
                <c:pt idx="144">
                  <c:v>-7.1754843179181904E-2</c:v>
                </c:pt>
                <c:pt idx="145">
                  <c:v>-7.1009517409696077E-2</c:v>
                </c:pt>
                <c:pt idx="146">
                  <c:v>-6.7444937661200299E-2</c:v>
                </c:pt>
                <c:pt idx="147">
                  <c:v>-6.2008152439257724E-2</c:v>
                </c:pt>
                <c:pt idx="148">
                  <c:v>-5.5533203974044376E-2</c:v>
                </c:pt>
                <c:pt idx="149">
                  <c:v>-4.8684940104350094E-2</c:v>
                </c:pt>
                <c:pt idx="150">
                  <c:v>0.14902246104726835</c:v>
                </c:pt>
                <c:pt idx="151">
                  <c:v>0.10769083142749913</c:v>
                </c:pt>
                <c:pt idx="152">
                  <c:v>6.7325421434061283E-2</c:v>
                </c:pt>
                <c:pt idx="153">
                  <c:v>2.9692958995617857E-2</c:v>
                </c:pt>
                <c:pt idx="154">
                  <c:v>-3.5397757588873091E-3</c:v>
                </c:pt>
                <c:pt idx="155">
                  <c:v>-3.1049012491505934E-2</c:v>
                </c:pt>
                <c:pt idx="156">
                  <c:v>-5.2048433662341687E-2</c:v>
                </c:pt>
                <c:pt idx="157">
                  <c:v>-6.6380384935194492E-2</c:v>
                </c:pt>
                <c:pt idx="158">
                  <c:v>-7.4481729135054131E-2</c:v>
                </c:pt>
                <c:pt idx="159">
                  <c:v>-7.7243554769679257E-2</c:v>
                </c:pt>
                <c:pt idx="160">
                  <c:v>-7.58142140231155E-2</c:v>
                </c:pt>
                <c:pt idx="161">
                  <c:v>-7.140226681210482E-2</c:v>
                </c:pt>
                <c:pt idx="162">
                  <c:v>-6.5121741572843561E-2</c:v>
                </c:pt>
                <c:pt idx="163">
                  <c:v>-5.7898283064550693E-2</c:v>
                </c:pt>
                <c:pt idx="164">
                  <c:v>-5.043342655971661E-2</c:v>
                </c:pt>
                <c:pt idx="165">
                  <c:v>0.18964222323099555</c:v>
                </c:pt>
                <c:pt idx="166">
                  <c:v>0.13640642688400639</c:v>
                </c:pt>
                <c:pt idx="167">
                  <c:v>8.572415701226177E-2</c:v>
                </c:pt>
                <c:pt idx="168">
                  <c:v>3.9775657228210193E-2</c:v>
                </c:pt>
                <c:pt idx="169">
                  <c:v>4.123817068357738E-4</c:v>
                </c:pt>
                <c:pt idx="170">
                  <c:v>-3.1113384887293982E-2</c:v>
                </c:pt>
                <c:pt idx="171">
                  <c:v>-5.4308788025354993E-2</c:v>
                </c:pt>
                <c:pt idx="172">
                  <c:v>-6.9448566499524134E-2</c:v>
                </c:pt>
                <c:pt idx="173">
                  <c:v>-7.7439558933555475E-2</c:v>
                </c:pt>
                <c:pt idx="174">
                  <c:v>-7.9593708509047456E-2</c:v>
                </c:pt>
                <c:pt idx="175">
                  <c:v>-7.7379629563803398E-2</c:v>
                </c:pt>
                <c:pt idx="176">
                  <c:v>-7.2212182148714277E-2</c:v>
                </c:pt>
                <c:pt idx="177">
                  <c:v>-6.5312167558383205E-2</c:v>
                </c:pt>
                <c:pt idx="178">
                  <c:v>-5.7640017061026283E-2</c:v>
                </c:pt>
                <c:pt idx="179">
                  <c:v>-4.9888604030205785E-2</c:v>
                </c:pt>
                <c:pt idx="180">
                  <c:v>0.22929521390784302</c:v>
                </c:pt>
                <c:pt idx="181">
                  <c:v>0.16328796280702562</c:v>
                </c:pt>
                <c:pt idx="182">
                  <c:v>0.1021841762039184</c:v>
                </c:pt>
                <c:pt idx="183">
                  <c:v>4.8438637331392975E-2</c:v>
                </c:pt>
                <c:pt idx="184">
                  <c:v>3.8630321670209966E-3</c:v>
                </c:pt>
                <c:pt idx="185">
                  <c:v>-3.0615943475497787E-2</c:v>
                </c:pt>
                <c:pt idx="186">
                  <c:v>-5.5022154814942326E-2</c:v>
                </c:pt>
                <c:pt idx="187">
                  <c:v>-7.0212357017124916E-2</c:v>
                </c:pt>
                <c:pt idx="188">
                  <c:v>-7.762630702348039E-2</c:v>
                </c:pt>
                <c:pt idx="189">
                  <c:v>-7.8986918187592181E-2</c:v>
                </c:pt>
                <c:pt idx="190">
                  <c:v>-7.6028356029183453E-2</c:v>
                </c:pt>
                <c:pt idx="191">
                  <c:v>-7.0300653436877969E-2</c:v>
                </c:pt>
                <c:pt idx="192">
                  <c:v>-6.3064222114744606E-2</c:v>
                </c:pt>
                <c:pt idx="193">
                  <c:v>-5.5261428164619764E-2</c:v>
                </c:pt>
                <c:pt idx="194">
                  <c:v>-4.7540384449279438E-2</c:v>
                </c:pt>
                <c:pt idx="195">
                  <c:v>0.26573441521904506</c:v>
                </c:pt>
                <c:pt idx="196">
                  <c:v>0.18668220958486259</c:v>
                </c:pt>
                <c:pt idx="197">
                  <c:v>0.11567373544642034</c:v>
                </c:pt>
                <c:pt idx="198">
                  <c:v>5.517979131961237E-2</c:v>
                </c:pt>
                <c:pt idx="199">
                  <c:v>6.6660145704187102E-3</c:v>
                </c:pt>
                <c:pt idx="200">
                  <c:v>-2.9545308888305755E-2</c:v>
                </c:pt>
                <c:pt idx="201">
                  <c:v>-5.4188965364483366E-2</c:v>
                </c:pt>
                <c:pt idx="202">
                  <c:v>-6.8791997618501188E-2</c:v>
                </c:pt>
                <c:pt idx="203">
                  <c:v>-7.5323141357328982E-2</c:v>
                </c:pt>
                <c:pt idx="204">
                  <c:v>-7.5853951381010365E-2</c:v>
                </c:pt>
                <c:pt idx="205">
                  <c:v>-7.2299494408547549E-2</c:v>
                </c:pt>
                <c:pt idx="206">
                  <c:v>-6.6264508014372225E-2</c:v>
                </c:pt>
                <c:pt idx="207">
                  <c:v>-5.8986306845499215E-2</c:v>
                </c:pt>
                <c:pt idx="208">
                  <c:v>-5.1347382536981234E-2</c:v>
                </c:pt>
                <c:pt idx="209">
                  <c:v>-4.3927336394186556E-2</c:v>
                </c:pt>
                <c:pt idx="210">
                  <c:v>0.29659619076725718</c:v>
                </c:pt>
                <c:pt idx="211">
                  <c:v>0.20503276806937976</c:v>
                </c:pt>
                <c:pt idx="212">
                  <c:v>0.12534563056681591</c:v>
                </c:pt>
                <c:pt idx="213">
                  <c:v>5.9655222193458535E-2</c:v>
                </c:pt>
                <c:pt idx="214">
                  <c:v>8.735535474174938E-3</c:v>
                </c:pt>
                <c:pt idx="215">
                  <c:v>-2.7945668396557544E-2</c:v>
                </c:pt>
                <c:pt idx="216">
                  <c:v>-5.1956126143700931E-2</c:v>
                </c:pt>
                <c:pt idx="217">
                  <c:v>-6.5499122029443413E-2</c:v>
                </c:pt>
                <c:pt idx="218">
                  <c:v>-7.1002160135665182E-2</c:v>
                </c:pt>
                <c:pt idx="219">
                  <c:v>-7.0784305103131828E-2</c:v>
                </c:pt>
                <c:pt idx="220">
                  <c:v>-6.6843879728364142E-2</c:v>
                </c:pt>
                <c:pt idx="221">
                  <c:v>-6.0764293619455234E-2</c:v>
                </c:pt>
                <c:pt idx="222">
                  <c:v>-5.370978768338186E-2</c:v>
                </c:pt>
                <c:pt idx="223">
                  <c:v>-4.6475495848271597E-2</c:v>
                </c:pt>
                <c:pt idx="224">
                  <c:v>-3.9561049463016196E-2</c:v>
                </c:pt>
                <c:pt idx="225">
                  <c:v>0.31972894428500442</c:v>
                </c:pt>
                <c:pt idx="226">
                  <c:v>0.21712705143440925</c:v>
                </c:pt>
                <c:pt idx="227">
                  <c:v>0.13068088827548152</c:v>
                </c:pt>
                <c:pt idx="228">
                  <c:v>6.1736254463207629E-2</c:v>
                </c:pt>
                <c:pt idx="229">
                  <c:v>1.0056803760456035E-2</c:v>
                </c:pt>
                <c:pt idx="230">
                  <c:v>-2.5910020406880285E-2</c:v>
                </c:pt>
                <c:pt idx="231">
                  <c:v>-4.8585986300083039E-2</c:v>
                </c:pt>
                <c:pt idx="232">
                  <c:v>-6.0772854406696553E-2</c:v>
                </c:pt>
                <c:pt idx="233">
                  <c:v>-6.5236128418687311E-2</c:v>
                </c:pt>
                <c:pt idx="234">
                  <c:v>-6.4422895637654243E-2</c:v>
                </c:pt>
                <c:pt idx="235">
                  <c:v>-6.0320832253389467E-2</c:v>
                </c:pt>
                <c:pt idx="236">
                  <c:v>-5.4430347502296694E-2</c:v>
                </c:pt>
                <c:pt idx="237">
                  <c:v>-4.7809105175660171E-2</c:v>
                </c:pt>
                <c:pt idx="238">
                  <c:v>-4.1151412000327348E-2</c:v>
                </c:pt>
                <c:pt idx="239">
                  <c:v>-3.4875494358477477E-2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95-4F9C-A49D-D132FC13427E}"/>
            </c:ext>
          </c:extLst>
        </c:ser>
        <c:ser>
          <c:idx val="2"/>
          <c:order val="2"/>
          <c:tx>
            <c:strRef>
              <c:f>'Raw data and fitting summary'!$C$42</c:f>
              <c:strCache>
                <c:ptCount val="1"/>
                <c:pt idx="0">
                  <c:v>Uncompetitive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Uncompetitive!$AC$21:$AC$260</c:f>
              <c:numCache>
                <c:formatCode>General</c:formatCode>
                <c:ptCount val="24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</c:numCache>
            </c:numRef>
          </c:xVal>
          <c:yVal>
            <c:numRef>
              <c:f>Uncompetitive!$AB$21:$AB$260</c:f>
              <c:numCache>
                <c:formatCode>General</c:formatCode>
                <c:ptCount val="240"/>
                <c:pt idx="0">
                  <c:v>1.695045046467996</c:v>
                </c:pt>
                <c:pt idx="1">
                  <c:v>1.2475677275228243</c:v>
                </c:pt>
                <c:pt idx="2">
                  <c:v>0.76716405720389247</c:v>
                </c:pt>
                <c:pt idx="3">
                  <c:v>0.26734572511309374</c:v>
                </c:pt>
                <c:pt idx="4">
                  <c:v>-0.23373077176289137</c:v>
                </c:pt>
                <c:pt idx="5">
                  <c:v>-0.71439805728231853</c:v>
                </c:pt>
                <c:pt idx="6">
                  <c:v>-1.1515800327149464</c:v>
                </c:pt>
                <c:pt idx="7">
                  <c:v>-1.5236198801234764</c:v>
                </c:pt>
                <c:pt idx="8">
                  <c:v>-1.8132956084083585</c:v>
                </c:pt>
                <c:pt idx="9">
                  <c:v>-2.0103180825863873</c:v>
                </c:pt>
                <c:pt idx="10">
                  <c:v>-2.1126740326239064</c:v>
                </c:pt>
                <c:pt idx="11">
                  <c:v>-2.1264824848779407</c:v>
                </c:pt>
                <c:pt idx="12">
                  <c:v>-2.0644630066618506</c:v>
                </c:pt>
                <c:pt idx="13">
                  <c:v>-1.943491304316209</c:v>
                </c:pt>
                <c:pt idx="14">
                  <c:v>-1.7818980090564263</c:v>
                </c:pt>
                <c:pt idx="15">
                  <c:v>0.98063348695742825</c:v>
                </c:pt>
                <c:pt idx="16">
                  <c:v>0.71531320473809501</c:v>
                </c:pt>
                <c:pt idx="17">
                  <c:v>0.43183157242045667</c:v>
                </c:pt>
                <c:pt idx="18">
                  <c:v>0.13883141629291984</c:v>
                </c:pt>
                <c:pt idx="19">
                  <c:v>-0.15226731444817787</c:v>
                </c:pt>
                <c:pt idx="20">
                  <c:v>-0.4280861624041421</c:v>
                </c:pt>
                <c:pt idx="21">
                  <c:v>-0.67472924668056322</c:v>
                </c:pt>
                <c:pt idx="22">
                  <c:v>-0.87965016935423357</c:v>
                </c:pt>
                <c:pt idx="23">
                  <c:v>-1.0335444074604592</c:v>
                </c:pt>
                <c:pt idx="24">
                  <c:v>-1.1317744010700119</c:v>
                </c:pt>
                <c:pt idx="25">
                  <c:v>-1.1749280466523828</c:v>
                </c:pt>
                <c:pt idx="26">
                  <c:v>-1.1683732795642872</c:v>
                </c:pt>
                <c:pt idx="27">
                  <c:v>-1.1209877647316131</c:v>
                </c:pt>
                <c:pt idx="28">
                  <c:v>-1.0434688195632154</c:v>
                </c:pt>
                <c:pt idx="29">
                  <c:v>-0.94667799181410928</c:v>
                </c:pt>
                <c:pt idx="30">
                  <c:v>0.82545696930487544</c:v>
                </c:pt>
                <c:pt idx="31">
                  <c:v>0.60001779273515332</c:v>
                </c:pt>
                <c:pt idx="32">
                  <c:v>0.3594609521111547</c:v>
                </c:pt>
                <c:pt idx="33">
                  <c:v>0.11124958054372946</c:v>
                </c:pt>
                <c:pt idx="34">
                  <c:v>-0.13480320621741093</c:v>
                </c:pt>
                <c:pt idx="35">
                  <c:v>-0.36726005599082612</c:v>
                </c:pt>
                <c:pt idx="36">
                  <c:v>-0.57431799203244616</c:v>
                </c:pt>
                <c:pt idx="37">
                  <c:v>-0.74542118112402456</c:v>
                </c:pt>
                <c:pt idx="38">
                  <c:v>-0.8728737193585463</c:v>
                </c:pt>
                <c:pt idx="39">
                  <c:v>-0.95302463615823374</c:v>
                </c:pt>
                <c:pt idx="40">
                  <c:v>-0.98668879647215846</c:v>
                </c:pt>
                <c:pt idx="41">
                  <c:v>-0.97870327918828259</c:v>
                </c:pt>
                <c:pt idx="42">
                  <c:v>-0.93679381359872638</c:v>
                </c:pt>
                <c:pt idx="43">
                  <c:v>-0.87011284411872358</c:v>
                </c:pt>
                <c:pt idx="44">
                  <c:v>-0.78783965131345068</c:v>
                </c:pt>
                <c:pt idx="45">
                  <c:v>0.64293192684713318</c:v>
                </c:pt>
                <c:pt idx="46">
                  <c:v>0.46457811964222806</c:v>
                </c:pt>
                <c:pt idx="47">
                  <c:v>0.27458856726249081</c:v>
                </c:pt>
                <c:pt idx="48">
                  <c:v>7.8982084649076967E-2</c:v>
                </c:pt>
                <c:pt idx="49">
                  <c:v>-0.1143780087934676</c:v>
                </c:pt>
                <c:pt idx="50">
                  <c:v>-0.29638737814871874</c:v>
                </c:pt>
                <c:pt idx="51">
                  <c:v>-0.4577273278715932</c:v>
                </c:pt>
                <c:pt idx="52">
                  <c:v>-0.59016188835109062</c:v>
                </c:pt>
                <c:pt idx="53">
                  <c:v>-0.68781287763032939</c:v>
                </c:pt>
                <c:pt idx="54">
                  <c:v>-0.74806810211368102</c:v>
                </c:pt>
                <c:pt idx="55">
                  <c:v>-0.77186185182039413</c:v>
                </c:pt>
                <c:pt idx="56">
                  <c:v>-0.76326476653287401</c:v>
                </c:pt>
                <c:pt idx="57">
                  <c:v>-0.72854144244594599</c:v>
                </c:pt>
                <c:pt idx="58">
                  <c:v>-0.67497564534239052</c:v>
                </c:pt>
                <c:pt idx="59">
                  <c:v>-0.60977349899346311</c:v>
                </c:pt>
                <c:pt idx="60">
                  <c:v>0.43125532259112909</c:v>
                </c:pt>
                <c:pt idx="61">
                  <c:v>0.3077719531257479</c:v>
                </c:pt>
                <c:pt idx="62">
                  <c:v>0.17653748621917842</c:v>
                </c:pt>
                <c:pt idx="63">
                  <c:v>4.1818576216897441E-2</c:v>
                </c:pt>
                <c:pt idx="64">
                  <c:v>-9.0858333446931283E-2</c:v>
                </c:pt>
                <c:pt idx="65">
                  <c:v>-0.21515005595920478</c:v>
                </c:pt>
                <c:pt idx="66">
                  <c:v>-0.32463196905464287</c:v>
                </c:pt>
                <c:pt idx="67">
                  <c:v>-0.41371018497902501</c:v>
                </c:pt>
                <c:pt idx="68">
                  <c:v>-0.4784989343782744</c:v>
                </c:pt>
                <c:pt idx="69">
                  <c:v>-0.51742122058436912</c:v>
                </c:pt>
                <c:pt idx="70">
                  <c:v>-0.53135855748919436</c:v>
                </c:pt>
                <c:pt idx="71">
                  <c:v>-0.52332058954593208</c:v>
                </c:pt>
                <c:pt idx="72">
                  <c:v>-0.4977597490418777</c:v>
                </c:pt>
                <c:pt idx="73">
                  <c:v>-0.45974760073156595</c:v>
                </c:pt>
                <c:pt idx="74">
                  <c:v>-0.41422694981821317</c:v>
                </c:pt>
                <c:pt idx="75">
                  <c:v>0.18995974612562527</c:v>
                </c:pt>
                <c:pt idx="76">
                  <c:v>0.1294192144049795</c:v>
                </c:pt>
                <c:pt idx="77">
                  <c:v>6.5318991338434884E-2</c:v>
                </c:pt>
                <c:pt idx="78">
                  <c:v>-1.7287204032179204E-4</c:v>
                </c:pt>
                <c:pt idx="79">
                  <c:v>-6.4283525236444206E-2</c:v>
                </c:pt>
                <c:pt idx="80">
                  <c:v>-0.12386985301070652</c:v>
                </c:pt>
                <c:pt idx="81">
                  <c:v>-0.17579498811018723</c:v>
                </c:pt>
                <c:pt idx="82">
                  <c:v>-0.21738398383978907</c:v>
                </c:pt>
                <c:pt idx="83">
                  <c:v>-0.24684959864289269</c:v>
                </c:pt>
                <c:pt idx="84">
                  <c:v>-0.26356847977247266</c:v>
                </c:pt>
                <c:pt idx="85">
                  <c:v>-0.26812705106706414</c:v>
                </c:pt>
                <c:pt idx="86">
                  <c:v>-0.26213163909795334</c:v>
                </c:pt>
                <c:pt idx="87">
                  <c:v>-0.2478529543333905</c:v>
                </c:pt>
                <c:pt idx="88">
                  <c:v>-0.22781573941227906</c:v>
                </c:pt>
                <c:pt idx="89">
                  <c:v>-0.20443763124101499</c:v>
                </c:pt>
                <c:pt idx="90">
                  <c:v>-7.9423205313828404E-2</c:v>
                </c:pt>
                <c:pt idx="91">
                  <c:v>-6.9116298054428427E-2</c:v>
                </c:pt>
                <c:pt idx="92">
                  <c:v>-5.8049519916645309E-2</c:v>
                </c:pt>
                <c:pt idx="93">
                  <c:v>-4.6524512579379618E-2</c:v>
                </c:pt>
                <c:pt idx="94">
                  <c:v>-3.4939007656756615E-2</c:v>
                </c:pt>
                <c:pt idx="95">
                  <c:v>-2.3755467188463442E-2</c:v>
                </c:pt>
                <c:pt idx="96">
                  <c:v>-1.3448873250355931E-2</c:v>
                </c:pt>
                <c:pt idx="97">
                  <c:v>-4.4422762113827119E-3</c:v>
                </c:pt>
                <c:pt idx="98">
                  <c:v>2.9547529267484052E-3</c:v>
                </c:pt>
                <c:pt idx="99">
                  <c:v>8.5880693800968189E-3</c:v>
                </c:pt>
                <c:pt idx="100">
                  <c:v>1.2469912532665717E-2</c:v>
                </c:pt>
                <c:pt idx="101">
                  <c:v>1.4757703740140293E-2</c:v>
                </c:pt>
                <c:pt idx="102">
                  <c:v>1.5709715898711618E-2</c:v>
                </c:pt>
                <c:pt idx="103">
                  <c:v>1.5632139094276187E-2</c:v>
                </c:pt>
                <c:pt idx="104">
                  <c:v>1.4831270824081866E-2</c:v>
                </c:pt>
                <c:pt idx="105">
                  <c:v>-0.37268095777354482</c:v>
                </c:pt>
                <c:pt idx="106">
                  <c:v>-0.28441913149583975</c:v>
                </c:pt>
                <c:pt idx="107">
                  <c:v>-0.1912300215581233</c:v>
                </c:pt>
                <c:pt idx="108">
                  <c:v>-9.6252955182784206E-2</c:v>
                </c:pt>
                <c:pt idx="109">
                  <c:v>-3.4247864062191269E-3</c:v>
                </c:pt>
                <c:pt idx="110">
                  <c:v>8.2880157152249723E-2</c:v>
                </c:pt>
                <c:pt idx="111">
                  <c:v>0.15839241194712272</c:v>
                </c:pt>
                <c:pt idx="112">
                  <c:v>0.21957161998037833</c:v>
                </c:pt>
                <c:pt idx="113">
                  <c:v>0.26415740166076951</c:v>
                </c:pt>
                <c:pt idx="114">
                  <c:v>0.29149115723972496</c:v>
                </c:pt>
                <c:pt idx="115">
                  <c:v>0.30251864311356247</c:v>
                </c:pt>
                <c:pt idx="116">
                  <c:v>0.29948836288207836</c:v>
                </c:pt>
                <c:pt idx="117">
                  <c:v>0.28545500278332847</c:v>
                </c:pt>
                <c:pt idx="118">
                  <c:v>0.26373822415667103</c:v>
                </c:pt>
                <c:pt idx="119">
                  <c:v>0.23746660431531641</c:v>
                </c:pt>
                <c:pt idx="120">
                  <c:v>-0.68236730932586909</c:v>
                </c:pt>
                <c:pt idx="121">
                  <c:v>-0.5106264068562183</c:v>
                </c:pt>
                <c:pt idx="122">
                  <c:v>-0.33033209117515128</c:v>
                </c:pt>
                <c:pt idx="123">
                  <c:v>-0.14778079658996113</c:v>
                </c:pt>
                <c:pt idx="124">
                  <c:v>2.9300964475929447E-2</c:v>
                </c:pt>
                <c:pt idx="125">
                  <c:v>0.19250438630739986</c:v>
                </c:pt>
                <c:pt idx="126">
                  <c:v>0.33380654291857859</c:v>
                </c:pt>
                <c:pt idx="127">
                  <c:v>0.44674983188170003</c:v>
                </c:pt>
                <c:pt idx="128">
                  <c:v>0.52743492304924189</c:v>
                </c:pt>
                <c:pt idx="129">
                  <c:v>0.57504825505327606</c:v>
                </c:pt>
                <c:pt idx="130">
                  <c:v>0.59178182740313989</c:v>
                </c:pt>
                <c:pt idx="131">
                  <c:v>0.58220042039444841</c:v>
                </c:pt>
                <c:pt idx="132">
                  <c:v>0.55227597163991726</c:v>
                </c:pt>
                <c:pt idx="133">
                  <c:v>0.50837045672755865</c:v>
                </c:pt>
                <c:pt idx="134">
                  <c:v>0.45639984249341348</c:v>
                </c:pt>
                <c:pt idx="135">
                  <c:v>-0.99758403049454358</c:v>
                </c:pt>
                <c:pt idx="136">
                  <c:v>-0.73930573214476958</c:v>
                </c:pt>
                <c:pt idx="137">
                  <c:v>-0.46987022151698277</c:v>
                </c:pt>
                <c:pt idx="138">
                  <c:v>-0.19893766943973468</c:v>
                </c:pt>
                <c:pt idx="139">
                  <c:v>6.1928349709967634E-2</c:v>
                </c:pt>
                <c:pt idx="140">
                  <c:v>0.30043602422474347</c:v>
                </c:pt>
                <c:pt idx="141">
                  <c:v>0.50514785256329109</c:v>
                </c:pt>
                <c:pt idx="142">
                  <c:v>0.66714691929189396</c:v>
                </c:pt>
                <c:pt idx="143">
                  <c:v>0.78136621230185099</c:v>
                </c:pt>
                <c:pt idx="144">
                  <c:v>0.84721681185985975</c:v>
                </c:pt>
                <c:pt idx="145">
                  <c:v>0.868357667039938</c:v>
                </c:pt>
                <c:pt idx="146">
                  <c:v>0.85171938045993567</c:v>
                </c:pt>
                <c:pt idx="147">
                  <c:v>0.8061041162684357</c:v>
                </c:pt>
                <c:pt idx="148">
                  <c:v>0.74075015606216432</c:v>
                </c:pt>
                <c:pt idx="149">
                  <c:v>0.66417200008131716</c:v>
                </c:pt>
                <c:pt idx="150">
                  <c:v>-1.3043170299747775</c:v>
                </c:pt>
                <c:pt idx="151">
                  <c:v>-0.95977691510017848</c:v>
                </c:pt>
                <c:pt idx="152">
                  <c:v>-0.60301815325887276</c:v>
                </c:pt>
                <c:pt idx="153">
                  <c:v>-0.24708089093430985</c:v>
                </c:pt>
                <c:pt idx="154">
                  <c:v>9.2875090127214399E-2</c:v>
                </c:pt>
                <c:pt idx="155">
                  <c:v>0.40117250687600237</c:v>
                </c:pt>
                <c:pt idx="156">
                  <c:v>0.66363510390454383</c:v>
                </c:pt>
                <c:pt idx="157">
                  <c:v>0.86959858526613765</c:v>
                </c:pt>
                <c:pt idx="158">
                  <c:v>1.0134164807466099</c:v>
                </c:pt>
                <c:pt idx="159">
                  <c:v>1.095069161677662</c:v>
                </c:pt>
                <c:pt idx="160">
                  <c:v>1.119743094441787</c:v>
                </c:pt>
                <c:pt idx="161">
                  <c:v>1.096552579746886</c:v>
                </c:pt>
                <c:pt idx="162">
                  <c:v>1.0367982375513929</c:v>
                </c:pt>
                <c:pt idx="163">
                  <c:v>0.9522158500296114</c:v>
                </c:pt>
                <c:pt idx="164">
                  <c:v>0.85357230326772382</c:v>
                </c:pt>
                <c:pt idx="165">
                  <c:v>-1.586483068575065</c:v>
                </c:pt>
                <c:pt idx="166">
                  <c:v>-1.1599897209696834</c:v>
                </c:pt>
                <c:pt idx="167">
                  <c:v>-0.72222382491525039</c:v>
                </c:pt>
                <c:pt idx="168">
                  <c:v>-0.28935529959516337</c:v>
                </c:pt>
                <c:pt idx="169">
                  <c:v>0.12044774508984268</c:v>
                </c:pt>
                <c:pt idx="170">
                  <c:v>0.48898760477100822</c:v>
                </c:pt>
                <c:pt idx="171">
                  <c:v>0.8003379415772125</c:v>
                </c:pt>
                <c:pt idx="172">
                  <c:v>1.0429924127417838</c:v>
                </c:pt>
                <c:pt idx="173">
                  <c:v>1.2113553304342464</c:v>
                </c:pt>
                <c:pt idx="174">
                  <c:v>1.3062206965154508</c:v>
                </c:pt>
                <c:pt idx="175">
                  <c:v>1.3341619135654303</c:v>
                </c:pt>
                <c:pt idx="176">
                  <c:v>1.3060483949544053</c:v>
                </c:pt>
                <c:pt idx="177">
                  <c:v>1.2351069020052132</c:v>
                </c:pt>
                <c:pt idx="178">
                  <c:v>1.1349926117171385</c:v>
                </c:pt>
                <c:pt idx="179">
                  <c:v>1.0182367204169895</c:v>
                </c:pt>
                <c:pt idx="180">
                  <c:v>-1.8276801270571408</c:v>
                </c:pt>
                <c:pt idx="181">
                  <c:v>-1.327931743741714</c:v>
                </c:pt>
                <c:pt idx="182">
                  <c:v>-0.82015092308869875</c:v>
                </c:pt>
                <c:pt idx="183">
                  <c:v>-0.32307081013258276</c:v>
                </c:pt>
                <c:pt idx="184">
                  <c:v>0.14306837546818318</c:v>
                </c:pt>
                <c:pt idx="185">
                  <c:v>0.55872418779756661</c:v>
                </c:pt>
                <c:pt idx="186">
                  <c:v>0.90741973017929123</c:v>
                </c:pt>
                <c:pt idx="187">
                  <c:v>1.177790715967526</c:v>
                </c:pt>
                <c:pt idx="188">
                  <c:v>1.3648741020150288</c:v>
                </c:pt>
                <c:pt idx="189">
                  <c:v>1.4703791773392734</c:v>
                </c:pt>
                <c:pt idx="190">
                  <c:v>1.5019320620258538</c:v>
                </c:pt>
                <c:pt idx="191">
                  <c:v>1.4715235191293417</c:v>
                </c:pt>
                <c:pt idx="192">
                  <c:v>1.3935462840341986</c:v>
                </c:pt>
                <c:pt idx="193">
                  <c:v>1.2828439035874504</c:v>
                </c:pt>
                <c:pt idx="194">
                  <c:v>1.1531136240056616</c:v>
                </c:pt>
                <c:pt idx="195">
                  <c:v>-2.013400838943431</c:v>
                </c:pt>
                <c:pt idx="196">
                  <c:v>-1.4533487710602557</c:v>
                </c:pt>
                <c:pt idx="197">
                  <c:v>-0.89078441243773376</c:v>
                </c:pt>
                <c:pt idx="198">
                  <c:v>-0.34612573919235423</c:v>
                </c:pt>
                <c:pt idx="199">
                  <c:v>0.15952091255332412</c:v>
                </c:pt>
                <c:pt idx="200">
                  <c:v>0.60661269965378306</c:v>
                </c:pt>
                <c:pt idx="201">
                  <c:v>0.97936449610876508</c:v>
                </c:pt>
                <c:pt idx="202">
                  <c:v>1.267472389903892</c:v>
                </c:pt>
                <c:pt idx="203">
                  <c:v>1.4670584475375916</c:v>
                </c:pt>
                <c:pt idx="204">
                  <c:v>1.5807029850090424</c:v>
                </c:pt>
                <c:pt idx="205">
                  <c:v>1.6166178389952357</c:v>
                </c:pt>
                <c:pt idx="206">
                  <c:v>1.5871702968383123</c:v>
                </c:pt>
                <c:pt idx="207">
                  <c:v>1.5070660535812705</c:v>
                </c:pt>
                <c:pt idx="208">
                  <c:v>1.3915268429876111</c:v>
                </c:pt>
                <c:pt idx="209">
                  <c:v>1.2547519796163469</c:v>
                </c:pt>
                <c:pt idx="210">
                  <c:v>-2.1332476751134859</c:v>
                </c:pt>
                <c:pt idx="211">
                  <c:v>-1.5293896094419734</c:v>
                </c:pt>
                <c:pt idx="212">
                  <c:v>-0.93043267123836859</c:v>
                </c:pt>
                <c:pt idx="213">
                  <c:v>-0.35736749247507493</c:v>
                </c:pt>
                <c:pt idx="214">
                  <c:v>0.16915273086456839</c:v>
                </c:pt>
                <c:pt idx="215">
                  <c:v>0.63089678791883852</c:v>
                </c:pt>
                <c:pt idx="216">
                  <c:v>1.013863352265183</c:v>
                </c:pt>
                <c:pt idx="217">
                  <c:v>1.3095257719152804</c:v>
                </c:pt>
                <c:pt idx="218">
                  <c:v>1.5153642005012884</c:v>
                </c:pt>
                <c:pt idx="219">
                  <c:v>1.6346748593914531</c:v>
                </c:pt>
                <c:pt idx="220">
                  <c:v>1.6757521692886714</c:v>
                </c:pt>
                <c:pt idx="221">
                  <c:v>1.6506078190962448</c:v>
                </c:pt>
                <c:pt idx="222">
                  <c:v>1.5734327211289989</c:v>
                </c:pt>
                <c:pt idx="223">
                  <c:v>1.4590277455914513</c:v>
                </c:pt>
                <c:pt idx="224">
                  <c:v>1.3214186421713365</c:v>
                </c:pt>
                <c:pt idx="225">
                  <c:v>-2.1825917701516797</c:v>
                </c:pt>
                <c:pt idx="226">
                  <c:v>-1.553732581718509</c:v>
                </c:pt>
                <c:pt idx="227">
                  <c:v>-0.93834179001321871</c:v>
                </c:pt>
                <c:pt idx="228">
                  <c:v>-0.35678419573232567</c:v>
                </c:pt>
                <c:pt idx="229">
                  <c:v>0.17197206889594252</c:v>
                </c:pt>
                <c:pt idx="230">
                  <c:v>0.6320817741896585</c:v>
                </c:pt>
                <c:pt idx="231">
                  <c:v>1.0121069824482536</c:v>
                </c:pt>
                <c:pt idx="232">
                  <c:v>1.3057247089791395</c:v>
                </c:pt>
                <c:pt idx="233">
                  <c:v>1.5118564708289983</c:v>
                </c:pt>
                <c:pt idx="234">
                  <c:v>1.6343040443546843</c:v>
                </c:pt>
                <c:pt idx="235">
                  <c:v>1.6810042985571103</c:v>
                </c:pt>
                <c:pt idx="236">
                  <c:v>1.6630118993056544</c:v>
                </c:pt>
                <c:pt idx="237">
                  <c:v>1.59331454720264</c:v>
                </c:pt>
                <c:pt idx="238">
                  <c:v>1.4855965983683665</c:v>
                </c:pt>
                <c:pt idx="239">
                  <c:v>1.353083573125764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95-4F9C-A49D-D132FC13427E}"/>
            </c:ext>
          </c:extLst>
        </c:ser>
        <c:ser>
          <c:idx val="3"/>
          <c:order val="3"/>
          <c:tx>
            <c:strRef>
              <c:f>'Raw data and fitting summary'!$C$43</c:f>
              <c:strCache>
                <c:ptCount val="1"/>
                <c:pt idx="0">
                  <c:v>Mixed Non-competitive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'Mixed Non-competitive'!$AC$21:$AC$260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xVal>
          <c:yVal>
            <c:numRef>
              <c:f>'Mixed Non-competitive'!$AB$21:$AB$260</c:f>
              <c:numCache>
                <c:formatCode>General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-4.148111436563795E-7</c:v>
                </c:pt>
                <c:pt idx="16">
                  <c:v>-4.0351315888642603E-7</c:v>
                </c:pt>
                <c:pt idx="17">
                  <c:v>-3.9022596531879117E-7</c:v>
                </c:pt>
                <c:pt idx="18">
                  <c:v>-3.7479671988194241E-7</c:v>
                </c:pt>
                <c:pt idx="19">
                  <c:v>-3.571424684878366E-7</c:v>
                </c:pt>
                <c:pt idx="20">
                  <c:v>-3.3728021975321099E-7</c:v>
                </c:pt>
                <c:pt idx="21">
                  <c:v>-3.1535361344481316E-7</c:v>
                </c:pt>
                <c:pt idx="22">
                  <c:v>-2.9164923809332777E-7</c:v>
                </c:pt>
                <c:pt idx="23">
                  <c:v>-2.6659570373510633E-7</c:v>
                </c:pt>
                <c:pt idx="24">
                  <c:v>-2.4074105287041903E-7</c:v>
                </c:pt>
                <c:pt idx="25">
                  <c:v>-2.1470894129294038E-7</c:v>
                </c:pt>
                <c:pt idx="26">
                  <c:v>-1.8914023147686976E-7</c:v>
                </c:pt>
                <c:pt idx="27">
                  <c:v>-1.646311327263561E-7</c:v>
                </c:pt>
                <c:pt idx="28">
                  <c:v>-1.4168019024651812E-7</c:v>
                </c:pt>
                <c:pt idx="29">
                  <c:v>-1.2065360577295792E-7</c:v>
                </c:pt>
                <c:pt idx="30">
                  <c:v>-5.0940790430331617E-7</c:v>
                </c:pt>
                <c:pt idx="31">
                  <c:v>-4.9401687718386711E-7</c:v>
                </c:pt>
                <c:pt idx="32">
                  <c:v>-4.7603829500530992E-7</c:v>
                </c:pt>
                <c:pt idx="33">
                  <c:v>-4.5532510029033801E-7</c:v>
                </c:pt>
                <c:pt idx="34">
                  <c:v>-4.3183755416009717E-7</c:v>
                </c:pt>
                <c:pt idx="35">
                  <c:v>-4.0567916137490556E-7</c:v>
                </c:pt>
                <c:pt idx="36">
                  <c:v>-3.7712385214661026E-7</c:v>
                </c:pt>
                <c:pt idx="37">
                  <c:v>-3.4662545900232544E-7</c:v>
                </c:pt>
                <c:pt idx="38">
                  <c:v>-3.1480231577063478E-7</c:v>
                </c:pt>
                <c:pt idx="39">
                  <c:v>-2.8239442162458772E-7</c:v>
                </c:pt>
                <c:pt idx="40">
                  <c:v>-2.5019792992964085E-7</c:v>
                </c:pt>
                <c:pt idx="41">
                  <c:v>-2.1898852686774717E-7</c:v>
                </c:pt>
                <c:pt idx="42">
                  <c:v>-1.8944888680039185E-7</c:v>
                </c:pt>
                <c:pt idx="43">
                  <c:v>-1.621140963692369E-7</c:v>
                </c:pt>
                <c:pt idx="44">
                  <c:v>-1.3734319814773244E-7</c:v>
                </c:pt>
                <c:pt idx="45">
                  <c:v>-6.2294847502641915E-7</c:v>
                </c:pt>
                <c:pt idx="46">
                  <c:v>-6.0186584782684349E-7</c:v>
                </c:pt>
                <c:pt idx="47">
                  <c:v>-5.7743137915622356E-7</c:v>
                </c:pt>
                <c:pt idx="48">
                  <c:v>-5.4953530614909596E-7</c:v>
                </c:pt>
                <c:pt idx="49">
                  <c:v>-5.1822971158799191E-7</c:v>
                </c:pt>
                <c:pt idx="50">
                  <c:v>-4.837684812741827E-7</c:v>
                </c:pt>
                <c:pt idx="51">
                  <c:v>-4.4662961684593938E-7</c:v>
                </c:pt>
                <c:pt idx="52">
                  <c:v>-4.0750931340483021E-7</c:v>
                </c:pt>
                <c:pt idx="53">
                  <c:v>-3.672818040811876E-7</c:v>
                </c:pt>
                <c:pt idx="54">
                  <c:v>-3.269269663874752E-7</c:v>
                </c:pt>
                <c:pt idx="55">
                  <c:v>-2.8743722602087018E-7</c:v>
                </c:pt>
                <c:pt idx="56">
                  <c:v>-2.4972189738292627E-7</c:v>
                </c:pt>
                <c:pt idx="57">
                  <c:v>-2.1452796605814228E-7</c:v>
                </c:pt>
                <c:pt idx="58">
                  <c:v>-1.8239099652817004E-7</c:v>
                </c:pt>
                <c:pt idx="59">
                  <c:v>-1.5362072147695471E-7</c:v>
                </c:pt>
                <c:pt idx="60">
                  <c:v>-7.578838872035476E-7</c:v>
                </c:pt>
                <c:pt idx="61">
                  <c:v>-7.2890005320402906E-7</c:v>
                </c:pt>
                <c:pt idx="62">
                  <c:v>-6.9561194848688501E-7</c:v>
                </c:pt>
                <c:pt idx="63">
                  <c:v>-6.5800457349496355E-7</c:v>
                </c:pt>
                <c:pt idx="64">
                  <c:v>-6.1630131931167398E-7</c:v>
                </c:pt>
                <c:pt idx="65">
                  <c:v>-5.7100248262997866E-7</c:v>
                </c:pt>
                <c:pt idx="66">
                  <c:v>-5.2289241558867161E-7</c:v>
                </c:pt>
                <c:pt idx="67">
                  <c:v>-4.7300445515929823E-7</c:v>
                </c:pt>
                <c:pt idx="68">
                  <c:v>-4.2254204490888014E-7</c:v>
                </c:pt>
                <c:pt idx="69">
                  <c:v>-3.7276645237227513E-7</c:v>
                </c:pt>
                <c:pt idx="70">
                  <c:v>-3.2487238765810389E-7</c:v>
                </c:pt>
                <c:pt idx="71">
                  <c:v>-2.7987696160636233E-7</c:v>
                </c:pt>
                <c:pt idx="72">
                  <c:v>-2.3854298003556096E-7</c:v>
                </c:pt>
                <c:pt idx="73">
                  <c:v>-2.0134674150185106E-7</c:v>
                </c:pt>
                <c:pt idx="74">
                  <c:v>-1.6848803241487076E-7</c:v>
                </c:pt>
                <c:pt idx="75">
                  <c:v>-9.1629172338514309E-7</c:v>
                </c:pt>
                <c:pt idx="76">
                  <c:v>-8.7639728008070961E-7</c:v>
                </c:pt>
                <c:pt idx="77">
                  <c:v>-8.3105694592688906E-7</c:v>
                </c:pt>
                <c:pt idx="78">
                  <c:v>-7.8044805462695876E-7</c:v>
                </c:pt>
                <c:pt idx="79">
                  <c:v>-7.2508819215499898E-7</c:v>
                </c:pt>
                <c:pt idx="80">
                  <c:v>-6.6586038194316188E-7</c:v>
                </c:pt>
                <c:pt idx="81">
                  <c:v>-6.0398730106214771E-7</c:v>
                </c:pt>
                <c:pt idx="82">
                  <c:v>-5.4094727364173423E-7</c:v>
                </c:pt>
                <c:pt idx="83">
                  <c:v>-4.7834002803170961E-7</c:v>
                </c:pt>
                <c:pt idx="84">
                  <c:v>-4.1772622694224992E-7</c:v>
                </c:pt>
                <c:pt idx="85">
                  <c:v>-3.6047404439187858E-7</c:v>
                </c:pt>
                <c:pt idx="86">
                  <c:v>-3.0764416614204038E-7</c:v>
                </c:pt>
                <c:pt idx="87">
                  <c:v>-2.5993174901373095E-7</c:v>
                </c:pt>
                <c:pt idx="88">
                  <c:v>-2.1766688806934553E-7</c:v>
                </c:pt>
                <c:pt idx="89">
                  <c:v>-1.8086080899593071E-7</c:v>
                </c:pt>
                <c:pt idx="90">
                  <c:v>-1.09945654358512E-6</c:v>
                </c:pt>
                <c:pt idx="91">
                  <c:v>-1.0446378642114951E-6</c:v>
                </c:pt>
                <c:pt idx="92">
                  <c:v>-9.8308674267855167E-7</c:v>
                </c:pt>
                <c:pt idx="93">
                  <c:v>-9.1532786861137083E-7</c:v>
                </c:pt>
                <c:pt idx="94">
                  <c:v>-8.4235130159981964E-7</c:v>
                </c:pt>
                <c:pt idx="95">
                  <c:v>-7.6560215056531433E-7</c:v>
                </c:pt>
                <c:pt idx="96">
                  <c:v>-6.8689485033246456E-7</c:v>
                </c:pt>
                <c:pt idx="97">
                  <c:v>-6.0825515024731658E-7</c:v>
                </c:pt>
                <c:pt idx="98">
                  <c:v>-5.3171527714113154E-7</c:v>
                </c:pt>
                <c:pt idx="99">
                  <c:v>-4.5910451440533961E-7</c:v>
                </c:pt>
                <c:pt idx="100">
                  <c:v>-3.9188031042414195E-7</c:v>
                </c:pt>
                <c:pt idx="101">
                  <c:v>-3.3103156749092477E-7</c:v>
                </c:pt>
                <c:pt idx="102">
                  <c:v>-2.7706275806949066E-7</c:v>
                </c:pt>
                <c:pt idx="103">
                  <c:v>-2.3004550886440711E-7</c:v>
                </c:pt>
                <c:pt idx="104">
                  <c:v>-1.8971156867664263E-7</c:v>
                </c:pt>
                <c:pt idx="105">
                  <c:v>-1.3073144220498989E-6</c:v>
                </c:pt>
                <c:pt idx="106">
                  <c:v>-1.2323687546000883E-6</c:v>
                </c:pt>
                <c:pt idx="107">
                  <c:v>-1.1493846283627818E-6</c:v>
                </c:pt>
                <c:pt idx="108">
                  <c:v>-1.0594633632621253E-6</c:v>
                </c:pt>
                <c:pt idx="109">
                  <c:v>-9.6430605722730434E-7</c:v>
                </c:pt>
                <c:pt idx="110">
                  <c:v>-8.6613202832097613E-7</c:v>
                </c:pt>
                <c:pt idx="111">
                  <c:v>-7.6749722843771906E-7</c:v>
                </c:pt>
                <c:pt idx="112">
                  <c:v>-6.7103708989435518E-7</c:v>
                </c:pt>
                <c:pt idx="113">
                  <c:v>-5.7918512741395034E-7</c:v>
                </c:pt>
                <c:pt idx="114">
                  <c:v>-4.9392974332818085E-7</c:v>
                </c:pt>
                <c:pt idx="115">
                  <c:v>-4.166597964427865E-7</c:v>
                </c:pt>
                <c:pt idx="116">
                  <c:v>-3.4812028903985492E-7</c:v>
                </c:pt>
                <c:pt idx="117">
                  <c:v>-2.8846679622773763E-7</c:v>
                </c:pt>
                <c:pt idx="118">
                  <c:v>-2.3738500898318193E-7</c:v>
                </c:pt>
                <c:pt idx="119">
                  <c:v>-1.942358607287531E-7</c:v>
                </c:pt>
                <c:pt idx="120">
                  <c:v>-1.5377877833344655E-6</c:v>
                </c:pt>
                <c:pt idx="121">
                  <c:v>-1.4362212858998191E-6</c:v>
                </c:pt>
                <c:pt idx="122">
                  <c:v>-1.3255428061853536E-6</c:v>
                </c:pt>
                <c:pt idx="123">
                  <c:v>-1.2077413646949253E-6</c:v>
                </c:pt>
                <c:pt idx="124">
                  <c:v>-1.0855150023303395E-6</c:v>
                </c:pt>
                <c:pt idx="125">
                  <c:v>-9.6206844979462858E-7</c:v>
                </c:pt>
                <c:pt idx="126">
                  <c:v>-8.4079707729500797E-7</c:v>
                </c:pt>
                <c:pt idx="127">
                  <c:v>-7.2491649127925939E-7</c:v>
                </c:pt>
                <c:pt idx="128">
                  <c:v>-6.1712029353344633E-7</c:v>
                </c:pt>
                <c:pt idx="129">
                  <c:v>-5.1934232914163658E-7</c:v>
                </c:pt>
                <c:pt idx="130">
                  <c:v>-4.3266501048577766E-7</c:v>
                </c:pt>
                <c:pt idx="131">
                  <c:v>-3.5736938519548289E-7</c:v>
                </c:pt>
                <c:pt idx="132">
                  <c:v>-2.9308597326860308E-7</c:v>
                </c:pt>
                <c:pt idx="133">
                  <c:v>-2.3899111667446959E-7</c:v>
                </c:pt>
                <c:pt idx="134">
                  <c:v>-1.9400015371928703E-7</c:v>
                </c:pt>
                <c:pt idx="135">
                  <c:v>-1.7860914525158478E-6</c:v>
                </c:pt>
                <c:pt idx="136">
                  <c:v>-1.6501945871993939E-6</c:v>
                </c:pt>
                <c:pt idx="137">
                  <c:v>-1.5047673915802307E-6</c:v>
                </c:pt>
                <c:pt idx="138">
                  <c:v>-1.3530629718871978E-6</c:v>
                </c:pt>
                <c:pt idx="139">
                  <c:v>-1.1990649824156208E-6</c:v>
                </c:pt>
                <c:pt idx="140">
                  <c:v>-1.0471084399554798E-6</c:v>
                </c:pt>
                <c:pt idx="141">
                  <c:v>-9.0140324271459349E-7</c:v>
                </c:pt>
                <c:pt idx="142">
                  <c:v>-7.6556502026647877E-7</c:v>
                </c:pt>
                <c:pt idx="143">
                  <c:v>-6.4226203022599293E-7</c:v>
                </c:pt>
                <c:pt idx="144">
                  <c:v>-5.3304953162580659E-7</c:v>
                </c:pt>
                <c:pt idx="145">
                  <c:v>-4.3840181618293173E-7</c:v>
                </c:pt>
                <c:pt idx="146">
                  <c:v>-3.5789606700475929E-7</c:v>
                </c:pt>
                <c:pt idx="147">
                  <c:v>-2.9047367711143579E-7</c:v>
                </c:pt>
                <c:pt idx="148">
                  <c:v>-2.3470759868970958E-7</c:v>
                </c:pt>
                <c:pt idx="149">
                  <c:v>-1.8902740772652749E-7</c:v>
                </c:pt>
                <c:pt idx="150">
                  <c:v>-2.0441635459889085E-6</c:v>
                </c:pt>
                <c:pt idx="151">
                  <c:v>-1.8653788611544542E-6</c:v>
                </c:pt>
                <c:pt idx="152">
                  <c:v>-1.6779144313971983E-6</c:v>
                </c:pt>
                <c:pt idx="153">
                  <c:v>-1.4866708433203257E-6</c:v>
                </c:pt>
                <c:pt idx="154">
                  <c:v>-1.2971219405244483E-6</c:v>
                </c:pt>
                <c:pt idx="155">
                  <c:v>-1.1147164507008256E-6</c:v>
                </c:pt>
                <c:pt idx="156">
                  <c:v>-9.4425195573677456E-7</c:v>
                </c:pt>
                <c:pt idx="157">
                  <c:v>-7.8936878633584229E-7</c:v>
                </c:pt>
                <c:pt idx="158">
                  <c:v>-6.5227575074544575E-7</c:v>
                </c:pt>
                <c:pt idx="159">
                  <c:v>-5.337427122498184E-7</c:v>
                </c:pt>
                <c:pt idx="160">
                  <c:v>-4.3331424981474242E-7</c:v>
                </c:pt>
                <c:pt idx="161">
                  <c:v>-3.4964903772305433E-7</c:v>
                </c:pt>
                <c:pt idx="162">
                  <c:v>-2.8088376469170839E-7</c:v>
                </c:pt>
                <c:pt idx="163">
                  <c:v>-2.2494769957859262E-7</c:v>
                </c:pt>
                <c:pt idx="164">
                  <c:v>-1.7979243827070945E-7</c:v>
                </c:pt>
                <c:pt idx="165">
                  <c:v>-2.3004461180420321E-6</c:v>
                </c:pt>
                <c:pt idx="166">
                  <c:v>-2.0701308667270268E-6</c:v>
                </c:pt>
                <c:pt idx="167">
                  <c:v>-1.8340233722824451E-6</c:v>
                </c:pt>
                <c:pt idx="168">
                  <c:v>-1.5989493373780306E-6</c:v>
                </c:pt>
                <c:pt idx="169">
                  <c:v>-1.3718689659825145E-6</c:v>
                </c:pt>
                <c:pt idx="170">
                  <c:v>-1.1590634017011325E-6</c:v>
                </c:pt>
                <c:pt idx="171">
                  <c:v>-9.6543323646613999E-7</c:v>
                </c:pt>
                <c:pt idx="172">
                  <c:v>-7.9407279685028698E-7</c:v>
                </c:pt>
                <c:pt idx="173">
                  <c:v>-6.4619289386058654E-7</c:v>
                </c:pt>
                <c:pt idx="174">
                  <c:v>-5.213543521342956E-7</c:v>
                </c:pt>
                <c:pt idx="175">
                  <c:v>-4.1789589699803287E-7</c:v>
                </c:pt>
                <c:pt idx="176">
                  <c:v>-3.3341883076687395E-7</c:v>
                </c:pt>
                <c:pt idx="177">
                  <c:v>-2.6521952589675379E-7</c:v>
                </c:pt>
                <c:pt idx="178">
                  <c:v>-2.106118599520812E-7</c:v>
                </c:pt>
                <c:pt idx="179">
                  <c:v>-1.6712864425727503E-7</c:v>
                </c:pt>
                <c:pt idx="180">
                  <c:v>-2.5402714953770555E-6</c:v>
                </c:pt>
                <c:pt idx="181">
                  <c:v>-2.2508867321135995E-6</c:v>
                </c:pt>
                <c:pt idx="182">
                  <c:v>-1.9614295432290874E-6</c:v>
                </c:pt>
                <c:pt idx="183">
                  <c:v>-1.6806645062317216E-6</c:v>
                </c:pt>
                <c:pt idx="184">
                  <c:v>-1.4166953512528835E-6</c:v>
                </c:pt>
                <c:pt idx="185">
                  <c:v>-1.1760221676482274E-6</c:v>
                </c:pt>
                <c:pt idx="186">
                  <c:v>-9.6291361462164105E-7</c:v>
                </c:pt>
                <c:pt idx="187">
                  <c:v>-7.7921932462032828E-7</c:v>
                </c:pt>
                <c:pt idx="188">
                  <c:v>-6.2460444105738588E-7</c:v>
                </c:pt>
                <c:pt idx="189">
                  <c:v>-4.9707167537604846E-7</c:v>
                </c:pt>
                <c:pt idx="190">
                  <c:v>-3.935908701180324E-7</c:v>
                </c:pt>
                <c:pt idx="191">
                  <c:v>-3.1068171191250826E-7</c:v>
                </c:pt>
                <c:pt idx="192">
                  <c:v>-2.4485942118346316E-7</c:v>
                </c:pt>
                <c:pt idx="193">
                  <c:v>-1.9291876696136967E-7</c:v>
                </c:pt>
                <c:pt idx="194">
                  <c:v>-1.5207628512037275E-7</c:v>
                </c:pt>
                <c:pt idx="195">
                  <c:v>-2.7470495780335114E-6</c:v>
                </c:pt>
                <c:pt idx="196">
                  <c:v>-2.3936681259328907E-6</c:v>
                </c:pt>
                <c:pt idx="197">
                  <c:v>-2.0493658636766554E-6</c:v>
                </c:pt>
                <c:pt idx="198">
                  <c:v>-1.7244363075263891E-6</c:v>
                </c:pt>
                <c:pt idx="199">
                  <c:v>-1.4273668913489246E-6</c:v>
                </c:pt>
                <c:pt idx="200">
                  <c:v>-1.1639510608674186E-6</c:v>
                </c:pt>
                <c:pt idx="201">
                  <c:v>-9.3693846814346671E-7</c:v>
                </c:pt>
                <c:pt idx="202">
                  <c:v>-7.462400910540623E-7</c:v>
                </c:pt>
                <c:pt idx="203">
                  <c:v>-5.8954215065298854E-7</c:v>
                </c:pt>
                <c:pt idx="204">
                  <c:v>-4.6310229295798422E-7</c:v>
                </c:pt>
                <c:pt idx="205">
                  <c:v>-3.6251730106684477E-7</c:v>
                </c:pt>
                <c:pt idx="206">
                  <c:v>-2.8332800261487989E-7</c:v>
                </c:pt>
                <c:pt idx="207">
                  <c:v>-2.2141475208847794E-7</c:v>
                </c:pt>
                <c:pt idx="208">
                  <c:v>-1.7320140388576988E-7</c:v>
                </c:pt>
                <c:pt idx="209">
                  <c:v>-1.3571691859226576E-7</c:v>
                </c:pt>
                <c:pt idx="210">
                  <c:v>-2.9042638196585813E-6</c:v>
                </c:pt>
                <c:pt idx="211">
                  <c:v>-2.4861105352158575E-6</c:v>
                </c:pt>
                <c:pt idx="212">
                  <c:v>-2.0897494374949588E-6</c:v>
                </c:pt>
                <c:pt idx="213">
                  <c:v>-1.7260835933896601E-6</c:v>
                </c:pt>
                <c:pt idx="214">
                  <c:v>-1.4028458208414918E-6</c:v>
                </c:pt>
                <c:pt idx="215">
                  <c:v>-1.1240222166364333E-6</c:v>
                </c:pt>
                <c:pt idx="216">
                  <c:v>-8.8998255076688793E-7</c:v>
                </c:pt>
                <c:pt idx="217">
                  <c:v>-6.9817148951045738E-7</c:v>
                </c:pt>
                <c:pt idx="218">
                  <c:v>-5.4408701855024333E-7</c:v>
                </c:pt>
                <c:pt idx="219">
                  <c:v>-4.2226820751167793E-7</c:v>
                </c:pt>
                <c:pt idx="220">
                  <c:v>-3.2710005859470925E-7</c:v>
                </c:pt>
                <c:pt idx="221">
                  <c:v>-2.5335582498620113E-7</c:v>
                </c:pt>
                <c:pt idx="222">
                  <c:v>-1.9648728222243506E-7</c:v>
                </c:pt>
                <c:pt idx="223">
                  <c:v>-1.5272154452183884E-7</c:v>
                </c:pt>
                <c:pt idx="224">
                  <c:v>-1.1903431229587369E-7</c:v>
                </c:pt>
                <c:pt idx="225">
                  <c:v>-2.997991253472776E-6</c:v>
                </c:pt>
                <c:pt idx="226">
                  <c:v>-2.5195881354633798E-6</c:v>
                </c:pt>
                <c:pt idx="227">
                  <c:v>-2.0786904979530618E-6</c:v>
                </c:pt>
                <c:pt idx="228">
                  <c:v>-1.6854459188309079E-6</c:v>
                </c:pt>
                <c:pt idx="229">
                  <c:v>-1.3454996619088888E-6</c:v>
                </c:pt>
                <c:pt idx="230">
                  <c:v>-1.0599861894888818E-6</c:v>
                </c:pt>
                <c:pt idx="231">
                  <c:v>-8.2626525488294078E-7</c:v>
                </c:pt>
                <c:pt idx="232">
                  <c:v>-6.3908646819044179E-7</c:v>
                </c:pt>
                <c:pt idx="233">
                  <c:v>-4.9182876349362914E-7</c:v>
                </c:pt>
                <c:pt idx="234">
                  <c:v>-3.7754912840526345E-7</c:v>
                </c:pt>
                <c:pt idx="235">
                  <c:v>-2.8971384735676509E-7</c:v>
                </c:pt>
                <c:pt idx="236">
                  <c:v>-2.2260685161867855E-7</c:v>
                </c:pt>
                <c:pt idx="237">
                  <c:v>-1.7148082309681456E-7</c:v>
                </c:pt>
                <c:pt idx="238">
                  <c:v>-1.3253882558128538E-7</c:v>
                </c:pt>
                <c:pt idx="239">
                  <c:v>-1.0282498297264908E-7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95-4F9C-A49D-D132FC13427E}"/>
            </c:ext>
          </c:extLst>
        </c:ser>
        <c:ser>
          <c:idx val="4"/>
          <c:order val="4"/>
          <c:tx>
            <c:strRef>
              <c:f>'Raw data and fitting summary'!$C$44</c:f>
              <c:strCache>
                <c:ptCount val="1"/>
                <c:pt idx="0">
                  <c:v>Modifier equation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'Modifier equation'!$AC$21:$AC$260</c:f>
              <c:numCache>
                <c:formatCode>General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</c:numCache>
            </c:numRef>
          </c:xVal>
          <c:yVal>
            <c:numRef>
              <c:f>'Modifier equation'!$AB$21:$AB$260</c:f>
              <c:numCache>
                <c:formatCode>General</c:formatCode>
                <c:ptCount val="240"/>
                <c:pt idx="0">
                  <c:v>-4.2150662793005722E-5</c:v>
                </c:pt>
                <c:pt idx="1">
                  <c:v>-3.5794175946790574E-5</c:v>
                </c:pt>
                <c:pt idx="2">
                  <c:v>-2.8555780051675583E-5</c:v>
                </c:pt>
                <c:pt idx="3">
                  <c:v>-2.0486045864132052E-5</c:v>
                </c:pt>
                <c:pt idx="4">
                  <c:v>-1.1716918786319752E-5</c:v>
                </c:pt>
                <c:pt idx="5">
                  <c:v>-2.4770641982030384E-6</c:v>
                </c:pt>
                <c:pt idx="6">
                  <c:v>6.9042145938169597E-6</c:v>
                </c:pt>
                <c:pt idx="7">
                  <c:v>1.6011341054777972E-5</c:v>
                </c:pt>
                <c:pt idx="8">
                  <c:v>2.4379285381570526E-5</c:v>
                </c:pt>
                <c:pt idx="9">
                  <c:v>3.1550925690737586E-5</c:v>
                </c:pt>
                <c:pt idx="10">
                  <c:v>3.7144933875410402E-5</c:v>
                </c:pt>
                <c:pt idx="11">
                  <c:v>4.0917562860620649E-5</c:v>
                </c:pt>
                <c:pt idx="12">
                  <c:v>4.280069759321492E-5</c:v>
                </c:pt>
                <c:pt idx="13">
                  <c:v>4.2904953111211341E-5</c:v>
                </c:pt>
                <c:pt idx="14">
                  <c:v>4.1488100853470655E-5</c:v>
                </c:pt>
                <c:pt idx="15">
                  <c:v>-3.8300036477423305E-5</c:v>
                </c:pt>
                <c:pt idx="16">
                  <c:v>-3.1802699323790762E-5</c:v>
                </c:pt>
                <c:pt idx="17">
                  <c:v>-2.4587853189927955E-5</c:v>
                </c:pt>
                <c:pt idx="18">
                  <c:v>-1.6782816228300135E-5</c:v>
                </c:pt>
                <c:pt idx="19">
                  <c:v>-8.5992154392755538E-6</c:v>
                </c:pt>
                <c:pt idx="20">
                  <c:v>-3.3331107651690672E-7</c:v>
                </c:pt>
                <c:pt idx="21">
                  <c:v>7.6502828303404158E-6</c:v>
                </c:pt>
                <c:pt idx="22">
                  <c:v>1.4953994904587375E-5</c:v>
                </c:pt>
                <c:pt idx="23">
                  <c:v>2.1198597220717375E-5</c:v>
                </c:pt>
                <c:pt idx="24">
                  <c:v>2.6080387005578132E-5</c:v>
                </c:pt>
                <c:pt idx="25">
                  <c:v>2.9419583107426206E-5</c:v>
                </c:pt>
                <c:pt idx="26">
                  <c:v>3.1185968595082159E-5</c:v>
                </c:pt>
                <c:pt idx="27">
                  <c:v>3.149455495599085E-5</c:v>
                </c:pt>
                <c:pt idx="28">
                  <c:v>3.0573990426496778E-5</c:v>
                </c:pt>
                <c:pt idx="29">
                  <c:v>2.8718757968615449E-5</c:v>
                </c:pt>
                <c:pt idx="30">
                  <c:v>-3.7405515392663347E-5</c:v>
                </c:pt>
                <c:pt idx="31">
                  <c:v>-3.0888327144040773E-5</c:v>
                </c:pt>
                <c:pt idx="32">
                  <c:v>-2.3694344628566455E-5</c:v>
                </c:pt>
                <c:pt idx="33">
                  <c:v>-1.5966616304652348E-5</c:v>
                </c:pt>
                <c:pt idx="34">
                  <c:v>-7.9312531209296822E-6</c:v>
                </c:pt>
                <c:pt idx="35">
                  <c:v>1.0593373822587182E-7</c:v>
                </c:pt>
                <c:pt idx="36">
                  <c:v>7.7798796151995475E-6</c:v>
                </c:pt>
                <c:pt idx="37">
                  <c:v>1.470500897582383E-5</c:v>
                </c:pt>
                <c:pt idx="38">
                  <c:v>2.0527447324170112E-5</c:v>
                </c:pt>
                <c:pt idx="39">
                  <c:v>2.4979506827449427E-5</c:v>
                </c:pt>
                <c:pt idx="40">
                  <c:v>2.792188110767313E-5</c:v>
                </c:pt>
                <c:pt idx="41">
                  <c:v>2.9361260362570363E-5</c:v>
                </c:pt>
                <c:pt idx="42">
                  <c:v>2.9438781409929504E-5</c:v>
                </c:pt>
                <c:pt idx="43">
                  <c:v>2.8394365290118628E-5</c:v>
                </c:pt>
                <c:pt idx="44">
                  <c:v>2.6518912196848987E-5</c:v>
                </c:pt>
                <c:pt idx="45">
                  <c:v>-3.6322821513223857E-5</c:v>
                </c:pt>
                <c:pt idx="46">
                  <c:v>-2.9788202491332072E-5</c:v>
                </c:pt>
                <c:pt idx="47">
                  <c:v>-2.262713294065577E-5</c:v>
                </c:pt>
                <c:pt idx="48">
                  <c:v>-1.5000542347820556E-5</c:v>
                </c:pt>
                <c:pt idx="49">
                  <c:v>-7.1500442349048399E-6</c:v>
                </c:pt>
                <c:pt idx="50">
                  <c:v>6.098453457781261E-7</c:v>
                </c:pt>
                <c:pt idx="51">
                  <c:v>7.9167832183202336E-6</c:v>
                </c:pt>
                <c:pt idx="52">
                  <c:v>1.4402554892711805E-5</c:v>
                </c:pt>
                <c:pt idx="53">
                  <c:v>1.9745304819629439E-5</c:v>
                </c:pt>
                <c:pt idx="54">
                  <c:v>2.3719841601987923E-5</c:v>
                </c:pt>
                <c:pt idx="55">
                  <c:v>2.6232065700959595E-5</c:v>
                </c:pt>
                <c:pt idx="56">
                  <c:v>2.7327527452492006E-5</c:v>
                </c:pt>
                <c:pt idx="57">
                  <c:v>2.7172545943088267E-5</c:v>
                </c:pt>
                <c:pt idx="58">
                  <c:v>2.6015205067952962E-5</c:v>
                </c:pt>
                <c:pt idx="59">
                  <c:v>2.413870008854957E-5</c:v>
                </c:pt>
                <c:pt idx="60">
                  <c:v>-3.5022355314495712E-5</c:v>
                </c:pt>
                <c:pt idx="61">
                  <c:v>-2.8476443956648723E-5</c:v>
                </c:pt>
                <c:pt idx="62">
                  <c:v>-2.1365919305793568E-5</c:v>
                </c:pt>
                <c:pt idx="63">
                  <c:v>-1.3871440392776435E-5</c:v>
                </c:pt>
                <c:pt idx="64">
                  <c:v>-6.2503242030942374E-6</c:v>
                </c:pt>
                <c:pt idx="65">
                  <c:v>1.1763815521703691E-6</c:v>
                </c:pt>
                <c:pt idx="66">
                  <c:v>8.0538477060798641E-6</c:v>
                </c:pt>
                <c:pt idx="67">
                  <c:v>1.4038073656408301E-5</c:v>
                </c:pt>
                <c:pt idx="68">
                  <c:v>1.8846733496502566E-5</c:v>
                </c:pt>
                <c:pt idx="69">
                  <c:v>2.2303448204752385E-5</c:v>
                </c:pt>
                <c:pt idx="70">
                  <c:v>2.4362854238013654E-5</c:v>
                </c:pt>
                <c:pt idx="71">
                  <c:v>2.5109428294811664E-5</c:v>
                </c:pt>
                <c:pt idx="72">
                  <c:v>2.4731729398652647E-5</c:v>
                </c:pt>
                <c:pt idx="73">
                  <c:v>2.3481313383477698E-5</c:v>
                </c:pt>
                <c:pt idx="74">
                  <c:v>2.1628679767626835E-5</c:v>
                </c:pt>
                <c:pt idx="75">
                  <c:v>-3.3474847986880718E-5</c:v>
                </c:pt>
                <c:pt idx="76">
                  <c:v>-2.6929386990559578E-5</c:v>
                </c:pt>
                <c:pt idx="77">
                  <c:v>-1.989454098882959E-5</c:v>
                </c:pt>
                <c:pt idx="78">
                  <c:v>-1.2571850909637305E-5</c:v>
                </c:pt>
                <c:pt idx="79">
                  <c:v>-5.2332225113360664E-6</c:v>
                </c:pt>
                <c:pt idx="80">
                  <c:v>1.7977404294100552E-6</c:v>
                </c:pt>
                <c:pt idx="81">
                  <c:v>8.180404735824709E-6</c:v>
                </c:pt>
                <c:pt idx="82">
                  <c:v>1.3603219062297001E-5</c:v>
                </c:pt>
                <c:pt idx="83">
                  <c:v>1.7831212319130429E-5</c:v>
                </c:pt>
                <c:pt idx="84">
                  <c:v>2.074213605585129E-5</c:v>
                </c:pt>
                <c:pt idx="85">
                  <c:v>2.2340818052413169E-5</c:v>
                </c:pt>
                <c:pt idx="86">
                  <c:v>2.2748206842670982E-5</c:v>
                </c:pt>
                <c:pt idx="87">
                  <c:v>2.2169920328884984E-5</c:v>
                </c:pt>
                <c:pt idx="88">
                  <c:v>2.0854856883190109E-5</c:v>
                </c:pt>
                <c:pt idx="89">
                  <c:v>1.905534782720153E-5</c:v>
                </c:pt>
                <c:pt idx="90">
                  <c:v>-3.1654183931806301E-5</c:v>
                </c:pt>
                <c:pt idx="91">
                  <c:v>-2.5128886983694088E-5</c:v>
                </c:pt>
                <c:pt idx="92">
                  <c:v>-1.8204492894469126E-5</c:v>
                </c:pt>
                <c:pt idx="93">
                  <c:v>-1.1103340586515742E-5</c:v>
                </c:pt>
                <c:pt idx="94">
                  <c:v>-4.1089157640783469E-6</c:v>
                </c:pt>
                <c:pt idx="95">
                  <c:v>2.4588183968887733E-6</c:v>
                </c:pt>
                <c:pt idx="96">
                  <c:v>8.2820329776467361E-6</c:v>
                </c:pt>
                <c:pt idx="97">
                  <c:v>1.3090770928592121E-5</c:v>
                </c:pt>
                <c:pt idx="98">
                  <c:v>1.6704644523635181E-5</c:v>
                </c:pt>
                <c:pt idx="99">
                  <c:v>1.9058786758563429E-5</c:v>
                </c:pt>
                <c:pt idx="100">
                  <c:v>2.0206733695182777E-5</c:v>
                </c:pt>
                <c:pt idx="101">
                  <c:v>2.0300535024553312E-5</c:v>
                </c:pt>
                <c:pt idx="102">
                  <c:v>1.9555568870011086E-5</c:v>
                </c:pt>
                <c:pt idx="103">
                  <c:v>1.821099482768318E-5</c:v>
                </c:pt>
                <c:pt idx="104">
                  <c:v>1.6495639640901061E-5</c:v>
                </c:pt>
                <c:pt idx="105">
                  <c:v>-2.954137290700487E-5</c:v>
                </c:pt>
                <c:pt idx="106">
                  <c:v>-2.3066631417378858E-5</c:v>
                </c:pt>
                <c:pt idx="107">
                  <c:v>-1.6299151203824636E-5</c:v>
                </c:pt>
                <c:pt idx="108">
                  <c:v>-9.4800881420553651E-6</c:v>
                </c:pt>
                <c:pt idx="109">
                  <c:v>-2.899045229654007E-6</c:v>
                </c:pt>
                <c:pt idx="110">
                  <c:v>3.1362676740087636E-6</c:v>
                </c:pt>
                <c:pt idx="111">
                  <c:v>8.3409838786963064E-6</c:v>
                </c:pt>
                <c:pt idx="112">
                  <c:v>1.2495843391135963E-5</c:v>
                </c:pt>
                <c:pt idx="113">
                  <c:v>1.5480413626534073E-5</c:v>
                </c:pt>
                <c:pt idx="114">
                  <c:v>1.7287264442167327E-5</c:v>
                </c:pt>
                <c:pt idx="115">
                  <c:v>1.8013614131007216E-5</c:v>
                </c:pt>
                <c:pt idx="116">
                  <c:v>1.7834390063420358E-5</c:v>
                </c:pt>
                <c:pt idx="117">
                  <c:v>1.696590494493222E-5</c:v>
                </c:pt>
                <c:pt idx="118">
                  <c:v>1.563036185814326E-5</c:v>
                </c:pt>
                <c:pt idx="119">
                  <c:v>1.4028632336238189E-5</c:v>
                </c:pt>
                <c:pt idx="120">
                  <c:v>-2.7129622125698916E-5</c:v>
                </c:pt>
                <c:pt idx="121">
                  <c:v>-2.0749187072510722E-5</c:v>
                </c:pt>
                <c:pt idx="122">
                  <c:v>-1.4198185372293892E-5</c:v>
                </c:pt>
                <c:pt idx="123">
                  <c:v>-7.7320268729863528E-6</c:v>
                </c:pt>
                <c:pt idx="124">
                  <c:v>-1.6381581104951692E-6</c:v>
                </c:pt>
                <c:pt idx="125">
                  <c:v>3.7987433447739249E-6</c:v>
                </c:pt>
                <c:pt idx="126">
                  <c:v>8.337530661428616E-6</c:v>
                </c:pt>
                <c:pt idx="127">
                  <c:v>1.1817273609437962E-5</c:v>
                </c:pt>
                <c:pt idx="128">
                  <c:v>1.4179596636409997E-5</c:v>
                </c:pt>
                <c:pt idx="129">
                  <c:v>1.5470493997860046E-5</c:v>
                </c:pt>
                <c:pt idx="130">
                  <c:v>1.582224337060012E-5</c:v>
                </c:pt>
                <c:pt idx="131">
                  <c:v>1.54222445916119E-5</c:v>
                </c:pt>
                <c:pt idx="132">
                  <c:v>1.447842789881193E-5</c:v>
                </c:pt>
                <c:pt idx="133">
                  <c:v>1.3189684638703625E-5</c:v>
                </c:pt>
                <c:pt idx="134">
                  <c:v>1.1726066279305059E-5</c:v>
                </c:pt>
                <c:pt idx="135">
                  <c:v>-2.4430107814055191E-5</c:v>
                </c:pt>
                <c:pt idx="136">
                  <c:v>-1.8203086067813956E-5</c:v>
                </c:pt>
                <c:pt idx="137">
                  <c:v>-1.1941219355549038E-5</c:v>
                </c:pt>
                <c:pt idx="138">
                  <c:v>-5.9065142412606519E-6</c:v>
                </c:pt>
                <c:pt idx="139">
                  <c:v>-3.7327963120503682E-7</c:v>
                </c:pt>
                <c:pt idx="140">
                  <c:v>4.4088782997775411E-6</c:v>
                </c:pt>
                <c:pt idx="141">
                  <c:v>8.2523318498672893E-6</c:v>
                </c:pt>
                <c:pt idx="142">
                  <c:v>1.105894448283351E-5</c:v>
                </c:pt>
                <c:pt idx="143">
                  <c:v>1.2830040289735223E-5</c:v>
                </c:pt>
                <c:pt idx="144">
                  <c:v>1.3656714895837752E-5</c:v>
                </c:pt>
                <c:pt idx="145">
                  <c:v>1.3694785381712649E-5</c:v>
                </c:pt>
                <c:pt idx="146">
                  <c:v>1.3132785868563701E-5</c:v>
                </c:pt>
                <c:pt idx="147">
                  <c:v>1.2161735311266852E-5</c:v>
                </c:pt>
                <c:pt idx="148">
                  <c:v>1.0952650584261647E-5</c:v>
                </c:pt>
                <c:pt idx="149">
                  <c:v>9.6439300714123988E-6</c:v>
                </c:pt>
                <c:pt idx="150">
                  <c:v>-2.1477543359793572E-5</c:v>
                </c:pt>
                <c:pt idx="151">
                  <c:v>-1.5478755956976897E-5</c:v>
                </c:pt>
                <c:pt idx="152">
                  <c:v>-9.5894244189764777E-6</c:v>
                </c:pt>
                <c:pt idx="153">
                  <c:v>-4.0673531973567378E-6</c:v>
                </c:pt>
                <c:pt idx="154">
                  <c:v>8.3914671478169112E-7</c:v>
                </c:pt>
                <c:pt idx="155">
                  <c:v>4.9271975886000519E-6</c:v>
                </c:pt>
                <c:pt idx="156">
                  <c:v>8.0695703283950593E-6</c:v>
                </c:pt>
                <c:pt idx="157">
                  <c:v>1.0230684295287062E-5</c:v>
                </c:pt>
                <c:pt idx="158">
                  <c:v>1.1464247950954132E-5</c:v>
                </c:pt>
                <c:pt idx="159">
                  <c:v>1.1894484199359567E-5</c:v>
                </c:pt>
                <c:pt idx="160">
                  <c:v>1.1687759879475124E-5</c:v>
                </c:pt>
                <c:pt idx="161">
                  <c:v>1.1023040029645159E-5</c:v>
                </c:pt>
                <c:pt idx="162">
                  <c:v>1.0067882463715705E-5</c:v>
                </c:pt>
                <c:pt idx="163">
                  <c:v>8.9632538831097008E-6</c:v>
                </c:pt>
                <c:pt idx="164">
                  <c:v>7.8171530035753278E-6</c:v>
                </c:pt>
                <c:pt idx="165">
                  <c:v>-1.8334088949245597E-5</c:v>
                </c:pt>
                <c:pt idx="166">
                  <c:v>-1.2651706848387789E-5</c:v>
                </c:pt>
                <c:pt idx="167">
                  <c:v>-7.2236316093210462E-6</c:v>
                </c:pt>
                <c:pt idx="168">
                  <c:v>-2.2902561269688704E-6</c:v>
                </c:pt>
                <c:pt idx="169">
                  <c:v>1.9391654797473734E-6</c:v>
                </c:pt>
                <c:pt idx="170">
                  <c:v>5.3175768970348258E-6</c:v>
                </c:pt>
                <c:pt idx="171">
                  <c:v>7.7802335063381634E-6</c:v>
                </c:pt>
                <c:pt idx="172">
                  <c:v>9.3483697654050957E-6</c:v>
                </c:pt>
                <c:pt idx="173">
                  <c:v>1.0116355049660797E-5</c:v>
                </c:pt>
                <c:pt idx="174">
                  <c:v>1.0227468384638172E-5</c:v>
                </c:pt>
                <c:pt idx="175">
                  <c:v>9.8460092901042628E-6</c:v>
                </c:pt>
                <c:pt idx="176">
                  <c:v>9.1327730777912564E-6</c:v>
                </c:pt>
                <c:pt idx="177">
                  <c:v>8.2280532596179512E-6</c:v>
                </c:pt>
                <c:pt idx="178">
                  <c:v>7.2430754314289914E-6</c:v>
                </c:pt>
                <c:pt idx="179">
                  <c:v>6.2584375906116207E-6</c:v>
                </c:pt>
                <c:pt idx="180">
                  <c:v>-1.5089780459831559E-5</c:v>
                </c:pt>
                <c:pt idx="181">
                  <c:v>-9.8193943003366257E-6</c:v>
                </c:pt>
                <c:pt idx="182">
                  <c:v>-4.9380079598648763E-6</c:v>
                </c:pt>
                <c:pt idx="183">
                  <c:v>-6.546637116855436E-7</c:v>
                </c:pt>
                <c:pt idx="184">
                  <c:v>2.8713499018451216E-6</c:v>
                </c:pt>
                <c:pt idx="185">
                  <c:v>5.5531437679334772E-6</c:v>
                </c:pt>
                <c:pt idx="186">
                  <c:v>7.3846289900814099E-6</c:v>
                </c:pt>
                <c:pt idx="187">
                  <c:v>8.4329950889028282E-6</c:v>
                </c:pt>
                <c:pt idx="188">
                  <c:v>8.8187630180591725E-6</c:v>
                </c:pt>
                <c:pt idx="189">
                  <c:v>8.6901876250600196E-6</c:v>
                </c:pt>
                <c:pt idx="190">
                  <c:v>8.1990064542125651E-6</c:v>
                </c:pt>
                <c:pt idx="191">
                  <c:v>7.4823088231923407E-6</c:v>
                </c:pt>
                <c:pt idx="192">
                  <c:v>6.6522263224566558E-6</c:v>
                </c:pt>
                <c:pt idx="193">
                  <c:v>5.7926533534313762E-6</c:v>
                </c:pt>
                <c:pt idx="194">
                  <c:v>4.9609231749236926E-6</c:v>
                </c:pt>
                <c:pt idx="195">
                  <c:v>-1.1857815723104181E-5</c:v>
                </c:pt>
                <c:pt idx="196">
                  <c:v>-7.09287164646355E-6</c:v>
                </c:pt>
                <c:pt idx="197">
                  <c:v>-2.8294682481444511E-6</c:v>
                </c:pt>
                <c:pt idx="198">
                  <c:v>7.6691340922252493E-7</c:v>
                </c:pt>
                <c:pt idx="199">
                  <c:v>3.593272077218046E-6</c:v>
                </c:pt>
                <c:pt idx="200">
                  <c:v>5.6210595387184981E-6</c:v>
                </c:pt>
                <c:pt idx="201">
                  <c:v>6.8932840919799787E-6</c:v>
                </c:pt>
                <c:pt idx="202">
                  <c:v>7.5087470330359452E-6</c:v>
                </c:pt>
                <c:pt idx="203">
                  <c:v>7.5991203871694779E-6</c:v>
                </c:pt>
                <c:pt idx="204">
                  <c:v>7.305571175564296E-6</c:v>
                </c:pt>
                <c:pt idx="205">
                  <c:v>6.7600758648644899E-6</c:v>
                </c:pt>
                <c:pt idx="206">
                  <c:v>6.0737871709903857E-6</c:v>
                </c:pt>
                <c:pt idx="207">
                  <c:v>5.3322679900436043E-6</c:v>
                </c:pt>
                <c:pt idx="208">
                  <c:v>4.5958972303417056E-6</c:v>
                </c:pt>
                <c:pt idx="209">
                  <c:v>3.9033331262761095E-6</c:v>
                </c:pt>
                <c:pt idx="210">
                  <c:v>-8.7640116923637379E-6</c:v>
                </c:pt>
                <c:pt idx="211">
                  <c:v>-4.5837921129887604E-6</c:v>
                </c:pt>
                <c:pt idx="212">
                  <c:v>-9.8455410846298719E-7</c:v>
                </c:pt>
                <c:pt idx="213">
                  <c:v>1.9196479312810766E-6</c:v>
                </c:pt>
                <c:pt idx="214">
                  <c:v>4.0821529134760226E-6</c:v>
                </c:pt>
                <c:pt idx="215">
                  <c:v>5.524735703588135E-6</c:v>
                </c:pt>
                <c:pt idx="216">
                  <c:v>6.3258186200343403E-6</c:v>
                </c:pt>
                <c:pt idx="217">
                  <c:v>6.600443453130822E-6</c:v>
                </c:pt>
                <c:pt idx="218">
                  <c:v>6.4782247251038427E-6</c:v>
                </c:pt>
                <c:pt idx="219">
                  <c:v>6.0845903515627242E-6</c:v>
                </c:pt>
                <c:pt idx="220">
                  <c:v>5.5281995325895394E-6</c:v>
                </c:pt>
                <c:pt idx="221">
                  <c:v>4.8949166007172806E-6</c:v>
                </c:pt>
                <c:pt idx="222">
                  <c:v>4.2470447703113479E-6</c:v>
                </c:pt>
                <c:pt idx="223">
                  <c:v>3.6258951965351116E-6</c:v>
                </c:pt>
                <c:pt idx="224">
                  <c:v>3.0559078727510069E-6</c:v>
                </c:pt>
                <c:pt idx="225">
                  <c:v>-5.9315060472187042E-6</c:v>
                </c:pt>
                <c:pt idx="226">
                  <c:v>-2.3891328444491933E-6</c:v>
                </c:pt>
                <c:pt idx="227">
                  <c:v>5.3314619563593624E-7</c:v>
                </c:pt>
                <c:pt idx="228">
                  <c:v>2.7743576342942333E-6</c:v>
                </c:pt>
                <c:pt idx="229">
                  <c:v>4.3377630385421639E-6</c:v>
                </c:pt>
                <c:pt idx="230">
                  <c:v>5.2827943370914454E-6</c:v>
                </c:pt>
                <c:pt idx="231">
                  <c:v>5.7080443665036285E-6</c:v>
                </c:pt>
                <c:pt idx="232">
                  <c:v>5.730902503220392E-6</c:v>
                </c:pt>
                <c:pt idx="233">
                  <c:v>5.4691259587791308E-6</c:v>
                </c:pt>
                <c:pt idx="234">
                  <c:v>5.0276388772196867E-6</c:v>
                </c:pt>
                <c:pt idx="235">
                  <c:v>4.4914545056506938E-6</c:v>
                </c:pt>
                <c:pt idx="236">
                  <c:v>3.9238339577529757E-6</c:v>
                </c:pt>
                <c:pt idx="237">
                  <c:v>3.3679819124721178E-6</c:v>
                </c:pt>
                <c:pt idx="238">
                  <c:v>2.8505625510044652E-6</c:v>
                </c:pt>
                <c:pt idx="239">
                  <c:v>2.3857265082360968E-6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95-4F9C-A49D-D132FC13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499344"/>
        <c:axId val="1"/>
      </c:scatterChart>
      <c:valAx>
        <c:axId val="68949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At val="0"/>
        <c:crossBetween val="midCat"/>
        <c:majorUnit val="1"/>
        <c:minorUnit val="1"/>
      </c:valAx>
      <c:valAx>
        <c:axId val="1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689499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'Non-competitive'!$Y$21:$Y$260</c:f>
              <c:numCache>
                <c:formatCode>General</c:formatCode>
                <c:ptCount val="240"/>
                <c:pt idx="0">
                  <c:v>15.005095275928621</c:v>
                </c:pt>
                <c:pt idx="1">
                  <c:v>14.411039919430653</c:v>
                </c:pt>
                <c:pt idx="2">
                  <c:v>13.731498242606955</c:v>
                </c:pt>
                <c:pt idx="3">
                  <c:v>12.967176504318287</c:v>
                </c:pt>
                <c:pt idx="4">
                  <c:v>12.123644631858111</c:v>
                </c:pt>
                <c:pt idx="5">
                  <c:v>11.211954189079174</c:v>
                </c:pt>
                <c:pt idx="6">
                  <c:v>10.248594383218341</c:v>
                </c:pt>
                <c:pt idx="7">
                  <c:v>9.254618718735081</c:v>
                </c:pt>
                <c:pt idx="8">
                  <c:v>8.2539644473535425</c:v>
                </c:pt>
                <c:pt idx="9">
                  <c:v>7.2712155707949604</c:v>
                </c:pt>
                <c:pt idx="10">
                  <c:v>6.3292364141232245</c:v>
                </c:pt>
                <c:pt idx="11">
                  <c:v>5.4471456519977428</c:v>
                </c:pt>
                <c:pt idx="12">
                  <c:v>4.6389893810643281</c:v>
                </c:pt>
                <c:pt idx="13">
                  <c:v>3.9132594783612094</c:v>
                </c:pt>
                <c:pt idx="14">
                  <c:v>3.2731829118374862</c:v>
                </c:pt>
                <c:pt idx="15">
                  <c:v>14.000737034903199</c:v>
                </c:pt>
                <c:pt idx="16">
                  <c:v>13.446444464442395</c:v>
                </c:pt>
                <c:pt idx="17">
                  <c:v>12.812387556004873</c:v>
                </c:pt>
                <c:pt idx="18">
                  <c:v>12.099225295382208</c:v>
                </c:pt>
                <c:pt idx="19">
                  <c:v>11.312154789684033</c:v>
                </c:pt>
                <c:pt idx="20">
                  <c:v>10.461487872089775</c:v>
                </c:pt>
                <c:pt idx="21">
                  <c:v>9.5626100533337581</c:v>
                </c:pt>
                <c:pt idx="22">
                  <c:v>8.6351656325143757</c:v>
                </c:pt>
                <c:pt idx="23">
                  <c:v>7.701489633872737</c:v>
                </c:pt>
                <c:pt idx="24">
                  <c:v>6.7845205417726708</c:v>
                </c:pt>
                <c:pt idx="25">
                  <c:v>5.9055922695824989</c:v>
                </c:pt>
                <c:pt idx="26">
                  <c:v>5.0825437934259945</c:v>
                </c:pt>
                <c:pt idx="27">
                  <c:v>4.3284810417820205</c:v>
                </c:pt>
                <c:pt idx="28">
                  <c:v>3.6513274923199082</c:v>
                </c:pt>
                <c:pt idx="29">
                  <c:v>3.0540941175689595</c:v>
                </c:pt>
                <c:pt idx="30">
                  <c:v>13.770309903670446</c:v>
                </c:pt>
                <c:pt idx="31">
                  <c:v>13.22513999914905</c:v>
                </c:pt>
                <c:pt idx="32">
                  <c:v>12.601518535223153</c:v>
                </c:pt>
                <c:pt idx="33">
                  <c:v>11.900093651954913</c:v>
                </c:pt>
                <c:pt idx="34">
                  <c:v>11.125976921351135</c:v>
                </c:pt>
                <c:pt idx="35">
                  <c:v>10.2893104622304</c:v>
                </c:pt>
                <c:pt idx="36">
                  <c:v>9.4052265672934183</c:v>
                </c:pt>
                <c:pt idx="37">
                  <c:v>8.4930462255531918</c:v>
                </c:pt>
                <c:pt idx="38">
                  <c:v>7.5747368666342698</c:v>
                </c:pt>
                <c:pt idx="39">
                  <c:v>6.6728594484078698</c:v>
                </c:pt>
                <c:pt idx="40">
                  <c:v>5.8083967661230895</c:v>
                </c:pt>
                <c:pt idx="41">
                  <c:v>4.9988941982108042</c:v>
                </c:pt>
                <c:pt idx="42">
                  <c:v>4.2572419729696636</c:v>
                </c:pt>
                <c:pt idx="43">
                  <c:v>3.5912331617750901</c:v>
                </c:pt>
                <c:pt idx="44">
                  <c:v>3.003829181925084</c:v>
                </c:pt>
                <c:pt idx="45">
                  <c:v>13.492727158920522</c:v>
                </c:pt>
                <c:pt idx="46">
                  <c:v>12.958546822499679</c:v>
                </c:pt>
                <c:pt idx="47">
                  <c:v>12.347496357981381</c:v>
                </c:pt>
                <c:pt idx="48">
                  <c:v>11.660210840180987</c:v>
                </c:pt>
                <c:pt idx="49">
                  <c:v>10.901698801725827</c:v>
                </c:pt>
                <c:pt idx="50">
                  <c:v>10.081897915986342</c:v>
                </c:pt>
                <c:pt idx="51">
                  <c:v>9.2156354379864194</c:v>
                </c:pt>
                <c:pt idx="52">
                  <c:v>8.3218428830671467</c:v>
                </c:pt>
                <c:pt idx="53">
                  <c:v>7.4220448600703257</c:v>
                </c:pt>
                <c:pt idx="54">
                  <c:v>6.5383475417059147</c:v>
                </c:pt>
                <c:pt idx="55">
                  <c:v>5.6913107507599001</c:v>
                </c:pt>
                <c:pt idx="56">
                  <c:v>4.8981261848573814</c:v>
                </c:pt>
                <c:pt idx="57">
                  <c:v>4.1714242302907927</c:v>
                </c:pt>
                <c:pt idx="58">
                  <c:v>3.5188408652286789</c:v>
                </c:pt>
                <c:pt idx="59">
                  <c:v>2.9432778105389943</c:v>
                </c:pt>
                <c:pt idx="60">
                  <c:v>13.161099357057761</c:v>
                </c:pt>
                <c:pt idx="61">
                  <c:v>12.640048245639326</c:v>
                </c:pt>
                <c:pt idx="62">
                  <c:v>12.044016340378077</c:v>
                </c:pt>
                <c:pt idx="63">
                  <c:v>11.373623107053291</c:v>
                </c:pt>
                <c:pt idx="64">
                  <c:v>10.633753977258225</c:v>
                </c:pt>
                <c:pt idx="65">
                  <c:v>9.8341023736098094</c:v>
                </c:pt>
                <c:pt idx="66">
                  <c:v>8.9891311229527133</c:v>
                </c:pt>
                <c:pt idx="67">
                  <c:v>8.1173064368577368</c:v>
                </c:pt>
                <c:pt idx="68">
                  <c:v>7.2396238866613567</c:v>
                </c:pt>
                <c:pt idx="69">
                  <c:v>6.3776463137382864</c:v>
                </c:pt>
                <c:pt idx="70">
                  <c:v>5.5514282161349735</c:v>
                </c:pt>
                <c:pt idx="71">
                  <c:v>4.7777387494042936</c:v>
                </c:pt>
                <c:pt idx="72">
                  <c:v>4.0688978668777596</c:v>
                </c:pt>
                <c:pt idx="73">
                  <c:v>3.4323538676413072</c:v>
                </c:pt>
                <c:pt idx="74">
                  <c:v>2.870937153303132</c:v>
                </c:pt>
                <c:pt idx="75">
                  <c:v>12.768805525449174</c:v>
                </c:pt>
                <c:pt idx="76">
                  <c:v>12.263285421845266</c:v>
                </c:pt>
                <c:pt idx="77">
                  <c:v>11.685019482293447</c:v>
                </c:pt>
                <c:pt idx="78">
                  <c:v>11.034608708112124</c:v>
                </c:pt>
                <c:pt idx="79">
                  <c:v>10.316792910484979</c:v>
                </c:pt>
                <c:pt idx="80">
                  <c:v>9.5409765794864114</c:v>
                </c:pt>
                <c:pt idx="81">
                  <c:v>8.7211914474449763</c:v>
                </c:pt>
                <c:pt idx="82">
                  <c:v>7.8753533022399713</c:v>
                </c:pt>
                <c:pt idx="83">
                  <c:v>7.0238318987085853</c:v>
                </c:pt>
                <c:pt idx="84">
                  <c:v>6.187547353067564</c:v>
                </c:pt>
                <c:pt idx="85">
                  <c:v>5.3859563975030618</c:v>
                </c:pt>
                <c:pt idx="86">
                  <c:v>4.6353283481467766</c:v>
                </c:pt>
                <c:pt idx="87">
                  <c:v>3.9476159365984689</c:v>
                </c:pt>
                <c:pt idx="88">
                  <c:v>3.330045449959504</c:v>
                </c:pt>
                <c:pt idx="89">
                  <c:v>2.7853629238545277</c:v>
                </c:pt>
                <c:pt idx="90">
                  <c:v>12.310143850633585</c:v>
                </c:pt>
                <c:pt idx="91">
                  <c:v>11.822782273832345</c:v>
                </c:pt>
                <c:pt idx="92">
                  <c:v>11.265287926720793</c:v>
                </c:pt>
                <c:pt idx="93">
                  <c:v>10.638240222359082</c:v>
                </c:pt>
                <c:pt idx="94">
                  <c:v>9.9462087156190169</c:v>
                </c:pt>
                <c:pt idx="95">
                  <c:v>9.19826008273958</c:v>
                </c:pt>
                <c:pt idx="96">
                  <c:v>8.4079220294324575</c:v>
                </c:pt>
                <c:pt idx="97">
                  <c:v>7.5924667998047504</c:v>
                </c:pt>
                <c:pt idx="98">
                  <c:v>6.7715324572405464</c:v>
                </c:pt>
                <c:pt idx="99">
                  <c:v>5.9652876572563622</c:v>
                </c:pt>
                <c:pt idx="100">
                  <c:v>5.1924902368008006</c:v>
                </c:pt>
                <c:pt idx="101">
                  <c:v>4.4688251102954526</c:v>
                </c:pt>
                <c:pt idx="102">
                  <c:v>3.8058156614356706</c:v>
                </c:pt>
                <c:pt idx="103">
                  <c:v>3.21042860559248</c:v>
                </c:pt>
                <c:pt idx="104">
                  <c:v>2.6853113394617565</c:v>
                </c:pt>
                <c:pt idx="105">
                  <c:v>11.781162525365058</c:v>
                </c:pt>
                <c:pt idx="106">
                  <c:v>11.314743447360696</c:v>
                </c:pt>
                <c:pt idx="107">
                  <c:v>10.781205286475966</c:v>
                </c:pt>
                <c:pt idx="108">
                  <c:v>10.181102557711982</c:v>
                </c:pt>
                <c:pt idx="109">
                  <c:v>9.5188084568060596</c:v>
                </c:pt>
                <c:pt idx="110">
                  <c:v>8.803000054280874</c:v>
                </c:pt>
                <c:pt idx="111">
                  <c:v>8.0466237544610628</c:v>
                </c:pt>
                <c:pt idx="112">
                  <c:v>7.2662095928581953</c:v>
                </c:pt>
                <c:pt idx="113">
                  <c:v>6.4805517622305855</c:v>
                </c:pt>
                <c:pt idx="114">
                  <c:v>5.7089522473024772</c:v>
                </c:pt>
                <c:pt idx="115">
                  <c:v>4.9693628387594355</c:v>
                </c:pt>
                <c:pt idx="116">
                  <c:v>4.276794451846591</c:v>
                </c:pt>
                <c:pt idx="117">
                  <c:v>3.642275296941039</c:v>
                </c:pt>
                <c:pt idx="118">
                  <c:v>3.0724727214799725</c:v>
                </c:pt>
                <c:pt idx="119">
                  <c:v>2.5699203604169445</c:v>
                </c:pt>
                <c:pt idx="120">
                  <c:v>11.180607734103498</c:v>
                </c:pt>
                <c:pt idx="121">
                  <c:v>10.737964765751153</c:v>
                </c:pt>
                <c:pt idx="122">
                  <c:v>10.231624166919433</c:v>
                </c:pt>
                <c:pt idx="123">
                  <c:v>9.662112185735106</c:v>
                </c:pt>
                <c:pt idx="124">
                  <c:v>9.0335790905590478</c:v>
                </c:pt>
                <c:pt idx="125">
                  <c:v>8.3542596308556103</c:v>
                </c:pt>
                <c:pt idx="126">
                  <c:v>7.6364402569652645</c:v>
                </c:pt>
                <c:pt idx="127">
                  <c:v>6.8958083717642271</c:v>
                </c:pt>
                <c:pt idx="128">
                  <c:v>6.150200118031913</c:v>
                </c:pt>
                <c:pt idx="129">
                  <c:v>5.4179335453858153</c:v>
                </c:pt>
                <c:pt idx="130">
                  <c:v>4.7160453366955499</c:v>
                </c:pt>
                <c:pt idx="131">
                  <c:v>4.0587812130199978</c:v>
                </c:pt>
                <c:pt idx="132">
                  <c:v>3.4566072123218787</c:v>
                </c:pt>
                <c:pt idx="133">
                  <c:v>2.9158508083256027</c:v>
                </c:pt>
                <c:pt idx="134">
                  <c:v>2.4389164817856028</c:v>
                </c:pt>
                <c:pt idx="135">
                  <c:v>10.510857824733142</c:v>
                </c:pt>
                <c:pt idx="136">
                  <c:v>10.094730417519136</c:v>
                </c:pt>
                <c:pt idx="137">
                  <c:v>9.6187210473865239</c:v>
                </c:pt>
                <c:pt idx="138">
                  <c:v>9.0833244387163443</c:v>
                </c:pt>
                <c:pt idx="139">
                  <c:v>8.4924422470995289</c:v>
                </c:pt>
                <c:pt idx="140">
                  <c:v>7.8538159373026142</c:v>
                </c:pt>
                <c:pt idx="141">
                  <c:v>7.1789959666683991</c:v>
                </c:pt>
                <c:pt idx="142">
                  <c:v>6.4827300184349168</c:v>
                </c:pt>
                <c:pt idx="143">
                  <c:v>5.7817858001682074</c:v>
                </c:pt>
                <c:pt idx="144">
                  <c:v>5.093384058694812</c:v>
                </c:pt>
                <c:pt idx="145">
                  <c:v>4.4335409315723888</c:v>
                </c:pt>
                <c:pt idx="146">
                  <c:v>3.8156487810250375</c:v>
                </c:pt>
                <c:pt idx="147">
                  <c:v>3.2495466998490183</c:v>
                </c:pt>
                <c:pt idx="148">
                  <c:v>2.7411831282623118</c:v>
                </c:pt>
                <c:pt idx="149">
                  <c:v>2.2928185118465163</c:v>
                </c:pt>
                <c:pt idx="150">
                  <c:v>9.7786471732836393</c:v>
                </c:pt>
                <c:pt idx="151">
                  <c:v>9.3915081631160842</c:v>
                </c:pt>
                <c:pt idx="152">
                  <c:v>8.9486587059813161</c:v>
                </c:pt>
                <c:pt idx="153">
                  <c:v>8.4505590626164615</c:v>
                </c:pt>
                <c:pt idx="154">
                  <c:v>7.9008390902654764</c:v>
                </c:pt>
                <c:pt idx="155">
                  <c:v>7.3067009653652182</c:v>
                </c:pt>
                <c:pt idx="156">
                  <c:v>6.6788905137016163</c:v>
                </c:pt>
                <c:pt idx="157">
                  <c:v>6.0311280608097331</c:v>
                </c:pt>
                <c:pt idx="158">
                  <c:v>5.3790132369887473</c:v>
                </c:pt>
                <c:pt idx="159">
                  <c:v>4.7385671520362802</c:v>
                </c:pt>
                <c:pt idx="160">
                  <c:v>4.1246902223471338</c:v>
                </c:pt>
                <c:pt idx="161">
                  <c:v>3.5498418672370304</c:v>
                </c:pt>
                <c:pt idx="162">
                  <c:v>3.0231757655554192</c:v>
                </c:pt>
                <c:pt idx="163">
                  <c:v>2.5502259754251413</c:v>
                </c:pt>
                <c:pt idx="164">
                  <c:v>2.1330954745636634</c:v>
                </c:pt>
                <c:pt idx="165">
                  <c:v>8.9953509949574499</c:v>
                </c:pt>
                <c:pt idx="166">
                  <c:v>8.6392228702192959</c:v>
                </c:pt>
                <c:pt idx="167">
                  <c:v>8.2318468565169898</c:v>
                </c:pt>
                <c:pt idx="168">
                  <c:v>7.773646346453444</c:v>
                </c:pt>
                <c:pt idx="169">
                  <c:v>7.2679604358557599</c:v>
                </c:pt>
                <c:pt idx="170">
                  <c:v>6.7214143872811256</c:v>
                </c:pt>
                <c:pt idx="171">
                  <c:v>6.1438932567053017</c:v>
                </c:pt>
                <c:pt idx="172">
                  <c:v>5.548018334350326</c:v>
                </c:pt>
                <c:pt idx="173">
                  <c:v>4.9481396777902269</c:v>
                </c:pt>
                <c:pt idx="174">
                  <c:v>4.3589950624457252</c:v>
                </c:pt>
                <c:pt idx="175">
                  <c:v>3.7942913409179146</c:v>
                </c:pt>
                <c:pt idx="176">
                  <c:v>3.2654898992198262</c:v>
                </c:pt>
                <c:pt idx="177">
                  <c:v>2.78101118168152</c:v>
                </c:pt>
                <c:pt idx="178">
                  <c:v>2.3459459533504812</c:v>
                </c:pt>
                <c:pt idx="179">
                  <c:v>1.9622287377214194</c:v>
                </c:pt>
                <c:pt idx="180">
                  <c:v>8.1766374322869808</c:v>
                </c:pt>
                <c:pt idx="181">
                  <c:v>7.8529223758031907</c:v>
                </c:pt>
                <c:pt idx="182">
                  <c:v>7.4826237666081337</c:v>
                </c:pt>
                <c:pt idx="183">
                  <c:v>7.0661264621473325</c:v>
                </c:pt>
                <c:pt idx="184">
                  <c:v>6.606465649813158</c:v>
                </c:pt>
                <c:pt idx="185">
                  <c:v>6.1096635926450675</c:v>
                </c:pt>
                <c:pt idx="186">
                  <c:v>5.5847056563899828</c:v>
                </c:pt>
                <c:pt idx="187">
                  <c:v>5.0430644021665465</c:v>
                </c:pt>
                <c:pt idx="188">
                  <c:v>4.4977838143596962</c:v>
                </c:pt>
                <c:pt idx="189">
                  <c:v>3.9622603069883255</c:v>
                </c:pt>
                <c:pt idx="190">
                  <c:v>3.4489532008860242</c:v>
                </c:pt>
                <c:pt idx="191">
                  <c:v>2.9682807218621683</c:v>
                </c:pt>
                <c:pt idx="192">
                  <c:v>2.5278969259223802</c:v>
                </c:pt>
                <c:pt idx="193">
                  <c:v>2.1324292411758692</c:v>
                </c:pt>
                <c:pt idx="194">
                  <c:v>1.7836361200976221</c:v>
                </c:pt>
                <c:pt idx="195">
                  <c:v>7.3414123948995194</c:v>
                </c:pt>
                <c:pt idx="196">
                  <c:v>7.0507640999535388</c:v>
                </c:pt>
                <c:pt idx="197">
                  <c:v>6.7182906569433234</c:v>
                </c:pt>
                <c:pt idx="198">
                  <c:v>6.344337610995983</c:v>
                </c:pt>
                <c:pt idx="199">
                  <c:v>5.9316301119702093</c:v>
                </c:pt>
                <c:pt idx="200">
                  <c:v>5.4855752623441711</c:v>
                </c:pt>
                <c:pt idx="201">
                  <c:v>5.0142405930575062</c:v>
                </c:pt>
                <c:pt idx="202">
                  <c:v>4.5279267690345346</c:v>
                </c:pt>
                <c:pt idx="203">
                  <c:v>4.0383453611300819</c:v>
                </c:pt>
                <c:pt idx="204">
                  <c:v>3.5575243699421901</c:v>
                </c:pt>
                <c:pt idx="205">
                  <c:v>3.0966504248349738</c:v>
                </c:pt>
                <c:pt idx="206">
                  <c:v>2.6650775533929023</c:v>
                </c:pt>
                <c:pt idx="207">
                  <c:v>2.2696779670960958</c:v>
                </c:pt>
                <c:pt idx="208">
                  <c:v>1.9146064127287632</c:v>
                </c:pt>
                <c:pt idx="209">
                  <c:v>1.6014417208190561</c:v>
                </c:pt>
                <c:pt idx="210">
                  <c:v>6.5101641928700413</c:v>
                </c:pt>
                <c:pt idx="211">
                  <c:v>6.252425215586781</c:v>
                </c:pt>
                <c:pt idx="212">
                  <c:v>5.9575968382476896</c:v>
                </c:pt>
                <c:pt idx="213">
                  <c:v>5.6259854808428873</c:v>
                </c:pt>
                <c:pt idx="214">
                  <c:v>5.2600077319082006</c:v>
                </c:pt>
                <c:pt idx="215">
                  <c:v>4.8644584623822222</c:v>
                </c:pt>
                <c:pt idx="216">
                  <c:v>4.4464917385703142</c:v>
                </c:pt>
                <c:pt idx="217">
                  <c:v>4.0152419090618077</c:v>
                </c:pt>
                <c:pt idx="218">
                  <c:v>3.5810944753270091</c:v>
                </c:pt>
                <c:pt idx="219">
                  <c:v>3.1547155400983558</c:v>
                </c:pt>
                <c:pt idx="220">
                  <c:v>2.7460251010558263</c:v>
                </c:pt>
                <c:pt idx="221">
                  <c:v>2.3633180546258683</c:v>
                </c:pt>
                <c:pt idx="222">
                  <c:v>2.0126884904328151</c:v>
                </c:pt>
                <c:pt idx="223">
                  <c:v>1.6978207245578323</c:v>
                </c:pt>
                <c:pt idx="224">
                  <c:v>1.4201148208330685</c:v>
                </c:pt>
                <c:pt idx="225">
                  <c:v>5.7029957747058013</c:v>
                </c:pt>
                <c:pt idx="226">
                  <c:v>5.4772127906094479</c:v>
                </c:pt>
                <c:pt idx="227">
                  <c:v>5.2189389682579792</c:v>
                </c:pt>
                <c:pt idx="228">
                  <c:v>4.9284427358902514</c:v>
                </c:pt>
                <c:pt idx="229">
                  <c:v>4.6078410591926442</c:v>
                </c:pt>
                <c:pt idx="230">
                  <c:v>4.2613343128243732</c:v>
                </c:pt>
                <c:pt idx="231">
                  <c:v>3.8951895599043871</c:v>
                </c:pt>
                <c:pt idx="232">
                  <c:v>3.5174086187995264</c:v>
                </c:pt>
                <c:pt idx="233">
                  <c:v>3.1370893354701468</c:v>
                </c:pt>
                <c:pt idx="234">
                  <c:v>2.7635753665451066</c:v>
                </c:pt>
                <c:pt idx="235">
                  <c:v>2.4055567700902181</c:v>
                </c:pt>
                <c:pt idx="236">
                  <c:v>2.0702999925222185</c:v>
                </c:pt>
                <c:pt idx="237">
                  <c:v>1.7631435424176372</c:v>
                </c:pt>
                <c:pt idx="238">
                  <c:v>1.4873149326964372</c:v>
                </c:pt>
                <c:pt idx="239">
                  <c:v>1.2440406390484029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8B-46A2-90C5-84661BFE8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'Non-competitive'!$AP$69:$BE$69</c:f>
              <c:numCache>
                <c:formatCode>General</c:formatCode>
                <c:ptCount val="16"/>
                <c:pt idx="0">
                  <c:v>6.6644028685656775E-2</c:v>
                </c:pt>
                <c:pt idx="1">
                  <c:v>7.1424811244368461E-2</c:v>
                </c:pt>
                <c:pt idx="2">
                  <c:v>7.2620006884046392E-2</c:v>
                </c:pt>
                <c:pt idx="3">
                  <c:v>7.4114001433643786E-2</c:v>
                </c:pt>
                <c:pt idx="4">
                  <c:v>7.5981494620640549E-2</c:v>
                </c:pt>
                <c:pt idx="5">
                  <c:v>7.8315861104386472E-2</c:v>
                </c:pt>
                <c:pt idx="6">
                  <c:v>8.1233819209068914E-2</c:v>
                </c:pt>
                <c:pt idx="7">
                  <c:v>8.4881266839921934E-2</c:v>
                </c:pt>
                <c:pt idx="8">
                  <c:v>8.9440576378488221E-2</c:v>
                </c:pt>
                <c:pt idx="9">
                  <c:v>9.5139713301696072E-2</c:v>
                </c:pt>
                <c:pt idx="10">
                  <c:v>0.10226363445570591</c:v>
                </c:pt>
                <c:pt idx="11">
                  <c:v>0.11116853589821819</c:v>
                </c:pt>
                <c:pt idx="12">
                  <c:v>0.12229966270135853</c:v>
                </c:pt>
                <c:pt idx="13">
                  <c:v>0.13621357120528396</c:v>
                </c:pt>
                <c:pt idx="14">
                  <c:v>0.15360595683519074</c:v>
                </c:pt>
                <c:pt idx="15">
                  <c:v>0.17534643887257426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88-4FCC-9EC6-E8A6715BA69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'Non-competitive'!$AP$70:$BE$70</c:f>
              <c:numCache>
                <c:formatCode>General</c:formatCode>
                <c:ptCount val="16"/>
                <c:pt idx="0">
                  <c:v>6.9391244878288266E-2</c:v>
                </c:pt>
                <c:pt idx="1">
                  <c:v>7.436910200643651E-2</c:v>
                </c:pt>
                <c:pt idx="2">
                  <c:v>7.5613566288473572E-2</c:v>
                </c:pt>
                <c:pt idx="3">
                  <c:v>7.7169146641019884E-2</c:v>
                </c:pt>
                <c:pt idx="4">
                  <c:v>7.9113622081702792E-2</c:v>
                </c:pt>
                <c:pt idx="5">
                  <c:v>8.154421638255642E-2</c:v>
                </c:pt>
                <c:pt idx="6">
                  <c:v>8.4582459258623455E-2</c:v>
                </c:pt>
                <c:pt idx="7">
                  <c:v>8.8380262853707245E-2</c:v>
                </c:pt>
                <c:pt idx="8">
                  <c:v>9.3127517347562E-2</c:v>
                </c:pt>
                <c:pt idx="9">
                  <c:v>9.9061585464880433E-2</c:v>
                </c:pt>
                <c:pt idx="10">
                  <c:v>0.10647917061152848</c:v>
                </c:pt>
                <c:pt idx="11">
                  <c:v>0.11575115204483852</c:v>
                </c:pt>
                <c:pt idx="12">
                  <c:v>0.12734112883647608</c:v>
                </c:pt>
                <c:pt idx="13">
                  <c:v>0.14182859982602306</c:v>
                </c:pt>
                <c:pt idx="14">
                  <c:v>0.15993793856295671</c:v>
                </c:pt>
                <c:pt idx="15">
                  <c:v>0.18257461198412384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88-4FCC-9EC6-E8A6715BA69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'Non-competitive'!$AP$71:$BE$71</c:f>
              <c:numCache>
                <c:formatCode>General</c:formatCode>
                <c:ptCount val="16"/>
                <c:pt idx="0">
                  <c:v>7.2825265119077623E-2</c:v>
                </c:pt>
                <c:pt idx="1">
                  <c:v>7.8049465459021555E-2</c:v>
                </c:pt>
                <c:pt idx="2">
                  <c:v>7.9355515544007535E-2</c:v>
                </c:pt>
                <c:pt idx="3">
                  <c:v>8.0988078150240006E-2</c:v>
                </c:pt>
                <c:pt idx="4">
                  <c:v>8.3028781408030605E-2</c:v>
                </c:pt>
                <c:pt idx="5">
                  <c:v>8.557966048026884E-2</c:v>
                </c:pt>
                <c:pt idx="6">
                  <c:v>8.8768259320566645E-2</c:v>
                </c:pt>
                <c:pt idx="7">
                  <c:v>9.2754007870938918E-2</c:v>
                </c:pt>
                <c:pt idx="8">
                  <c:v>9.7736193558904241E-2</c:v>
                </c:pt>
                <c:pt idx="9">
                  <c:v>0.10396392566886085</c:v>
                </c:pt>
                <c:pt idx="10">
                  <c:v>0.11174859080630668</c:v>
                </c:pt>
                <c:pt idx="11">
                  <c:v>0.12147942222811396</c:v>
                </c:pt>
                <c:pt idx="12">
                  <c:v>0.133642961505373</c:v>
                </c:pt>
                <c:pt idx="13">
                  <c:v>0.14884738560194691</c:v>
                </c:pt>
                <c:pt idx="14">
                  <c:v>0.16785291572266417</c:v>
                </c:pt>
                <c:pt idx="15">
                  <c:v>0.19160982837356083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88-4FCC-9EC6-E8A6715BA69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'Non-competitive'!$AP$72:$BE$72</c:f>
              <c:numCache>
                <c:formatCode>General</c:formatCode>
                <c:ptCount val="16"/>
                <c:pt idx="0">
                  <c:v>7.7117790420064322E-2</c:v>
                </c:pt>
                <c:pt idx="1">
                  <c:v>8.2649919774752861E-2</c:v>
                </c:pt>
                <c:pt idx="2">
                  <c:v>8.4032952113425E-2</c:v>
                </c:pt>
                <c:pt idx="3">
                  <c:v>8.5761742536765162E-2</c:v>
                </c:pt>
                <c:pt idx="4">
                  <c:v>8.7922730565940369E-2</c:v>
                </c:pt>
                <c:pt idx="5">
                  <c:v>9.0623965602409373E-2</c:v>
                </c:pt>
                <c:pt idx="6">
                  <c:v>9.4000509397995632E-2</c:v>
                </c:pt>
                <c:pt idx="7">
                  <c:v>9.8221189142478474E-2</c:v>
                </c:pt>
                <c:pt idx="8">
                  <c:v>0.103497038823082</c:v>
                </c:pt>
                <c:pt idx="9">
                  <c:v>0.11009185092383643</c:v>
                </c:pt>
                <c:pt idx="10">
                  <c:v>0.11833536604977944</c:v>
                </c:pt>
                <c:pt idx="11">
                  <c:v>0.12863975995720825</c:v>
                </c:pt>
                <c:pt idx="12">
                  <c:v>0.14152025234149418</c:v>
                </c:pt>
                <c:pt idx="13">
                  <c:v>0.15762086782185167</c:v>
                </c:pt>
                <c:pt idx="14">
                  <c:v>0.17774663717229849</c:v>
                </c:pt>
                <c:pt idx="15">
                  <c:v>0.20290384886035701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88-4FCC-9EC6-E8A6715BA69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'Non-competitive'!$AP$73:$BE$73</c:f>
              <c:numCache>
                <c:formatCode>General</c:formatCode>
                <c:ptCount val="16"/>
                <c:pt idx="0">
                  <c:v>8.2483447046297703E-2</c:v>
                </c:pt>
                <c:pt idx="1">
                  <c:v>8.8400487669417008E-2</c:v>
                </c:pt>
                <c:pt idx="2">
                  <c:v>8.9879747825196851E-2</c:v>
                </c:pt>
                <c:pt idx="3">
                  <c:v>9.1728823019921621E-2</c:v>
                </c:pt>
                <c:pt idx="4">
                  <c:v>9.4040167013327597E-2</c:v>
                </c:pt>
                <c:pt idx="5">
                  <c:v>9.6929347005085056E-2</c:v>
                </c:pt>
                <c:pt idx="6">
                  <c:v>0.10054082199478191</c:v>
                </c:pt>
                <c:pt idx="7">
                  <c:v>0.10505516573190296</c:v>
                </c:pt>
                <c:pt idx="8">
                  <c:v>0.11069809540330426</c:v>
                </c:pt>
                <c:pt idx="9">
                  <c:v>0.11775175749255587</c:v>
                </c:pt>
                <c:pt idx="10">
                  <c:v>0.12656883510412043</c:v>
                </c:pt>
                <c:pt idx="11">
                  <c:v>0.13759018211857613</c:v>
                </c:pt>
                <c:pt idx="12">
                  <c:v>0.15136686588664572</c:v>
                </c:pt>
                <c:pt idx="13">
                  <c:v>0.16858772059673272</c:v>
                </c:pt>
                <c:pt idx="14">
                  <c:v>0.19011378898434142</c:v>
                </c:pt>
                <c:pt idx="15">
                  <c:v>0.21702137446885233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88-4FCC-9EC6-E8A6715BA69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'Non-competitive'!$AP$74:$BE$74</c:f>
              <c:numCache>
                <c:formatCode>General</c:formatCode>
                <c:ptCount val="16"/>
                <c:pt idx="0">
                  <c:v>8.9190517829089433E-2</c:v>
                </c:pt>
                <c:pt idx="1">
                  <c:v>9.5588697537747194E-2</c:v>
                </c:pt>
                <c:pt idx="2">
                  <c:v>9.7188242464911617E-2</c:v>
                </c:pt>
                <c:pt idx="3">
                  <c:v>9.9187673623867184E-2</c:v>
                </c:pt>
                <c:pt idx="4">
                  <c:v>0.10168696257256161</c:v>
                </c:pt>
                <c:pt idx="5">
                  <c:v>0.10481107375842964</c:v>
                </c:pt>
                <c:pt idx="6">
                  <c:v>0.10871621274076469</c:v>
                </c:pt>
                <c:pt idx="7">
                  <c:v>0.11359763646868352</c:v>
                </c:pt>
                <c:pt idx="8">
                  <c:v>0.11969941612858205</c:v>
                </c:pt>
                <c:pt idx="9">
                  <c:v>0.12732664070345517</c:v>
                </c:pt>
                <c:pt idx="10">
                  <c:v>0.13686067142204664</c:v>
                </c:pt>
                <c:pt idx="11">
                  <c:v>0.14877820982028594</c:v>
                </c:pt>
                <c:pt idx="12">
                  <c:v>0.16367513281808505</c:v>
                </c:pt>
                <c:pt idx="13">
                  <c:v>0.18229628656533395</c:v>
                </c:pt>
                <c:pt idx="14">
                  <c:v>0.20557272874939508</c:v>
                </c:pt>
                <c:pt idx="15">
                  <c:v>0.23466828147947144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88-4FCC-9EC6-E8A6715BA69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'Non-competitive'!$AP$75:$BE$75</c:f>
              <c:numCache>
                <c:formatCode>General</c:formatCode>
                <c:ptCount val="16"/>
                <c:pt idx="0">
                  <c:v>9.7574356307579074E-2</c:v>
                </c:pt>
                <c:pt idx="1">
                  <c:v>0.10457395987315991</c:v>
                </c:pt>
                <c:pt idx="2">
                  <c:v>0.10632386076455511</c:v>
                </c:pt>
                <c:pt idx="3">
                  <c:v>0.10851123687879911</c:v>
                </c:pt>
                <c:pt idx="4">
                  <c:v>0.11124545702160411</c:v>
                </c:pt>
                <c:pt idx="5">
                  <c:v>0.11466323220011038</c:v>
                </c:pt>
                <c:pt idx="6">
                  <c:v>0.11893545117324321</c:v>
                </c:pt>
                <c:pt idx="7">
                  <c:v>0.12427572488965924</c:v>
                </c:pt>
                <c:pt idx="8">
                  <c:v>0.13095106703517928</c:v>
                </c:pt>
                <c:pt idx="9">
                  <c:v>0.1392952447170793</c:v>
                </c:pt>
                <c:pt idx="10">
                  <c:v>0.14972546681945439</c:v>
                </c:pt>
                <c:pt idx="11">
                  <c:v>0.16276324444742318</c:v>
                </c:pt>
                <c:pt idx="12">
                  <c:v>0.17906046648238422</c:v>
                </c:pt>
                <c:pt idx="13">
                  <c:v>0.1994319940260855</c:v>
                </c:pt>
                <c:pt idx="14">
                  <c:v>0.22489640345571207</c:v>
                </c:pt>
                <c:pt idx="15">
                  <c:v>0.25672691524274532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788-4FCC-9EC6-E8A6715BA69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'Non-competitive'!$AP$76:$BE$76</c:f>
              <c:numCache>
                <c:formatCode>General</c:formatCode>
                <c:ptCount val="16"/>
                <c:pt idx="0">
                  <c:v>0.10805415440569115</c:v>
                </c:pt>
                <c:pt idx="1">
                  <c:v>0.11580553779242581</c:v>
                </c:pt>
                <c:pt idx="2">
                  <c:v>0.11774338363910945</c:v>
                </c:pt>
                <c:pt idx="3">
                  <c:v>0.12016569094746406</c:v>
                </c:pt>
                <c:pt idx="4">
                  <c:v>0.12319357508290726</c:v>
                </c:pt>
                <c:pt idx="5">
                  <c:v>0.12697843025221128</c:v>
                </c:pt>
                <c:pt idx="6">
                  <c:v>0.13170949921384131</c:v>
                </c:pt>
                <c:pt idx="7">
                  <c:v>0.13762333541587887</c:v>
                </c:pt>
                <c:pt idx="8">
                  <c:v>0.14501563066842582</c:v>
                </c:pt>
                <c:pt idx="9">
                  <c:v>0.15425599973410947</c:v>
                </c:pt>
                <c:pt idx="10">
                  <c:v>0.16580646106621405</c:v>
                </c:pt>
                <c:pt idx="11">
                  <c:v>0.1802445377313448</c:v>
                </c:pt>
                <c:pt idx="12">
                  <c:v>0.19829213356275815</c:v>
                </c:pt>
                <c:pt idx="13">
                  <c:v>0.2208516283520249</c:v>
                </c:pt>
                <c:pt idx="14">
                  <c:v>0.24905099683860835</c:v>
                </c:pt>
                <c:pt idx="15">
                  <c:v>0.28430020744683765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788-4FCC-9EC6-E8A6715BA69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'Non-competitive'!$AP$77:$BE$77</c:f>
              <c:numCache>
                <c:formatCode>General</c:formatCode>
                <c:ptCount val="16"/>
                <c:pt idx="0">
                  <c:v>0.12115390202833121</c:v>
                </c:pt>
                <c:pt idx="1">
                  <c:v>0.12984501019150815</c:v>
                </c:pt>
                <c:pt idx="2">
                  <c:v>0.1320177872323024</c:v>
                </c:pt>
                <c:pt idx="3">
                  <c:v>0.13473375853329519</c:v>
                </c:pt>
                <c:pt idx="4">
                  <c:v>0.13812872265953619</c:v>
                </c:pt>
                <c:pt idx="5">
                  <c:v>0.14237242781733742</c:v>
                </c:pt>
                <c:pt idx="6">
                  <c:v>0.14767705926458899</c:v>
                </c:pt>
                <c:pt idx="7">
                  <c:v>0.15430784857365343</c:v>
                </c:pt>
                <c:pt idx="8">
                  <c:v>0.16259633520998398</c:v>
                </c:pt>
                <c:pt idx="9">
                  <c:v>0.17295694350539714</c:v>
                </c:pt>
                <c:pt idx="10">
                  <c:v>0.18590770387466365</c:v>
                </c:pt>
                <c:pt idx="11">
                  <c:v>0.20209615433624675</c:v>
                </c:pt>
                <c:pt idx="12">
                  <c:v>0.2223317174132256</c:v>
                </c:pt>
                <c:pt idx="13">
                  <c:v>0.24762617125944922</c:v>
                </c:pt>
                <c:pt idx="14">
                  <c:v>0.27924423856722869</c:v>
                </c:pt>
                <c:pt idx="15">
                  <c:v>0.31876682270195306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88-4FCC-9EC6-E8A6715BA69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'Non-competitive'!$AP$78:$BE$78</c:f>
              <c:numCache>
                <c:formatCode>General</c:formatCode>
                <c:ptCount val="16"/>
                <c:pt idx="0">
                  <c:v>0.1375285865566313</c:v>
                </c:pt>
                <c:pt idx="1">
                  <c:v>0.14739435069036114</c:v>
                </c:pt>
                <c:pt idx="2">
                  <c:v>0.1498607917237936</c:v>
                </c:pt>
                <c:pt idx="3">
                  <c:v>0.15294384301558417</c:v>
                </c:pt>
                <c:pt idx="4">
                  <c:v>0.15679765713032234</c:v>
                </c:pt>
                <c:pt idx="5">
                  <c:v>0.16161492477374512</c:v>
                </c:pt>
                <c:pt idx="6">
                  <c:v>0.16763650932802357</c:v>
                </c:pt>
                <c:pt idx="7">
                  <c:v>0.17516349002087162</c:v>
                </c:pt>
                <c:pt idx="8">
                  <c:v>0.18457221588693171</c:v>
                </c:pt>
                <c:pt idx="9">
                  <c:v>0.19633312321950677</c:v>
                </c:pt>
                <c:pt idx="10">
                  <c:v>0.21103425738522563</c:v>
                </c:pt>
                <c:pt idx="11">
                  <c:v>0.22941067509237428</c:v>
                </c:pt>
                <c:pt idx="12">
                  <c:v>0.25238119722630997</c:v>
                </c:pt>
                <c:pt idx="13">
                  <c:v>0.28109434989372961</c:v>
                </c:pt>
                <c:pt idx="14">
                  <c:v>0.31698579072800415</c:v>
                </c:pt>
                <c:pt idx="15">
                  <c:v>0.36185009177084737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788-4FCC-9EC6-E8A6715BA69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'Non-competitive'!$AP$79:$BE$79</c:f>
              <c:numCache>
                <c:formatCode>General</c:formatCode>
                <c:ptCount val="16"/>
                <c:pt idx="0">
                  <c:v>0.15799694221700641</c:v>
                </c:pt>
                <c:pt idx="1">
                  <c:v>0.16933102631392735</c:v>
                </c:pt>
                <c:pt idx="2">
                  <c:v>0.17216454733815756</c:v>
                </c:pt>
                <c:pt idx="3">
                  <c:v>0.17570644861844534</c:v>
                </c:pt>
                <c:pt idx="4">
                  <c:v>0.18013382521880505</c:v>
                </c:pt>
                <c:pt idx="5">
                  <c:v>0.18566804596925471</c:v>
                </c:pt>
                <c:pt idx="6">
                  <c:v>0.19258582190731677</c:v>
                </c:pt>
                <c:pt idx="7">
                  <c:v>0.20123304182989435</c:v>
                </c:pt>
                <c:pt idx="8">
                  <c:v>0.21204206673311635</c:v>
                </c:pt>
                <c:pt idx="9">
                  <c:v>0.22555334786214379</c:v>
                </c:pt>
                <c:pt idx="10">
                  <c:v>0.24244244927342815</c:v>
                </c:pt>
                <c:pt idx="11">
                  <c:v>0.26355382603753358</c:v>
                </c:pt>
                <c:pt idx="12">
                  <c:v>0.28994304699266532</c:v>
                </c:pt>
                <c:pt idx="13">
                  <c:v>0.32292957318658011</c:v>
                </c:pt>
                <c:pt idx="14">
                  <c:v>0.36416273092897344</c:v>
                </c:pt>
                <c:pt idx="15">
                  <c:v>0.41570417810696519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788-4FCC-9EC6-E8A6715BA69B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'Non-competitive'!$AP$80:$BE$80</c:f>
              <c:numCache>
                <c:formatCode>General</c:formatCode>
                <c:ptCount val="16"/>
                <c:pt idx="0">
                  <c:v>0.18358238679247535</c:v>
                </c:pt>
                <c:pt idx="1">
                  <c:v>0.19675187084338513</c:v>
                </c:pt>
                <c:pt idx="2">
                  <c:v>0.20004424185611255</c:v>
                </c:pt>
                <c:pt idx="3">
                  <c:v>0.20415970562202185</c:v>
                </c:pt>
                <c:pt idx="4">
                  <c:v>0.20930403532940844</c:v>
                </c:pt>
                <c:pt idx="5">
                  <c:v>0.21573444746364173</c:v>
                </c:pt>
                <c:pt idx="6">
                  <c:v>0.2237724626314333</c:v>
                </c:pt>
                <c:pt idx="7">
                  <c:v>0.23381998159117282</c:v>
                </c:pt>
                <c:pt idx="8">
                  <c:v>0.24637938029084716</c:v>
                </c:pt>
                <c:pt idx="9">
                  <c:v>0.26207862866544013</c:v>
                </c:pt>
                <c:pt idx="10">
                  <c:v>0.28170268913368129</c:v>
                </c:pt>
                <c:pt idx="11">
                  <c:v>0.30623276471898281</c:v>
                </c:pt>
                <c:pt idx="12">
                  <c:v>0.33689535920060965</c:v>
                </c:pt>
                <c:pt idx="13">
                  <c:v>0.37522360230264329</c:v>
                </c:pt>
                <c:pt idx="14">
                  <c:v>0.4231339061801852</c:v>
                </c:pt>
                <c:pt idx="15">
                  <c:v>0.48302178602711265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788-4FCC-9EC6-E8A6715BA69B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'Non-competitive'!$AP$81:$BF$81</c:f>
              <c:numCache>
                <c:formatCode>General</c:formatCode>
                <c:ptCount val="17"/>
                <c:pt idx="0">
                  <c:v>0.21556419251181147</c:v>
                </c:pt>
                <c:pt idx="1">
                  <c:v>0.23102792650520734</c:v>
                </c:pt>
                <c:pt idx="2">
                  <c:v>0.2348938600035563</c:v>
                </c:pt>
                <c:pt idx="3">
                  <c:v>0.23972627687649245</c:v>
                </c:pt>
                <c:pt idx="4">
                  <c:v>0.24576679796766268</c:v>
                </c:pt>
                <c:pt idx="5">
                  <c:v>0.25331744933162548</c:v>
                </c:pt>
                <c:pt idx="6">
                  <c:v>0.26275576353657898</c:v>
                </c:pt>
                <c:pt idx="7">
                  <c:v>0.2745536562927709</c:v>
                </c:pt>
                <c:pt idx="8">
                  <c:v>0.28930102223801069</c:v>
                </c:pt>
                <c:pt idx="9">
                  <c:v>0.30773522966956046</c:v>
                </c:pt>
                <c:pt idx="10">
                  <c:v>0.33077798895899774</c:v>
                </c:pt>
                <c:pt idx="11">
                  <c:v>0.35958143807079435</c:v>
                </c:pt>
                <c:pt idx="12">
                  <c:v>0.39558574946054004</c:v>
                </c:pt>
                <c:pt idx="13">
                  <c:v>0.44059113869772215</c:v>
                </c:pt>
                <c:pt idx="14">
                  <c:v>0.49684787524419977</c:v>
                </c:pt>
                <c:pt idx="15">
                  <c:v>0.56716879592729674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788-4FCC-9EC6-E8A6715BA69B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'Non-competitive'!$AP$82:$BE$82</c:f>
              <c:numCache>
                <c:formatCode>General</c:formatCode>
                <c:ptCount val="16"/>
                <c:pt idx="0">
                  <c:v>0.25554144966098158</c:v>
                </c:pt>
                <c:pt idx="1">
                  <c:v>0.273872996082485</c:v>
                </c:pt>
                <c:pt idx="2">
                  <c:v>0.27845588268786081</c:v>
                </c:pt>
                <c:pt idx="3">
                  <c:v>0.2841844909445807</c:v>
                </c:pt>
                <c:pt idx="4">
                  <c:v>0.29134525126548039</c:v>
                </c:pt>
                <c:pt idx="5">
                  <c:v>0.30029620166660514</c:v>
                </c:pt>
                <c:pt idx="6">
                  <c:v>0.31148488966801097</c:v>
                </c:pt>
                <c:pt idx="7">
                  <c:v>0.32547074966976836</c:v>
                </c:pt>
                <c:pt idx="8">
                  <c:v>0.34295307467196501</c:v>
                </c:pt>
                <c:pt idx="9">
                  <c:v>0.36480598092471078</c:v>
                </c:pt>
                <c:pt idx="10">
                  <c:v>0.39212211374064321</c:v>
                </c:pt>
                <c:pt idx="11">
                  <c:v>0.42626727976055862</c:v>
                </c:pt>
                <c:pt idx="12">
                  <c:v>0.46894873728545272</c:v>
                </c:pt>
                <c:pt idx="13">
                  <c:v>0.52230055919157059</c:v>
                </c:pt>
                <c:pt idx="14">
                  <c:v>0.58899033657421784</c:v>
                </c:pt>
                <c:pt idx="15">
                  <c:v>0.67235255830252683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788-4FCC-9EC6-E8A6715BA69B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'Non-competitive'!$AP$83:$BE$83</c:f>
              <c:numCache>
                <c:formatCode>General</c:formatCode>
                <c:ptCount val="16"/>
                <c:pt idx="0">
                  <c:v>0.30551302109744427</c:v>
                </c:pt>
                <c:pt idx="1">
                  <c:v>0.32742933305408217</c:v>
                </c:pt>
                <c:pt idx="2">
                  <c:v>0.33290841104324159</c:v>
                </c:pt>
                <c:pt idx="3">
                  <c:v>0.33975725852969102</c:v>
                </c:pt>
                <c:pt idx="4">
                  <c:v>0.34831831788775264</c:v>
                </c:pt>
                <c:pt idx="5">
                  <c:v>0.35901964208532972</c:v>
                </c:pt>
                <c:pt idx="6">
                  <c:v>0.37239629733230112</c:v>
                </c:pt>
                <c:pt idx="7">
                  <c:v>0.38911711639101521</c:v>
                </c:pt>
                <c:pt idx="8">
                  <c:v>0.41001814021440802</c:v>
                </c:pt>
                <c:pt idx="9">
                  <c:v>0.43614441999364889</c:v>
                </c:pt>
                <c:pt idx="10">
                  <c:v>0.46880226971770006</c:v>
                </c:pt>
                <c:pt idx="11">
                  <c:v>0.50962458187276405</c:v>
                </c:pt>
                <c:pt idx="12">
                  <c:v>0.56065247206659397</c:v>
                </c:pt>
                <c:pt idx="13">
                  <c:v>0.62443733480888131</c:v>
                </c:pt>
                <c:pt idx="14">
                  <c:v>0.70416841323674062</c:v>
                </c:pt>
                <c:pt idx="15">
                  <c:v>0.8038322612715646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788-4FCC-9EC6-E8A6715BA69B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788-4FCC-9EC6-E8A6715BA69B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788-4FCC-9EC6-E8A6715BA69B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788-4FCC-9EC6-E8A6715BA69B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788-4FCC-9EC6-E8A6715BA69B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788-4FCC-9EC6-E8A6715BA69B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788-4FCC-9EC6-E8A6715BA69B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788-4FCC-9EC6-E8A6715BA69B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788-4FCC-9EC6-E8A6715BA69B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788-4FCC-9EC6-E8A6715BA69B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788-4FCC-9EC6-E8A6715BA69B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788-4FCC-9EC6-E8A6715BA69B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788-4FCC-9EC6-E8A6715BA69B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788-4FCC-9EC6-E8A6715BA69B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788-4FCC-9EC6-E8A6715BA69B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788-4FCC-9EC6-E8A6715BA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Competitive!$AP$69:$BE$69</c:f>
              <c:numCache>
                <c:formatCode>General</c:formatCode>
                <c:ptCount val="16"/>
                <c:pt idx="0">
                  <c:v>7.4139735823095992E-2</c:v>
                </c:pt>
                <c:pt idx="1">
                  <c:v>7.6565544047819817E-2</c:v>
                </c:pt>
                <c:pt idx="2">
                  <c:v>7.7171996104000773E-2</c:v>
                </c:pt>
                <c:pt idx="3">
                  <c:v>7.7930061174226975E-2</c:v>
                </c:pt>
                <c:pt idx="4">
                  <c:v>7.8877642512009724E-2</c:v>
                </c:pt>
                <c:pt idx="5">
                  <c:v>8.0062119184238154E-2</c:v>
                </c:pt>
                <c:pt idx="6">
                  <c:v>8.154271502452369E-2</c:v>
                </c:pt>
                <c:pt idx="7">
                  <c:v>8.3393459824880639E-2</c:v>
                </c:pt>
                <c:pt idx="8">
                  <c:v>8.5706890825326773E-2</c:v>
                </c:pt>
                <c:pt idx="9">
                  <c:v>8.8598679575884479E-2</c:v>
                </c:pt>
                <c:pt idx="10">
                  <c:v>9.221341551408159E-2</c:v>
                </c:pt>
                <c:pt idx="11">
                  <c:v>9.6731835436827993E-2</c:v>
                </c:pt>
                <c:pt idx="12">
                  <c:v>0.102379860340261</c:v>
                </c:pt>
                <c:pt idx="13">
                  <c:v>0.10943989146955224</c:v>
                </c:pt>
                <c:pt idx="14">
                  <c:v>0.11826493038116631</c:v>
                </c:pt>
                <c:pt idx="15">
                  <c:v>0.12929622902068386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77-4082-A1EA-AA7F8B81C14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Competitive!$AP$70:$BE$70</c:f>
              <c:numCache>
                <c:formatCode>General</c:formatCode>
                <c:ptCount val="16"/>
                <c:pt idx="0">
                  <c:v>7.5721811444219411E-2</c:v>
                </c:pt>
                <c:pt idx="1">
                  <c:v>7.8754071725124206E-2</c:v>
                </c:pt>
                <c:pt idx="2">
                  <c:v>7.9512136795350408E-2</c:v>
                </c:pt>
                <c:pt idx="3">
                  <c:v>8.0459718133133143E-2</c:v>
                </c:pt>
                <c:pt idx="4">
                  <c:v>8.1644194805361572E-2</c:v>
                </c:pt>
                <c:pt idx="5">
                  <c:v>8.3124790645647123E-2</c:v>
                </c:pt>
                <c:pt idx="6">
                  <c:v>8.4975535446004044E-2</c:v>
                </c:pt>
                <c:pt idx="7">
                  <c:v>8.7288966446450206E-2</c:v>
                </c:pt>
                <c:pt idx="8">
                  <c:v>9.0180755197007884E-2</c:v>
                </c:pt>
                <c:pt idx="9">
                  <c:v>9.3795491135205009E-2</c:v>
                </c:pt>
                <c:pt idx="10">
                  <c:v>9.8313911057951425E-2</c:v>
                </c:pt>
                <c:pt idx="11">
                  <c:v>0.10396193596138442</c:v>
                </c:pt>
                <c:pt idx="12">
                  <c:v>0.11102196709067565</c:v>
                </c:pt>
                <c:pt idx="13">
                  <c:v>0.11984700600228973</c:v>
                </c:pt>
                <c:pt idx="14">
                  <c:v>0.1308783046418073</c:v>
                </c:pt>
                <c:pt idx="15">
                  <c:v>0.14466742794120427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77-4082-A1EA-AA7F8B81C14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Competitive!$AP$71:$BE$71</c:f>
              <c:numCache>
                <c:formatCode>General</c:formatCode>
                <c:ptCount val="16"/>
                <c:pt idx="0">
                  <c:v>7.7699405970623706E-2</c:v>
                </c:pt>
                <c:pt idx="1">
                  <c:v>8.1489731321754688E-2</c:v>
                </c:pt>
                <c:pt idx="2">
                  <c:v>8.2437312659537423E-2</c:v>
                </c:pt>
                <c:pt idx="3">
                  <c:v>8.3621789331765867E-2</c:v>
                </c:pt>
                <c:pt idx="4">
                  <c:v>8.5102385172051404E-2</c:v>
                </c:pt>
                <c:pt idx="5">
                  <c:v>8.6953129972408325E-2</c:v>
                </c:pt>
                <c:pt idx="6">
                  <c:v>8.9266560972854486E-2</c:v>
                </c:pt>
                <c:pt idx="7">
                  <c:v>9.2158349723412178E-2</c:v>
                </c:pt>
                <c:pt idx="8">
                  <c:v>9.5773085661609289E-2</c:v>
                </c:pt>
                <c:pt idx="9">
                  <c:v>0.10029150558435569</c:v>
                </c:pt>
                <c:pt idx="10">
                  <c:v>0.10593953048778869</c:v>
                </c:pt>
                <c:pt idx="11">
                  <c:v>0.11299956161707994</c:v>
                </c:pt>
                <c:pt idx="12">
                  <c:v>0.12182460052869401</c:v>
                </c:pt>
                <c:pt idx="13">
                  <c:v>0.13285589916821158</c:v>
                </c:pt>
                <c:pt idx="14">
                  <c:v>0.14664502246760855</c:v>
                </c:pt>
                <c:pt idx="15">
                  <c:v>0.16388142659185476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77-4082-A1EA-AA7F8B81C14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Competitive!$AP$72:$BE$72</c:f>
              <c:numCache>
                <c:formatCode>General</c:formatCode>
                <c:ptCount val="16"/>
                <c:pt idx="0">
                  <c:v>8.017139912862907E-2</c:v>
                </c:pt>
                <c:pt idx="1">
                  <c:v>8.4909305817542788E-2</c:v>
                </c:pt>
                <c:pt idx="2">
                  <c:v>8.6093782489771217E-2</c:v>
                </c:pt>
                <c:pt idx="3">
                  <c:v>8.7574378330056754E-2</c:v>
                </c:pt>
                <c:pt idx="4">
                  <c:v>8.9425123130413689E-2</c:v>
                </c:pt>
                <c:pt idx="5">
                  <c:v>9.1738554130859837E-2</c:v>
                </c:pt>
                <c:pt idx="6">
                  <c:v>9.4630342881417528E-2</c:v>
                </c:pt>
                <c:pt idx="7">
                  <c:v>9.8245078819614653E-2</c:v>
                </c:pt>
                <c:pt idx="8">
                  <c:v>0.10276349874236106</c:v>
                </c:pt>
                <c:pt idx="9">
                  <c:v>0.10841152364579405</c:v>
                </c:pt>
                <c:pt idx="10">
                  <c:v>0.11547155477508529</c:v>
                </c:pt>
                <c:pt idx="11">
                  <c:v>0.12429659368669935</c:v>
                </c:pt>
                <c:pt idx="12">
                  <c:v>0.13532789232621695</c:v>
                </c:pt>
                <c:pt idx="13">
                  <c:v>0.14911701562561389</c:v>
                </c:pt>
                <c:pt idx="14">
                  <c:v>0.16635341974986009</c:v>
                </c:pt>
                <c:pt idx="15">
                  <c:v>0.18789892490516785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77-4082-A1EA-AA7F8B81C14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Competitive!$AP$73:$BE$73</c:f>
              <c:numCache>
                <c:formatCode>General</c:formatCode>
                <c:ptCount val="16"/>
                <c:pt idx="0">
                  <c:v>8.3261390576135741E-2</c:v>
                </c:pt>
                <c:pt idx="1">
                  <c:v>8.9183773937277902E-2</c:v>
                </c:pt>
                <c:pt idx="2">
                  <c:v>9.0664369777563439E-2</c:v>
                </c:pt>
                <c:pt idx="3">
                  <c:v>9.251511457792036E-2</c:v>
                </c:pt>
                <c:pt idx="4">
                  <c:v>9.4828545578366522E-2</c:v>
                </c:pt>
                <c:pt idx="5">
                  <c:v>9.7720334328924213E-2</c:v>
                </c:pt>
                <c:pt idx="6">
                  <c:v>0.10133507026712134</c:v>
                </c:pt>
                <c:pt idx="7">
                  <c:v>0.10585349018986774</c:v>
                </c:pt>
                <c:pt idx="8">
                  <c:v>0.11150151509330074</c:v>
                </c:pt>
                <c:pt idx="9">
                  <c:v>0.11856154622259199</c:v>
                </c:pt>
                <c:pt idx="10">
                  <c:v>0.12738658513420603</c:v>
                </c:pt>
                <c:pt idx="11">
                  <c:v>0.1384178837737236</c:v>
                </c:pt>
                <c:pt idx="12">
                  <c:v>0.15220700707312057</c:v>
                </c:pt>
                <c:pt idx="13">
                  <c:v>0.16944341119736678</c:v>
                </c:pt>
                <c:pt idx="14">
                  <c:v>0.19098891635267454</c:v>
                </c:pt>
                <c:pt idx="15">
                  <c:v>0.21792079779680923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77-4082-A1EA-AA7F8B81C14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Competitive!$AP$74:$BE$74</c:f>
              <c:numCache>
                <c:formatCode>General</c:formatCode>
                <c:ptCount val="16"/>
                <c:pt idx="0">
                  <c:v>8.7123879885519104E-2</c:v>
                </c:pt>
                <c:pt idx="1">
                  <c:v>9.4526859086946816E-2</c:v>
                </c:pt>
                <c:pt idx="2">
                  <c:v>9.6377603887303723E-2</c:v>
                </c:pt>
                <c:pt idx="3">
                  <c:v>9.8691034887749884E-2</c:v>
                </c:pt>
                <c:pt idx="4">
                  <c:v>0.10158282363830758</c:v>
                </c:pt>
                <c:pt idx="5">
                  <c:v>0.1051975595765047</c:v>
                </c:pt>
                <c:pt idx="6">
                  <c:v>0.1097159794992511</c:v>
                </c:pt>
                <c:pt idx="7">
                  <c:v>0.11536400440268411</c:v>
                </c:pt>
                <c:pt idx="8">
                  <c:v>0.12242403553197535</c:v>
                </c:pt>
                <c:pt idx="9">
                  <c:v>0.13124907444358938</c:v>
                </c:pt>
                <c:pt idx="10">
                  <c:v>0.14228037308310698</c:v>
                </c:pt>
                <c:pt idx="11">
                  <c:v>0.15606949638250395</c:v>
                </c:pt>
                <c:pt idx="12">
                  <c:v>0.17330590050675013</c:v>
                </c:pt>
                <c:pt idx="13">
                  <c:v>0.19485140566205791</c:v>
                </c:pt>
                <c:pt idx="14">
                  <c:v>0.22178328710619258</c:v>
                </c:pt>
                <c:pt idx="15">
                  <c:v>0.25544813891136098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77-4082-A1EA-AA7F8B81C14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Competitive!$AP$75:$BE$75</c:f>
              <c:numCache>
                <c:formatCode>General</c:formatCode>
                <c:ptCount val="16"/>
                <c:pt idx="0">
                  <c:v>9.1951991522248311E-2</c:v>
                </c:pt>
                <c:pt idx="1">
                  <c:v>0.10120571552403294</c:v>
                </c:pt>
                <c:pt idx="2">
                  <c:v>0.10351914652447908</c:v>
                </c:pt>
                <c:pt idx="3">
                  <c:v>0.1064109352750368</c:v>
                </c:pt>
                <c:pt idx="4">
                  <c:v>0.11002567121323391</c:v>
                </c:pt>
                <c:pt idx="5">
                  <c:v>0.11454409113598031</c:v>
                </c:pt>
                <c:pt idx="6">
                  <c:v>0.12019211603941331</c:v>
                </c:pt>
                <c:pt idx="7">
                  <c:v>0.12725214716870456</c:v>
                </c:pt>
                <c:pt idx="8">
                  <c:v>0.1360771860803186</c:v>
                </c:pt>
                <c:pt idx="9">
                  <c:v>0.14710848471983617</c:v>
                </c:pt>
                <c:pt idx="10">
                  <c:v>0.16089760801923317</c:v>
                </c:pt>
                <c:pt idx="11">
                  <c:v>0.17813401214347938</c:v>
                </c:pt>
                <c:pt idx="12">
                  <c:v>0.19967951729878711</c:v>
                </c:pt>
                <c:pt idx="13">
                  <c:v>0.22661139874292185</c:v>
                </c:pt>
                <c:pt idx="14">
                  <c:v>0.26027625054809017</c:v>
                </c:pt>
                <c:pt idx="15">
                  <c:v>0.30235731530455068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77-4082-A1EA-AA7F8B81C14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Competitive!$AP$76:$BE$76</c:f>
              <c:numCache>
                <c:formatCode>General</c:formatCode>
                <c:ptCount val="16"/>
                <c:pt idx="0">
                  <c:v>9.798713106815983E-2</c:v>
                </c:pt>
                <c:pt idx="1">
                  <c:v>0.10955428607039062</c:v>
                </c:pt>
                <c:pt idx="2">
                  <c:v>0.1124460748209483</c:v>
                </c:pt>
                <c:pt idx="3">
                  <c:v>0.11606081075914541</c:v>
                </c:pt>
                <c:pt idx="4">
                  <c:v>0.12057923068189182</c:v>
                </c:pt>
                <c:pt idx="5">
                  <c:v>0.12622725558532483</c:v>
                </c:pt>
                <c:pt idx="6">
                  <c:v>0.13328728671461607</c:v>
                </c:pt>
                <c:pt idx="7">
                  <c:v>0.14211232562623013</c:v>
                </c:pt>
                <c:pt idx="8">
                  <c:v>0.15314362426574768</c:v>
                </c:pt>
                <c:pt idx="9">
                  <c:v>0.16693274756514467</c:v>
                </c:pt>
                <c:pt idx="10">
                  <c:v>0.18416915168939085</c:v>
                </c:pt>
                <c:pt idx="11">
                  <c:v>0.20571465684469861</c:v>
                </c:pt>
                <c:pt idx="12">
                  <c:v>0.23264653828883336</c:v>
                </c:pt>
                <c:pt idx="13">
                  <c:v>0.26631139009400168</c:v>
                </c:pt>
                <c:pt idx="14">
                  <c:v>0.30839245485046213</c:v>
                </c:pt>
                <c:pt idx="15">
                  <c:v>0.36099378579603775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77-4082-A1EA-AA7F8B81C14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Competitive!$AP$77:$BE$77</c:f>
              <c:numCache>
                <c:formatCode>General</c:formatCode>
                <c:ptCount val="16"/>
                <c:pt idx="0">
                  <c:v>0.10553105550054921</c:v>
                </c:pt>
                <c:pt idx="1">
                  <c:v>0.11998999925333768</c:v>
                </c:pt>
                <c:pt idx="2">
                  <c:v>0.1236047351915348</c:v>
                </c:pt>
                <c:pt idx="3">
                  <c:v>0.12812315511428121</c:v>
                </c:pt>
                <c:pt idx="4">
                  <c:v>0.13377118001771421</c:v>
                </c:pt>
                <c:pt idx="5">
                  <c:v>0.14083121114700545</c:v>
                </c:pt>
                <c:pt idx="6">
                  <c:v>0.14965625005861949</c:v>
                </c:pt>
                <c:pt idx="7">
                  <c:v>0.16068754869813709</c:v>
                </c:pt>
                <c:pt idx="8">
                  <c:v>0.17447667199753406</c:v>
                </c:pt>
                <c:pt idx="9">
                  <c:v>0.19171307612178023</c:v>
                </c:pt>
                <c:pt idx="10">
                  <c:v>0.21325858127708802</c:v>
                </c:pt>
                <c:pt idx="11">
                  <c:v>0.24019046272122271</c:v>
                </c:pt>
                <c:pt idx="12">
                  <c:v>0.27385531452639106</c:v>
                </c:pt>
                <c:pt idx="13">
                  <c:v>0.31593637928285151</c:v>
                </c:pt>
                <c:pt idx="14">
                  <c:v>0.36853771022842707</c:v>
                </c:pt>
                <c:pt idx="15">
                  <c:v>0.43428937391039663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77-4082-A1EA-AA7F8B81C14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Competitive!$AP$78:$BE$78</c:f>
              <c:numCache>
                <c:formatCode>General</c:formatCode>
                <c:ptCount val="16"/>
                <c:pt idx="0">
                  <c:v>0.11496096104103594</c:v>
                </c:pt>
                <c:pt idx="1">
                  <c:v>0.13303464073202154</c:v>
                </c:pt>
                <c:pt idx="2">
                  <c:v>0.13755306065476794</c:v>
                </c:pt>
                <c:pt idx="3">
                  <c:v>0.14320108555820091</c:v>
                </c:pt>
                <c:pt idx="4">
                  <c:v>0.15026111668749217</c:v>
                </c:pt>
                <c:pt idx="5">
                  <c:v>0.15908615559910624</c:v>
                </c:pt>
                <c:pt idx="6">
                  <c:v>0.17011745423862379</c:v>
                </c:pt>
                <c:pt idx="7">
                  <c:v>0.18390657753802081</c:v>
                </c:pt>
                <c:pt idx="8">
                  <c:v>0.20114298166226699</c:v>
                </c:pt>
                <c:pt idx="9">
                  <c:v>0.22268848681757475</c:v>
                </c:pt>
                <c:pt idx="10">
                  <c:v>0.24962036826170944</c:v>
                </c:pt>
                <c:pt idx="11">
                  <c:v>0.28328522006687784</c:v>
                </c:pt>
                <c:pt idx="12">
                  <c:v>0.32536628482333829</c:v>
                </c:pt>
                <c:pt idx="13">
                  <c:v>0.37796761576891386</c:v>
                </c:pt>
                <c:pt idx="14">
                  <c:v>0.4437192794508833</c:v>
                </c:pt>
                <c:pt idx="15">
                  <c:v>0.52590885905334517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77-4082-A1EA-AA7F8B81C14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Competitive!$AP$79:$BE$79</c:f>
              <c:numCache>
                <c:formatCode>General</c:formatCode>
                <c:ptCount val="16"/>
                <c:pt idx="0">
                  <c:v>0.12674834296664433</c:v>
                </c:pt>
                <c:pt idx="1">
                  <c:v>0.14934044258037635</c:v>
                </c:pt>
                <c:pt idx="2">
                  <c:v>0.15498846748380934</c:v>
                </c:pt>
                <c:pt idx="3">
                  <c:v>0.16204849861310058</c:v>
                </c:pt>
                <c:pt idx="4">
                  <c:v>0.17087353752471465</c:v>
                </c:pt>
                <c:pt idx="5">
                  <c:v>0.18190483616423223</c:v>
                </c:pt>
                <c:pt idx="6">
                  <c:v>0.19569395946362919</c:v>
                </c:pt>
                <c:pt idx="7">
                  <c:v>0.2129303635878754</c:v>
                </c:pt>
                <c:pt idx="8">
                  <c:v>0.23447586874318313</c:v>
                </c:pt>
                <c:pt idx="9">
                  <c:v>0.26140775018731788</c:v>
                </c:pt>
                <c:pt idx="10">
                  <c:v>0.29507260199248619</c:v>
                </c:pt>
                <c:pt idx="11">
                  <c:v>0.33715366674894665</c:v>
                </c:pt>
                <c:pt idx="12">
                  <c:v>0.38975499769452226</c:v>
                </c:pt>
                <c:pt idx="13">
                  <c:v>0.45550666137649171</c:v>
                </c:pt>
                <c:pt idx="14">
                  <c:v>0.53769624097895352</c:v>
                </c:pt>
                <c:pt idx="15">
                  <c:v>0.6404332154820308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477-4082-A1EA-AA7F8B81C14B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Competitive!$AP$80:$BE$80</c:f>
              <c:numCache>
                <c:formatCode>General</c:formatCode>
                <c:ptCount val="16"/>
                <c:pt idx="0">
                  <c:v>0.14148257037365489</c:v>
                </c:pt>
                <c:pt idx="1">
                  <c:v>0.1697226948908199</c:v>
                </c:pt>
                <c:pt idx="2">
                  <c:v>0.17678272602011111</c:v>
                </c:pt>
                <c:pt idx="3">
                  <c:v>0.18560776493172518</c:v>
                </c:pt>
                <c:pt idx="4">
                  <c:v>0.19663906357124275</c:v>
                </c:pt>
                <c:pt idx="5">
                  <c:v>0.21042818687063974</c:v>
                </c:pt>
                <c:pt idx="6">
                  <c:v>0.22766459099488592</c:v>
                </c:pt>
                <c:pt idx="7">
                  <c:v>0.24921009615019371</c:v>
                </c:pt>
                <c:pt idx="8">
                  <c:v>0.27614197759432835</c:v>
                </c:pt>
                <c:pt idx="9">
                  <c:v>0.30980682939949672</c:v>
                </c:pt>
                <c:pt idx="10">
                  <c:v>0.35188789415595723</c:v>
                </c:pt>
                <c:pt idx="11">
                  <c:v>0.40448922510153279</c:v>
                </c:pt>
                <c:pt idx="12">
                  <c:v>0.47024088878350229</c:v>
                </c:pt>
                <c:pt idx="13">
                  <c:v>0.5524304683859641</c:v>
                </c:pt>
                <c:pt idx="14">
                  <c:v>0.65516744288904138</c:v>
                </c:pt>
                <c:pt idx="15">
                  <c:v>0.78358866101788793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477-4082-A1EA-AA7F8B81C14B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Competitive!$AP$81:$BF$81</c:f>
              <c:numCache>
                <c:formatCode>General</c:formatCode>
                <c:ptCount val="17"/>
                <c:pt idx="0">
                  <c:v>0.159900354632418</c:v>
                </c:pt>
                <c:pt idx="1">
                  <c:v>0.19520051027887425</c:v>
                </c:pt>
                <c:pt idx="2">
                  <c:v>0.20402554919048829</c:v>
                </c:pt>
                <c:pt idx="3">
                  <c:v>0.21505684783000587</c:v>
                </c:pt>
                <c:pt idx="4">
                  <c:v>0.2288459711294028</c:v>
                </c:pt>
                <c:pt idx="5">
                  <c:v>0.24608237525364907</c:v>
                </c:pt>
                <c:pt idx="6">
                  <c:v>0.2676278804089568</c:v>
                </c:pt>
                <c:pt idx="7">
                  <c:v>0.29455976185309157</c:v>
                </c:pt>
                <c:pt idx="8">
                  <c:v>0.32822461365825983</c:v>
                </c:pt>
                <c:pt idx="9">
                  <c:v>0.37030567841472034</c:v>
                </c:pt>
                <c:pt idx="10">
                  <c:v>0.42290700936029585</c:v>
                </c:pt>
                <c:pt idx="11">
                  <c:v>0.48865867304226535</c:v>
                </c:pt>
                <c:pt idx="12">
                  <c:v>0.57084825264472727</c:v>
                </c:pt>
                <c:pt idx="13">
                  <c:v>0.67358522714780433</c:v>
                </c:pt>
                <c:pt idx="14">
                  <c:v>0.80200644527665099</c:v>
                </c:pt>
                <c:pt idx="15">
                  <c:v>0.96253296793770926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477-4082-A1EA-AA7F8B81C14B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Competitive!$AP$82:$BE$82</c:f>
              <c:numCache>
                <c:formatCode>General</c:formatCode>
                <c:ptCount val="16"/>
                <c:pt idx="0">
                  <c:v>0.18292258495587191</c:v>
                </c:pt>
                <c:pt idx="1">
                  <c:v>0.22704777951394223</c:v>
                </c:pt>
                <c:pt idx="2">
                  <c:v>0.23807907815345977</c:v>
                </c:pt>
                <c:pt idx="3">
                  <c:v>0.25186820145285671</c:v>
                </c:pt>
                <c:pt idx="4">
                  <c:v>0.26910460557710297</c:v>
                </c:pt>
                <c:pt idx="5">
                  <c:v>0.29065011073241076</c:v>
                </c:pt>
                <c:pt idx="6">
                  <c:v>0.31758199217654537</c:v>
                </c:pt>
                <c:pt idx="7">
                  <c:v>0.3512468439817138</c:v>
                </c:pt>
                <c:pt idx="8">
                  <c:v>0.39332790873817419</c:v>
                </c:pt>
                <c:pt idx="9">
                  <c:v>0.44592923968374981</c:v>
                </c:pt>
                <c:pt idx="10">
                  <c:v>0.51168090336571925</c:v>
                </c:pt>
                <c:pt idx="11">
                  <c:v>0.59387048296818112</c:v>
                </c:pt>
                <c:pt idx="12">
                  <c:v>0.6966074574712583</c:v>
                </c:pt>
                <c:pt idx="13">
                  <c:v>0.82502867560010473</c:v>
                </c:pt>
                <c:pt idx="14">
                  <c:v>0.98555519826116311</c:v>
                </c:pt>
                <c:pt idx="15">
                  <c:v>1.1862133515874858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477-4082-A1EA-AA7F8B81C14B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Competitive!$AP$83:$BE$83</c:f>
              <c:numCache>
                <c:formatCode>General</c:formatCode>
                <c:ptCount val="16"/>
                <c:pt idx="0">
                  <c:v>0.21170037286018931</c:v>
                </c:pt>
                <c:pt idx="1">
                  <c:v>0.26685686605777725</c:v>
                </c:pt>
                <c:pt idx="2">
                  <c:v>0.28064598935717416</c:v>
                </c:pt>
                <c:pt idx="3">
                  <c:v>0.29788239348142037</c:v>
                </c:pt>
                <c:pt idx="4">
                  <c:v>0.3194278986367281</c:v>
                </c:pt>
                <c:pt idx="5">
                  <c:v>0.34635978008086282</c:v>
                </c:pt>
                <c:pt idx="6">
                  <c:v>0.38002463188603119</c:v>
                </c:pt>
                <c:pt idx="7">
                  <c:v>0.42210569664249165</c:v>
                </c:pt>
                <c:pt idx="8">
                  <c:v>0.47470702758806715</c:v>
                </c:pt>
                <c:pt idx="9">
                  <c:v>0.54045869127003665</c:v>
                </c:pt>
                <c:pt idx="10">
                  <c:v>0.62264827087249841</c:v>
                </c:pt>
                <c:pt idx="11">
                  <c:v>0.7253852453755758</c:v>
                </c:pt>
                <c:pt idx="12">
                  <c:v>0.85380646350442235</c:v>
                </c:pt>
                <c:pt idx="13">
                  <c:v>1.0143329861654806</c:v>
                </c:pt>
                <c:pt idx="14">
                  <c:v>1.2149911394918034</c:v>
                </c:pt>
                <c:pt idx="15">
                  <c:v>1.4658138311497069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477-4082-A1EA-AA7F8B81C14B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477-4082-A1EA-AA7F8B81C14B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477-4082-A1EA-AA7F8B81C14B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477-4082-A1EA-AA7F8B81C14B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477-4082-A1EA-AA7F8B81C14B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477-4082-A1EA-AA7F8B81C14B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477-4082-A1EA-AA7F8B81C14B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477-4082-A1EA-AA7F8B81C14B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477-4082-A1EA-AA7F8B81C14B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477-4082-A1EA-AA7F8B81C14B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477-4082-A1EA-AA7F8B81C14B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477-4082-A1EA-AA7F8B81C14B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477-4082-A1EA-AA7F8B81C14B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477-4082-A1EA-AA7F8B81C14B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477-4082-A1EA-AA7F8B81C14B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477-4082-A1EA-AA7F8B81C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Uncompetitive!$AP$69:$BE$69</c:f>
              <c:numCache>
                <c:formatCode>General</c:formatCode>
                <c:ptCount val="16"/>
                <c:pt idx="0">
                  <c:v>6.5225578463629169E-2</c:v>
                </c:pt>
                <c:pt idx="1">
                  <c:v>7.076320930683927E-2</c:v>
                </c:pt>
                <c:pt idx="2">
                  <c:v>7.2147617017641802E-2</c:v>
                </c:pt>
                <c:pt idx="3">
                  <c:v>7.387812665614496E-2</c:v>
                </c:pt>
                <c:pt idx="4">
                  <c:v>7.6041263704273915E-2</c:v>
                </c:pt>
                <c:pt idx="5">
                  <c:v>7.8745185014435087E-2</c:v>
                </c:pt>
                <c:pt idx="6">
                  <c:v>8.2125086652136567E-2</c:v>
                </c:pt>
                <c:pt idx="7">
                  <c:v>8.6349963699263441E-2</c:v>
                </c:pt>
                <c:pt idx="8">
                  <c:v>9.1631060008171991E-2</c:v>
                </c:pt>
                <c:pt idx="9">
                  <c:v>9.8232430394307693E-2</c:v>
                </c:pt>
                <c:pt idx="10">
                  <c:v>0.10648414337697731</c:v>
                </c:pt>
                <c:pt idx="11">
                  <c:v>0.11679878460531437</c:v>
                </c:pt>
                <c:pt idx="12">
                  <c:v>0.12969208614073566</c:v>
                </c:pt>
                <c:pt idx="13">
                  <c:v>0.14580871306001225</c:v>
                </c:pt>
                <c:pt idx="14">
                  <c:v>0.16595449670910803</c:v>
                </c:pt>
                <c:pt idx="15">
                  <c:v>0.19113672627047773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4F-4A15-A129-98953E8F636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Uncompetitive!$AP$70:$BE$70</c:f>
              <c:numCache>
                <c:formatCode>General</c:formatCode>
                <c:ptCount val="16"/>
                <c:pt idx="0">
                  <c:v>6.8582867123664737E-2</c:v>
                </c:pt>
                <c:pt idx="1">
                  <c:v>7.4120497966874838E-2</c:v>
                </c:pt>
                <c:pt idx="2">
                  <c:v>7.5504905677677384E-2</c:v>
                </c:pt>
                <c:pt idx="3">
                  <c:v>7.7235415316180528E-2</c:v>
                </c:pt>
                <c:pt idx="4">
                  <c:v>7.9398552364309483E-2</c:v>
                </c:pt>
                <c:pt idx="5">
                  <c:v>8.2102473674470669E-2</c:v>
                </c:pt>
                <c:pt idx="6">
                  <c:v>8.5482375312172149E-2</c:v>
                </c:pt>
                <c:pt idx="7">
                  <c:v>8.9707252359299008E-2</c:v>
                </c:pt>
                <c:pt idx="8">
                  <c:v>9.4988348668207573E-2</c:v>
                </c:pt>
                <c:pt idx="9">
                  <c:v>0.10158971905434326</c:v>
                </c:pt>
                <c:pt idx="10">
                  <c:v>0.1098414320370129</c:v>
                </c:pt>
                <c:pt idx="11">
                  <c:v>0.12015607326534995</c:v>
                </c:pt>
                <c:pt idx="12">
                  <c:v>0.13304937480077125</c:v>
                </c:pt>
                <c:pt idx="13">
                  <c:v>0.14916600172004782</c:v>
                </c:pt>
                <c:pt idx="14">
                  <c:v>0.16931178536914362</c:v>
                </c:pt>
                <c:pt idx="15">
                  <c:v>0.19449401493051335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4F-4A15-A129-98953E8F636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Uncompetitive!$AP$71:$BE$71</c:f>
              <c:numCache>
                <c:formatCode>General</c:formatCode>
                <c:ptCount val="16"/>
                <c:pt idx="0">
                  <c:v>7.2779477948709204E-2</c:v>
                </c:pt>
                <c:pt idx="1">
                  <c:v>7.8317108791919318E-2</c:v>
                </c:pt>
                <c:pt idx="2">
                  <c:v>7.9701516502721836E-2</c:v>
                </c:pt>
                <c:pt idx="3">
                  <c:v>8.1432026141224995E-2</c:v>
                </c:pt>
                <c:pt idx="4">
                  <c:v>8.3595163189353935E-2</c:v>
                </c:pt>
                <c:pt idx="5">
                  <c:v>8.6299084499515136E-2</c:v>
                </c:pt>
                <c:pt idx="6">
                  <c:v>8.9678986137216615E-2</c:v>
                </c:pt>
                <c:pt idx="7">
                  <c:v>9.3903863184343475E-2</c:v>
                </c:pt>
                <c:pt idx="8">
                  <c:v>9.9184959493252026E-2</c:v>
                </c:pt>
                <c:pt idx="9">
                  <c:v>0.10578632987938773</c:v>
                </c:pt>
                <c:pt idx="10">
                  <c:v>0.11403804286205736</c:v>
                </c:pt>
                <c:pt idx="11">
                  <c:v>0.12435268409039441</c:v>
                </c:pt>
                <c:pt idx="12">
                  <c:v>0.13724598562581572</c:v>
                </c:pt>
                <c:pt idx="13">
                  <c:v>0.15336261254509231</c:v>
                </c:pt>
                <c:pt idx="14">
                  <c:v>0.17350839619418809</c:v>
                </c:pt>
                <c:pt idx="15">
                  <c:v>0.19869062575555779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4F-4A15-A129-98953E8F636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Uncompetitive!$AP$72:$BE$72</c:f>
              <c:numCache>
                <c:formatCode>General</c:formatCode>
                <c:ptCount val="16"/>
                <c:pt idx="0">
                  <c:v>7.8025241480014787E-2</c:v>
                </c:pt>
                <c:pt idx="1">
                  <c:v>8.3562872323224888E-2</c:v>
                </c:pt>
                <c:pt idx="2">
                  <c:v>8.4947280034027448E-2</c:v>
                </c:pt>
                <c:pt idx="3">
                  <c:v>8.6677789672530592E-2</c:v>
                </c:pt>
                <c:pt idx="4">
                  <c:v>8.8840926720659533E-2</c:v>
                </c:pt>
                <c:pt idx="5">
                  <c:v>9.1544848030820719E-2</c:v>
                </c:pt>
                <c:pt idx="6">
                  <c:v>9.4924749668522213E-2</c:v>
                </c:pt>
                <c:pt idx="7">
                  <c:v>9.9149626715649058E-2</c:v>
                </c:pt>
                <c:pt idx="8">
                  <c:v>0.10443072302455762</c:v>
                </c:pt>
                <c:pt idx="9">
                  <c:v>0.11103209341069331</c:v>
                </c:pt>
                <c:pt idx="10">
                  <c:v>0.11928380639336295</c:v>
                </c:pt>
                <c:pt idx="11">
                  <c:v>0.1295984476217</c:v>
                </c:pt>
                <c:pt idx="12">
                  <c:v>0.14249174915712132</c:v>
                </c:pt>
                <c:pt idx="13">
                  <c:v>0.15860837607639791</c:v>
                </c:pt>
                <c:pt idx="14">
                  <c:v>0.17875415972549369</c:v>
                </c:pt>
                <c:pt idx="15">
                  <c:v>0.20393638928686339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4F-4A15-A129-98953E8F636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Uncompetitive!$AP$73:$BE$73</c:f>
              <c:numCache>
                <c:formatCode>General</c:formatCode>
                <c:ptCount val="16"/>
                <c:pt idx="0">
                  <c:v>8.4582445894146763E-2</c:v>
                </c:pt>
                <c:pt idx="1">
                  <c:v>9.0120076737356877E-2</c:v>
                </c:pt>
                <c:pt idx="2">
                  <c:v>9.1504484448159409E-2</c:v>
                </c:pt>
                <c:pt idx="3">
                  <c:v>9.3234994086662568E-2</c:v>
                </c:pt>
                <c:pt idx="4">
                  <c:v>9.5398131134791508E-2</c:v>
                </c:pt>
                <c:pt idx="5">
                  <c:v>9.8102052444952681E-2</c:v>
                </c:pt>
                <c:pt idx="6">
                  <c:v>0.10148195408265417</c:v>
                </c:pt>
                <c:pt idx="7">
                  <c:v>0.10570683112978103</c:v>
                </c:pt>
                <c:pt idx="8">
                  <c:v>0.1109879274386896</c:v>
                </c:pt>
                <c:pt idx="9">
                  <c:v>0.1175892978248253</c:v>
                </c:pt>
                <c:pt idx="10">
                  <c:v>0.12584101080749494</c:v>
                </c:pt>
                <c:pt idx="11">
                  <c:v>0.13615565203583196</c:v>
                </c:pt>
                <c:pt idx="12">
                  <c:v>0.14904895357125328</c:v>
                </c:pt>
                <c:pt idx="13">
                  <c:v>0.1651655804905299</c:v>
                </c:pt>
                <c:pt idx="14">
                  <c:v>0.18531136413962568</c:v>
                </c:pt>
                <c:pt idx="15">
                  <c:v>0.21049359370099538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4F-4A15-A129-98953E8F636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Uncompetitive!$AP$74:$BE$74</c:f>
              <c:numCache>
                <c:formatCode>General</c:formatCode>
                <c:ptCount val="16"/>
                <c:pt idx="0">
                  <c:v>9.277895141181175E-2</c:v>
                </c:pt>
                <c:pt idx="1">
                  <c:v>9.8316582255021864E-2</c:v>
                </c:pt>
                <c:pt idx="2">
                  <c:v>9.9700989965824383E-2</c:v>
                </c:pt>
                <c:pt idx="3">
                  <c:v>0.10143149960432755</c:v>
                </c:pt>
                <c:pt idx="4">
                  <c:v>0.1035946366524565</c:v>
                </c:pt>
                <c:pt idx="5">
                  <c:v>0.10629855796261768</c:v>
                </c:pt>
                <c:pt idx="6">
                  <c:v>0.10967845960031915</c:v>
                </c:pt>
                <c:pt idx="7">
                  <c:v>0.11390333664744602</c:v>
                </c:pt>
                <c:pt idx="8">
                  <c:v>0.11918443295635459</c:v>
                </c:pt>
                <c:pt idx="9">
                  <c:v>0.12578580334249029</c:v>
                </c:pt>
                <c:pt idx="10">
                  <c:v>0.13403751632515992</c:v>
                </c:pt>
                <c:pt idx="11">
                  <c:v>0.14435215755349698</c:v>
                </c:pt>
                <c:pt idx="12">
                  <c:v>0.15724545908891829</c:v>
                </c:pt>
                <c:pt idx="13">
                  <c:v>0.17336208600819489</c:v>
                </c:pt>
                <c:pt idx="14">
                  <c:v>0.19350786965729064</c:v>
                </c:pt>
                <c:pt idx="15">
                  <c:v>0.21869009921866037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4F-4A15-A129-98953E8F636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Uncompetitive!$AP$75:$BE$75</c:f>
              <c:numCache>
                <c:formatCode>General</c:formatCode>
                <c:ptCount val="16"/>
                <c:pt idx="0">
                  <c:v>0.10302458330889298</c:v>
                </c:pt>
                <c:pt idx="1">
                  <c:v>0.10856221415210311</c:v>
                </c:pt>
                <c:pt idx="2">
                  <c:v>0.10994662186290563</c:v>
                </c:pt>
                <c:pt idx="3">
                  <c:v>0.11167713150140877</c:v>
                </c:pt>
                <c:pt idx="4">
                  <c:v>0.11384026854953774</c:v>
                </c:pt>
                <c:pt idx="5">
                  <c:v>0.1165441898596989</c:v>
                </c:pt>
                <c:pt idx="6">
                  <c:v>0.1199240914974004</c:v>
                </c:pt>
                <c:pt idx="7">
                  <c:v>0.12414896854452727</c:v>
                </c:pt>
                <c:pt idx="8">
                  <c:v>0.12943006485343581</c:v>
                </c:pt>
                <c:pt idx="9">
                  <c:v>0.13603143523957154</c:v>
                </c:pt>
                <c:pt idx="10">
                  <c:v>0.14428314822224114</c:v>
                </c:pt>
                <c:pt idx="11">
                  <c:v>0.15459778945057817</c:v>
                </c:pt>
                <c:pt idx="12">
                  <c:v>0.16749109098599951</c:v>
                </c:pt>
                <c:pt idx="13">
                  <c:v>0.18360771790527611</c:v>
                </c:pt>
                <c:pt idx="14">
                  <c:v>0.20375350155437189</c:v>
                </c:pt>
                <c:pt idx="15">
                  <c:v>0.22893573111574161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F4F-4A15-A129-98953E8F636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Uncompetitive!$AP$76:$BE$76</c:f>
              <c:numCache>
                <c:formatCode>General</c:formatCode>
                <c:ptCount val="16"/>
                <c:pt idx="0">
                  <c:v>0.11583162318024451</c:v>
                </c:pt>
                <c:pt idx="1">
                  <c:v>0.12136925402345462</c:v>
                </c:pt>
                <c:pt idx="2">
                  <c:v>0.12275366173425716</c:v>
                </c:pt>
                <c:pt idx="3">
                  <c:v>0.12448417137276029</c:v>
                </c:pt>
                <c:pt idx="4">
                  <c:v>0.12664730842088925</c:v>
                </c:pt>
                <c:pt idx="5">
                  <c:v>0.12935122973105043</c:v>
                </c:pt>
                <c:pt idx="6">
                  <c:v>0.13273113136875192</c:v>
                </c:pt>
                <c:pt idx="7">
                  <c:v>0.13695600841587879</c:v>
                </c:pt>
                <c:pt idx="8">
                  <c:v>0.14223710472478732</c:v>
                </c:pt>
                <c:pt idx="9">
                  <c:v>0.14883847511092305</c:v>
                </c:pt>
                <c:pt idx="10">
                  <c:v>0.15709018809359268</c:v>
                </c:pt>
                <c:pt idx="11">
                  <c:v>0.16740482932192971</c:v>
                </c:pt>
                <c:pt idx="12">
                  <c:v>0.18029813085735102</c:v>
                </c:pt>
                <c:pt idx="13">
                  <c:v>0.19641475777662762</c:v>
                </c:pt>
                <c:pt idx="14">
                  <c:v>0.2165605414257234</c:v>
                </c:pt>
                <c:pt idx="15">
                  <c:v>0.2417427709870931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F4F-4A15-A129-98953E8F636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Uncompetitive!$AP$77:$BE$77</c:f>
              <c:numCache>
                <c:formatCode>General</c:formatCode>
                <c:ptCount val="16"/>
                <c:pt idx="0">
                  <c:v>0.13184042301943391</c:v>
                </c:pt>
                <c:pt idx="1">
                  <c:v>0.13737805386264401</c:v>
                </c:pt>
                <c:pt idx="2">
                  <c:v>0.13876246157344654</c:v>
                </c:pt>
                <c:pt idx="3">
                  <c:v>0.1404929712119497</c:v>
                </c:pt>
                <c:pt idx="4">
                  <c:v>0.14265610826007866</c:v>
                </c:pt>
                <c:pt idx="5">
                  <c:v>0.14536002957023983</c:v>
                </c:pt>
                <c:pt idx="6">
                  <c:v>0.14873993120794132</c:v>
                </c:pt>
                <c:pt idx="7">
                  <c:v>0.15296480825506817</c:v>
                </c:pt>
                <c:pt idx="8">
                  <c:v>0.15824590456397675</c:v>
                </c:pt>
                <c:pt idx="9">
                  <c:v>0.16484727495011242</c:v>
                </c:pt>
                <c:pt idx="10">
                  <c:v>0.17309898793278206</c:v>
                </c:pt>
                <c:pt idx="11">
                  <c:v>0.18341362916111914</c:v>
                </c:pt>
                <c:pt idx="12">
                  <c:v>0.19630693069654043</c:v>
                </c:pt>
                <c:pt idx="13">
                  <c:v>0.21242355761581702</c:v>
                </c:pt>
                <c:pt idx="14">
                  <c:v>0.23256934126491277</c:v>
                </c:pt>
                <c:pt idx="15">
                  <c:v>0.25775157082628253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F4F-4A15-A129-98953E8F636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Uncompetitive!$AP$78:$BE$78</c:f>
              <c:numCache>
                <c:formatCode>General</c:formatCode>
                <c:ptCount val="16"/>
                <c:pt idx="0">
                  <c:v>0.15185142281842068</c:v>
                </c:pt>
                <c:pt idx="1">
                  <c:v>0.15738905366163081</c:v>
                </c:pt>
                <c:pt idx="2">
                  <c:v>0.15877346137243334</c:v>
                </c:pt>
                <c:pt idx="3">
                  <c:v>0.1605039710109365</c:v>
                </c:pt>
                <c:pt idx="4">
                  <c:v>0.16266710805906542</c:v>
                </c:pt>
                <c:pt idx="5">
                  <c:v>0.1653710293692266</c:v>
                </c:pt>
                <c:pt idx="6">
                  <c:v>0.16875093100692809</c:v>
                </c:pt>
                <c:pt idx="7">
                  <c:v>0.17297580805405496</c:v>
                </c:pt>
                <c:pt idx="8">
                  <c:v>0.17825690436296351</c:v>
                </c:pt>
                <c:pt idx="9">
                  <c:v>0.18485827474909922</c:v>
                </c:pt>
                <c:pt idx="10">
                  <c:v>0.19310998773176885</c:v>
                </c:pt>
                <c:pt idx="11">
                  <c:v>0.20342462896010588</c:v>
                </c:pt>
                <c:pt idx="12">
                  <c:v>0.21631793049552719</c:v>
                </c:pt>
                <c:pt idx="13">
                  <c:v>0.23243455741480384</c:v>
                </c:pt>
                <c:pt idx="14">
                  <c:v>0.25258034106389959</c:v>
                </c:pt>
                <c:pt idx="15">
                  <c:v>0.27776257062526932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F4F-4A15-A129-98953E8F636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Uncompetitive!$AP$79:$BE$79</c:f>
              <c:numCache>
                <c:formatCode>General</c:formatCode>
                <c:ptCount val="16"/>
                <c:pt idx="0">
                  <c:v>0.17686517256715412</c:v>
                </c:pt>
                <c:pt idx="1">
                  <c:v>0.18240280341036422</c:v>
                </c:pt>
                <c:pt idx="2">
                  <c:v>0.18378721112116678</c:v>
                </c:pt>
                <c:pt idx="3">
                  <c:v>0.18551772075966994</c:v>
                </c:pt>
                <c:pt idx="4">
                  <c:v>0.18768085780779886</c:v>
                </c:pt>
                <c:pt idx="5">
                  <c:v>0.19038477911796001</c:v>
                </c:pt>
                <c:pt idx="6">
                  <c:v>0.19376468075566153</c:v>
                </c:pt>
                <c:pt idx="7">
                  <c:v>0.19798955780278837</c:v>
                </c:pt>
                <c:pt idx="8">
                  <c:v>0.2032706541116969</c:v>
                </c:pt>
                <c:pt idx="9">
                  <c:v>0.20987202449783263</c:v>
                </c:pt>
                <c:pt idx="10">
                  <c:v>0.21812373748050229</c:v>
                </c:pt>
                <c:pt idx="11">
                  <c:v>0.22843837870883935</c:v>
                </c:pt>
                <c:pt idx="12">
                  <c:v>0.24133168024426063</c:v>
                </c:pt>
                <c:pt idx="13">
                  <c:v>0.25744830716353723</c:v>
                </c:pt>
                <c:pt idx="14">
                  <c:v>0.27759409081263303</c:v>
                </c:pt>
                <c:pt idx="15">
                  <c:v>0.30277632037400271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F4F-4A15-A129-98953E8F636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Uncompetitive!$AP$80:$BE$80</c:f>
              <c:numCache>
                <c:formatCode>General</c:formatCode>
                <c:ptCount val="16"/>
                <c:pt idx="0">
                  <c:v>0.2081323597530709</c:v>
                </c:pt>
                <c:pt idx="1">
                  <c:v>0.21366999059628106</c:v>
                </c:pt>
                <c:pt idx="2">
                  <c:v>0.21505439830708359</c:v>
                </c:pt>
                <c:pt idx="3">
                  <c:v>0.21678490794558675</c:v>
                </c:pt>
                <c:pt idx="4">
                  <c:v>0.2189480449937157</c:v>
                </c:pt>
                <c:pt idx="5">
                  <c:v>0.22165196630387685</c:v>
                </c:pt>
                <c:pt idx="6">
                  <c:v>0.22503186794157837</c:v>
                </c:pt>
                <c:pt idx="7">
                  <c:v>0.22925674498870521</c:v>
                </c:pt>
                <c:pt idx="8">
                  <c:v>0.23453784129761376</c:v>
                </c:pt>
                <c:pt idx="9">
                  <c:v>0.24113921168374944</c:v>
                </c:pt>
                <c:pt idx="10">
                  <c:v>0.2493909246664191</c:v>
                </c:pt>
                <c:pt idx="11">
                  <c:v>0.25970556589475613</c:v>
                </c:pt>
                <c:pt idx="12">
                  <c:v>0.27259886743017742</c:v>
                </c:pt>
                <c:pt idx="13">
                  <c:v>0.28871549434945409</c:v>
                </c:pt>
                <c:pt idx="14">
                  <c:v>0.30886127799854984</c:v>
                </c:pt>
                <c:pt idx="15">
                  <c:v>0.33404350755991952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F4F-4A15-A129-98953E8F636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Uncompetitive!$AP$81:$BF$81</c:f>
              <c:numCache>
                <c:formatCode>General</c:formatCode>
                <c:ptCount val="17"/>
                <c:pt idx="0">
                  <c:v>0.24721634373546697</c:v>
                </c:pt>
                <c:pt idx="1">
                  <c:v>0.2527539745786771</c:v>
                </c:pt>
                <c:pt idx="2">
                  <c:v>0.2541383822894796</c:v>
                </c:pt>
                <c:pt idx="3">
                  <c:v>0.25586889192798273</c:v>
                </c:pt>
                <c:pt idx="4">
                  <c:v>0.25803202897611172</c:v>
                </c:pt>
                <c:pt idx="5">
                  <c:v>0.26073595028627294</c:v>
                </c:pt>
                <c:pt idx="6">
                  <c:v>0.26411585192397441</c:v>
                </c:pt>
                <c:pt idx="7">
                  <c:v>0.26834072897110128</c:v>
                </c:pt>
                <c:pt idx="8">
                  <c:v>0.27362182528000978</c:v>
                </c:pt>
                <c:pt idx="9">
                  <c:v>0.28022319566614551</c:v>
                </c:pt>
                <c:pt idx="10">
                  <c:v>0.28847490864881514</c:v>
                </c:pt>
                <c:pt idx="11">
                  <c:v>0.29878954987715217</c:v>
                </c:pt>
                <c:pt idx="12">
                  <c:v>0.31168285141257346</c:v>
                </c:pt>
                <c:pt idx="13">
                  <c:v>0.32779947833185002</c:v>
                </c:pt>
                <c:pt idx="14">
                  <c:v>0.34794526198094589</c:v>
                </c:pt>
                <c:pt idx="15">
                  <c:v>0.37312749154231556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F4F-4A15-A129-98953E8F636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Uncompetitive!$AP$82:$BE$82</c:f>
              <c:numCache>
                <c:formatCode>General</c:formatCode>
                <c:ptCount val="16"/>
                <c:pt idx="0">
                  <c:v>0.29607132371346201</c:v>
                </c:pt>
                <c:pt idx="1">
                  <c:v>0.30160895455667208</c:v>
                </c:pt>
                <c:pt idx="2">
                  <c:v>0.30299336226747464</c:v>
                </c:pt>
                <c:pt idx="3">
                  <c:v>0.30472387190597783</c:v>
                </c:pt>
                <c:pt idx="4">
                  <c:v>0.3068870089541067</c:v>
                </c:pt>
                <c:pt idx="5">
                  <c:v>0.30959093026426793</c:v>
                </c:pt>
                <c:pt idx="6">
                  <c:v>0.31297083190196939</c:v>
                </c:pt>
                <c:pt idx="7">
                  <c:v>0.31719570894909627</c:v>
                </c:pt>
                <c:pt idx="8">
                  <c:v>0.32247680525800476</c:v>
                </c:pt>
                <c:pt idx="9">
                  <c:v>0.32907817564414049</c:v>
                </c:pt>
                <c:pt idx="10">
                  <c:v>0.33732988862681013</c:v>
                </c:pt>
                <c:pt idx="11">
                  <c:v>0.34764452985514716</c:v>
                </c:pt>
                <c:pt idx="12">
                  <c:v>0.3605378313905685</c:v>
                </c:pt>
                <c:pt idx="13">
                  <c:v>0.37665445830984506</c:v>
                </c:pt>
                <c:pt idx="14">
                  <c:v>0.39680024195894081</c:v>
                </c:pt>
                <c:pt idx="15">
                  <c:v>0.42198247152031049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F4F-4A15-A129-98953E8F636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Uncompetitive!$AP$83:$BE$83</c:f>
              <c:numCache>
                <c:formatCode>General</c:formatCode>
                <c:ptCount val="16"/>
                <c:pt idx="0">
                  <c:v>0.35714004868595578</c:v>
                </c:pt>
                <c:pt idx="1">
                  <c:v>0.3626776795291658</c:v>
                </c:pt>
                <c:pt idx="2">
                  <c:v>0.36406208723996836</c:v>
                </c:pt>
                <c:pt idx="3">
                  <c:v>0.36579259687847154</c:v>
                </c:pt>
                <c:pt idx="4">
                  <c:v>0.36795573392660053</c:v>
                </c:pt>
                <c:pt idx="5">
                  <c:v>0.37065965523676164</c:v>
                </c:pt>
                <c:pt idx="6">
                  <c:v>0.37403955687446316</c:v>
                </c:pt>
                <c:pt idx="7">
                  <c:v>0.37826443392158998</c:v>
                </c:pt>
                <c:pt idx="8">
                  <c:v>0.38354553023049853</c:v>
                </c:pt>
                <c:pt idx="9">
                  <c:v>0.39014690061663426</c:v>
                </c:pt>
                <c:pt idx="10">
                  <c:v>0.3983986135993039</c:v>
                </c:pt>
                <c:pt idx="11">
                  <c:v>0.40871325482764093</c:v>
                </c:pt>
                <c:pt idx="12">
                  <c:v>0.42160655636306227</c:v>
                </c:pt>
                <c:pt idx="13">
                  <c:v>0.43772318328233883</c:v>
                </c:pt>
                <c:pt idx="14">
                  <c:v>0.45786896693143453</c:v>
                </c:pt>
                <c:pt idx="15">
                  <c:v>0.48305119649280431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F4F-4A15-A129-98953E8F6366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F4F-4A15-A129-98953E8F636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F4F-4A15-A129-98953E8F636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F4F-4A15-A129-98953E8F636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F4F-4A15-A129-98953E8F636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F4F-4A15-A129-98953E8F636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F4F-4A15-A129-98953E8F636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F4F-4A15-A129-98953E8F636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AF4F-4A15-A129-98953E8F636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F4F-4A15-A129-98953E8F636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F4F-4A15-A129-98953E8F636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F4F-4A15-A129-98953E8F636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F4F-4A15-A129-98953E8F636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F4F-4A15-A129-98953E8F636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AF4F-4A15-A129-98953E8F636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F4F-4A15-A129-98953E8F6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Non-competitive'!$AP$69:$BE$69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7.6039825892473545E-2</c:v>
                </c:pt>
                <c:pt idx="2">
                  <c:v>7.6716449032258618E-2</c:v>
                </c:pt>
                <c:pt idx="3">
                  <c:v>7.7562227956989929E-2</c:v>
                </c:pt>
                <c:pt idx="4">
                  <c:v>7.8619451612904068E-2</c:v>
                </c:pt>
                <c:pt idx="5">
                  <c:v>7.9940981182796744E-2</c:v>
                </c:pt>
                <c:pt idx="6">
                  <c:v>8.1592893145162618E-2</c:v>
                </c:pt>
                <c:pt idx="7">
                  <c:v>8.3657783098119914E-2</c:v>
                </c:pt>
                <c:pt idx="8">
                  <c:v>8.623889553931656E-2</c:v>
                </c:pt>
                <c:pt idx="9">
                  <c:v>8.9465286090812335E-2</c:v>
                </c:pt>
                <c:pt idx="10">
                  <c:v>9.3498274280182106E-2</c:v>
                </c:pt>
                <c:pt idx="11">
                  <c:v>9.8539509516894289E-2</c:v>
                </c:pt>
                <c:pt idx="12">
                  <c:v>0.10484105356278453</c:v>
                </c:pt>
                <c:pt idx="13">
                  <c:v>0.11271798362014733</c:v>
                </c:pt>
                <c:pt idx="14">
                  <c:v>0.12256414619185081</c:v>
                </c:pt>
                <c:pt idx="15">
                  <c:v>0.13487184940648017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17-4CEB-B175-4A244D01B42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Non-competitive'!$AP$70:$BE$70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7.8270344749508738E-2</c:v>
                </c:pt>
                <c:pt idx="2">
                  <c:v>7.9087930936885931E-2</c:v>
                </c:pt>
                <c:pt idx="3">
                  <c:v>8.0109913671107411E-2</c:v>
                </c:pt>
                <c:pt idx="4">
                  <c:v>8.1387392088884264E-2</c:v>
                </c:pt>
                <c:pt idx="5">
                  <c:v>8.2984240111105306E-2</c:v>
                </c:pt>
                <c:pt idx="6">
                  <c:v>8.4980300138881651E-2</c:v>
                </c:pt>
                <c:pt idx="7">
                  <c:v>8.7475375173602057E-2</c:v>
                </c:pt>
                <c:pt idx="8">
                  <c:v>9.0594218967002579E-2</c:v>
                </c:pt>
                <c:pt idx="9">
                  <c:v>9.4492773708753211E-2</c:v>
                </c:pt>
                <c:pt idx="10">
                  <c:v>9.9365967135941521E-2</c:v>
                </c:pt>
                <c:pt idx="11">
                  <c:v>0.10545745891992686</c:v>
                </c:pt>
                <c:pt idx="12">
                  <c:v>0.11307182364990857</c:v>
                </c:pt>
                <c:pt idx="13">
                  <c:v>0.12258977956238576</c:v>
                </c:pt>
                <c:pt idx="14">
                  <c:v>0.13448722445298217</c:v>
                </c:pt>
                <c:pt idx="15">
                  <c:v>0.14935903056622771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17-4CEB-B175-4A244D01B42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Non-competitive'!$AP$71:$BE$71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8.1058493320802741E-2</c:v>
                </c:pt>
                <c:pt idx="2">
                  <c:v>8.2052283317670088E-2</c:v>
                </c:pt>
                <c:pt idx="3">
                  <c:v>8.3294520813754269E-2</c:v>
                </c:pt>
                <c:pt idx="4">
                  <c:v>8.4847317683859502E-2</c:v>
                </c:pt>
                <c:pt idx="5">
                  <c:v>8.678831377149103E-2</c:v>
                </c:pt>
                <c:pt idx="6">
                  <c:v>8.921455888103047E-2</c:v>
                </c:pt>
                <c:pt idx="7">
                  <c:v>9.2247365267954753E-2</c:v>
                </c:pt>
                <c:pt idx="8">
                  <c:v>9.603837325161009E-2</c:v>
                </c:pt>
                <c:pt idx="9">
                  <c:v>0.10077713323117929</c:v>
                </c:pt>
                <c:pt idx="10">
                  <c:v>0.10670058320564077</c:v>
                </c:pt>
                <c:pt idx="11">
                  <c:v>0.11410489567371762</c:v>
                </c:pt>
                <c:pt idx="12">
                  <c:v>0.12336028625881368</c:v>
                </c:pt>
                <c:pt idx="13">
                  <c:v>0.13492952449018375</c:v>
                </c:pt>
                <c:pt idx="14">
                  <c:v>0.14939107227939638</c:v>
                </c:pt>
                <c:pt idx="15">
                  <c:v>0.16746800701591213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17-4CEB-B175-4A244D01B42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Non-competitive'!$AP$72:$BE$72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8.4543679034920244E-2</c:v>
                </c:pt>
                <c:pt idx="2">
                  <c:v>8.5757723793650278E-2</c:v>
                </c:pt>
                <c:pt idx="3">
                  <c:v>8.7275279742062867E-2</c:v>
                </c:pt>
                <c:pt idx="4">
                  <c:v>8.9172224677578557E-2</c:v>
                </c:pt>
                <c:pt idx="5">
                  <c:v>9.1543405846973208E-2</c:v>
                </c:pt>
                <c:pt idx="6">
                  <c:v>9.4507382308716498E-2</c:v>
                </c:pt>
                <c:pt idx="7">
                  <c:v>9.821235288589561E-2</c:v>
                </c:pt>
                <c:pt idx="8">
                  <c:v>0.1028435661073695</c:v>
                </c:pt>
                <c:pt idx="9">
                  <c:v>0.10863258263421188</c:v>
                </c:pt>
                <c:pt idx="10">
                  <c:v>0.11586885329276485</c:v>
                </c:pt>
                <c:pt idx="11">
                  <c:v>0.12491419161595606</c:v>
                </c:pt>
                <c:pt idx="12">
                  <c:v>0.13622086451994506</c:v>
                </c:pt>
                <c:pt idx="13">
                  <c:v>0.15035420564993135</c:v>
                </c:pt>
                <c:pt idx="14">
                  <c:v>0.16802088206241414</c:v>
                </c:pt>
                <c:pt idx="15">
                  <c:v>0.19010422757801765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17-4CEB-B175-4A244D01B42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Non-competitive'!$AP$73:$BE$73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8.8900161177567105E-2</c:v>
                </c:pt>
                <c:pt idx="2">
                  <c:v>9.0389524388625533E-2</c:v>
                </c:pt>
                <c:pt idx="3">
                  <c:v>9.2251228402448579E-2</c:v>
                </c:pt>
                <c:pt idx="4">
                  <c:v>9.4578358419727365E-2</c:v>
                </c:pt>
                <c:pt idx="5">
                  <c:v>9.7487270941325893E-2</c:v>
                </c:pt>
                <c:pt idx="6">
                  <c:v>0.10112341159332401</c:v>
                </c:pt>
                <c:pt idx="7">
                  <c:v>0.10566858740832169</c:v>
                </c:pt>
                <c:pt idx="8">
                  <c:v>0.11135005717706876</c:v>
                </c:pt>
                <c:pt idx="9">
                  <c:v>0.11845189438800263</c:v>
                </c:pt>
                <c:pt idx="10">
                  <c:v>0.12732919090166994</c:v>
                </c:pt>
                <c:pt idx="11">
                  <c:v>0.13842581154375411</c:v>
                </c:pt>
                <c:pt idx="12">
                  <c:v>0.15229658734635926</c:v>
                </c:pt>
                <c:pt idx="13">
                  <c:v>0.16963505709961577</c:v>
                </c:pt>
                <c:pt idx="14">
                  <c:v>0.19130814429118631</c:v>
                </c:pt>
                <c:pt idx="15">
                  <c:v>0.21839950328064961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17-4CEB-B175-4A244D01B42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Non-competitive'!$AP$74:$BE$74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9.4345763855875647E-2</c:v>
                </c:pt>
                <c:pt idx="2">
                  <c:v>9.617927513234456E-2</c:v>
                </c:pt>
                <c:pt idx="3">
                  <c:v>9.8471164227930702E-2</c:v>
                </c:pt>
                <c:pt idx="4">
                  <c:v>0.10133602559741337</c:v>
                </c:pt>
                <c:pt idx="5">
                  <c:v>0.10491710230926671</c:v>
                </c:pt>
                <c:pt idx="6">
                  <c:v>0.10939344819908341</c:v>
                </c:pt>
                <c:pt idx="7">
                  <c:v>0.11498888056135427</c:v>
                </c:pt>
                <c:pt idx="8">
                  <c:v>0.12198317101419283</c:v>
                </c:pt>
                <c:pt idx="9">
                  <c:v>0.13072603408024103</c:v>
                </c:pt>
                <c:pt idx="10">
                  <c:v>0.14165461291280129</c:v>
                </c:pt>
                <c:pt idx="11">
                  <c:v>0.15531533645350162</c:v>
                </c:pt>
                <c:pt idx="12">
                  <c:v>0.17239124087937699</c:v>
                </c:pt>
                <c:pt idx="13">
                  <c:v>0.19373612141172125</c:v>
                </c:pt>
                <c:pt idx="14">
                  <c:v>0.22041722207715153</c:v>
                </c:pt>
                <c:pt idx="15">
                  <c:v>0.25376859790893941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17-4CEB-B175-4A244D01B42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Non-competitive'!$AP$75:$BE$75</c:f>
              <c:numCache>
                <c:formatCode>General</c:formatCode>
                <c:ptCount val="16"/>
                <c:pt idx="0">
                  <c:v>9.2097981770833351E-2</c:v>
                </c:pt>
                <c:pt idx="1">
                  <c:v>0.10115276720376137</c:v>
                </c:pt>
                <c:pt idx="2">
                  <c:v>0.10341646356199338</c:v>
                </c:pt>
                <c:pt idx="3">
                  <c:v>0.10624608400978341</c:v>
                </c:pt>
                <c:pt idx="4">
                  <c:v>0.10978310956952089</c:v>
                </c:pt>
                <c:pt idx="5">
                  <c:v>0.11420439151919279</c:v>
                </c:pt>
                <c:pt idx="6">
                  <c:v>0.11973099395628269</c:v>
                </c:pt>
                <c:pt idx="7">
                  <c:v>0.12663924700264501</c:v>
                </c:pt>
                <c:pt idx="8">
                  <c:v>0.1352745633105979</c:v>
                </c:pt>
                <c:pt idx="9">
                  <c:v>0.14606870869553906</c:v>
                </c:pt>
                <c:pt idx="10">
                  <c:v>0.15956139042671549</c:v>
                </c:pt>
                <c:pt idx="11">
                  <c:v>0.17642724259068607</c:v>
                </c:pt>
                <c:pt idx="12">
                  <c:v>0.19750955779564919</c:v>
                </c:pt>
                <c:pt idx="13">
                  <c:v>0.22386245180185319</c:v>
                </c:pt>
                <c:pt idx="14">
                  <c:v>0.25680356930960807</c:v>
                </c:pt>
                <c:pt idx="15">
                  <c:v>0.29797996619430184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017-4CEB-B175-4A244D01B42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Non-competitive'!$AP$76:$BE$76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0.10966152138861852</c:v>
                </c:pt>
                <c:pt idx="2">
                  <c:v>0.1124629490990544</c:v>
                </c:pt>
                <c:pt idx="3">
                  <c:v>0.11596473373709926</c:v>
                </c:pt>
                <c:pt idx="4">
                  <c:v>0.12034196453465529</c:v>
                </c:pt>
                <c:pt idx="5">
                  <c:v>0.12581350303160038</c:v>
                </c:pt>
                <c:pt idx="6">
                  <c:v>0.13265292615278174</c:v>
                </c:pt>
                <c:pt idx="7">
                  <c:v>0.14120220505425843</c:v>
                </c:pt>
                <c:pt idx="8">
                  <c:v>0.15188880368110427</c:v>
                </c:pt>
                <c:pt idx="9">
                  <c:v>0.16524705196466158</c:v>
                </c:pt>
                <c:pt idx="10">
                  <c:v>0.18194486231910825</c:v>
                </c:pt>
                <c:pt idx="11">
                  <c:v>0.20281712526216655</c:v>
                </c:pt>
                <c:pt idx="12">
                  <c:v>0.22890745394098941</c:v>
                </c:pt>
                <c:pt idx="13">
                  <c:v>0.26152036478951801</c:v>
                </c:pt>
                <c:pt idx="14">
                  <c:v>0.30228650335017876</c:v>
                </c:pt>
                <c:pt idx="15">
                  <c:v>0.35324417655100476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17-4CEB-B175-4A244D01B42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Non-competitive'!$AP$77:$BE$77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0.12029746411968993</c:v>
                </c:pt>
                <c:pt idx="2">
                  <c:v>0.12377105602038067</c:v>
                </c:pt>
                <c:pt idx="3">
                  <c:v>0.12811304589624409</c:v>
                </c:pt>
                <c:pt idx="4">
                  <c:v>0.13354053324107329</c:v>
                </c:pt>
                <c:pt idx="5">
                  <c:v>0.14032489242210985</c:v>
                </c:pt>
                <c:pt idx="6">
                  <c:v>0.14880534139840559</c:v>
                </c:pt>
                <c:pt idx="7">
                  <c:v>0.15940590261877521</c:v>
                </c:pt>
                <c:pt idx="8">
                  <c:v>0.17265660414423722</c:v>
                </c:pt>
                <c:pt idx="9">
                  <c:v>0.18921998105106477</c:v>
                </c:pt>
                <c:pt idx="10">
                  <c:v>0.2099242021845992</c:v>
                </c:pt>
                <c:pt idx="11">
                  <c:v>0.23580447860151721</c:v>
                </c:pt>
                <c:pt idx="12">
                  <c:v>0.26815482412266473</c:v>
                </c:pt>
                <c:pt idx="13">
                  <c:v>0.30859275602409919</c:v>
                </c:pt>
                <c:pt idx="14">
                  <c:v>0.35914017090089212</c:v>
                </c:pt>
                <c:pt idx="15">
                  <c:v>0.42232443949688342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017-4CEB-B175-4A244D01B42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Non-competitive'!$AP$78:$BE$78</c:f>
              <c:numCache>
                <c:formatCode>General</c:formatCode>
                <c:ptCount val="16"/>
                <c:pt idx="0">
                  <c:v>0.11633720397949218</c:v>
                </c:pt>
                <c:pt idx="1">
                  <c:v>0.13359239253352925</c:v>
                </c:pt>
                <c:pt idx="2">
                  <c:v>0.13790618967203855</c:v>
                </c:pt>
                <c:pt idx="3">
                  <c:v>0.14329843609517512</c:v>
                </c:pt>
                <c:pt idx="4">
                  <c:v>0.15003874412409582</c:v>
                </c:pt>
                <c:pt idx="5">
                  <c:v>0.15846412916024674</c:v>
                </c:pt>
                <c:pt idx="6">
                  <c:v>0.16899586045543538</c:v>
                </c:pt>
                <c:pt idx="7">
                  <c:v>0.18216052457442122</c:v>
                </c:pt>
                <c:pt idx="8">
                  <c:v>0.19861635472315348</c:v>
                </c:pt>
                <c:pt idx="9">
                  <c:v>0.21918614240906875</c:v>
                </c:pt>
                <c:pt idx="10">
                  <c:v>0.24489837701646291</c:v>
                </c:pt>
                <c:pt idx="11">
                  <c:v>0.27703867027570561</c:v>
                </c:pt>
                <c:pt idx="12">
                  <c:v>0.31721403684975891</c:v>
                </c:pt>
                <c:pt idx="13">
                  <c:v>0.36743324506732561</c:v>
                </c:pt>
                <c:pt idx="14">
                  <c:v>0.43020725533928389</c:v>
                </c:pt>
                <c:pt idx="15">
                  <c:v>0.50867476817923185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017-4CEB-B175-4A244D01B42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Non-competitive'!$AP$79:$BE$79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0.15021105305082838</c:v>
                </c:pt>
                <c:pt idx="2">
                  <c:v>0.15557510673661085</c:v>
                </c:pt>
                <c:pt idx="3">
                  <c:v>0.16228017384383892</c:v>
                </c:pt>
                <c:pt idx="4">
                  <c:v>0.17066150772787395</c:v>
                </c:pt>
                <c:pt idx="5">
                  <c:v>0.18113817508291782</c:v>
                </c:pt>
                <c:pt idx="6">
                  <c:v>0.19423400927672263</c:v>
                </c:pt>
                <c:pt idx="7">
                  <c:v>0.21060380201897866</c:v>
                </c:pt>
                <c:pt idx="8">
                  <c:v>0.23106604294679867</c:v>
                </c:pt>
                <c:pt idx="9">
                  <c:v>0.2566438441065737</c:v>
                </c:pt>
                <c:pt idx="10">
                  <c:v>0.28861609555629247</c:v>
                </c:pt>
                <c:pt idx="11">
                  <c:v>0.32858140986844098</c:v>
                </c:pt>
                <c:pt idx="12">
                  <c:v>0.37853805275862656</c:v>
                </c:pt>
                <c:pt idx="13">
                  <c:v>0.44098385637135851</c:v>
                </c:pt>
                <c:pt idx="14">
                  <c:v>0.51904111088727356</c:v>
                </c:pt>
                <c:pt idx="15">
                  <c:v>0.61661267903216721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017-4CEB-B175-4A244D01B42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Non-competitive'!$AP$80:$BE$80</c:f>
              <c:numCache>
                <c:formatCode>General</c:formatCode>
                <c:ptCount val="16"/>
                <c:pt idx="0">
                  <c:v>0.14427688121795651</c:v>
                </c:pt>
                <c:pt idx="1">
                  <c:v>0.17098437869745226</c:v>
                </c:pt>
                <c:pt idx="2">
                  <c:v>0.17766125306732619</c:v>
                </c:pt>
                <c:pt idx="3">
                  <c:v>0.18600734602966859</c:v>
                </c:pt>
                <c:pt idx="4">
                  <c:v>0.1964399622325966</c:v>
                </c:pt>
                <c:pt idx="5">
                  <c:v>0.20948073248625659</c:v>
                </c:pt>
                <c:pt idx="6">
                  <c:v>0.22578169530333167</c:v>
                </c:pt>
                <c:pt idx="7">
                  <c:v>0.24615789882467548</c:v>
                </c:pt>
                <c:pt idx="8">
                  <c:v>0.27162815322635525</c:v>
                </c:pt>
                <c:pt idx="9">
                  <c:v>0.30346597122845487</c:v>
                </c:pt>
                <c:pt idx="10">
                  <c:v>0.34326324373107947</c:v>
                </c:pt>
                <c:pt idx="11">
                  <c:v>0.39300983435936021</c:v>
                </c:pt>
                <c:pt idx="12">
                  <c:v>0.45519307264471109</c:v>
                </c:pt>
                <c:pt idx="13">
                  <c:v>0.53292212050139964</c:v>
                </c:pt>
                <c:pt idx="14">
                  <c:v>0.63008343032226055</c:v>
                </c:pt>
                <c:pt idx="15">
                  <c:v>0.75153506759833644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017-4CEB-B175-4A244D01B42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Non-competitive'!$AP$81:$BF$81</c:f>
              <c:numCache>
                <c:formatCode>General</c:formatCode>
                <c:ptCount val="17"/>
                <c:pt idx="0">
                  <c:v>0.16367943485577896</c:v>
                </c:pt>
                <c:pt idx="1">
                  <c:v>0.19695103575573211</c:v>
                </c:pt>
                <c:pt idx="2">
                  <c:v>0.20526893598072041</c:v>
                </c:pt>
                <c:pt idx="3">
                  <c:v>0.21566631126195573</c:v>
                </c:pt>
                <c:pt idx="4">
                  <c:v>0.22866303036349989</c:v>
                </c:pt>
                <c:pt idx="5">
                  <c:v>0.24490892924043015</c:v>
                </c:pt>
                <c:pt idx="6">
                  <c:v>0.26521630283659298</c:v>
                </c:pt>
                <c:pt idx="7">
                  <c:v>0.29060051983179652</c:v>
                </c:pt>
                <c:pt idx="8">
                  <c:v>0.32233079107580087</c:v>
                </c:pt>
                <c:pt idx="9">
                  <c:v>0.36199363013080632</c:v>
                </c:pt>
                <c:pt idx="10">
                  <c:v>0.41157217894956322</c:v>
                </c:pt>
                <c:pt idx="11">
                  <c:v>0.47354536497300925</c:v>
                </c:pt>
                <c:pt idx="12">
                  <c:v>0.5510118475023168</c:v>
                </c:pt>
                <c:pt idx="13">
                  <c:v>0.64784495066395131</c:v>
                </c:pt>
                <c:pt idx="14">
                  <c:v>0.76888632961599424</c:v>
                </c:pt>
                <c:pt idx="15">
                  <c:v>0.92018805330604792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017-4CEB-B175-4A244D01B42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Non-competitive'!$AP$82:$BE$82</c:f>
              <c:numCache>
                <c:formatCode>General</c:formatCode>
                <c:ptCount val="16"/>
                <c:pt idx="0">
                  <c:v>0.18793262690305698</c:v>
                </c:pt>
                <c:pt idx="1">
                  <c:v>0.22940935707858193</c:v>
                </c:pt>
                <c:pt idx="2">
                  <c:v>0.23977853962246315</c:v>
                </c:pt>
                <c:pt idx="3">
                  <c:v>0.2527400178023147</c:v>
                </c:pt>
                <c:pt idx="4">
                  <c:v>0.26894186552712906</c:v>
                </c:pt>
                <c:pt idx="5">
                  <c:v>0.28919417518314711</c:v>
                </c:pt>
                <c:pt idx="6">
                  <c:v>0.31450956225316967</c:v>
                </c:pt>
                <c:pt idx="7">
                  <c:v>0.34615379609069785</c:v>
                </c:pt>
                <c:pt idx="8">
                  <c:v>0.38570908838760798</c:v>
                </c:pt>
                <c:pt idx="9">
                  <c:v>0.43515320375874578</c:v>
                </c:pt>
                <c:pt idx="10">
                  <c:v>0.49695834797266791</c:v>
                </c:pt>
                <c:pt idx="11">
                  <c:v>0.57421477824007061</c:v>
                </c:pt>
                <c:pt idx="12">
                  <c:v>0.6707853160743239</c:v>
                </c:pt>
                <c:pt idx="13">
                  <c:v>0.79149848836714076</c:v>
                </c:pt>
                <c:pt idx="14">
                  <c:v>0.94238995373316126</c:v>
                </c:pt>
                <c:pt idx="15">
                  <c:v>1.1310042854406874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017-4CEB-B175-4A244D01B42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Non-competitive'!$AP$83:$BE$83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0.26998225873214415</c:v>
                </c:pt>
                <c:pt idx="2">
                  <c:v>0.28291554417464154</c:v>
                </c:pt>
                <c:pt idx="3">
                  <c:v>0.29908215097776331</c:v>
                </c:pt>
                <c:pt idx="4">
                  <c:v>0.31929040948166548</c:v>
                </c:pt>
                <c:pt idx="5">
                  <c:v>0.34455073261154318</c:v>
                </c:pt>
                <c:pt idx="6">
                  <c:v>0.37612613652389038</c:v>
                </c:pt>
                <c:pt idx="7">
                  <c:v>0.41559539141432439</c:v>
                </c:pt>
                <c:pt idx="8">
                  <c:v>0.46493196002736675</c:v>
                </c:pt>
                <c:pt idx="9">
                  <c:v>0.52660267079366985</c:v>
                </c:pt>
                <c:pt idx="10">
                  <c:v>0.60369105925154865</c:v>
                </c:pt>
                <c:pt idx="11">
                  <c:v>0.70005154482389709</c:v>
                </c:pt>
                <c:pt idx="12">
                  <c:v>0.82050215178933272</c:v>
                </c:pt>
                <c:pt idx="13">
                  <c:v>0.97106541049612727</c:v>
                </c:pt>
                <c:pt idx="14">
                  <c:v>1.15926948387962</c:v>
                </c:pt>
                <c:pt idx="15">
                  <c:v>1.3945245756089866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017-4CEB-B175-4A244D01B422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017-4CEB-B175-4A244D01B42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017-4CEB-B175-4A244D01B42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017-4CEB-B175-4A244D01B42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017-4CEB-B175-4A244D01B42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017-4CEB-B175-4A244D01B42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017-4CEB-B175-4A244D01B42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017-4CEB-B175-4A244D01B42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017-4CEB-B175-4A244D01B42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017-4CEB-B175-4A244D01B42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017-4CEB-B175-4A244D01B42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017-4CEB-B175-4A244D01B42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017-4CEB-B175-4A244D01B42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017-4CEB-B175-4A244D01B42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017-4CEB-B175-4A244D01B42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017-4CEB-B175-4A244D01B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equation'!$AP$69:$BE$69</c:f>
              <c:numCache>
                <c:formatCode>General</c:formatCode>
                <c:ptCount val="16"/>
                <c:pt idx="0">
                  <c:v>7.3333560010931706E-2</c:v>
                </c:pt>
                <c:pt idx="1">
                  <c:v>7.6040044947565777E-2</c:v>
                </c:pt>
                <c:pt idx="2">
                  <c:v>7.6716666181724305E-2</c:v>
                </c:pt>
                <c:pt idx="3">
                  <c:v>7.7562442724422462E-2</c:v>
                </c:pt>
                <c:pt idx="4">
                  <c:v>7.8619663402795137E-2</c:v>
                </c:pt>
                <c:pt idx="5">
                  <c:v>7.9941189250760991E-2</c:v>
                </c:pt>
                <c:pt idx="6">
                  <c:v>8.1593096560718323E-2</c:v>
                </c:pt>
                <c:pt idx="7">
                  <c:v>8.3657980698164977E-2</c:v>
                </c:pt>
                <c:pt idx="8">
                  <c:v>8.6239085869973281E-2</c:v>
                </c:pt>
                <c:pt idx="9">
                  <c:v>8.9465467334733706E-2</c:v>
                </c:pt>
                <c:pt idx="10">
                  <c:v>9.3498444165684189E-2</c:v>
                </c:pt>
                <c:pt idx="11">
                  <c:v>9.8539665204372309E-2</c:v>
                </c:pt>
                <c:pt idx="12">
                  <c:v>0.10484119150273245</c:v>
                </c:pt>
                <c:pt idx="13">
                  <c:v>0.11271809937568264</c:v>
                </c:pt>
                <c:pt idx="14">
                  <c:v>0.12256423421687038</c:v>
                </c:pt>
                <c:pt idx="15">
                  <c:v>0.13487190276835503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55-4B51-BB4A-512A29A635E4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equation'!$AP$70:$BE$70</c:f>
              <c:numCache>
                <c:formatCode>General</c:formatCode>
                <c:ptCount val="16"/>
                <c:pt idx="0">
                  <c:v>7.5000201342780223E-2</c:v>
                </c:pt>
                <c:pt idx="1">
                  <c:v>7.8270537109147359E-2</c:v>
                </c:pt>
                <c:pt idx="2">
                  <c:v>7.9088121050739132E-2</c:v>
                </c:pt>
                <c:pt idx="3">
                  <c:v>8.011010097772886E-2</c:v>
                </c:pt>
                <c:pt idx="4">
                  <c:v>8.1387575886466029E-2</c:v>
                </c:pt>
                <c:pt idx="5">
                  <c:v>8.298441952238747E-2</c:v>
                </c:pt>
                <c:pt idx="6">
                  <c:v>8.4980474067289286E-2</c:v>
                </c:pt>
                <c:pt idx="7">
                  <c:v>8.7475542248416555E-2</c:v>
                </c:pt>
                <c:pt idx="8">
                  <c:v>9.0594377474825613E-2</c:v>
                </c:pt>
                <c:pt idx="9">
                  <c:v>9.4492921507836974E-2</c:v>
                </c:pt>
                <c:pt idx="10">
                  <c:v>9.9366101549101152E-2</c:v>
                </c:pt>
                <c:pt idx="11">
                  <c:v>0.1054575766006814</c:v>
                </c:pt>
                <c:pt idx="12">
                  <c:v>0.11307192041515668</c:v>
                </c:pt>
                <c:pt idx="13">
                  <c:v>0.12258985018325079</c:v>
                </c:pt>
                <c:pt idx="14">
                  <c:v>0.13448726239336845</c:v>
                </c:pt>
                <c:pt idx="15">
                  <c:v>0.14935902765601547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55-4B51-BB4A-512A29A635E4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equation'!$AP$71:$BE$71</c:f>
              <c:numCache>
                <c:formatCode>General</c:formatCode>
                <c:ptCount val="16"/>
                <c:pt idx="0">
                  <c:v>7.7083503007590884E-2</c:v>
                </c:pt>
                <c:pt idx="1">
                  <c:v>8.105865231112433E-2</c:v>
                </c:pt>
                <c:pt idx="2">
                  <c:v>8.2052439637007688E-2</c:v>
                </c:pt>
                <c:pt idx="3">
                  <c:v>8.3294673794361881E-2</c:v>
                </c:pt>
                <c:pt idx="4">
                  <c:v>8.4847466491054638E-2</c:v>
                </c:pt>
                <c:pt idx="5">
                  <c:v>8.6788457361920576E-2</c:v>
                </c:pt>
                <c:pt idx="6">
                  <c:v>8.9214695950502992E-2</c:v>
                </c:pt>
                <c:pt idx="7">
                  <c:v>9.224749418623103E-2</c:v>
                </c:pt>
                <c:pt idx="8">
                  <c:v>9.6038491980891025E-2</c:v>
                </c:pt>
                <c:pt idx="9">
                  <c:v>0.10077723922421608</c:v>
                </c:pt>
                <c:pt idx="10">
                  <c:v>0.10670067327837239</c:v>
                </c:pt>
                <c:pt idx="11">
                  <c:v>0.11410496584606775</c:v>
                </c:pt>
                <c:pt idx="12">
                  <c:v>0.12336033155568696</c:v>
                </c:pt>
                <c:pt idx="13">
                  <c:v>0.13492953869271099</c:v>
                </c:pt>
                <c:pt idx="14">
                  <c:v>0.14939104761399097</c:v>
                </c:pt>
                <c:pt idx="15">
                  <c:v>0.16746793376559102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55-4B51-BB4A-512A29A635E4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equation'!$AP$72:$BE$72</c:f>
              <c:numCache>
                <c:formatCode>General</c:formatCode>
                <c:ptCount val="16"/>
                <c:pt idx="0">
                  <c:v>7.9687630088604203E-2</c:v>
                </c:pt>
                <c:pt idx="1">
                  <c:v>8.4543796313595543E-2</c:v>
                </c:pt>
                <c:pt idx="2">
                  <c:v>8.5757837869843367E-2</c:v>
                </c:pt>
                <c:pt idx="3">
                  <c:v>8.7275389815153162E-2</c:v>
                </c:pt>
                <c:pt idx="4">
                  <c:v>8.9172329746790402E-2</c:v>
                </c:pt>
                <c:pt idx="5">
                  <c:v>9.1543504661336927E-2</c:v>
                </c:pt>
                <c:pt idx="6">
                  <c:v>9.4507473304520126E-2</c:v>
                </c:pt>
                <c:pt idx="7">
                  <c:v>9.82124341084991E-2</c:v>
                </c:pt>
                <c:pt idx="8">
                  <c:v>0.10284363511347283</c:v>
                </c:pt>
                <c:pt idx="9">
                  <c:v>0.10863263636968998</c:v>
                </c:pt>
                <c:pt idx="10">
                  <c:v>0.11586888793996142</c:v>
                </c:pt>
                <c:pt idx="11">
                  <c:v>0.12491420240280068</c:v>
                </c:pt>
                <c:pt idx="12">
                  <c:v>0.13622084548134983</c:v>
                </c:pt>
                <c:pt idx="13">
                  <c:v>0.1503541493295362</c:v>
                </c:pt>
                <c:pt idx="14">
                  <c:v>0.16802077913976921</c:v>
                </c:pt>
                <c:pt idx="15">
                  <c:v>0.19010406640256047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55-4B51-BB4A-512A29A635E4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equation'!$AP$73:$BE$73</c:f>
              <c:numCache>
                <c:formatCode>General</c:formatCode>
                <c:ptCount val="16"/>
                <c:pt idx="0">
                  <c:v>8.2942788939870879E-2</c:v>
                </c:pt>
                <c:pt idx="1">
                  <c:v>8.8900226316684552E-2</c:v>
                </c:pt>
                <c:pt idx="2">
                  <c:v>9.0389585660887992E-2</c:v>
                </c:pt>
                <c:pt idx="3">
                  <c:v>9.2251284841142228E-2</c:v>
                </c:pt>
                <c:pt idx="4">
                  <c:v>9.4578408816460097E-2</c:v>
                </c:pt>
                <c:pt idx="5">
                  <c:v>9.7487313785607377E-2</c:v>
                </c:pt>
                <c:pt idx="6">
                  <c:v>0.10112344499704153</c:v>
                </c:pt>
                <c:pt idx="7">
                  <c:v>0.10566860901133419</c:v>
                </c:pt>
                <c:pt idx="8">
                  <c:v>0.11135006402920003</c:v>
                </c:pt>
                <c:pt idx="9">
                  <c:v>0.11845188280153232</c:v>
                </c:pt>
                <c:pt idx="10">
                  <c:v>0.12732915626694771</c:v>
                </c:pt>
                <c:pt idx="11">
                  <c:v>0.13842574809871688</c:v>
                </c:pt>
                <c:pt idx="12">
                  <c:v>0.15229648788842839</c:v>
                </c:pt>
                <c:pt idx="13">
                  <c:v>0.16963491262556779</c:v>
                </c:pt>
                <c:pt idx="14">
                  <c:v>0.19130794354699199</c:v>
                </c:pt>
                <c:pt idx="15">
                  <c:v>0.21839923219877225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55-4B51-BB4A-512A29A635E4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equation'!$AP$74:$BE$74</c:f>
              <c:numCache>
                <c:formatCode>General</c:formatCode>
                <c:ptCount val="16"/>
                <c:pt idx="0">
                  <c:v>8.7011737503954176E-2</c:v>
                </c:pt>
                <c:pt idx="1">
                  <c:v>9.4345763820545825E-2</c:v>
                </c:pt>
                <c:pt idx="2">
                  <c:v>9.617927039969372E-2</c:v>
                </c:pt>
                <c:pt idx="3">
                  <c:v>9.8471153623628613E-2</c:v>
                </c:pt>
                <c:pt idx="4">
                  <c:v>0.10133600765354721</c:v>
                </c:pt>
                <c:pt idx="5">
                  <c:v>0.10491707519094548</c:v>
                </c:pt>
                <c:pt idx="6">
                  <c:v>0.10939340961269328</c:v>
                </c:pt>
                <c:pt idx="7">
                  <c:v>0.11498882763987808</c:v>
                </c:pt>
                <c:pt idx="8">
                  <c:v>0.12198310017385906</c:v>
                </c:pt>
                <c:pt idx="9">
                  <c:v>0.13072594084133524</c:v>
                </c:pt>
                <c:pt idx="10">
                  <c:v>0.14165449167568056</c:v>
                </c:pt>
                <c:pt idx="11">
                  <c:v>0.15531518021861213</c:v>
                </c:pt>
                <c:pt idx="12">
                  <c:v>0.17239104089727658</c:v>
                </c:pt>
                <c:pt idx="13">
                  <c:v>0.19373586674560722</c:v>
                </c:pt>
                <c:pt idx="14">
                  <c:v>0.22041689905602041</c:v>
                </c:pt>
                <c:pt idx="15">
                  <c:v>0.25376818944403701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55-4B51-BB4A-512A29A635E4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equation'!$AP$75:$BE$75</c:f>
              <c:numCache>
                <c:formatCode>General</c:formatCode>
                <c:ptCount val="16"/>
                <c:pt idx="0">
                  <c:v>9.2097923209058324E-2</c:v>
                </c:pt>
                <c:pt idx="1">
                  <c:v>0.10115268570037241</c:v>
                </c:pt>
                <c:pt idx="2">
                  <c:v>0.10341637632320091</c:v>
                </c:pt>
                <c:pt idx="3">
                  <c:v>0.10624598960173656</c:v>
                </c:pt>
                <c:pt idx="4">
                  <c:v>0.10978300619990612</c:v>
                </c:pt>
                <c:pt idx="5">
                  <c:v>0.11420427694761805</c:v>
                </c:pt>
                <c:pt idx="6">
                  <c:v>0.11973086538225799</c:v>
                </c:pt>
                <c:pt idx="7">
                  <c:v>0.12663910092555794</c:v>
                </c:pt>
                <c:pt idx="8">
                  <c:v>0.13527439535468283</c:v>
                </c:pt>
                <c:pt idx="9">
                  <c:v>0.14606851339108892</c:v>
                </c:pt>
                <c:pt idx="10">
                  <c:v>0.15956116093659664</c:v>
                </c:pt>
                <c:pt idx="11">
                  <c:v>0.17642697036848115</c:v>
                </c:pt>
                <c:pt idx="12">
                  <c:v>0.19750923215833688</c:v>
                </c:pt>
                <c:pt idx="13">
                  <c:v>0.22386205939565648</c:v>
                </c:pt>
                <c:pt idx="14">
                  <c:v>0.25680309344230601</c:v>
                </c:pt>
                <c:pt idx="15">
                  <c:v>0.29797938600061791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255-4B51-BB4A-512A29A635E4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equation'!$AP$76:$BE$76</c:f>
              <c:numCache>
                <c:formatCode>General</c:formatCode>
                <c:ptCount val="16"/>
                <c:pt idx="0">
                  <c:v>9.8455655340438514E-2</c:v>
                </c:pt>
                <c:pt idx="1">
                  <c:v>0.10966133805015564</c:v>
                </c:pt>
                <c:pt idx="2">
                  <c:v>0.1124627587275849</c:v>
                </c:pt>
                <c:pt idx="3">
                  <c:v>0.1159645345743715</c:v>
                </c:pt>
                <c:pt idx="4">
                  <c:v>0.12034175438285476</c:v>
                </c:pt>
                <c:pt idx="5">
                  <c:v>0.12581327914345883</c:v>
                </c:pt>
                <c:pt idx="6">
                  <c:v>0.13265268509421391</c:v>
                </c:pt>
                <c:pt idx="7">
                  <c:v>0.14120194253265775</c:v>
                </c:pt>
                <c:pt idx="8">
                  <c:v>0.15188851433071252</c:v>
                </c:pt>
                <c:pt idx="9">
                  <c:v>0.16524672907828103</c:v>
                </c:pt>
                <c:pt idx="10">
                  <c:v>0.18194449751274167</c:v>
                </c:pt>
                <c:pt idx="11">
                  <c:v>0.20281670805581742</c:v>
                </c:pt>
                <c:pt idx="12">
                  <c:v>0.22890697123466217</c:v>
                </c:pt>
                <c:pt idx="13">
                  <c:v>0.26151980020821808</c:v>
                </c:pt>
                <c:pt idx="14">
                  <c:v>0.30228583642516293</c:v>
                </c:pt>
                <c:pt idx="15">
                  <c:v>0.35324338169634401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255-4B51-BB4A-512A29A635E4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equation'!$AP$77:$BE$77</c:f>
              <c:numCache>
                <c:formatCode>General</c:formatCode>
                <c:ptCount val="16"/>
                <c:pt idx="0">
                  <c:v>0.10640282050466372</c:v>
                </c:pt>
                <c:pt idx="1">
                  <c:v>0.12029715348738466</c:v>
                </c:pt>
                <c:pt idx="2">
                  <c:v>0.12377073673306489</c:v>
                </c:pt>
                <c:pt idx="3">
                  <c:v>0.12811271579016517</c:v>
                </c:pt>
                <c:pt idx="4">
                  <c:v>0.13354018961154054</c:v>
                </c:pt>
                <c:pt idx="5">
                  <c:v>0.14032453188825975</c:v>
                </c:pt>
                <c:pt idx="6">
                  <c:v>0.14880495973415875</c:v>
                </c:pt>
                <c:pt idx="7">
                  <c:v>0.15940549454153252</c:v>
                </c:pt>
                <c:pt idx="8">
                  <c:v>0.17265616305074968</c:v>
                </c:pt>
                <c:pt idx="9">
                  <c:v>0.18921949868727114</c:v>
                </c:pt>
                <c:pt idx="10">
                  <c:v>0.20992366823292299</c:v>
                </c:pt>
                <c:pt idx="11">
                  <c:v>0.23580388016498782</c:v>
                </c:pt>
                <c:pt idx="12">
                  <c:v>0.2681541450800688</c:v>
                </c:pt>
                <c:pt idx="13">
                  <c:v>0.30859197622392009</c:v>
                </c:pt>
                <c:pt idx="14">
                  <c:v>0.35913926515373418</c:v>
                </c:pt>
                <c:pt idx="15">
                  <c:v>0.42232337631600175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255-4B51-BB4A-512A29A635E4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equation'!$AP$78:$BE$78</c:f>
              <c:numCache>
                <c:formatCode>General</c:formatCode>
                <c:ptCount val="16"/>
                <c:pt idx="0">
                  <c:v>0.11633677695994525</c:v>
                </c:pt>
                <c:pt idx="1">
                  <c:v>0.13359192278392099</c:v>
                </c:pt>
                <c:pt idx="2">
                  <c:v>0.13790570923991488</c:v>
                </c:pt>
                <c:pt idx="3">
                  <c:v>0.14329794230990731</c:v>
                </c:pt>
                <c:pt idx="4">
                  <c:v>0.15003823364739777</c:v>
                </c:pt>
                <c:pt idx="5">
                  <c:v>0.15846359781926089</c:v>
                </c:pt>
                <c:pt idx="6">
                  <c:v>0.1689953030340898</c:v>
                </c:pt>
                <c:pt idx="7">
                  <c:v>0.18215993455262597</c:v>
                </c:pt>
                <c:pt idx="8">
                  <c:v>0.1986157239507961</c:v>
                </c:pt>
                <c:pt idx="9">
                  <c:v>0.21918546069850883</c:v>
                </c:pt>
                <c:pt idx="10">
                  <c:v>0.2448976316331497</c:v>
                </c:pt>
                <c:pt idx="11">
                  <c:v>0.27703784530145081</c:v>
                </c:pt>
                <c:pt idx="12">
                  <c:v>0.31721311238682715</c:v>
                </c:pt>
                <c:pt idx="13">
                  <c:v>0.36743219624354767</c:v>
                </c:pt>
                <c:pt idx="14">
                  <c:v>0.43020605106444815</c:v>
                </c:pt>
                <c:pt idx="15">
                  <c:v>0.50867336959057385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255-4B51-BB4A-512A29A635E4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equation'!$AP$79:$BE$79</c:f>
              <c:numCache>
                <c:formatCode>General</c:formatCode>
                <c:ptCount val="16"/>
                <c:pt idx="0">
                  <c:v>0.1287542225290472</c:v>
                </c:pt>
                <c:pt idx="1">
                  <c:v>0.15021038440459136</c:v>
                </c:pt>
                <c:pt idx="2">
                  <c:v>0.15557442487347736</c:v>
                </c:pt>
                <c:pt idx="3">
                  <c:v>0.1622794754595849</c:v>
                </c:pt>
                <c:pt idx="4">
                  <c:v>0.17066078869221932</c:v>
                </c:pt>
                <c:pt idx="5">
                  <c:v>0.18113743023301232</c:v>
                </c:pt>
                <c:pt idx="6">
                  <c:v>0.19423323215900365</c:v>
                </c:pt>
                <c:pt idx="7">
                  <c:v>0.21060298456649276</c:v>
                </c:pt>
                <c:pt idx="8">
                  <c:v>0.23106517507585414</c:v>
                </c:pt>
                <c:pt idx="9">
                  <c:v>0.25664291321255589</c:v>
                </c:pt>
                <c:pt idx="10">
                  <c:v>0.28861508588343304</c:v>
                </c:pt>
                <c:pt idx="11">
                  <c:v>0.32858030172202951</c:v>
                </c:pt>
                <c:pt idx="12">
                  <c:v>0.37853682152027501</c:v>
                </c:pt>
                <c:pt idx="13">
                  <c:v>0.44098247126808199</c:v>
                </c:pt>
                <c:pt idx="14">
                  <c:v>0.51903953345284071</c:v>
                </c:pt>
                <c:pt idx="15">
                  <c:v>0.61661086118378905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255-4B51-BB4A-512A29A635E4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equation'!$AP$80:$BE$80</c:f>
              <c:numCache>
                <c:formatCode>General</c:formatCode>
                <c:ptCount val="16"/>
                <c:pt idx="0">
                  <c:v>0.14427602949042459</c:v>
                </c:pt>
                <c:pt idx="1">
                  <c:v>0.17098346143042928</c:v>
                </c:pt>
                <c:pt idx="2">
                  <c:v>0.17766031941543045</c:v>
                </c:pt>
                <c:pt idx="3">
                  <c:v>0.18600639189668192</c:v>
                </c:pt>
                <c:pt idx="4">
                  <c:v>0.19643898249824626</c:v>
                </c:pt>
                <c:pt idx="5">
                  <c:v>0.20947972075020166</c:v>
                </c:pt>
                <c:pt idx="6">
                  <c:v>0.22578064356514591</c:v>
                </c:pt>
                <c:pt idx="7">
                  <c:v>0.24615679708382629</c:v>
                </c:pt>
                <c:pt idx="8">
                  <c:v>0.27162698898217669</c:v>
                </c:pt>
                <c:pt idx="9">
                  <c:v>0.30346472885511466</c:v>
                </c:pt>
                <c:pt idx="10">
                  <c:v>0.34326190369628723</c:v>
                </c:pt>
                <c:pt idx="11">
                  <c:v>0.39300837224775287</c:v>
                </c:pt>
                <c:pt idx="12">
                  <c:v>0.45519145793708482</c:v>
                </c:pt>
                <c:pt idx="13">
                  <c:v>0.53292031504875004</c:v>
                </c:pt>
                <c:pt idx="14">
                  <c:v>0.63008138643833123</c:v>
                </c:pt>
                <c:pt idx="15">
                  <c:v>0.75153272567530782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255-4B51-BB4A-512A29A635E4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equation'!$AP$81:$BF$81</c:f>
              <c:numCache>
                <c:formatCode>General</c:formatCode>
                <c:ptCount val="17"/>
                <c:pt idx="0">
                  <c:v>0.16367828819214633</c:v>
                </c:pt>
                <c:pt idx="1">
                  <c:v>0.19694980771272677</c:v>
                </c:pt>
                <c:pt idx="2">
                  <c:v>0.20526768759287181</c:v>
                </c:pt>
                <c:pt idx="3">
                  <c:v>0.21566503744305321</c:v>
                </c:pt>
                <c:pt idx="4">
                  <c:v>0.22866172475577989</c:v>
                </c:pt>
                <c:pt idx="5">
                  <c:v>0.24490758389668829</c:v>
                </c:pt>
                <c:pt idx="6">
                  <c:v>0.26521490782282381</c:v>
                </c:pt>
                <c:pt idx="7">
                  <c:v>0.29059906273049324</c:v>
                </c:pt>
                <c:pt idx="8">
                  <c:v>0.32232925636507992</c:v>
                </c:pt>
                <c:pt idx="9">
                  <c:v>0.36199199840831325</c:v>
                </c:pt>
                <c:pt idx="10">
                  <c:v>0.41157042596235494</c:v>
                </c:pt>
                <c:pt idx="11">
                  <c:v>0.47354346040490713</c:v>
                </c:pt>
                <c:pt idx="12">
                  <c:v>0.55100975345809711</c:v>
                </c:pt>
                <c:pt idx="13">
                  <c:v>0.6478426197745849</c:v>
                </c:pt>
                <c:pt idx="14">
                  <c:v>0.76888370267019457</c:v>
                </c:pt>
                <c:pt idx="15">
                  <c:v>0.92018505628970648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255-4B51-BB4A-512A29A635E4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equation'!$AP$82:$BE$82</c:f>
              <c:numCache>
                <c:formatCode>General</c:formatCode>
                <c:ptCount val="16"/>
                <c:pt idx="0">
                  <c:v>0.18793111156929848</c:v>
                </c:pt>
                <c:pt idx="1">
                  <c:v>0.22940774056559854</c:v>
                </c:pt>
                <c:pt idx="2">
                  <c:v>0.23977689781467357</c:v>
                </c:pt>
                <c:pt idx="3">
                  <c:v>0.25273834437601733</c:v>
                </c:pt>
                <c:pt idx="4">
                  <c:v>0.26894015257769699</c:v>
                </c:pt>
                <c:pt idx="5">
                  <c:v>0.28919241282979663</c:v>
                </c:pt>
                <c:pt idx="6">
                  <c:v>0.31450773814492111</c:v>
                </c:pt>
                <c:pt idx="7">
                  <c:v>0.3461518947888268</c:v>
                </c:pt>
                <c:pt idx="8">
                  <c:v>0.38570709059370889</c:v>
                </c:pt>
                <c:pt idx="9">
                  <c:v>0.43515108534981145</c:v>
                </c:pt>
                <c:pt idx="10">
                  <c:v>0.49695607879493958</c:v>
                </c:pt>
                <c:pt idx="11">
                  <c:v>0.57421232060134997</c:v>
                </c:pt>
                <c:pt idx="12">
                  <c:v>0.67078262285936252</c:v>
                </c:pt>
                <c:pt idx="13">
                  <c:v>0.79149550068187868</c:v>
                </c:pt>
                <c:pt idx="14">
                  <c:v>0.94238659796002344</c:v>
                </c:pt>
                <c:pt idx="15">
                  <c:v>1.1310004695577047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255-4B51-BB4A-512A29A635E4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equation'!$AP$83:$BE$83</c:f>
              <c:numCache>
                <c:formatCode>General</c:formatCode>
                <c:ptCount val="16"/>
                <c:pt idx="0">
                  <c:v>0.21824714079073873</c:v>
                </c:pt>
                <c:pt idx="1">
                  <c:v>0.26998015663168828</c:v>
                </c:pt>
                <c:pt idx="2">
                  <c:v>0.28291341059192571</c:v>
                </c:pt>
                <c:pt idx="3">
                  <c:v>0.29907997804222242</c:v>
                </c:pt>
                <c:pt idx="4">
                  <c:v>0.31928818735509334</c:v>
                </c:pt>
                <c:pt idx="5">
                  <c:v>0.34454844899618192</c:v>
                </c:pt>
                <c:pt idx="6">
                  <c:v>0.37612377604754277</c:v>
                </c:pt>
                <c:pt idx="7">
                  <c:v>0.41559293486174376</c:v>
                </c:pt>
                <c:pt idx="8">
                  <c:v>0.46492938337949502</c:v>
                </c:pt>
                <c:pt idx="9">
                  <c:v>0.52659994402668409</c:v>
                </c:pt>
                <c:pt idx="10">
                  <c:v>0.60368814483567035</c:v>
                </c:pt>
                <c:pt idx="11">
                  <c:v>0.70004839584690315</c:v>
                </c:pt>
                <c:pt idx="12">
                  <c:v>0.82049870961094429</c:v>
                </c:pt>
                <c:pt idx="13">
                  <c:v>0.97106160181599588</c:v>
                </c:pt>
                <c:pt idx="14">
                  <c:v>1.1592652170723099</c:v>
                </c:pt>
                <c:pt idx="15">
                  <c:v>1.3945197361427026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255-4B51-BB4A-512A29A635E4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255-4B51-BB4A-512A29A635E4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255-4B51-BB4A-512A29A635E4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255-4B51-BB4A-512A29A635E4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255-4B51-BB4A-512A29A635E4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255-4B51-BB4A-512A29A635E4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255-4B51-BB4A-512A29A635E4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255-4B51-BB4A-512A29A635E4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255-4B51-BB4A-512A29A635E4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255-4B51-BB4A-512A29A635E4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255-4B51-BB4A-512A29A635E4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255-4B51-BB4A-512A29A635E4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255-4B51-BB4A-512A29A635E4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255-4B51-BB4A-512A29A635E4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255-4B51-BB4A-512A29A635E4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255-4B51-BB4A-512A29A63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1359223300974"/>
          <c:y val="8.4485628855022477E-2"/>
          <c:w val="0.8519417475728156"/>
          <c:h val="0.7788038878090253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B5-408F-A426-E75CC5A14DD8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B5-408F-A426-E75CC5A14DD8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B5-408F-A426-E75CC5A14DD8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B5-408F-A426-E75CC5A14DD8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BB5-408F-A426-E75CC5A14DD8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BB5-408F-A426-E75CC5A14DD8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BB5-408F-A426-E75CC5A14DD8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BB5-408F-A426-E75CC5A14DD8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BB5-408F-A426-E75CC5A14DD8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BB5-408F-A426-E75CC5A14DD8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BB5-408F-A426-E75CC5A14DD8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BB5-408F-A426-E75CC5A14DD8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BB5-408F-A426-E75CC5A14DD8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BB5-408F-A426-E75CC5A14DD8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BB5-408F-A426-E75CC5A14DD8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BB5-408F-A426-E75CC5A14DD8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BB5-408F-A426-E75CC5A14DD8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BB5-408F-A426-E75CC5A14DD8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BB5-408F-A426-E75CC5A1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6248"/>
        <c:axId val="1"/>
      </c:scatterChart>
      <c:valAx>
        <c:axId val="43234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878640091863517"/>
              <c:y val="0.92473359319150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1/v</a:t>
                </a:r>
              </a:p>
            </c:rich>
          </c:tx>
          <c:layout>
            <c:manualLayout>
              <c:xMode val="edge"/>
              <c:yMode val="edge"/>
              <c:x val="8.4950787401574801E-3"/>
              <c:y val="0.4516140949578121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346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87883164027926"/>
          <c:y val="7.7017149394281781E-2"/>
          <c:w val="0.78060629160934292"/>
          <c:h val="0.7958438770742448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FE-4553-A9A5-3446E6C1B22C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FE-4553-A9A5-3446E6C1B22C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FE-4553-A9A5-3446E6C1B22C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BFE-4553-A9A5-3446E6C1B22C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BFE-4553-A9A5-3446E6C1B22C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BFE-4553-A9A5-3446E6C1B22C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BFE-4553-A9A5-3446E6C1B22C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BFE-4553-A9A5-3446E6C1B22C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BFE-4553-A9A5-3446E6C1B22C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BFE-4553-A9A5-3446E6C1B22C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BFE-4553-A9A5-3446E6C1B22C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BFE-4553-A9A5-3446E6C1B22C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BFE-4553-A9A5-3446E6C1B22C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BFE-4553-A9A5-3446E6C1B22C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BFE-4553-A9A5-3446E6C1B22C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2BFE-4553-A9A5-3446E6C1B22C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2BFE-4553-A9A5-3446E6C1B22C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2BFE-4553-A9A5-3446E6C1B22C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2BFE-4553-A9A5-3446E6C1B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1/v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'Non-competitive'!$Y$21:$Y$260</c:f>
              <c:numCache>
                <c:formatCode>General</c:formatCode>
                <c:ptCount val="240"/>
                <c:pt idx="0">
                  <c:v>15.005095275928621</c:v>
                </c:pt>
                <c:pt idx="1">
                  <c:v>14.411039919430653</c:v>
                </c:pt>
                <c:pt idx="2">
                  <c:v>13.731498242606955</c:v>
                </c:pt>
                <c:pt idx="3">
                  <c:v>12.967176504318287</c:v>
                </c:pt>
                <c:pt idx="4">
                  <c:v>12.123644631858111</c:v>
                </c:pt>
                <c:pt idx="5">
                  <c:v>11.211954189079174</c:v>
                </c:pt>
                <c:pt idx="6">
                  <c:v>10.248594383218341</c:v>
                </c:pt>
                <c:pt idx="7">
                  <c:v>9.254618718735081</c:v>
                </c:pt>
                <c:pt idx="8">
                  <c:v>8.2539644473535425</c:v>
                </c:pt>
                <c:pt idx="9">
                  <c:v>7.2712155707949604</c:v>
                </c:pt>
                <c:pt idx="10">
                  <c:v>6.3292364141232245</c:v>
                </c:pt>
                <c:pt idx="11">
                  <c:v>5.4471456519977428</c:v>
                </c:pt>
                <c:pt idx="12">
                  <c:v>4.6389893810643281</c:v>
                </c:pt>
                <c:pt idx="13">
                  <c:v>3.9132594783612094</c:v>
                </c:pt>
                <c:pt idx="14">
                  <c:v>3.2731829118374862</c:v>
                </c:pt>
                <c:pt idx="15">
                  <c:v>14.000737034903199</c:v>
                </c:pt>
                <c:pt idx="16">
                  <c:v>13.446444464442395</c:v>
                </c:pt>
                <c:pt idx="17">
                  <c:v>12.812387556004873</c:v>
                </c:pt>
                <c:pt idx="18">
                  <c:v>12.099225295382208</c:v>
                </c:pt>
                <c:pt idx="19">
                  <c:v>11.312154789684033</c:v>
                </c:pt>
                <c:pt idx="20">
                  <c:v>10.461487872089775</c:v>
                </c:pt>
                <c:pt idx="21">
                  <c:v>9.5626100533337581</c:v>
                </c:pt>
                <c:pt idx="22">
                  <c:v>8.6351656325143757</c:v>
                </c:pt>
                <c:pt idx="23">
                  <c:v>7.701489633872737</c:v>
                </c:pt>
                <c:pt idx="24">
                  <c:v>6.7845205417726708</c:v>
                </c:pt>
                <c:pt idx="25">
                  <c:v>5.9055922695824989</c:v>
                </c:pt>
                <c:pt idx="26">
                  <c:v>5.0825437934259945</c:v>
                </c:pt>
                <c:pt idx="27">
                  <c:v>4.3284810417820205</c:v>
                </c:pt>
                <c:pt idx="28">
                  <c:v>3.6513274923199082</c:v>
                </c:pt>
                <c:pt idx="29">
                  <c:v>3.0540941175689595</c:v>
                </c:pt>
                <c:pt idx="30">
                  <c:v>13.770309903670446</c:v>
                </c:pt>
                <c:pt idx="31">
                  <c:v>13.22513999914905</c:v>
                </c:pt>
                <c:pt idx="32">
                  <c:v>12.601518535223153</c:v>
                </c:pt>
                <c:pt idx="33">
                  <c:v>11.900093651954913</c:v>
                </c:pt>
                <c:pt idx="34">
                  <c:v>11.125976921351135</c:v>
                </c:pt>
                <c:pt idx="35">
                  <c:v>10.2893104622304</c:v>
                </c:pt>
                <c:pt idx="36">
                  <c:v>9.4052265672934183</c:v>
                </c:pt>
                <c:pt idx="37">
                  <c:v>8.4930462255531918</c:v>
                </c:pt>
                <c:pt idx="38">
                  <c:v>7.5747368666342698</c:v>
                </c:pt>
                <c:pt idx="39">
                  <c:v>6.6728594484078698</c:v>
                </c:pt>
                <c:pt idx="40">
                  <c:v>5.8083967661230895</c:v>
                </c:pt>
                <c:pt idx="41">
                  <c:v>4.9988941982108042</c:v>
                </c:pt>
                <c:pt idx="42">
                  <c:v>4.2572419729696636</c:v>
                </c:pt>
                <c:pt idx="43">
                  <c:v>3.5912331617750901</c:v>
                </c:pt>
                <c:pt idx="44">
                  <c:v>3.003829181925084</c:v>
                </c:pt>
                <c:pt idx="45">
                  <c:v>13.492727158920522</c:v>
                </c:pt>
                <c:pt idx="46">
                  <c:v>12.958546822499679</c:v>
                </c:pt>
                <c:pt idx="47">
                  <c:v>12.347496357981381</c:v>
                </c:pt>
                <c:pt idx="48">
                  <c:v>11.660210840180987</c:v>
                </c:pt>
                <c:pt idx="49">
                  <c:v>10.901698801725827</c:v>
                </c:pt>
                <c:pt idx="50">
                  <c:v>10.081897915986342</c:v>
                </c:pt>
                <c:pt idx="51">
                  <c:v>9.2156354379864194</c:v>
                </c:pt>
                <c:pt idx="52">
                  <c:v>8.3218428830671467</c:v>
                </c:pt>
                <c:pt idx="53">
                  <c:v>7.4220448600703257</c:v>
                </c:pt>
                <c:pt idx="54">
                  <c:v>6.5383475417059147</c:v>
                </c:pt>
                <c:pt idx="55">
                  <c:v>5.6913107507599001</c:v>
                </c:pt>
                <c:pt idx="56">
                  <c:v>4.8981261848573814</c:v>
                </c:pt>
                <c:pt idx="57">
                  <c:v>4.1714242302907927</c:v>
                </c:pt>
                <c:pt idx="58">
                  <c:v>3.5188408652286789</c:v>
                </c:pt>
                <c:pt idx="59">
                  <c:v>2.9432778105389943</c:v>
                </c:pt>
                <c:pt idx="60">
                  <c:v>13.161099357057761</c:v>
                </c:pt>
                <c:pt idx="61">
                  <c:v>12.640048245639326</c:v>
                </c:pt>
                <c:pt idx="62">
                  <c:v>12.044016340378077</c:v>
                </c:pt>
                <c:pt idx="63">
                  <c:v>11.373623107053291</c:v>
                </c:pt>
                <c:pt idx="64">
                  <c:v>10.633753977258225</c:v>
                </c:pt>
                <c:pt idx="65">
                  <c:v>9.8341023736098094</c:v>
                </c:pt>
                <c:pt idx="66">
                  <c:v>8.9891311229527133</c:v>
                </c:pt>
                <c:pt idx="67">
                  <c:v>8.1173064368577368</c:v>
                </c:pt>
                <c:pt idx="68">
                  <c:v>7.2396238866613567</c:v>
                </c:pt>
                <c:pt idx="69">
                  <c:v>6.3776463137382864</c:v>
                </c:pt>
                <c:pt idx="70">
                  <c:v>5.5514282161349735</c:v>
                </c:pt>
                <c:pt idx="71">
                  <c:v>4.7777387494042936</c:v>
                </c:pt>
                <c:pt idx="72">
                  <c:v>4.0688978668777596</c:v>
                </c:pt>
                <c:pt idx="73">
                  <c:v>3.4323538676413072</c:v>
                </c:pt>
                <c:pt idx="74">
                  <c:v>2.870937153303132</c:v>
                </c:pt>
                <c:pt idx="75">
                  <c:v>12.768805525449174</c:v>
                </c:pt>
                <c:pt idx="76">
                  <c:v>12.263285421845266</c:v>
                </c:pt>
                <c:pt idx="77">
                  <c:v>11.685019482293447</c:v>
                </c:pt>
                <c:pt idx="78">
                  <c:v>11.034608708112124</c:v>
                </c:pt>
                <c:pt idx="79">
                  <c:v>10.316792910484979</c:v>
                </c:pt>
                <c:pt idx="80">
                  <c:v>9.5409765794864114</c:v>
                </c:pt>
                <c:pt idx="81">
                  <c:v>8.7211914474449763</c:v>
                </c:pt>
                <c:pt idx="82">
                  <c:v>7.8753533022399713</c:v>
                </c:pt>
                <c:pt idx="83">
                  <c:v>7.0238318987085853</c:v>
                </c:pt>
                <c:pt idx="84">
                  <c:v>6.187547353067564</c:v>
                </c:pt>
                <c:pt idx="85">
                  <c:v>5.3859563975030618</c:v>
                </c:pt>
                <c:pt idx="86">
                  <c:v>4.6353283481467766</c:v>
                </c:pt>
                <c:pt idx="87">
                  <c:v>3.9476159365984689</c:v>
                </c:pt>
                <c:pt idx="88">
                  <c:v>3.330045449959504</c:v>
                </c:pt>
                <c:pt idx="89">
                  <c:v>2.7853629238545277</c:v>
                </c:pt>
                <c:pt idx="90">
                  <c:v>12.310143850633585</c:v>
                </c:pt>
                <c:pt idx="91">
                  <c:v>11.822782273832345</c:v>
                </c:pt>
                <c:pt idx="92">
                  <c:v>11.265287926720793</c:v>
                </c:pt>
                <c:pt idx="93">
                  <c:v>10.638240222359082</c:v>
                </c:pt>
                <c:pt idx="94">
                  <c:v>9.9462087156190169</c:v>
                </c:pt>
                <c:pt idx="95">
                  <c:v>9.19826008273958</c:v>
                </c:pt>
                <c:pt idx="96">
                  <c:v>8.4079220294324575</c:v>
                </c:pt>
                <c:pt idx="97">
                  <c:v>7.5924667998047504</c:v>
                </c:pt>
                <c:pt idx="98">
                  <c:v>6.7715324572405464</c:v>
                </c:pt>
                <c:pt idx="99">
                  <c:v>5.9652876572563622</c:v>
                </c:pt>
                <c:pt idx="100">
                  <c:v>5.1924902368008006</c:v>
                </c:pt>
                <c:pt idx="101">
                  <c:v>4.4688251102954526</c:v>
                </c:pt>
                <c:pt idx="102">
                  <c:v>3.8058156614356706</c:v>
                </c:pt>
                <c:pt idx="103">
                  <c:v>3.21042860559248</c:v>
                </c:pt>
                <c:pt idx="104">
                  <c:v>2.6853113394617565</c:v>
                </c:pt>
                <c:pt idx="105">
                  <c:v>11.781162525365058</c:v>
                </c:pt>
                <c:pt idx="106">
                  <c:v>11.314743447360696</c:v>
                </c:pt>
                <c:pt idx="107">
                  <c:v>10.781205286475966</c:v>
                </c:pt>
                <c:pt idx="108">
                  <c:v>10.181102557711982</c:v>
                </c:pt>
                <c:pt idx="109">
                  <c:v>9.5188084568060596</c:v>
                </c:pt>
                <c:pt idx="110">
                  <c:v>8.803000054280874</c:v>
                </c:pt>
                <c:pt idx="111">
                  <c:v>8.0466237544610628</c:v>
                </c:pt>
                <c:pt idx="112">
                  <c:v>7.2662095928581953</c:v>
                </c:pt>
                <c:pt idx="113">
                  <c:v>6.4805517622305855</c:v>
                </c:pt>
                <c:pt idx="114">
                  <c:v>5.7089522473024772</c:v>
                </c:pt>
                <c:pt idx="115">
                  <c:v>4.9693628387594355</c:v>
                </c:pt>
                <c:pt idx="116">
                  <c:v>4.276794451846591</c:v>
                </c:pt>
                <c:pt idx="117">
                  <c:v>3.642275296941039</c:v>
                </c:pt>
                <c:pt idx="118">
                  <c:v>3.0724727214799725</c:v>
                </c:pt>
                <c:pt idx="119">
                  <c:v>2.5699203604169445</c:v>
                </c:pt>
                <c:pt idx="120">
                  <c:v>11.180607734103498</c:v>
                </c:pt>
                <c:pt idx="121">
                  <c:v>10.737964765751153</c:v>
                </c:pt>
                <c:pt idx="122">
                  <c:v>10.231624166919433</c:v>
                </c:pt>
                <c:pt idx="123">
                  <c:v>9.662112185735106</c:v>
                </c:pt>
                <c:pt idx="124">
                  <c:v>9.0335790905590478</c:v>
                </c:pt>
                <c:pt idx="125">
                  <c:v>8.3542596308556103</c:v>
                </c:pt>
                <c:pt idx="126">
                  <c:v>7.6364402569652645</c:v>
                </c:pt>
                <c:pt idx="127">
                  <c:v>6.8958083717642271</c:v>
                </c:pt>
                <c:pt idx="128">
                  <c:v>6.150200118031913</c:v>
                </c:pt>
                <c:pt idx="129">
                  <c:v>5.4179335453858153</c:v>
                </c:pt>
                <c:pt idx="130">
                  <c:v>4.7160453366955499</c:v>
                </c:pt>
                <c:pt idx="131">
                  <c:v>4.0587812130199978</c:v>
                </c:pt>
                <c:pt idx="132">
                  <c:v>3.4566072123218787</c:v>
                </c:pt>
                <c:pt idx="133">
                  <c:v>2.9158508083256027</c:v>
                </c:pt>
                <c:pt idx="134">
                  <c:v>2.4389164817856028</c:v>
                </c:pt>
                <c:pt idx="135">
                  <c:v>10.510857824733142</c:v>
                </c:pt>
                <c:pt idx="136">
                  <c:v>10.094730417519136</c:v>
                </c:pt>
                <c:pt idx="137">
                  <c:v>9.6187210473865239</c:v>
                </c:pt>
                <c:pt idx="138">
                  <c:v>9.0833244387163443</c:v>
                </c:pt>
                <c:pt idx="139">
                  <c:v>8.4924422470995289</c:v>
                </c:pt>
                <c:pt idx="140">
                  <c:v>7.8538159373026142</c:v>
                </c:pt>
                <c:pt idx="141">
                  <c:v>7.1789959666683991</c:v>
                </c:pt>
                <c:pt idx="142">
                  <c:v>6.4827300184349168</c:v>
                </c:pt>
                <c:pt idx="143">
                  <c:v>5.7817858001682074</c:v>
                </c:pt>
                <c:pt idx="144">
                  <c:v>5.093384058694812</c:v>
                </c:pt>
                <c:pt idx="145">
                  <c:v>4.4335409315723888</c:v>
                </c:pt>
                <c:pt idx="146">
                  <c:v>3.8156487810250375</c:v>
                </c:pt>
                <c:pt idx="147">
                  <c:v>3.2495466998490183</c:v>
                </c:pt>
                <c:pt idx="148">
                  <c:v>2.7411831282623118</c:v>
                </c:pt>
                <c:pt idx="149">
                  <c:v>2.2928185118465163</c:v>
                </c:pt>
                <c:pt idx="150">
                  <c:v>9.7786471732836393</c:v>
                </c:pt>
                <c:pt idx="151">
                  <c:v>9.3915081631160842</c:v>
                </c:pt>
                <c:pt idx="152">
                  <c:v>8.9486587059813161</c:v>
                </c:pt>
                <c:pt idx="153">
                  <c:v>8.4505590626164615</c:v>
                </c:pt>
                <c:pt idx="154">
                  <c:v>7.9008390902654764</c:v>
                </c:pt>
                <c:pt idx="155">
                  <c:v>7.3067009653652182</c:v>
                </c:pt>
                <c:pt idx="156">
                  <c:v>6.6788905137016163</c:v>
                </c:pt>
                <c:pt idx="157">
                  <c:v>6.0311280608097331</c:v>
                </c:pt>
                <c:pt idx="158">
                  <c:v>5.3790132369887473</c:v>
                </c:pt>
                <c:pt idx="159">
                  <c:v>4.7385671520362802</c:v>
                </c:pt>
                <c:pt idx="160">
                  <c:v>4.1246902223471338</c:v>
                </c:pt>
                <c:pt idx="161">
                  <c:v>3.5498418672370304</c:v>
                </c:pt>
                <c:pt idx="162">
                  <c:v>3.0231757655554192</c:v>
                </c:pt>
                <c:pt idx="163">
                  <c:v>2.5502259754251413</c:v>
                </c:pt>
                <c:pt idx="164">
                  <c:v>2.1330954745636634</c:v>
                </c:pt>
                <c:pt idx="165">
                  <c:v>8.9953509949574499</c:v>
                </c:pt>
                <c:pt idx="166">
                  <c:v>8.6392228702192959</c:v>
                </c:pt>
                <c:pt idx="167">
                  <c:v>8.2318468565169898</c:v>
                </c:pt>
                <c:pt idx="168">
                  <c:v>7.773646346453444</c:v>
                </c:pt>
                <c:pt idx="169">
                  <c:v>7.2679604358557599</c:v>
                </c:pt>
                <c:pt idx="170">
                  <c:v>6.7214143872811256</c:v>
                </c:pt>
                <c:pt idx="171">
                  <c:v>6.1438932567053017</c:v>
                </c:pt>
                <c:pt idx="172">
                  <c:v>5.548018334350326</c:v>
                </c:pt>
                <c:pt idx="173">
                  <c:v>4.9481396777902269</c:v>
                </c:pt>
                <c:pt idx="174">
                  <c:v>4.3589950624457252</c:v>
                </c:pt>
                <c:pt idx="175">
                  <c:v>3.7942913409179146</c:v>
                </c:pt>
                <c:pt idx="176">
                  <c:v>3.2654898992198262</c:v>
                </c:pt>
                <c:pt idx="177">
                  <c:v>2.78101118168152</c:v>
                </c:pt>
                <c:pt idx="178">
                  <c:v>2.3459459533504812</c:v>
                </c:pt>
                <c:pt idx="179">
                  <c:v>1.9622287377214194</c:v>
                </c:pt>
                <c:pt idx="180">
                  <c:v>8.1766374322869808</c:v>
                </c:pt>
                <c:pt idx="181">
                  <c:v>7.8529223758031907</c:v>
                </c:pt>
                <c:pt idx="182">
                  <c:v>7.4826237666081337</c:v>
                </c:pt>
                <c:pt idx="183">
                  <c:v>7.0661264621473325</c:v>
                </c:pt>
                <c:pt idx="184">
                  <c:v>6.606465649813158</c:v>
                </c:pt>
                <c:pt idx="185">
                  <c:v>6.1096635926450675</c:v>
                </c:pt>
                <c:pt idx="186">
                  <c:v>5.5847056563899828</c:v>
                </c:pt>
                <c:pt idx="187">
                  <c:v>5.0430644021665465</c:v>
                </c:pt>
                <c:pt idx="188">
                  <c:v>4.4977838143596962</c:v>
                </c:pt>
                <c:pt idx="189">
                  <c:v>3.9622603069883255</c:v>
                </c:pt>
                <c:pt idx="190">
                  <c:v>3.4489532008860242</c:v>
                </c:pt>
                <c:pt idx="191">
                  <c:v>2.9682807218621683</c:v>
                </c:pt>
                <c:pt idx="192">
                  <c:v>2.5278969259223802</c:v>
                </c:pt>
                <c:pt idx="193">
                  <c:v>2.1324292411758692</c:v>
                </c:pt>
                <c:pt idx="194">
                  <c:v>1.7836361200976221</c:v>
                </c:pt>
                <c:pt idx="195">
                  <c:v>7.3414123948995194</c:v>
                </c:pt>
                <c:pt idx="196">
                  <c:v>7.0507640999535388</c:v>
                </c:pt>
                <c:pt idx="197">
                  <c:v>6.7182906569433234</c:v>
                </c:pt>
                <c:pt idx="198">
                  <c:v>6.344337610995983</c:v>
                </c:pt>
                <c:pt idx="199">
                  <c:v>5.9316301119702093</c:v>
                </c:pt>
                <c:pt idx="200">
                  <c:v>5.4855752623441711</c:v>
                </c:pt>
                <c:pt idx="201">
                  <c:v>5.0142405930575062</c:v>
                </c:pt>
                <c:pt idx="202">
                  <c:v>4.5279267690345346</c:v>
                </c:pt>
                <c:pt idx="203">
                  <c:v>4.0383453611300819</c:v>
                </c:pt>
                <c:pt idx="204">
                  <c:v>3.5575243699421901</c:v>
                </c:pt>
                <c:pt idx="205">
                  <c:v>3.0966504248349738</c:v>
                </c:pt>
                <c:pt idx="206">
                  <c:v>2.6650775533929023</c:v>
                </c:pt>
                <c:pt idx="207">
                  <c:v>2.2696779670960958</c:v>
                </c:pt>
                <c:pt idx="208">
                  <c:v>1.9146064127287632</c:v>
                </c:pt>
                <c:pt idx="209">
                  <c:v>1.6014417208190561</c:v>
                </c:pt>
                <c:pt idx="210">
                  <c:v>6.5101641928700413</c:v>
                </c:pt>
                <c:pt idx="211">
                  <c:v>6.252425215586781</c:v>
                </c:pt>
                <c:pt idx="212">
                  <c:v>5.9575968382476896</c:v>
                </c:pt>
                <c:pt idx="213">
                  <c:v>5.6259854808428873</c:v>
                </c:pt>
                <c:pt idx="214">
                  <c:v>5.2600077319082006</c:v>
                </c:pt>
                <c:pt idx="215">
                  <c:v>4.8644584623822222</c:v>
                </c:pt>
                <c:pt idx="216">
                  <c:v>4.4464917385703142</c:v>
                </c:pt>
                <c:pt idx="217">
                  <c:v>4.0152419090618077</c:v>
                </c:pt>
                <c:pt idx="218">
                  <c:v>3.5810944753270091</c:v>
                </c:pt>
                <c:pt idx="219">
                  <c:v>3.1547155400983558</c:v>
                </c:pt>
                <c:pt idx="220">
                  <c:v>2.7460251010558263</c:v>
                </c:pt>
                <c:pt idx="221">
                  <c:v>2.3633180546258683</c:v>
                </c:pt>
                <c:pt idx="222">
                  <c:v>2.0126884904328151</c:v>
                </c:pt>
                <c:pt idx="223">
                  <c:v>1.6978207245578323</c:v>
                </c:pt>
                <c:pt idx="224">
                  <c:v>1.4201148208330685</c:v>
                </c:pt>
                <c:pt idx="225">
                  <c:v>5.7029957747058013</c:v>
                </c:pt>
                <c:pt idx="226">
                  <c:v>5.4772127906094479</c:v>
                </c:pt>
                <c:pt idx="227">
                  <c:v>5.2189389682579792</c:v>
                </c:pt>
                <c:pt idx="228">
                  <c:v>4.9284427358902514</c:v>
                </c:pt>
                <c:pt idx="229">
                  <c:v>4.6078410591926442</c:v>
                </c:pt>
                <c:pt idx="230">
                  <c:v>4.2613343128243732</c:v>
                </c:pt>
                <c:pt idx="231">
                  <c:v>3.8951895599043871</c:v>
                </c:pt>
                <c:pt idx="232">
                  <c:v>3.5174086187995264</c:v>
                </c:pt>
                <c:pt idx="233">
                  <c:v>3.1370893354701468</c:v>
                </c:pt>
                <c:pt idx="234">
                  <c:v>2.7635753665451066</c:v>
                </c:pt>
                <c:pt idx="235">
                  <c:v>2.4055567700902181</c:v>
                </c:pt>
                <c:pt idx="236">
                  <c:v>2.0702999925222185</c:v>
                </c:pt>
                <c:pt idx="237">
                  <c:v>1.7631435424176372</c:v>
                </c:pt>
                <c:pt idx="238">
                  <c:v>1.4873149326964372</c:v>
                </c:pt>
                <c:pt idx="239">
                  <c:v>1.2440406390484029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0F-449F-B185-36FEEB96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'Non-competitive'!$AO$20:$AO$34</c:f>
              <c:numCache>
                <c:formatCode>General</c:formatCode>
                <c:ptCount val="15"/>
                <c:pt idx="0">
                  <c:v>15.005095275928621</c:v>
                </c:pt>
                <c:pt idx="1">
                  <c:v>14.411039919430653</c:v>
                </c:pt>
                <c:pt idx="2">
                  <c:v>13.731498242606955</c:v>
                </c:pt>
                <c:pt idx="3">
                  <c:v>12.967176504318287</c:v>
                </c:pt>
                <c:pt idx="4">
                  <c:v>12.123644631858111</c:v>
                </c:pt>
                <c:pt idx="5">
                  <c:v>11.211954189079174</c:v>
                </c:pt>
                <c:pt idx="6">
                  <c:v>10.248594383218341</c:v>
                </c:pt>
                <c:pt idx="7">
                  <c:v>9.254618718735081</c:v>
                </c:pt>
                <c:pt idx="8">
                  <c:v>8.2539644473535425</c:v>
                </c:pt>
                <c:pt idx="9">
                  <c:v>7.2712155707949604</c:v>
                </c:pt>
                <c:pt idx="10">
                  <c:v>6.3292364141232245</c:v>
                </c:pt>
                <c:pt idx="11">
                  <c:v>5.4471456519977428</c:v>
                </c:pt>
                <c:pt idx="12">
                  <c:v>4.6389893810643281</c:v>
                </c:pt>
                <c:pt idx="13">
                  <c:v>3.9132594783612094</c:v>
                </c:pt>
                <c:pt idx="14">
                  <c:v>3.2731829118374862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3A-48C5-84FD-4F03C0EE7AC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'Non-competitive'!$AP$20:$AP$34</c:f>
              <c:numCache>
                <c:formatCode>General</c:formatCode>
                <c:ptCount val="15"/>
                <c:pt idx="0">
                  <c:v>14.000737034903199</c:v>
                </c:pt>
                <c:pt idx="1">
                  <c:v>13.446444464442395</c:v>
                </c:pt>
                <c:pt idx="2">
                  <c:v>12.812387556004873</c:v>
                </c:pt>
                <c:pt idx="3">
                  <c:v>12.099225295382208</c:v>
                </c:pt>
                <c:pt idx="4">
                  <c:v>11.312154789684033</c:v>
                </c:pt>
                <c:pt idx="5">
                  <c:v>10.461487872089775</c:v>
                </c:pt>
                <c:pt idx="6">
                  <c:v>9.5626100533337581</c:v>
                </c:pt>
                <c:pt idx="7">
                  <c:v>8.6351656325143757</c:v>
                </c:pt>
                <c:pt idx="8">
                  <c:v>7.701489633872737</c:v>
                </c:pt>
                <c:pt idx="9">
                  <c:v>6.7845205417726708</c:v>
                </c:pt>
                <c:pt idx="10">
                  <c:v>5.9055922695824989</c:v>
                </c:pt>
                <c:pt idx="11">
                  <c:v>5.0825437934259945</c:v>
                </c:pt>
                <c:pt idx="12">
                  <c:v>4.3284810417820205</c:v>
                </c:pt>
                <c:pt idx="13">
                  <c:v>3.6513274923199082</c:v>
                </c:pt>
                <c:pt idx="14">
                  <c:v>3.0540941175689595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3A-48C5-84FD-4F03C0EE7AC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'Non-competitive'!$AQ$20:$AQ$34</c:f>
              <c:numCache>
                <c:formatCode>General</c:formatCode>
                <c:ptCount val="15"/>
                <c:pt idx="0">
                  <c:v>13.770309903670446</c:v>
                </c:pt>
                <c:pt idx="1">
                  <c:v>13.22513999914905</c:v>
                </c:pt>
                <c:pt idx="2">
                  <c:v>12.601518535223153</c:v>
                </c:pt>
                <c:pt idx="3">
                  <c:v>11.900093651954913</c:v>
                </c:pt>
                <c:pt idx="4">
                  <c:v>11.125976921351135</c:v>
                </c:pt>
                <c:pt idx="5">
                  <c:v>10.2893104622304</c:v>
                </c:pt>
                <c:pt idx="6">
                  <c:v>9.4052265672934183</c:v>
                </c:pt>
                <c:pt idx="7">
                  <c:v>8.4930462255531918</c:v>
                </c:pt>
                <c:pt idx="8">
                  <c:v>7.5747368666342698</c:v>
                </c:pt>
                <c:pt idx="9">
                  <c:v>6.6728594484078698</c:v>
                </c:pt>
                <c:pt idx="10">
                  <c:v>5.8083967661230895</c:v>
                </c:pt>
                <c:pt idx="11">
                  <c:v>4.9988941982108042</c:v>
                </c:pt>
                <c:pt idx="12">
                  <c:v>4.2572419729696636</c:v>
                </c:pt>
                <c:pt idx="13">
                  <c:v>3.5912331617750901</c:v>
                </c:pt>
                <c:pt idx="14">
                  <c:v>3.003829181925084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3A-48C5-84FD-4F03C0EE7AC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'Non-competitive'!$AR$20:$AR$34</c:f>
              <c:numCache>
                <c:formatCode>General</c:formatCode>
                <c:ptCount val="15"/>
                <c:pt idx="0">
                  <c:v>13.492727158920522</c:v>
                </c:pt>
                <c:pt idx="1">
                  <c:v>12.958546822499679</c:v>
                </c:pt>
                <c:pt idx="2">
                  <c:v>12.347496357981381</c:v>
                </c:pt>
                <c:pt idx="3">
                  <c:v>11.660210840180987</c:v>
                </c:pt>
                <c:pt idx="4">
                  <c:v>10.901698801725827</c:v>
                </c:pt>
                <c:pt idx="5">
                  <c:v>10.081897915986342</c:v>
                </c:pt>
                <c:pt idx="6">
                  <c:v>9.2156354379864194</c:v>
                </c:pt>
                <c:pt idx="7">
                  <c:v>8.3218428830671467</c:v>
                </c:pt>
                <c:pt idx="8">
                  <c:v>7.4220448600703257</c:v>
                </c:pt>
                <c:pt idx="9">
                  <c:v>6.5383475417059147</c:v>
                </c:pt>
                <c:pt idx="10">
                  <c:v>5.6913107507599001</c:v>
                </c:pt>
                <c:pt idx="11">
                  <c:v>4.8981261848573814</c:v>
                </c:pt>
                <c:pt idx="12">
                  <c:v>4.1714242302907927</c:v>
                </c:pt>
                <c:pt idx="13">
                  <c:v>3.5188408652286789</c:v>
                </c:pt>
                <c:pt idx="14">
                  <c:v>2.9432778105389943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3A-48C5-84FD-4F03C0EE7AC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'Non-competitive'!$AS$20:$AS$34</c:f>
              <c:numCache>
                <c:formatCode>General</c:formatCode>
                <c:ptCount val="15"/>
                <c:pt idx="0">
                  <c:v>13.161099357057761</c:v>
                </c:pt>
                <c:pt idx="1">
                  <c:v>12.640048245639326</c:v>
                </c:pt>
                <c:pt idx="2">
                  <c:v>12.044016340378077</c:v>
                </c:pt>
                <c:pt idx="3">
                  <c:v>11.373623107053291</c:v>
                </c:pt>
                <c:pt idx="4">
                  <c:v>10.633753977258225</c:v>
                </c:pt>
                <c:pt idx="5">
                  <c:v>9.8341023736098094</c:v>
                </c:pt>
                <c:pt idx="6">
                  <c:v>8.9891311229527133</c:v>
                </c:pt>
                <c:pt idx="7">
                  <c:v>8.1173064368577368</c:v>
                </c:pt>
                <c:pt idx="8">
                  <c:v>7.2396238866613567</c:v>
                </c:pt>
                <c:pt idx="9">
                  <c:v>6.3776463137382864</c:v>
                </c:pt>
                <c:pt idx="10">
                  <c:v>5.5514282161349735</c:v>
                </c:pt>
                <c:pt idx="11">
                  <c:v>4.7777387494042936</c:v>
                </c:pt>
                <c:pt idx="12">
                  <c:v>4.0688978668777596</c:v>
                </c:pt>
                <c:pt idx="13">
                  <c:v>3.4323538676413072</c:v>
                </c:pt>
                <c:pt idx="14">
                  <c:v>2.870937153303132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3A-48C5-84FD-4F03C0EE7AC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'Non-competitive'!$AT$20:$AT$34</c:f>
              <c:numCache>
                <c:formatCode>General</c:formatCode>
                <c:ptCount val="15"/>
                <c:pt idx="0">
                  <c:v>12.768805525449174</c:v>
                </c:pt>
                <c:pt idx="1">
                  <c:v>12.263285421845266</c:v>
                </c:pt>
                <c:pt idx="2">
                  <c:v>11.685019482293447</c:v>
                </c:pt>
                <c:pt idx="3">
                  <c:v>11.034608708112124</c:v>
                </c:pt>
                <c:pt idx="4">
                  <c:v>10.316792910484979</c:v>
                </c:pt>
                <c:pt idx="5">
                  <c:v>9.5409765794864114</c:v>
                </c:pt>
                <c:pt idx="6">
                  <c:v>8.7211914474449763</c:v>
                </c:pt>
                <c:pt idx="7">
                  <c:v>7.8753533022399713</c:v>
                </c:pt>
                <c:pt idx="8">
                  <c:v>7.0238318987085853</c:v>
                </c:pt>
                <c:pt idx="9">
                  <c:v>6.187547353067564</c:v>
                </c:pt>
                <c:pt idx="10">
                  <c:v>5.3859563975030618</c:v>
                </c:pt>
                <c:pt idx="11">
                  <c:v>4.6353283481467766</c:v>
                </c:pt>
                <c:pt idx="12">
                  <c:v>3.9476159365984689</c:v>
                </c:pt>
                <c:pt idx="13">
                  <c:v>3.330045449959504</c:v>
                </c:pt>
                <c:pt idx="14">
                  <c:v>2.7853629238545277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93A-48C5-84FD-4F03C0EE7AC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'Non-competitive'!$AU$20:$AU$34</c:f>
              <c:numCache>
                <c:formatCode>General</c:formatCode>
                <c:ptCount val="15"/>
                <c:pt idx="0">
                  <c:v>12.310143850633585</c:v>
                </c:pt>
                <c:pt idx="1">
                  <c:v>11.822782273832345</c:v>
                </c:pt>
                <c:pt idx="2">
                  <c:v>11.265287926720793</c:v>
                </c:pt>
                <c:pt idx="3">
                  <c:v>10.638240222359082</c:v>
                </c:pt>
                <c:pt idx="4">
                  <c:v>9.9462087156190169</c:v>
                </c:pt>
                <c:pt idx="5">
                  <c:v>9.19826008273958</c:v>
                </c:pt>
                <c:pt idx="6">
                  <c:v>8.4079220294324575</c:v>
                </c:pt>
                <c:pt idx="7">
                  <c:v>7.5924667998047504</c:v>
                </c:pt>
                <c:pt idx="8">
                  <c:v>6.7715324572405464</c:v>
                </c:pt>
                <c:pt idx="9">
                  <c:v>5.9652876572563622</c:v>
                </c:pt>
                <c:pt idx="10">
                  <c:v>5.1924902368008006</c:v>
                </c:pt>
                <c:pt idx="11">
                  <c:v>4.4688251102954526</c:v>
                </c:pt>
                <c:pt idx="12">
                  <c:v>3.8058156614356706</c:v>
                </c:pt>
                <c:pt idx="13">
                  <c:v>3.21042860559248</c:v>
                </c:pt>
                <c:pt idx="14">
                  <c:v>2.6853113394617565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3A-48C5-84FD-4F03C0EE7AC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'Non-competitive'!$AV$20:$AV$34</c:f>
              <c:numCache>
                <c:formatCode>General</c:formatCode>
                <c:ptCount val="15"/>
                <c:pt idx="0">
                  <c:v>11.781162525365058</c:v>
                </c:pt>
                <c:pt idx="1">
                  <c:v>11.314743447360696</c:v>
                </c:pt>
                <c:pt idx="2">
                  <c:v>10.781205286475966</c:v>
                </c:pt>
                <c:pt idx="3">
                  <c:v>10.181102557711982</c:v>
                </c:pt>
                <c:pt idx="4">
                  <c:v>9.5188084568060596</c:v>
                </c:pt>
                <c:pt idx="5">
                  <c:v>8.803000054280874</c:v>
                </c:pt>
                <c:pt idx="6">
                  <c:v>8.0466237544610628</c:v>
                </c:pt>
                <c:pt idx="7">
                  <c:v>7.2662095928581953</c:v>
                </c:pt>
                <c:pt idx="8">
                  <c:v>6.4805517622305855</c:v>
                </c:pt>
                <c:pt idx="9">
                  <c:v>5.7089522473024772</c:v>
                </c:pt>
                <c:pt idx="10">
                  <c:v>4.9693628387594355</c:v>
                </c:pt>
                <c:pt idx="11">
                  <c:v>4.276794451846591</c:v>
                </c:pt>
                <c:pt idx="12">
                  <c:v>3.642275296941039</c:v>
                </c:pt>
                <c:pt idx="13">
                  <c:v>3.0724727214799725</c:v>
                </c:pt>
                <c:pt idx="14">
                  <c:v>2.5699203604169445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93A-48C5-84FD-4F03C0EE7AC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'Non-competitive'!$AW$20:$AW$34</c:f>
              <c:numCache>
                <c:formatCode>General</c:formatCode>
                <c:ptCount val="15"/>
                <c:pt idx="0">
                  <c:v>11.180607734103498</c:v>
                </c:pt>
                <c:pt idx="1">
                  <c:v>10.737964765751153</c:v>
                </c:pt>
                <c:pt idx="2">
                  <c:v>10.231624166919433</c:v>
                </c:pt>
                <c:pt idx="3">
                  <c:v>9.662112185735106</c:v>
                </c:pt>
                <c:pt idx="4">
                  <c:v>9.0335790905590478</c:v>
                </c:pt>
                <c:pt idx="5">
                  <c:v>8.3542596308556103</c:v>
                </c:pt>
                <c:pt idx="6">
                  <c:v>7.6364402569652645</c:v>
                </c:pt>
                <c:pt idx="7">
                  <c:v>6.8958083717642271</c:v>
                </c:pt>
                <c:pt idx="8">
                  <c:v>6.150200118031913</c:v>
                </c:pt>
                <c:pt idx="9">
                  <c:v>5.4179335453858153</c:v>
                </c:pt>
                <c:pt idx="10">
                  <c:v>4.7160453366955499</c:v>
                </c:pt>
                <c:pt idx="11">
                  <c:v>4.0587812130199978</c:v>
                </c:pt>
                <c:pt idx="12">
                  <c:v>3.4566072123218787</c:v>
                </c:pt>
                <c:pt idx="13">
                  <c:v>2.9158508083256027</c:v>
                </c:pt>
                <c:pt idx="14">
                  <c:v>2.4389164817856028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93A-48C5-84FD-4F03C0EE7AC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'Non-competitive'!$AX$20:$AX$34</c:f>
              <c:numCache>
                <c:formatCode>General</c:formatCode>
                <c:ptCount val="15"/>
                <c:pt idx="0">
                  <c:v>10.510857824733142</c:v>
                </c:pt>
                <c:pt idx="1">
                  <c:v>10.094730417519136</c:v>
                </c:pt>
                <c:pt idx="2">
                  <c:v>9.6187210473865239</c:v>
                </c:pt>
                <c:pt idx="3">
                  <c:v>9.0833244387163443</c:v>
                </c:pt>
                <c:pt idx="4">
                  <c:v>8.4924422470995289</c:v>
                </c:pt>
                <c:pt idx="5">
                  <c:v>7.8538159373026142</c:v>
                </c:pt>
                <c:pt idx="6">
                  <c:v>7.1789959666683991</c:v>
                </c:pt>
                <c:pt idx="7">
                  <c:v>6.4827300184349168</c:v>
                </c:pt>
                <c:pt idx="8">
                  <c:v>5.7817858001682074</c:v>
                </c:pt>
                <c:pt idx="9">
                  <c:v>5.093384058694812</c:v>
                </c:pt>
                <c:pt idx="10">
                  <c:v>4.4335409315723888</c:v>
                </c:pt>
                <c:pt idx="11">
                  <c:v>3.8156487810250375</c:v>
                </c:pt>
                <c:pt idx="12">
                  <c:v>3.2495466998490183</c:v>
                </c:pt>
                <c:pt idx="13">
                  <c:v>2.7411831282623118</c:v>
                </c:pt>
                <c:pt idx="14">
                  <c:v>2.2928185118465163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93A-48C5-84FD-4F03C0EE7AC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'Non-competitive'!$AY$20:$AY$34</c:f>
              <c:numCache>
                <c:formatCode>General</c:formatCode>
                <c:ptCount val="15"/>
                <c:pt idx="0">
                  <c:v>9.7786471732836393</c:v>
                </c:pt>
                <c:pt idx="1">
                  <c:v>9.3915081631160842</c:v>
                </c:pt>
                <c:pt idx="2">
                  <c:v>8.9486587059813161</c:v>
                </c:pt>
                <c:pt idx="3">
                  <c:v>8.4505590626164615</c:v>
                </c:pt>
                <c:pt idx="4">
                  <c:v>7.9008390902654764</c:v>
                </c:pt>
                <c:pt idx="5">
                  <c:v>7.3067009653652182</c:v>
                </c:pt>
                <c:pt idx="6">
                  <c:v>6.6788905137016163</c:v>
                </c:pt>
                <c:pt idx="7">
                  <c:v>6.0311280608097331</c:v>
                </c:pt>
                <c:pt idx="8">
                  <c:v>5.3790132369887473</c:v>
                </c:pt>
                <c:pt idx="9">
                  <c:v>4.7385671520362802</c:v>
                </c:pt>
                <c:pt idx="10">
                  <c:v>4.1246902223471338</c:v>
                </c:pt>
                <c:pt idx="11">
                  <c:v>3.5498418672370304</c:v>
                </c:pt>
                <c:pt idx="12">
                  <c:v>3.0231757655554192</c:v>
                </c:pt>
                <c:pt idx="13">
                  <c:v>2.5502259754251413</c:v>
                </c:pt>
                <c:pt idx="14">
                  <c:v>2.1330954745636634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93A-48C5-84FD-4F03C0EE7AC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'Non-competitive'!$AZ$20:$AZ$34</c:f>
              <c:numCache>
                <c:formatCode>General</c:formatCode>
                <c:ptCount val="15"/>
                <c:pt idx="0">
                  <c:v>8.9953509949574499</c:v>
                </c:pt>
                <c:pt idx="1">
                  <c:v>8.6392228702192959</c:v>
                </c:pt>
                <c:pt idx="2">
                  <c:v>8.2318468565169898</c:v>
                </c:pt>
                <c:pt idx="3">
                  <c:v>7.773646346453444</c:v>
                </c:pt>
                <c:pt idx="4">
                  <c:v>7.2679604358557599</c:v>
                </c:pt>
                <c:pt idx="5">
                  <c:v>6.7214143872811256</c:v>
                </c:pt>
                <c:pt idx="6">
                  <c:v>6.1438932567053017</c:v>
                </c:pt>
                <c:pt idx="7">
                  <c:v>5.548018334350326</c:v>
                </c:pt>
                <c:pt idx="8">
                  <c:v>4.9481396777902269</c:v>
                </c:pt>
                <c:pt idx="9">
                  <c:v>4.3589950624457252</c:v>
                </c:pt>
                <c:pt idx="10">
                  <c:v>3.7942913409179146</c:v>
                </c:pt>
                <c:pt idx="11">
                  <c:v>3.2654898992198262</c:v>
                </c:pt>
                <c:pt idx="12">
                  <c:v>2.78101118168152</c:v>
                </c:pt>
                <c:pt idx="13">
                  <c:v>2.3459459533504812</c:v>
                </c:pt>
                <c:pt idx="14">
                  <c:v>1.9622287377214194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93A-48C5-84FD-4F03C0EE7AC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'Non-competitive'!$BA$20:$BA$34</c:f>
              <c:numCache>
                <c:formatCode>General</c:formatCode>
                <c:ptCount val="15"/>
                <c:pt idx="0">
                  <c:v>8.1766374322869808</c:v>
                </c:pt>
                <c:pt idx="1">
                  <c:v>7.8529223758031907</c:v>
                </c:pt>
                <c:pt idx="2">
                  <c:v>7.4826237666081337</c:v>
                </c:pt>
                <c:pt idx="3">
                  <c:v>7.0661264621473325</c:v>
                </c:pt>
                <c:pt idx="4">
                  <c:v>6.606465649813158</c:v>
                </c:pt>
                <c:pt idx="5">
                  <c:v>6.1096635926450675</c:v>
                </c:pt>
                <c:pt idx="6">
                  <c:v>5.5847056563899828</c:v>
                </c:pt>
                <c:pt idx="7">
                  <c:v>5.0430644021665465</c:v>
                </c:pt>
                <c:pt idx="8">
                  <c:v>4.4977838143596962</c:v>
                </c:pt>
                <c:pt idx="9">
                  <c:v>3.9622603069883255</c:v>
                </c:pt>
                <c:pt idx="10">
                  <c:v>3.4489532008860242</c:v>
                </c:pt>
                <c:pt idx="11">
                  <c:v>2.9682807218621683</c:v>
                </c:pt>
                <c:pt idx="12">
                  <c:v>2.5278969259223802</c:v>
                </c:pt>
                <c:pt idx="13">
                  <c:v>2.1324292411758692</c:v>
                </c:pt>
                <c:pt idx="14">
                  <c:v>1.7836361200976221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93A-48C5-84FD-4F03C0EE7AC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'Non-competitive'!$BB$20:$BB$34</c:f>
              <c:numCache>
                <c:formatCode>General</c:formatCode>
                <c:ptCount val="15"/>
                <c:pt idx="0">
                  <c:v>7.3414123948995194</c:v>
                </c:pt>
                <c:pt idx="1">
                  <c:v>7.0507640999535388</c:v>
                </c:pt>
                <c:pt idx="2">
                  <c:v>6.7182906569433234</c:v>
                </c:pt>
                <c:pt idx="3">
                  <c:v>6.344337610995983</c:v>
                </c:pt>
                <c:pt idx="4">
                  <c:v>5.9316301119702093</c:v>
                </c:pt>
                <c:pt idx="5">
                  <c:v>5.4855752623441711</c:v>
                </c:pt>
                <c:pt idx="6">
                  <c:v>5.0142405930575062</c:v>
                </c:pt>
                <c:pt idx="7">
                  <c:v>4.5279267690345346</c:v>
                </c:pt>
                <c:pt idx="8">
                  <c:v>4.0383453611300819</c:v>
                </c:pt>
                <c:pt idx="9">
                  <c:v>3.5575243699421901</c:v>
                </c:pt>
                <c:pt idx="10">
                  <c:v>3.0966504248349738</c:v>
                </c:pt>
                <c:pt idx="11">
                  <c:v>2.6650775533929023</c:v>
                </c:pt>
                <c:pt idx="12">
                  <c:v>2.2696779670960958</c:v>
                </c:pt>
                <c:pt idx="13">
                  <c:v>1.9146064127287632</c:v>
                </c:pt>
                <c:pt idx="14">
                  <c:v>1.6014417208190561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93A-48C5-84FD-4F03C0EE7AC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'Non-competitive'!$BC$20:$BC$34</c:f>
              <c:numCache>
                <c:formatCode>General</c:formatCode>
                <c:ptCount val="15"/>
                <c:pt idx="0">
                  <c:v>6.5101641928700413</c:v>
                </c:pt>
                <c:pt idx="1">
                  <c:v>6.252425215586781</c:v>
                </c:pt>
                <c:pt idx="2">
                  <c:v>5.9575968382476896</c:v>
                </c:pt>
                <c:pt idx="3">
                  <c:v>5.6259854808428873</c:v>
                </c:pt>
                <c:pt idx="4">
                  <c:v>5.2600077319082006</c:v>
                </c:pt>
                <c:pt idx="5">
                  <c:v>4.8644584623822222</c:v>
                </c:pt>
                <c:pt idx="6">
                  <c:v>4.4464917385703142</c:v>
                </c:pt>
                <c:pt idx="7">
                  <c:v>4.0152419090618077</c:v>
                </c:pt>
                <c:pt idx="8">
                  <c:v>3.5810944753270091</c:v>
                </c:pt>
                <c:pt idx="9">
                  <c:v>3.1547155400983558</c:v>
                </c:pt>
                <c:pt idx="10">
                  <c:v>2.7460251010558263</c:v>
                </c:pt>
                <c:pt idx="11">
                  <c:v>2.3633180546258683</c:v>
                </c:pt>
                <c:pt idx="12">
                  <c:v>2.0126884904328151</c:v>
                </c:pt>
                <c:pt idx="13">
                  <c:v>1.6978207245578323</c:v>
                </c:pt>
                <c:pt idx="14">
                  <c:v>1.4201148208330685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93A-48C5-84FD-4F03C0EE7AC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'Non-competitive'!$BD$20:$BD$34</c:f>
              <c:numCache>
                <c:formatCode>General</c:formatCode>
                <c:ptCount val="15"/>
                <c:pt idx="0">
                  <c:v>5.7029957747058013</c:v>
                </c:pt>
                <c:pt idx="1">
                  <c:v>5.4772127906094479</c:v>
                </c:pt>
                <c:pt idx="2">
                  <c:v>5.2189389682579792</c:v>
                </c:pt>
                <c:pt idx="3">
                  <c:v>4.9284427358902514</c:v>
                </c:pt>
                <c:pt idx="4">
                  <c:v>4.6078410591926442</c:v>
                </c:pt>
                <c:pt idx="5">
                  <c:v>4.2613343128243732</c:v>
                </c:pt>
                <c:pt idx="6">
                  <c:v>3.8951895599043871</c:v>
                </c:pt>
                <c:pt idx="7">
                  <c:v>3.5174086187995264</c:v>
                </c:pt>
                <c:pt idx="8">
                  <c:v>3.1370893354701468</c:v>
                </c:pt>
                <c:pt idx="9">
                  <c:v>2.7635753665451066</c:v>
                </c:pt>
                <c:pt idx="10">
                  <c:v>2.4055567700902181</c:v>
                </c:pt>
                <c:pt idx="11">
                  <c:v>2.0702999925222185</c:v>
                </c:pt>
                <c:pt idx="12">
                  <c:v>1.7631435424176372</c:v>
                </c:pt>
                <c:pt idx="13">
                  <c:v>1.4873149326964372</c:v>
                </c:pt>
                <c:pt idx="14">
                  <c:v>1.2440406390484029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93A-48C5-84FD-4F03C0EE7AC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93A-48C5-84FD-4F03C0EE7AC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93A-48C5-84FD-4F03C0EE7AC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93A-48C5-84FD-4F03C0EE7AC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93A-48C5-84FD-4F03C0EE7AC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93A-48C5-84FD-4F03C0EE7AC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93A-48C5-84FD-4F03C0EE7AC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93A-48C5-84FD-4F03C0EE7AC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93A-48C5-84FD-4F03C0EE7AC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93A-48C5-84FD-4F03C0EE7AC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93A-48C5-84FD-4F03C0EE7AC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93A-48C5-84FD-4F03C0EE7AC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93A-48C5-84FD-4F03C0EE7AC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93A-48C5-84FD-4F03C0EE7AC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93A-48C5-84FD-4F03C0EE7AC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93A-48C5-84FD-4F03C0EE7AC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793A-48C5-84FD-4F03C0EE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'Non-competitive'!$AO$36:$AO$50</c:f>
              <c:numCache>
                <c:formatCode>General</c:formatCode>
                <c:ptCount val="15"/>
                <c:pt idx="0">
                  <c:v>6.6644028685656775E-2</c:v>
                </c:pt>
                <c:pt idx="1">
                  <c:v>6.9391244878288266E-2</c:v>
                </c:pt>
                <c:pt idx="2">
                  <c:v>7.2825265119077623E-2</c:v>
                </c:pt>
                <c:pt idx="3">
                  <c:v>7.7117790420064322E-2</c:v>
                </c:pt>
                <c:pt idx="4">
                  <c:v>8.2483447046297703E-2</c:v>
                </c:pt>
                <c:pt idx="5">
                  <c:v>8.9190517829089433E-2</c:v>
                </c:pt>
                <c:pt idx="6">
                  <c:v>9.7574356307579074E-2</c:v>
                </c:pt>
                <c:pt idx="7">
                  <c:v>0.10805415440569115</c:v>
                </c:pt>
                <c:pt idx="8">
                  <c:v>0.12115390202833121</c:v>
                </c:pt>
                <c:pt idx="9">
                  <c:v>0.1375285865566313</c:v>
                </c:pt>
                <c:pt idx="10">
                  <c:v>0.15799694221700641</c:v>
                </c:pt>
                <c:pt idx="11">
                  <c:v>0.18358238679247535</c:v>
                </c:pt>
                <c:pt idx="12">
                  <c:v>0.21556419251181147</c:v>
                </c:pt>
                <c:pt idx="13">
                  <c:v>0.25554144966098158</c:v>
                </c:pt>
                <c:pt idx="14">
                  <c:v>0.30551302109744427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C5-4CFA-BD42-E3B9CD05DE8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'Non-competitive'!$AP$36:$AP$50</c:f>
              <c:numCache>
                <c:formatCode>General</c:formatCode>
                <c:ptCount val="15"/>
                <c:pt idx="0">
                  <c:v>7.1424811244368461E-2</c:v>
                </c:pt>
                <c:pt idx="1">
                  <c:v>7.436910200643651E-2</c:v>
                </c:pt>
                <c:pt idx="2">
                  <c:v>7.8049465459021555E-2</c:v>
                </c:pt>
                <c:pt idx="3">
                  <c:v>8.2649919774752861E-2</c:v>
                </c:pt>
                <c:pt idx="4">
                  <c:v>8.8400487669417008E-2</c:v>
                </c:pt>
                <c:pt idx="5">
                  <c:v>9.5588697537747194E-2</c:v>
                </c:pt>
                <c:pt idx="6">
                  <c:v>0.10457395987315991</c:v>
                </c:pt>
                <c:pt idx="7">
                  <c:v>0.11580553779242581</c:v>
                </c:pt>
                <c:pt idx="8">
                  <c:v>0.12984501019150815</c:v>
                </c:pt>
                <c:pt idx="9">
                  <c:v>0.14739435069036114</c:v>
                </c:pt>
                <c:pt idx="10">
                  <c:v>0.16933102631392735</c:v>
                </c:pt>
                <c:pt idx="11">
                  <c:v>0.19675187084338513</c:v>
                </c:pt>
                <c:pt idx="12">
                  <c:v>0.23102792650520734</c:v>
                </c:pt>
                <c:pt idx="13">
                  <c:v>0.273872996082485</c:v>
                </c:pt>
                <c:pt idx="14">
                  <c:v>0.32742933305408217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C5-4CFA-BD42-E3B9CD05DE8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'Non-competitive'!$AQ$36:$AQ$50</c:f>
              <c:numCache>
                <c:formatCode>General</c:formatCode>
                <c:ptCount val="15"/>
                <c:pt idx="0">
                  <c:v>7.2620006884046392E-2</c:v>
                </c:pt>
                <c:pt idx="1">
                  <c:v>7.5613566288473572E-2</c:v>
                </c:pt>
                <c:pt idx="2">
                  <c:v>7.9355515544007535E-2</c:v>
                </c:pt>
                <c:pt idx="3">
                  <c:v>8.4032952113425E-2</c:v>
                </c:pt>
                <c:pt idx="4">
                  <c:v>8.9879747825196851E-2</c:v>
                </c:pt>
                <c:pt idx="5">
                  <c:v>9.7188242464911617E-2</c:v>
                </c:pt>
                <c:pt idx="6">
                  <c:v>0.10632386076455511</c:v>
                </c:pt>
                <c:pt idx="7">
                  <c:v>0.11774338363910945</c:v>
                </c:pt>
                <c:pt idx="8">
                  <c:v>0.1320177872323024</c:v>
                </c:pt>
                <c:pt idx="9">
                  <c:v>0.1498607917237936</c:v>
                </c:pt>
                <c:pt idx="10">
                  <c:v>0.17216454733815756</c:v>
                </c:pt>
                <c:pt idx="11">
                  <c:v>0.20004424185611255</c:v>
                </c:pt>
                <c:pt idx="12">
                  <c:v>0.2348938600035563</c:v>
                </c:pt>
                <c:pt idx="13">
                  <c:v>0.27845588268786081</c:v>
                </c:pt>
                <c:pt idx="14">
                  <c:v>0.33290841104324159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C5-4CFA-BD42-E3B9CD05DE8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'Non-competitive'!$AR$36:$AR$50</c:f>
              <c:numCache>
                <c:formatCode>General</c:formatCode>
                <c:ptCount val="15"/>
                <c:pt idx="0">
                  <c:v>7.4114001433643786E-2</c:v>
                </c:pt>
                <c:pt idx="1">
                  <c:v>7.7169146641019884E-2</c:v>
                </c:pt>
                <c:pt idx="2">
                  <c:v>8.0988078150240006E-2</c:v>
                </c:pt>
                <c:pt idx="3">
                  <c:v>8.5761742536765162E-2</c:v>
                </c:pt>
                <c:pt idx="4">
                  <c:v>9.1728823019921621E-2</c:v>
                </c:pt>
                <c:pt idx="5">
                  <c:v>9.9187673623867184E-2</c:v>
                </c:pt>
                <c:pt idx="6">
                  <c:v>0.10851123687879911</c:v>
                </c:pt>
                <c:pt idx="7">
                  <c:v>0.12016569094746406</c:v>
                </c:pt>
                <c:pt idx="8">
                  <c:v>0.13473375853329519</c:v>
                </c:pt>
                <c:pt idx="9">
                  <c:v>0.15294384301558417</c:v>
                </c:pt>
                <c:pt idx="10">
                  <c:v>0.17570644861844534</c:v>
                </c:pt>
                <c:pt idx="11">
                  <c:v>0.20415970562202185</c:v>
                </c:pt>
                <c:pt idx="12">
                  <c:v>0.23972627687649245</c:v>
                </c:pt>
                <c:pt idx="13">
                  <c:v>0.2841844909445807</c:v>
                </c:pt>
                <c:pt idx="14">
                  <c:v>0.33975725852969102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C5-4CFA-BD42-E3B9CD05DE8C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'Non-competitive'!$AS$36:$AS$50</c:f>
              <c:numCache>
                <c:formatCode>General</c:formatCode>
                <c:ptCount val="15"/>
                <c:pt idx="0">
                  <c:v>7.5981494620640549E-2</c:v>
                </c:pt>
                <c:pt idx="1">
                  <c:v>7.9113622081702792E-2</c:v>
                </c:pt>
                <c:pt idx="2">
                  <c:v>8.3028781408030605E-2</c:v>
                </c:pt>
                <c:pt idx="3">
                  <c:v>8.7922730565940369E-2</c:v>
                </c:pt>
                <c:pt idx="4">
                  <c:v>9.4040167013327597E-2</c:v>
                </c:pt>
                <c:pt idx="5">
                  <c:v>0.10168696257256161</c:v>
                </c:pt>
                <c:pt idx="6">
                  <c:v>0.11124545702160411</c:v>
                </c:pt>
                <c:pt idx="7">
                  <c:v>0.12319357508290726</c:v>
                </c:pt>
                <c:pt idx="8">
                  <c:v>0.13812872265953619</c:v>
                </c:pt>
                <c:pt idx="9">
                  <c:v>0.15679765713032234</c:v>
                </c:pt>
                <c:pt idx="10">
                  <c:v>0.18013382521880505</c:v>
                </c:pt>
                <c:pt idx="11">
                  <c:v>0.20930403532940844</c:v>
                </c:pt>
                <c:pt idx="12">
                  <c:v>0.24576679796766268</c:v>
                </c:pt>
                <c:pt idx="13">
                  <c:v>0.29134525126548039</c:v>
                </c:pt>
                <c:pt idx="14">
                  <c:v>0.34831831788775264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C5-4CFA-BD42-E3B9CD05DE8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'Non-competitive'!$AT$36:$AT$50</c:f>
              <c:numCache>
                <c:formatCode>General</c:formatCode>
                <c:ptCount val="15"/>
                <c:pt idx="0">
                  <c:v>7.8315861104386472E-2</c:v>
                </c:pt>
                <c:pt idx="1">
                  <c:v>8.154421638255642E-2</c:v>
                </c:pt>
                <c:pt idx="2">
                  <c:v>8.557966048026884E-2</c:v>
                </c:pt>
                <c:pt idx="3">
                  <c:v>9.0623965602409373E-2</c:v>
                </c:pt>
                <c:pt idx="4">
                  <c:v>9.6929347005085056E-2</c:v>
                </c:pt>
                <c:pt idx="5">
                  <c:v>0.10481107375842964</c:v>
                </c:pt>
                <c:pt idx="6">
                  <c:v>0.11466323220011038</c:v>
                </c:pt>
                <c:pt idx="7">
                  <c:v>0.12697843025221128</c:v>
                </c:pt>
                <c:pt idx="8">
                  <c:v>0.14237242781733742</c:v>
                </c:pt>
                <c:pt idx="9">
                  <c:v>0.16161492477374512</c:v>
                </c:pt>
                <c:pt idx="10">
                  <c:v>0.18566804596925471</c:v>
                </c:pt>
                <c:pt idx="11">
                  <c:v>0.21573444746364173</c:v>
                </c:pt>
                <c:pt idx="12">
                  <c:v>0.25331744933162548</c:v>
                </c:pt>
                <c:pt idx="13">
                  <c:v>0.30029620166660514</c:v>
                </c:pt>
                <c:pt idx="14">
                  <c:v>0.35901964208532972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7C5-4CFA-BD42-E3B9CD05DE8C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'Non-competitive'!$AU$36:$AU$50</c:f>
              <c:numCache>
                <c:formatCode>General</c:formatCode>
                <c:ptCount val="15"/>
                <c:pt idx="0">
                  <c:v>8.1233819209068914E-2</c:v>
                </c:pt>
                <c:pt idx="1">
                  <c:v>8.4582459258623455E-2</c:v>
                </c:pt>
                <c:pt idx="2">
                  <c:v>8.8768259320566645E-2</c:v>
                </c:pt>
                <c:pt idx="3">
                  <c:v>9.4000509397995632E-2</c:v>
                </c:pt>
                <c:pt idx="4">
                  <c:v>0.10054082199478191</c:v>
                </c:pt>
                <c:pt idx="5">
                  <c:v>0.10871621274076469</c:v>
                </c:pt>
                <c:pt idx="6">
                  <c:v>0.11893545117324321</c:v>
                </c:pt>
                <c:pt idx="7">
                  <c:v>0.13170949921384131</c:v>
                </c:pt>
                <c:pt idx="8">
                  <c:v>0.14767705926458899</c:v>
                </c:pt>
                <c:pt idx="9">
                  <c:v>0.16763650932802357</c:v>
                </c:pt>
                <c:pt idx="10">
                  <c:v>0.19258582190731677</c:v>
                </c:pt>
                <c:pt idx="11">
                  <c:v>0.2237724626314333</c:v>
                </c:pt>
                <c:pt idx="12">
                  <c:v>0.26275576353657898</c:v>
                </c:pt>
                <c:pt idx="13">
                  <c:v>0.31148488966801097</c:v>
                </c:pt>
                <c:pt idx="14">
                  <c:v>0.37239629733230112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7C5-4CFA-BD42-E3B9CD05DE8C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'Non-competitive'!$AV$36:$AV$50</c:f>
              <c:numCache>
                <c:formatCode>General</c:formatCode>
                <c:ptCount val="15"/>
                <c:pt idx="0">
                  <c:v>8.4881266839921934E-2</c:v>
                </c:pt>
                <c:pt idx="1">
                  <c:v>8.8380262853707245E-2</c:v>
                </c:pt>
                <c:pt idx="2">
                  <c:v>9.2754007870938918E-2</c:v>
                </c:pt>
                <c:pt idx="3">
                  <c:v>9.8221189142478474E-2</c:v>
                </c:pt>
                <c:pt idx="4">
                  <c:v>0.10505516573190296</c:v>
                </c:pt>
                <c:pt idx="5">
                  <c:v>0.11359763646868352</c:v>
                </c:pt>
                <c:pt idx="6">
                  <c:v>0.12427572488965924</c:v>
                </c:pt>
                <c:pt idx="7">
                  <c:v>0.13762333541587887</c:v>
                </c:pt>
                <c:pt idx="8">
                  <c:v>0.15430784857365343</c:v>
                </c:pt>
                <c:pt idx="9">
                  <c:v>0.17516349002087162</c:v>
                </c:pt>
                <c:pt idx="10">
                  <c:v>0.20123304182989435</c:v>
                </c:pt>
                <c:pt idx="11">
                  <c:v>0.23381998159117282</c:v>
                </c:pt>
                <c:pt idx="12">
                  <c:v>0.2745536562927709</c:v>
                </c:pt>
                <c:pt idx="13">
                  <c:v>0.32547074966976836</c:v>
                </c:pt>
                <c:pt idx="14">
                  <c:v>0.38911711639101521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7C5-4CFA-BD42-E3B9CD05DE8C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'Non-competitive'!$AW$36:$AW$50</c:f>
              <c:numCache>
                <c:formatCode>General</c:formatCode>
                <c:ptCount val="15"/>
                <c:pt idx="0">
                  <c:v>8.9440576378488221E-2</c:v>
                </c:pt>
                <c:pt idx="1">
                  <c:v>9.3127517347562E-2</c:v>
                </c:pt>
                <c:pt idx="2">
                  <c:v>9.7736193558904241E-2</c:v>
                </c:pt>
                <c:pt idx="3">
                  <c:v>0.103497038823082</c:v>
                </c:pt>
                <c:pt idx="4">
                  <c:v>0.11069809540330426</c:v>
                </c:pt>
                <c:pt idx="5">
                  <c:v>0.11969941612858205</c:v>
                </c:pt>
                <c:pt idx="6">
                  <c:v>0.13095106703517928</c:v>
                </c:pt>
                <c:pt idx="7">
                  <c:v>0.14501563066842582</c:v>
                </c:pt>
                <c:pt idx="8">
                  <c:v>0.16259633520998398</c:v>
                </c:pt>
                <c:pt idx="9">
                  <c:v>0.18457221588693171</c:v>
                </c:pt>
                <c:pt idx="10">
                  <c:v>0.21204206673311635</c:v>
                </c:pt>
                <c:pt idx="11">
                  <c:v>0.24637938029084716</c:v>
                </c:pt>
                <c:pt idx="12">
                  <c:v>0.28930102223801069</c:v>
                </c:pt>
                <c:pt idx="13">
                  <c:v>0.34295307467196501</c:v>
                </c:pt>
                <c:pt idx="14">
                  <c:v>0.41001814021440802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7C5-4CFA-BD42-E3B9CD05DE8C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'Non-competitive'!$AX$36:$AX$50</c:f>
              <c:numCache>
                <c:formatCode>General</c:formatCode>
                <c:ptCount val="15"/>
                <c:pt idx="0">
                  <c:v>9.5139713301696072E-2</c:v>
                </c:pt>
                <c:pt idx="1">
                  <c:v>9.9061585464880433E-2</c:v>
                </c:pt>
                <c:pt idx="2">
                  <c:v>0.10396392566886085</c:v>
                </c:pt>
                <c:pt idx="3">
                  <c:v>0.11009185092383643</c:v>
                </c:pt>
                <c:pt idx="4">
                  <c:v>0.11775175749255587</c:v>
                </c:pt>
                <c:pt idx="5">
                  <c:v>0.12732664070345517</c:v>
                </c:pt>
                <c:pt idx="6">
                  <c:v>0.1392952447170793</c:v>
                </c:pt>
                <c:pt idx="7">
                  <c:v>0.15425599973410947</c:v>
                </c:pt>
                <c:pt idx="8">
                  <c:v>0.17295694350539714</c:v>
                </c:pt>
                <c:pt idx="9">
                  <c:v>0.19633312321950677</c:v>
                </c:pt>
                <c:pt idx="10">
                  <c:v>0.22555334786214379</c:v>
                </c:pt>
                <c:pt idx="11">
                  <c:v>0.26207862866544013</c:v>
                </c:pt>
                <c:pt idx="12">
                  <c:v>0.30773522966956046</c:v>
                </c:pt>
                <c:pt idx="13">
                  <c:v>0.36480598092471078</c:v>
                </c:pt>
                <c:pt idx="14">
                  <c:v>0.43614441999364889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7C5-4CFA-BD42-E3B9CD05DE8C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'Non-competitive'!$AY$36:$AY$50</c:f>
              <c:numCache>
                <c:formatCode>General</c:formatCode>
                <c:ptCount val="15"/>
                <c:pt idx="0">
                  <c:v>0.10226363445570591</c:v>
                </c:pt>
                <c:pt idx="1">
                  <c:v>0.10647917061152848</c:v>
                </c:pt>
                <c:pt idx="2">
                  <c:v>0.11174859080630668</c:v>
                </c:pt>
                <c:pt idx="3">
                  <c:v>0.11833536604977944</c:v>
                </c:pt>
                <c:pt idx="4">
                  <c:v>0.12656883510412043</c:v>
                </c:pt>
                <c:pt idx="5">
                  <c:v>0.13686067142204664</c:v>
                </c:pt>
                <c:pt idx="6">
                  <c:v>0.14972546681945439</c:v>
                </c:pt>
                <c:pt idx="7">
                  <c:v>0.16580646106621405</c:v>
                </c:pt>
                <c:pt idx="8">
                  <c:v>0.18590770387466365</c:v>
                </c:pt>
                <c:pt idx="9">
                  <c:v>0.21103425738522563</c:v>
                </c:pt>
                <c:pt idx="10">
                  <c:v>0.24244244927342815</c:v>
                </c:pt>
                <c:pt idx="11">
                  <c:v>0.28170268913368129</c:v>
                </c:pt>
                <c:pt idx="12">
                  <c:v>0.33077798895899774</c:v>
                </c:pt>
                <c:pt idx="13">
                  <c:v>0.39212211374064321</c:v>
                </c:pt>
                <c:pt idx="14">
                  <c:v>0.46880226971770006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7C5-4CFA-BD42-E3B9CD05DE8C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'Non-competitive'!$AZ$36:$AZ$50</c:f>
              <c:numCache>
                <c:formatCode>General</c:formatCode>
                <c:ptCount val="15"/>
                <c:pt idx="0">
                  <c:v>0.11116853589821819</c:v>
                </c:pt>
                <c:pt idx="1">
                  <c:v>0.11575115204483852</c:v>
                </c:pt>
                <c:pt idx="2">
                  <c:v>0.12147942222811396</c:v>
                </c:pt>
                <c:pt idx="3">
                  <c:v>0.12863975995720825</c:v>
                </c:pt>
                <c:pt idx="4">
                  <c:v>0.13759018211857613</c:v>
                </c:pt>
                <c:pt idx="5">
                  <c:v>0.14877820982028594</c:v>
                </c:pt>
                <c:pt idx="6">
                  <c:v>0.16276324444742318</c:v>
                </c:pt>
                <c:pt idx="7">
                  <c:v>0.1802445377313448</c:v>
                </c:pt>
                <c:pt idx="8">
                  <c:v>0.20209615433624675</c:v>
                </c:pt>
                <c:pt idx="9">
                  <c:v>0.22941067509237428</c:v>
                </c:pt>
                <c:pt idx="10">
                  <c:v>0.26355382603753358</c:v>
                </c:pt>
                <c:pt idx="11">
                  <c:v>0.30623276471898281</c:v>
                </c:pt>
                <c:pt idx="12">
                  <c:v>0.35958143807079435</c:v>
                </c:pt>
                <c:pt idx="13">
                  <c:v>0.42626727976055862</c:v>
                </c:pt>
                <c:pt idx="14">
                  <c:v>0.50962458187276405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7C5-4CFA-BD42-E3B9CD05DE8C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'Non-competitive'!$BA$36:$BA$50</c:f>
              <c:numCache>
                <c:formatCode>General</c:formatCode>
                <c:ptCount val="15"/>
                <c:pt idx="0">
                  <c:v>0.12229966270135853</c:v>
                </c:pt>
                <c:pt idx="1">
                  <c:v>0.12734112883647608</c:v>
                </c:pt>
                <c:pt idx="2">
                  <c:v>0.133642961505373</c:v>
                </c:pt>
                <c:pt idx="3">
                  <c:v>0.14152025234149418</c:v>
                </c:pt>
                <c:pt idx="4">
                  <c:v>0.15136686588664572</c:v>
                </c:pt>
                <c:pt idx="5">
                  <c:v>0.16367513281808505</c:v>
                </c:pt>
                <c:pt idx="6">
                  <c:v>0.17906046648238422</c:v>
                </c:pt>
                <c:pt idx="7">
                  <c:v>0.19829213356275815</c:v>
                </c:pt>
                <c:pt idx="8">
                  <c:v>0.2223317174132256</c:v>
                </c:pt>
                <c:pt idx="9">
                  <c:v>0.25238119722630997</c:v>
                </c:pt>
                <c:pt idx="10">
                  <c:v>0.28994304699266532</c:v>
                </c:pt>
                <c:pt idx="11">
                  <c:v>0.33689535920060965</c:v>
                </c:pt>
                <c:pt idx="12">
                  <c:v>0.39558574946054004</c:v>
                </c:pt>
                <c:pt idx="13">
                  <c:v>0.46894873728545272</c:v>
                </c:pt>
                <c:pt idx="14">
                  <c:v>0.56065247206659397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7C5-4CFA-BD42-E3B9CD05DE8C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'Non-competitive'!$BB$36:$BB$50</c:f>
              <c:numCache>
                <c:formatCode>General</c:formatCode>
                <c:ptCount val="15"/>
                <c:pt idx="0">
                  <c:v>0.13621357120528396</c:v>
                </c:pt>
                <c:pt idx="1">
                  <c:v>0.14182859982602306</c:v>
                </c:pt>
                <c:pt idx="2">
                  <c:v>0.14884738560194691</c:v>
                </c:pt>
                <c:pt idx="3">
                  <c:v>0.15762086782185167</c:v>
                </c:pt>
                <c:pt idx="4">
                  <c:v>0.16858772059673272</c:v>
                </c:pt>
                <c:pt idx="5">
                  <c:v>0.18229628656533395</c:v>
                </c:pt>
                <c:pt idx="6">
                  <c:v>0.1994319940260855</c:v>
                </c:pt>
                <c:pt idx="7">
                  <c:v>0.2208516283520249</c:v>
                </c:pt>
                <c:pt idx="8">
                  <c:v>0.24762617125944922</c:v>
                </c:pt>
                <c:pt idx="9">
                  <c:v>0.28109434989372961</c:v>
                </c:pt>
                <c:pt idx="10">
                  <c:v>0.32292957318658011</c:v>
                </c:pt>
                <c:pt idx="11">
                  <c:v>0.37522360230264329</c:v>
                </c:pt>
                <c:pt idx="12">
                  <c:v>0.44059113869772215</c:v>
                </c:pt>
                <c:pt idx="13">
                  <c:v>0.52230055919157059</c:v>
                </c:pt>
                <c:pt idx="14">
                  <c:v>0.62443733480888131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7C5-4CFA-BD42-E3B9CD05DE8C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'Non-competitive'!$BC$36:$BC$50</c:f>
              <c:numCache>
                <c:formatCode>General</c:formatCode>
                <c:ptCount val="15"/>
                <c:pt idx="0">
                  <c:v>0.15360595683519074</c:v>
                </c:pt>
                <c:pt idx="1">
                  <c:v>0.15993793856295671</c:v>
                </c:pt>
                <c:pt idx="2">
                  <c:v>0.16785291572266417</c:v>
                </c:pt>
                <c:pt idx="3">
                  <c:v>0.17774663717229849</c:v>
                </c:pt>
                <c:pt idx="4">
                  <c:v>0.19011378898434142</c:v>
                </c:pt>
                <c:pt idx="5">
                  <c:v>0.20557272874939508</c:v>
                </c:pt>
                <c:pt idx="6">
                  <c:v>0.22489640345571207</c:v>
                </c:pt>
                <c:pt idx="7">
                  <c:v>0.24905099683860835</c:v>
                </c:pt>
                <c:pt idx="8">
                  <c:v>0.27924423856722869</c:v>
                </c:pt>
                <c:pt idx="9">
                  <c:v>0.31698579072800415</c:v>
                </c:pt>
                <c:pt idx="10">
                  <c:v>0.36416273092897344</c:v>
                </c:pt>
                <c:pt idx="11">
                  <c:v>0.4231339061801852</c:v>
                </c:pt>
                <c:pt idx="12">
                  <c:v>0.49684787524419977</c:v>
                </c:pt>
                <c:pt idx="13">
                  <c:v>0.58899033657421784</c:v>
                </c:pt>
                <c:pt idx="14">
                  <c:v>0.70416841323674062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7C5-4CFA-BD42-E3B9CD05DE8C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'Non-competitive'!$BD$36:$BD$50</c:f>
              <c:numCache>
                <c:formatCode>General</c:formatCode>
                <c:ptCount val="15"/>
                <c:pt idx="0">
                  <c:v>0.17534643887257426</c:v>
                </c:pt>
                <c:pt idx="1">
                  <c:v>0.18257461198412384</c:v>
                </c:pt>
                <c:pt idx="2">
                  <c:v>0.19160982837356083</c:v>
                </c:pt>
                <c:pt idx="3">
                  <c:v>0.20290384886035701</c:v>
                </c:pt>
                <c:pt idx="4">
                  <c:v>0.21702137446885233</c:v>
                </c:pt>
                <c:pt idx="5">
                  <c:v>0.23466828147947144</c:v>
                </c:pt>
                <c:pt idx="6">
                  <c:v>0.25672691524274532</c:v>
                </c:pt>
                <c:pt idx="7">
                  <c:v>0.28430020744683765</c:v>
                </c:pt>
                <c:pt idx="8">
                  <c:v>0.31876682270195306</c:v>
                </c:pt>
                <c:pt idx="9">
                  <c:v>0.36185009177084737</c:v>
                </c:pt>
                <c:pt idx="10">
                  <c:v>0.41570417810696519</c:v>
                </c:pt>
                <c:pt idx="11">
                  <c:v>0.48302178602711265</c:v>
                </c:pt>
                <c:pt idx="12">
                  <c:v>0.56716879592729674</c:v>
                </c:pt>
                <c:pt idx="13">
                  <c:v>0.67235255830252683</c:v>
                </c:pt>
                <c:pt idx="14">
                  <c:v>0.8038322612715646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7C5-4CFA-BD42-E3B9CD05DE8C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7C5-4CFA-BD42-E3B9CD05DE8C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7C5-4CFA-BD42-E3B9CD05DE8C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7C5-4CFA-BD42-E3B9CD05DE8C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7C5-4CFA-BD42-E3B9CD05DE8C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7C5-4CFA-BD42-E3B9CD05DE8C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7C5-4CFA-BD42-E3B9CD05DE8C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7C5-4CFA-BD42-E3B9CD05DE8C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7C5-4CFA-BD42-E3B9CD05DE8C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7C5-4CFA-BD42-E3B9CD05DE8C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7C5-4CFA-BD42-E3B9CD05DE8C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7C5-4CFA-BD42-E3B9CD05DE8C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7C5-4CFA-BD42-E3B9CD05DE8C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7C5-4CFA-BD42-E3B9CD05DE8C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7C5-4CFA-BD42-E3B9CD05DE8C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7C5-4CFA-BD42-E3B9CD05DE8C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7C5-4CFA-BD42-E3B9CD05D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'Non-competitive'!$AO$20:$AO$34</c:f>
              <c:numCache>
                <c:formatCode>General</c:formatCode>
                <c:ptCount val="15"/>
                <c:pt idx="0">
                  <c:v>15.005095275928621</c:v>
                </c:pt>
                <c:pt idx="1">
                  <c:v>14.411039919430653</c:v>
                </c:pt>
                <c:pt idx="2">
                  <c:v>13.731498242606955</c:v>
                </c:pt>
                <c:pt idx="3">
                  <c:v>12.967176504318287</c:v>
                </c:pt>
                <c:pt idx="4">
                  <c:v>12.123644631858111</c:v>
                </c:pt>
                <c:pt idx="5">
                  <c:v>11.211954189079174</c:v>
                </c:pt>
                <c:pt idx="6">
                  <c:v>10.248594383218341</c:v>
                </c:pt>
                <c:pt idx="7">
                  <c:v>9.254618718735081</c:v>
                </c:pt>
                <c:pt idx="8">
                  <c:v>8.2539644473535425</c:v>
                </c:pt>
                <c:pt idx="9">
                  <c:v>7.2712155707949604</c:v>
                </c:pt>
                <c:pt idx="10">
                  <c:v>6.3292364141232245</c:v>
                </c:pt>
                <c:pt idx="11">
                  <c:v>5.4471456519977428</c:v>
                </c:pt>
                <c:pt idx="12">
                  <c:v>4.6389893810643281</c:v>
                </c:pt>
                <c:pt idx="13">
                  <c:v>3.9132594783612094</c:v>
                </c:pt>
                <c:pt idx="14">
                  <c:v>3.2731829118374862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E6-4707-A7F2-6A934638A8F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'Non-competitive'!$AP$20:$AP$34</c:f>
              <c:numCache>
                <c:formatCode>General</c:formatCode>
                <c:ptCount val="15"/>
                <c:pt idx="0">
                  <c:v>14.000737034903199</c:v>
                </c:pt>
                <c:pt idx="1">
                  <c:v>13.446444464442395</c:v>
                </c:pt>
                <c:pt idx="2">
                  <c:v>12.812387556004873</c:v>
                </c:pt>
                <c:pt idx="3">
                  <c:v>12.099225295382208</c:v>
                </c:pt>
                <c:pt idx="4">
                  <c:v>11.312154789684033</c:v>
                </c:pt>
                <c:pt idx="5">
                  <c:v>10.461487872089775</c:v>
                </c:pt>
                <c:pt idx="6">
                  <c:v>9.5626100533337581</c:v>
                </c:pt>
                <c:pt idx="7">
                  <c:v>8.6351656325143757</c:v>
                </c:pt>
                <c:pt idx="8">
                  <c:v>7.701489633872737</c:v>
                </c:pt>
                <c:pt idx="9">
                  <c:v>6.7845205417726708</c:v>
                </c:pt>
                <c:pt idx="10">
                  <c:v>5.9055922695824989</c:v>
                </c:pt>
                <c:pt idx="11">
                  <c:v>5.0825437934259945</c:v>
                </c:pt>
                <c:pt idx="12">
                  <c:v>4.3284810417820205</c:v>
                </c:pt>
                <c:pt idx="13">
                  <c:v>3.6513274923199082</c:v>
                </c:pt>
                <c:pt idx="14">
                  <c:v>3.0540941175689595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E6-4707-A7F2-6A934638A8F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'Non-competitive'!$AQ$20:$AQ$34</c:f>
              <c:numCache>
                <c:formatCode>General</c:formatCode>
                <c:ptCount val="15"/>
                <c:pt idx="0">
                  <c:v>13.770309903670446</c:v>
                </c:pt>
                <c:pt idx="1">
                  <c:v>13.22513999914905</c:v>
                </c:pt>
                <c:pt idx="2">
                  <c:v>12.601518535223153</c:v>
                </c:pt>
                <c:pt idx="3">
                  <c:v>11.900093651954913</c:v>
                </c:pt>
                <c:pt idx="4">
                  <c:v>11.125976921351135</c:v>
                </c:pt>
                <c:pt idx="5">
                  <c:v>10.2893104622304</c:v>
                </c:pt>
                <c:pt idx="6">
                  <c:v>9.4052265672934183</c:v>
                </c:pt>
                <c:pt idx="7">
                  <c:v>8.4930462255531918</c:v>
                </c:pt>
                <c:pt idx="8">
                  <c:v>7.5747368666342698</c:v>
                </c:pt>
                <c:pt idx="9">
                  <c:v>6.6728594484078698</c:v>
                </c:pt>
                <c:pt idx="10">
                  <c:v>5.8083967661230895</c:v>
                </c:pt>
                <c:pt idx="11">
                  <c:v>4.9988941982108042</c:v>
                </c:pt>
                <c:pt idx="12">
                  <c:v>4.2572419729696636</c:v>
                </c:pt>
                <c:pt idx="13">
                  <c:v>3.5912331617750901</c:v>
                </c:pt>
                <c:pt idx="14">
                  <c:v>3.003829181925084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E6-4707-A7F2-6A934638A8F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'Non-competitive'!$AR$20:$AR$34</c:f>
              <c:numCache>
                <c:formatCode>General</c:formatCode>
                <c:ptCount val="15"/>
                <c:pt idx="0">
                  <c:v>13.492727158920522</c:v>
                </c:pt>
                <c:pt idx="1">
                  <c:v>12.958546822499679</c:v>
                </c:pt>
                <c:pt idx="2">
                  <c:v>12.347496357981381</c:v>
                </c:pt>
                <c:pt idx="3">
                  <c:v>11.660210840180987</c:v>
                </c:pt>
                <c:pt idx="4">
                  <c:v>10.901698801725827</c:v>
                </c:pt>
                <c:pt idx="5">
                  <c:v>10.081897915986342</c:v>
                </c:pt>
                <c:pt idx="6">
                  <c:v>9.2156354379864194</c:v>
                </c:pt>
                <c:pt idx="7">
                  <c:v>8.3218428830671467</c:v>
                </c:pt>
                <c:pt idx="8">
                  <c:v>7.4220448600703257</c:v>
                </c:pt>
                <c:pt idx="9">
                  <c:v>6.5383475417059147</c:v>
                </c:pt>
                <c:pt idx="10">
                  <c:v>5.6913107507599001</c:v>
                </c:pt>
                <c:pt idx="11">
                  <c:v>4.8981261848573814</c:v>
                </c:pt>
                <c:pt idx="12">
                  <c:v>4.1714242302907927</c:v>
                </c:pt>
                <c:pt idx="13">
                  <c:v>3.5188408652286789</c:v>
                </c:pt>
                <c:pt idx="14">
                  <c:v>2.9432778105389943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E6-4707-A7F2-6A934638A8F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'Non-competitive'!$AS$20:$AS$34</c:f>
              <c:numCache>
                <c:formatCode>General</c:formatCode>
                <c:ptCount val="15"/>
                <c:pt idx="0">
                  <c:v>13.161099357057761</c:v>
                </c:pt>
                <c:pt idx="1">
                  <c:v>12.640048245639326</c:v>
                </c:pt>
                <c:pt idx="2">
                  <c:v>12.044016340378077</c:v>
                </c:pt>
                <c:pt idx="3">
                  <c:v>11.373623107053291</c:v>
                </c:pt>
                <c:pt idx="4">
                  <c:v>10.633753977258225</c:v>
                </c:pt>
                <c:pt idx="5">
                  <c:v>9.8341023736098094</c:v>
                </c:pt>
                <c:pt idx="6">
                  <c:v>8.9891311229527133</c:v>
                </c:pt>
                <c:pt idx="7">
                  <c:v>8.1173064368577368</c:v>
                </c:pt>
                <c:pt idx="8">
                  <c:v>7.2396238866613567</c:v>
                </c:pt>
                <c:pt idx="9">
                  <c:v>6.3776463137382864</c:v>
                </c:pt>
                <c:pt idx="10">
                  <c:v>5.5514282161349735</c:v>
                </c:pt>
                <c:pt idx="11">
                  <c:v>4.7777387494042936</c:v>
                </c:pt>
                <c:pt idx="12">
                  <c:v>4.0688978668777596</c:v>
                </c:pt>
                <c:pt idx="13">
                  <c:v>3.4323538676413072</c:v>
                </c:pt>
                <c:pt idx="14">
                  <c:v>2.870937153303132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FE6-4707-A7F2-6A934638A8F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'Non-competitive'!$AT$20:$AT$34</c:f>
              <c:numCache>
                <c:formatCode>General</c:formatCode>
                <c:ptCount val="15"/>
                <c:pt idx="0">
                  <c:v>12.768805525449174</c:v>
                </c:pt>
                <c:pt idx="1">
                  <c:v>12.263285421845266</c:v>
                </c:pt>
                <c:pt idx="2">
                  <c:v>11.685019482293447</c:v>
                </c:pt>
                <c:pt idx="3">
                  <c:v>11.034608708112124</c:v>
                </c:pt>
                <c:pt idx="4">
                  <c:v>10.316792910484979</c:v>
                </c:pt>
                <c:pt idx="5">
                  <c:v>9.5409765794864114</c:v>
                </c:pt>
                <c:pt idx="6">
                  <c:v>8.7211914474449763</c:v>
                </c:pt>
                <c:pt idx="7">
                  <c:v>7.8753533022399713</c:v>
                </c:pt>
                <c:pt idx="8">
                  <c:v>7.0238318987085853</c:v>
                </c:pt>
                <c:pt idx="9">
                  <c:v>6.187547353067564</c:v>
                </c:pt>
                <c:pt idx="10">
                  <c:v>5.3859563975030618</c:v>
                </c:pt>
                <c:pt idx="11">
                  <c:v>4.6353283481467766</c:v>
                </c:pt>
                <c:pt idx="12">
                  <c:v>3.9476159365984689</c:v>
                </c:pt>
                <c:pt idx="13">
                  <c:v>3.330045449959504</c:v>
                </c:pt>
                <c:pt idx="14">
                  <c:v>2.7853629238545277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FE6-4707-A7F2-6A934638A8F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'Non-competitive'!$AU$20:$AU$34</c:f>
              <c:numCache>
                <c:formatCode>General</c:formatCode>
                <c:ptCount val="15"/>
                <c:pt idx="0">
                  <c:v>12.310143850633585</c:v>
                </c:pt>
                <c:pt idx="1">
                  <c:v>11.822782273832345</c:v>
                </c:pt>
                <c:pt idx="2">
                  <c:v>11.265287926720793</c:v>
                </c:pt>
                <c:pt idx="3">
                  <c:v>10.638240222359082</c:v>
                </c:pt>
                <c:pt idx="4">
                  <c:v>9.9462087156190169</c:v>
                </c:pt>
                <c:pt idx="5">
                  <c:v>9.19826008273958</c:v>
                </c:pt>
                <c:pt idx="6">
                  <c:v>8.4079220294324575</c:v>
                </c:pt>
                <c:pt idx="7">
                  <c:v>7.5924667998047504</c:v>
                </c:pt>
                <c:pt idx="8">
                  <c:v>6.7715324572405464</c:v>
                </c:pt>
                <c:pt idx="9">
                  <c:v>5.9652876572563622</c:v>
                </c:pt>
                <c:pt idx="10">
                  <c:v>5.1924902368008006</c:v>
                </c:pt>
                <c:pt idx="11">
                  <c:v>4.4688251102954526</c:v>
                </c:pt>
                <c:pt idx="12">
                  <c:v>3.8058156614356706</c:v>
                </c:pt>
                <c:pt idx="13">
                  <c:v>3.21042860559248</c:v>
                </c:pt>
                <c:pt idx="14">
                  <c:v>2.6853113394617565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FE6-4707-A7F2-6A934638A8F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'Non-competitive'!$AV$20:$AV$34</c:f>
              <c:numCache>
                <c:formatCode>General</c:formatCode>
                <c:ptCount val="15"/>
                <c:pt idx="0">
                  <c:v>11.781162525365058</c:v>
                </c:pt>
                <c:pt idx="1">
                  <c:v>11.314743447360696</c:v>
                </c:pt>
                <c:pt idx="2">
                  <c:v>10.781205286475966</c:v>
                </c:pt>
                <c:pt idx="3">
                  <c:v>10.181102557711982</c:v>
                </c:pt>
                <c:pt idx="4">
                  <c:v>9.5188084568060596</c:v>
                </c:pt>
                <c:pt idx="5">
                  <c:v>8.803000054280874</c:v>
                </c:pt>
                <c:pt idx="6">
                  <c:v>8.0466237544610628</c:v>
                </c:pt>
                <c:pt idx="7">
                  <c:v>7.2662095928581953</c:v>
                </c:pt>
                <c:pt idx="8">
                  <c:v>6.4805517622305855</c:v>
                </c:pt>
                <c:pt idx="9">
                  <c:v>5.7089522473024772</c:v>
                </c:pt>
                <c:pt idx="10">
                  <c:v>4.9693628387594355</c:v>
                </c:pt>
                <c:pt idx="11">
                  <c:v>4.276794451846591</c:v>
                </c:pt>
                <c:pt idx="12">
                  <c:v>3.642275296941039</c:v>
                </c:pt>
                <c:pt idx="13">
                  <c:v>3.0724727214799725</c:v>
                </c:pt>
                <c:pt idx="14">
                  <c:v>2.5699203604169445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FE6-4707-A7F2-6A934638A8F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'Non-competitive'!$AW$20:$AW$34</c:f>
              <c:numCache>
                <c:formatCode>General</c:formatCode>
                <c:ptCount val="15"/>
                <c:pt idx="0">
                  <c:v>11.180607734103498</c:v>
                </c:pt>
                <c:pt idx="1">
                  <c:v>10.737964765751153</c:v>
                </c:pt>
                <c:pt idx="2">
                  <c:v>10.231624166919433</c:v>
                </c:pt>
                <c:pt idx="3">
                  <c:v>9.662112185735106</c:v>
                </c:pt>
                <c:pt idx="4">
                  <c:v>9.0335790905590478</c:v>
                </c:pt>
                <c:pt idx="5">
                  <c:v>8.3542596308556103</c:v>
                </c:pt>
                <c:pt idx="6">
                  <c:v>7.6364402569652645</c:v>
                </c:pt>
                <c:pt idx="7">
                  <c:v>6.8958083717642271</c:v>
                </c:pt>
                <c:pt idx="8">
                  <c:v>6.150200118031913</c:v>
                </c:pt>
                <c:pt idx="9">
                  <c:v>5.4179335453858153</c:v>
                </c:pt>
                <c:pt idx="10">
                  <c:v>4.7160453366955499</c:v>
                </c:pt>
                <c:pt idx="11">
                  <c:v>4.0587812130199978</c:v>
                </c:pt>
                <c:pt idx="12">
                  <c:v>3.4566072123218787</c:v>
                </c:pt>
                <c:pt idx="13">
                  <c:v>2.9158508083256027</c:v>
                </c:pt>
                <c:pt idx="14">
                  <c:v>2.4389164817856028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FE6-4707-A7F2-6A934638A8F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'Non-competitive'!$AX$20:$AX$34</c:f>
              <c:numCache>
                <c:formatCode>General</c:formatCode>
                <c:ptCount val="15"/>
                <c:pt idx="0">
                  <c:v>10.510857824733142</c:v>
                </c:pt>
                <c:pt idx="1">
                  <c:v>10.094730417519136</c:v>
                </c:pt>
                <c:pt idx="2">
                  <c:v>9.6187210473865239</c:v>
                </c:pt>
                <c:pt idx="3">
                  <c:v>9.0833244387163443</c:v>
                </c:pt>
                <c:pt idx="4">
                  <c:v>8.4924422470995289</c:v>
                </c:pt>
                <c:pt idx="5">
                  <c:v>7.8538159373026142</c:v>
                </c:pt>
                <c:pt idx="6">
                  <c:v>7.1789959666683991</c:v>
                </c:pt>
                <c:pt idx="7">
                  <c:v>6.4827300184349168</c:v>
                </c:pt>
                <c:pt idx="8">
                  <c:v>5.7817858001682074</c:v>
                </c:pt>
                <c:pt idx="9">
                  <c:v>5.093384058694812</c:v>
                </c:pt>
                <c:pt idx="10">
                  <c:v>4.4335409315723888</c:v>
                </c:pt>
                <c:pt idx="11">
                  <c:v>3.8156487810250375</c:v>
                </c:pt>
                <c:pt idx="12">
                  <c:v>3.2495466998490183</c:v>
                </c:pt>
                <c:pt idx="13">
                  <c:v>2.7411831282623118</c:v>
                </c:pt>
                <c:pt idx="14">
                  <c:v>2.2928185118465163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FE6-4707-A7F2-6A934638A8F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'Non-competitive'!$AY$20:$AY$34</c:f>
              <c:numCache>
                <c:formatCode>General</c:formatCode>
                <c:ptCount val="15"/>
                <c:pt idx="0">
                  <c:v>9.7786471732836393</c:v>
                </c:pt>
                <c:pt idx="1">
                  <c:v>9.3915081631160842</c:v>
                </c:pt>
                <c:pt idx="2">
                  <c:v>8.9486587059813161</c:v>
                </c:pt>
                <c:pt idx="3">
                  <c:v>8.4505590626164615</c:v>
                </c:pt>
                <c:pt idx="4">
                  <c:v>7.9008390902654764</c:v>
                </c:pt>
                <c:pt idx="5">
                  <c:v>7.3067009653652182</c:v>
                </c:pt>
                <c:pt idx="6">
                  <c:v>6.6788905137016163</c:v>
                </c:pt>
                <c:pt idx="7">
                  <c:v>6.0311280608097331</c:v>
                </c:pt>
                <c:pt idx="8">
                  <c:v>5.3790132369887473</c:v>
                </c:pt>
                <c:pt idx="9">
                  <c:v>4.7385671520362802</c:v>
                </c:pt>
                <c:pt idx="10">
                  <c:v>4.1246902223471338</c:v>
                </c:pt>
                <c:pt idx="11">
                  <c:v>3.5498418672370304</c:v>
                </c:pt>
                <c:pt idx="12">
                  <c:v>3.0231757655554192</c:v>
                </c:pt>
                <c:pt idx="13">
                  <c:v>2.5502259754251413</c:v>
                </c:pt>
                <c:pt idx="14">
                  <c:v>2.1330954745636634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FE6-4707-A7F2-6A934638A8F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'Non-competitive'!$AZ$20:$AZ$34</c:f>
              <c:numCache>
                <c:formatCode>General</c:formatCode>
                <c:ptCount val="15"/>
                <c:pt idx="0">
                  <c:v>8.9953509949574499</c:v>
                </c:pt>
                <c:pt idx="1">
                  <c:v>8.6392228702192959</c:v>
                </c:pt>
                <c:pt idx="2">
                  <c:v>8.2318468565169898</c:v>
                </c:pt>
                <c:pt idx="3">
                  <c:v>7.773646346453444</c:v>
                </c:pt>
                <c:pt idx="4">
                  <c:v>7.2679604358557599</c:v>
                </c:pt>
                <c:pt idx="5">
                  <c:v>6.7214143872811256</c:v>
                </c:pt>
                <c:pt idx="6">
                  <c:v>6.1438932567053017</c:v>
                </c:pt>
                <c:pt idx="7">
                  <c:v>5.548018334350326</c:v>
                </c:pt>
                <c:pt idx="8">
                  <c:v>4.9481396777902269</c:v>
                </c:pt>
                <c:pt idx="9">
                  <c:v>4.3589950624457252</c:v>
                </c:pt>
                <c:pt idx="10">
                  <c:v>3.7942913409179146</c:v>
                </c:pt>
                <c:pt idx="11">
                  <c:v>3.2654898992198262</c:v>
                </c:pt>
                <c:pt idx="12">
                  <c:v>2.78101118168152</c:v>
                </c:pt>
                <c:pt idx="13">
                  <c:v>2.3459459533504812</c:v>
                </c:pt>
                <c:pt idx="14">
                  <c:v>1.9622287377214194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FE6-4707-A7F2-6A934638A8F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'Non-competitive'!$BA$20:$BA$34</c:f>
              <c:numCache>
                <c:formatCode>General</c:formatCode>
                <c:ptCount val="15"/>
                <c:pt idx="0">
                  <c:v>8.1766374322869808</c:v>
                </c:pt>
                <c:pt idx="1">
                  <c:v>7.8529223758031907</c:v>
                </c:pt>
                <c:pt idx="2">
                  <c:v>7.4826237666081337</c:v>
                </c:pt>
                <c:pt idx="3">
                  <c:v>7.0661264621473325</c:v>
                </c:pt>
                <c:pt idx="4">
                  <c:v>6.606465649813158</c:v>
                </c:pt>
                <c:pt idx="5">
                  <c:v>6.1096635926450675</c:v>
                </c:pt>
                <c:pt idx="6">
                  <c:v>5.5847056563899828</c:v>
                </c:pt>
                <c:pt idx="7">
                  <c:v>5.0430644021665465</c:v>
                </c:pt>
                <c:pt idx="8">
                  <c:v>4.4977838143596962</c:v>
                </c:pt>
                <c:pt idx="9">
                  <c:v>3.9622603069883255</c:v>
                </c:pt>
                <c:pt idx="10">
                  <c:v>3.4489532008860242</c:v>
                </c:pt>
                <c:pt idx="11">
                  <c:v>2.9682807218621683</c:v>
                </c:pt>
                <c:pt idx="12">
                  <c:v>2.5278969259223802</c:v>
                </c:pt>
                <c:pt idx="13">
                  <c:v>2.1324292411758692</c:v>
                </c:pt>
                <c:pt idx="14">
                  <c:v>1.7836361200976221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FE6-4707-A7F2-6A934638A8F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'Non-competitive'!$BB$20:$BB$34</c:f>
              <c:numCache>
                <c:formatCode>General</c:formatCode>
                <c:ptCount val="15"/>
                <c:pt idx="0">
                  <c:v>7.3414123948995194</c:v>
                </c:pt>
                <c:pt idx="1">
                  <c:v>7.0507640999535388</c:v>
                </c:pt>
                <c:pt idx="2">
                  <c:v>6.7182906569433234</c:v>
                </c:pt>
                <c:pt idx="3">
                  <c:v>6.344337610995983</c:v>
                </c:pt>
                <c:pt idx="4">
                  <c:v>5.9316301119702093</c:v>
                </c:pt>
                <c:pt idx="5">
                  <c:v>5.4855752623441711</c:v>
                </c:pt>
                <c:pt idx="6">
                  <c:v>5.0142405930575062</c:v>
                </c:pt>
                <c:pt idx="7">
                  <c:v>4.5279267690345346</c:v>
                </c:pt>
                <c:pt idx="8">
                  <c:v>4.0383453611300819</c:v>
                </c:pt>
                <c:pt idx="9">
                  <c:v>3.5575243699421901</c:v>
                </c:pt>
                <c:pt idx="10">
                  <c:v>3.0966504248349738</c:v>
                </c:pt>
                <c:pt idx="11">
                  <c:v>2.6650775533929023</c:v>
                </c:pt>
                <c:pt idx="12">
                  <c:v>2.2696779670960958</c:v>
                </c:pt>
                <c:pt idx="13">
                  <c:v>1.9146064127287632</c:v>
                </c:pt>
                <c:pt idx="14">
                  <c:v>1.6014417208190561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FE6-4707-A7F2-6A934638A8F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'Non-competitive'!$BC$20:$BC$34</c:f>
              <c:numCache>
                <c:formatCode>General</c:formatCode>
                <c:ptCount val="15"/>
                <c:pt idx="0">
                  <c:v>6.5101641928700413</c:v>
                </c:pt>
                <c:pt idx="1">
                  <c:v>6.252425215586781</c:v>
                </c:pt>
                <c:pt idx="2">
                  <c:v>5.9575968382476896</c:v>
                </c:pt>
                <c:pt idx="3">
                  <c:v>5.6259854808428873</c:v>
                </c:pt>
                <c:pt idx="4">
                  <c:v>5.2600077319082006</c:v>
                </c:pt>
                <c:pt idx="5">
                  <c:v>4.8644584623822222</c:v>
                </c:pt>
                <c:pt idx="6">
                  <c:v>4.4464917385703142</c:v>
                </c:pt>
                <c:pt idx="7">
                  <c:v>4.0152419090618077</c:v>
                </c:pt>
                <c:pt idx="8">
                  <c:v>3.5810944753270091</c:v>
                </c:pt>
                <c:pt idx="9">
                  <c:v>3.1547155400983558</c:v>
                </c:pt>
                <c:pt idx="10">
                  <c:v>2.7460251010558263</c:v>
                </c:pt>
                <c:pt idx="11">
                  <c:v>2.3633180546258683</c:v>
                </c:pt>
                <c:pt idx="12">
                  <c:v>2.0126884904328151</c:v>
                </c:pt>
                <c:pt idx="13">
                  <c:v>1.6978207245578323</c:v>
                </c:pt>
                <c:pt idx="14">
                  <c:v>1.4201148208330685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FE6-4707-A7F2-6A934638A8F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'Non-competitive'!$BD$20:$BD$34</c:f>
              <c:numCache>
                <c:formatCode>General</c:formatCode>
                <c:ptCount val="15"/>
                <c:pt idx="0">
                  <c:v>5.7029957747058013</c:v>
                </c:pt>
                <c:pt idx="1">
                  <c:v>5.4772127906094479</c:v>
                </c:pt>
                <c:pt idx="2">
                  <c:v>5.2189389682579792</c:v>
                </c:pt>
                <c:pt idx="3">
                  <c:v>4.9284427358902514</c:v>
                </c:pt>
                <c:pt idx="4">
                  <c:v>4.6078410591926442</c:v>
                </c:pt>
                <c:pt idx="5">
                  <c:v>4.2613343128243732</c:v>
                </c:pt>
                <c:pt idx="6">
                  <c:v>3.8951895599043871</c:v>
                </c:pt>
                <c:pt idx="7">
                  <c:v>3.5174086187995264</c:v>
                </c:pt>
                <c:pt idx="8">
                  <c:v>3.1370893354701468</c:v>
                </c:pt>
                <c:pt idx="9">
                  <c:v>2.7635753665451066</c:v>
                </c:pt>
                <c:pt idx="10">
                  <c:v>2.4055567700902181</c:v>
                </c:pt>
                <c:pt idx="11">
                  <c:v>2.0702999925222185</c:v>
                </c:pt>
                <c:pt idx="12">
                  <c:v>1.7631435424176372</c:v>
                </c:pt>
                <c:pt idx="13">
                  <c:v>1.4873149326964372</c:v>
                </c:pt>
                <c:pt idx="14">
                  <c:v>1.2440406390484029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FE6-4707-A7F2-6A934638A8F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FE6-4707-A7F2-6A934638A8F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FE6-4707-A7F2-6A934638A8F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FE6-4707-A7F2-6A934638A8F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FE6-4707-A7F2-6A934638A8F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FE6-4707-A7F2-6A934638A8F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FE6-4707-A7F2-6A934638A8F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FE6-4707-A7F2-6A934638A8F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FE6-4707-A7F2-6A934638A8F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FE6-4707-A7F2-6A934638A8F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FE6-4707-A7F2-6A934638A8F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FE6-4707-A7F2-6A934638A8F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FE6-4707-A7F2-6A934638A8F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FE6-4707-A7F2-6A934638A8F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FE6-4707-A7F2-6A934638A8F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FE6-4707-A7F2-6A934638A8F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'Non-competitive'!$BT$20:$BT$34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FE6-4707-A7F2-6A934638A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'Non-competitive'!$AP$69:$BE$69</c:f>
              <c:numCache>
                <c:formatCode>General</c:formatCode>
                <c:ptCount val="16"/>
                <c:pt idx="0">
                  <c:v>6.6644028685656775E-2</c:v>
                </c:pt>
                <c:pt idx="1">
                  <c:v>7.1424811244368461E-2</c:v>
                </c:pt>
                <c:pt idx="2">
                  <c:v>7.2620006884046392E-2</c:v>
                </c:pt>
                <c:pt idx="3">
                  <c:v>7.4114001433643786E-2</c:v>
                </c:pt>
                <c:pt idx="4">
                  <c:v>7.5981494620640549E-2</c:v>
                </c:pt>
                <c:pt idx="5">
                  <c:v>7.8315861104386472E-2</c:v>
                </c:pt>
                <c:pt idx="6">
                  <c:v>8.1233819209068914E-2</c:v>
                </c:pt>
                <c:pt idx="7">
                  <c:v>8.4881266839921934E-2</c:v>
                </c:pt>
                <c:pt idx="8">
                  <c:v>8.9440576378488221E-2</c:v>
                </c:pt>
                <c:pt idx="9">
                  <c:v>9.5139713301696072E-2</c:v>
                </c:pt>
                <c:pt idx="10">
                  <c:v>0.10226363445570591</c:v>
                </c:pt>
                <c:pt idx="11">
                  <c:v>0.11116853589821819</c:v>
                </c:pt>
                <c:pt idx="12">
                  <c:v>0.12229966270135853</c:v>
                </c:pt>
                <c:pt idx="13">
                  <c:v>0.13621357120528396</c:v>
                </c:pt>
                <c:pt idx="14">
                  <c:v>0.15360595683519074</c:v>
                </c:pt>
                <c:pt idx="15">
                  <c:v>0.17534643887257426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78-47A5-A7E5-E1386D489F5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'Non-competitive'!$AP$70:$BE$70</c:f>
              <c:numCache>
                <c:formatCode>General</c:formatCode>
                <c:ptCount val="16"/>
                <c:pt idx="0">
                  <c:v>6.9391244878288266E-2</c:v>
                </c:pt>
                <c:pt idx="1">
                  <c:v>7.436910200643651E-2</c:v>
                </c:pt>
                <c:pt idx="2">
                  <c:v>7.5613566288473572E-2</c:v>
                </c:pt>
                <c:pt idx="3">
                  <c:v>7.7169146641019884E-2</c:v>
                </c:pt>
                <c:pt idx="4">
                  <c:v>7.9113622081702792E-2</c:v>
                </c:pt>
                <c:pt idx="5">
                  <c:v>8.154421638255642E-2</c:v>
                </c:pt>
                <c:pt idx="6">
                  <c:v>8.4582459258623455E-2</c:v>
                </c:pt>
                <c:pt idx="7">
                  <c:v>8.8380262853707245E-2</c:v>
                </c:pt>
                <c:pt idx="8">
                  <c:v>9.3127517347562E-2</c:v>
                </c:pt>
                <c:pt idx="9">
                  <c:v>9.9061585464880433E-2</c:v>
                </c:pt>
                <c:pt idx="10">
                  <c:v>0.10647917061152848</c:v>
                </c:pt>
                <c:pt idx="11">
                  <c:v>0.11575115204483852</c:v>
                </c:pt>
                <c:pt idx="12">
                  <c:v>0.12734112883647608</c:v>
                </c:pt>
                <c:pt idx="13">
                  <c:v>0.14182859982602306</c:v>
                </c:pt>
                <c:pt idx="14">
                  <c:v>0.15993793856295671</c:v>
                </c:pt>
                <c:pt idx="15">
                  <c:v>0.18257461198412384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78-47A5-A7E5-E1386D489F5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'Non-competitive'!$AP$71:$BE$71</c:f>
              <c:numCache>
                <c:formatCode>General</c:formatCode>
                <c:ptCount val="16"/>
                <c:pt idx="0">
                  <c:v>7.2825265119077623E-2</c:v>
                </c:pt>
                <c:pt idx="1">
                  <c:v>7.8049465459021555E-2</c:v>
                </c:pt>
                <c:pt idx="2">
                  <c:v>7.9355515544007535E-2</c:v>
                </c:pt>
                <c:pt idx="3">
                  <c:v>8.0988078150240006E-2</c:v>
                </c:pt>
                <c:pt idx="4">
                  <c:v>8.3028781408030605E-2</c:v>
                </c:pt>
                <c:pt idx="5">
                  <c:v>8.557966048026884E-2</c:v>
                </c:pt>
                <c:pt idx="6">
                  <c:v>8.8768259320566645E-2</c:v>
                </c:pt>
                <c:pt idx="7">
                  <c:v>9.2754007870938918E-2</c:v>
                </c:pt>
                <c:pt idx="8">
                  <c:v>9.7736193558904241E-2</c:v>
                </c:pt>
                <c:pt idx="9">
                  <c:v>0.10396392566886085</c:v>
                </c:pt>
                <c:pt idx="10">
                  <c:v>0.11174859080630668</c:v>
                </c:pt>
                <c:pt idx="11">
                  <c:v>0.12147942222811396</c:v>
                </c:pt>
                <c:pt idx="12">
                  <c:v>0.133642961505373</c:v>
                </c:pt>
                <c:pt idx="13">
                  <c:v>0.14884738560194691</c:v>
                </c:pt>
                <c:pt idx="14">
                  <c:v>0.16785291572266417</c:v>
                </c:pt>
                <c:pt idx="15">
                  <c:v>0.19160982837356083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78-47A5-A7E5-E1386D489F5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'Non-competitive'!$AP$72:$BE$72</c:f>
              <c:numCache>
                <c:formatCode>General</c:formatCode>
                <c:ptCount val="16"/>
                <c:pt idx="0">
                  <c:v>7.7117790420064322E-2</c:v>
                </c:pt>
                <c:pt idx="1">
                  <c:v>8.2649919774752861E-2</c:v>
                </c:pt>
                <c:pt idx="2">
                  <c:v>8.4032952113425E-2</c:v>
                </c:pt>
                <c:pt idx="3">
                  <c:v>8.5761742536765162E-2</c:v>
                </c:pt>
                <c:pt idx="4">
                  <c:v>8.7922730565940369E-2</c:v>
                </c:pt>
                <c:pt idx="5">
                  <c:v>9.0623965602409373E-2</c:v>
                </c:pt>
                <c:pt idx="6">
                  <c:v>9.4000509397995632E-2</c:v>
                </c:pt>
                <c:pt idx="7">
                  <c:v>9.8221189142478474E-2</c:v>
                </c:pt>
                <c:pt idx="8">
                  <c:v>0.103497038823082</c:v>
                </c:pt>
                <c:pt idx="9">
                  <c:v>0.11009185092383643</c:v>
                </c:pt>
                <c:pt idx="10">
                  <c:v>0.11833536604977944</c:v>
                </c:pt>
                <c:pt idx="11">
                  <c:v>0.12863975995720825</c:v>
                </c:pt>
                <c:pt idx="12">
                  <c:v>0.14152025234149418</c:v>
                </c:pt>
                <c:pt idx="13">
                  <c:v>0.15762086782185167</c:v>
                </c:pt>
                <c:pt idx="14">
                  <c:v>0.17774663717229849</c:v>
                </c:pt>
                <c:pt idx="15">
                  <c:v>0.20290384886035701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78-47A5-A7E5-E1386D489F5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'Non-competitive'!$AP$73:$BE$73</c:f>
              <c:numCache>
                <c:formatCode>General</c:formatCode>
                <c:ptCount val="16"/>
                <c:pt idx="0">
                  <c:v>8.2483447046297703E-2</c:v>
                </c:pt>
                <c:pt idx="1">
                  <c:v>8.8400487669417008E-2</c:v>
                </c:pt>
                <c:pt idx="2">
                  <c:v>8.9879747825196851E-2</c:v>
                </c:pt>
                <c:pt idx="3">
                  <c:v>9.1728823019921621E-2</c:v>
                </c:pt>
                <c:pt idx="4">
                  <c:v>9.4040167013327597E-2</c:v>
                </c:pt>
                <c:pt idx="5">
                  <c:v>9.6929347005085056E-2</c:v>
                </c:pt>
                <c:pt idx="6">
                  <c:v>0.10054082199478191</c:v>
                </c:pt>
                <c:pt idx="7">
                  <c:v>0.10505516573190296</c:v>
                </c:pt>
                <c:pt idx="8">
                  <c:v>0.11069809540330426</c:v>
                </c:pt>
                <c:pt idx="9">
                  <c:v>0.11775175749255587</c:v>
                </c:pt>
                <c:pt idx="10">
                  <c:v>0.12656883510412043</c:v>
                </c:pt>
                <c:pt idx="11">
                  <c:v>0.13759018211857613</c:v>
                </c:pt>
                <c:pt idx="12">
                  <c:v>0.15136686588664572</c:v>
                </c:pt>
                <c:pt idx="13">
                  <c:v>0.16858772059673272</c:v>
                </c:pt>
                <c:pt idx="14">
                  <c:v>0.19011378898434142</c:v>
                </c:pt>
                <c:pt idx="15">
                  <c:v>0.21702137446885233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78-47A5-A7E5-E1386D489F5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'Non-competitive'!$AP$74:$BE$74</c:f>
              <c:numCache>
                <c:formatCode>General</c:formatCode>
                <c:ptCount val="16"/>
                <c:pt idx="0">
                  <c:v>8.9190517829089433E-2</c:v>
                </c:pt>
                <c:pt idx="1">
                  <c:v>9.5588697537747194E-2</c:v>
                </c:pt>
                <c:pt idx="2">
                  <c:v>9.7188242464911617E-2</c:v>
                </c:pt>
                <c:pt idx="3">
                  <c:v>9.9187673623867184E-2</c:v>
                </c:pt>
                <c:pt idx="4">
                  <c:v>0.10168696257256161</c:v>
                </c:pt>
                <c:pt idx="5">
                  <c:v>0.10481107375842964</c:v>
                </c:pt>
                <c:pt idx="6">
                  <c:v>0.10871621274076469</c:v>
                </c:pt>
                <c:pt idx="7">
                  <c:v>0.11359763646868352</c:v>
                </c:pt>
                <c:pt idx="8">
                  <c:v>0.11969941612858205</c:v>
                </c:pt>
                <c:pt idx="9">
                  <c:v>0.12732664070345517</c:v>
                </c:pt>
                <c:pt idx="10">
                  <c:v>0.13686067142204664</c:v>
                </c:pt>
                <c:pt idx="11">
                  <c:v>0.14877820982028594</c:v>
                </c:pt>
                <c:pt idx="12">
                  <c:v>0.16367513281808505</c:v>
                </c:pt>
                <c:pt idx="13">
                  <c:v>0.18229628656533395</c:v>
                </c:pt>
                <c:pt idx="14">
                  <c:v>0.20557272874939508</c:v>
                </c:pt>
                <c:pt idx="15">
                  <c:v>0.23466828147947144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78-47A5-A7E5-E1386D489F5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'Non-competitive'!$AP$75:$BE$75</c:f>
              <c:numCache>
                <c:formatCode>General</c:formatCode>
                <c:ptCount val="16"/>
                <c:pt idx="0">
                  <c:v>9.7574356307579074E-2</c:v>
                </c:pt>
                <c:pt idx="1">
                  <c:v>0.10457395987315991</c:v>
                </c:pt>
                <c:pt idx="2">
                  <c:v>0.10632386076455511</c:v>
                </c:pt>
                <c:pt idx="3">
                  <c:v>0.10851123687879911</c:v>
                </c:pt>
                <c:pt idx="4">
                  <c:v>0.11124545702160411</c:v>
                </c:pt>
                <c:pt idx="5">
                  <c:v>0.11466323220011038</c:v>
                </c:pt>
                <c:pt idx="6">
                  <c:v>0.11893545117324321</c:v>
                </c:pt>
                <c:pt idx="7">
                  <c:v>0.12427572488965924</c:v>
                </c:pt>
                <c:pt idx="8">
                  <c:v>0.13095106703517928</c:v>
                </c:pt>
                <c:pt idx="9">
                  <c:v>0.1392952447170793</c:v>
                </c:pt>
                <c:pt idx="10">
                  <c:v>0.14972546681945439</c:v>
                </c:pt>
                <c:pt idx="11">
                  <c:v>0.16276324444742318</c:v>
                </c:pt>
                <c:pt idx="12">
                  <c:v>0.17906046648238422</c:v>
                </c:pt>
                <c:pt idx="13">
                  <c:v>0.1994319940260855</c:v>
                </c:pt>
                <c:pt idx="14">
                  <c:v>0.22489640345571207</c:v>
                </c:pt>
                <c:pt idx="15">
                  <c:v>0.25672691524274532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78-47A5-A7E5-E1386D489F5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'Non-competitive'!$AP$76:$BE$76</c:f>
              <c:numCache>
                <c:formatCode>General</c:formatCode>
                <c:ptCount val="16"/>
                <c:pt idx="0">
                  <c:v>0.10805415440569115</c:v>
                </c:pt>
                <c:pt idx="1">
                  <c:v>0.11580553779242581</c:v>
                </c:pt>
                <c:pt idx="2">
                  <c:v>0.11774338363910945</c:v>
                </c:pt>
                <c:pt idx="3">
                  <c:v>0.12016569094746406</c:v>
                </c:pt>
                <c:pt idx="4">
                  <c:v>0.12319357508290726</c:v>
                </c:pt>
                <c:pt idx="5">
                  <c:v>0.12697843025221128</c:v>
                </c:pt>
                <c:pt idx="6">
                  <c:v>0.13170949921384131</c:v>
                </c:pt>
                <c:pt idx="7">
                  <c:v>0.13762333541587887</c:v>
                </c:pt>
                <c:pt idx="8">
                  <c:v>0.14501563066842582</c:v>
                </c:pt>
                <c:pt idx="9">
                  <c:v>0.15425599973410947</c:v>
                </c:pt>
                <c:pt idx="10">
                  <c:v>0.16580646106621405</c:v>
                </c:pt>
                <c:pt idx="11">
                  <c:v>0.1802445377313448</c:v>
                </c:pt>
                <c:pt idx="12">
                  <c:v>0.19829213356275815</c:v>
                </c:pt>
                <c:pt idx="13">
                  <c:v>0.2208516283520249</c:v>
                </c:pt>
                <c:pt idx="14">
                  <c:v>0.24905099683860835</c:v>
                </c:pt>
                <c:pt idx="15">
                  <c:v>0.28430020744683765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78-47A5-A7E5-E1386D489F5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'Non-competitive'!$AP$77:$BE$77</c:f>
              <c:numCache>
                <c:formatCode>General</c:formatCode>
                <c:ptCount val="16"/>
                <c:pt idx="0">
                  <c:v>0.12115390202833121</c:v>
                </c:pt>
                <c:pt idx="1">
                  <c:v>0.12984501019150815</c:v>
                </c:pt>
                <c:pt idx="2">
                  <c:v>0.1320177872323024</c:v>
                </c:pt>
                <c:pt idx="3">
                  <c:v>0.13473375853329519</c:v>
                </c:pt>
                <c:pt idx="4">
                  <c:v>0.13812872265953619</c:v>
                </c:pt>
                <c:pt idx="5">
                  <c:v>0.14237242781733742</c:v>
                </c:pt>
                <c:pt idx="6">
                  <c:v>0.14767705926458899</c:v>
                </c:pt>
                <c:pt idx="7">
                  <c:v>0.15430784857365343</c:v>
                </c:pt>
                <c:pt idx="8">
                  <c:v>0.16259633520998398</c:v>
                </c:pt>
                <c:pt idx="9">
                  <c:v>0.17295694350539714</c:v>
                </c:pt>
                <c:pt idx="10">
                  <c:v>0.18590770387466365</c:v>
                </c:pt>
                <c:pt idx="11">
                  <c:v>0.20209615433624675</c:v>
                </c:pt>
                <c:pt idx="12">
                  <c:v>0.2223317174132256</c:v>
                </c:pt>
                <c:pt idx="13">
                  <c:v>0.24762617125944922</c:v>
                </c:pt>
                <c:pt idx="14">
                  <c:v>0.27924423856722869</c:v>
                </c:pt>
                <c:pt idx="15">
                  <c:v>0.31876682270195306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B78-47A5-A7E5-E1386D489F5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'Non-competitive'!$AP$78:$BE$78</c:f>
              <c:numCache>
                <c:formatCode>General</c:formatCode>
                <c:ptCount val="16"/>
                <c:pt idx="0">
                  <c:v>0.1375285865566313</c:v>
                </c:pt>
                <c:pt idx="1">
                  <c:v>0.14739435069036114</c:v>
                </c:pt>
                <c:pt idx="2">
                  <c:v>0.1498607917237936</c:v>
                </c:pt>
                <c:pt idx="3">
                  <c:v>0.15294384301558417</c:v>
                </c:pt>
                <c:pt idx="4">
                  <c:v>0.15679765713032234</c:v>
                </c:pt>
                <c:pt idx="5">
                  <c:v>0.16161492477374512</c:v>
                </c:pt>
                <c:pt idx="6">
                  <c:v>0.16763650932802357</c:v>
                </c:pt>
                <c:pt idx="7">
                  <c:v>0.17516349002087162</c:v>
                </c:pt>
                <c:pt idx="8">
                  <c:v>0.18457221588693171</c:v>
                </c:pt>
                <c:pt idx="9">
                  <c:v>0.19633312321950677</c:v>
                </c:pt>
                <c:pt idx="10">
                  <c:v>0.21103425738522563</c:v>
                </c:pt>
                <c:pt idx="11">
                  <c:v>0.22941067509237428</c:v>
                </c:pt>
                <c:pt idx="12">
                  <c:v>0.25238119722630997</c:v>
                </c:pt>
                <c:pt idx="13">
                  <c:v>0.28109434989372961</c:v>
                </c:pt>
                <c:pt idx="14">
                  <c:v>0.31698579072800415</c:v>
                </c:pt>
                <c:pt idx="15">
                  <c:v>0.36185009177084737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78-47A5-A7E5-E1386D489F5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'Non-competitive'!$AP$79:$BE$79</c:f>
              <c:numCache>
                <c:formatCode>General</c:formatCode>
                <c:ptCount val="16"/>
                <c:pt idx="0">
                  <c:v>0.15799694221700641</c:v>
                </c:pt>
                <c:pt idx="1">
                  <c:v>0.16933102631392735</c:v>
                </c:pt>
                <c:pt idx="2">
                  <c:v>0.17216454733815756</c:v>
                </c:pt>
                <c:pt idx="3">
                  <c:v>0.17570644861844534</c:v>
                </c:pt>
                <c:pt idx="4">
                  <c:v>0.18013382521880505</c:v>
                </c:pt>
                <c:pt idx="5">
                  <c:v>0.18566804596925471</c:v>
                </c:pt>
                <c:pt idx="6">
                  <c:v>0.19258582190731677</c:v>
                </c:pt>
                <c:pt idx="7">
                  <c:v>0.20123304182989435</c:v>
                </c:pt>
                <c:pt idx="8">
                  <c:v>0.21204206673311635</c:v>
                </c:pt>
                <c:pt idx="9">
                  <c:v>0.22555334786214379</c:v>
                </c:pt>
                <c:pt idx="10">
                  <c:v>0.24244244927342815</c:v>
                </c:pt>
                <c:pt idx="11">
                  <c:v>0.26355382603753358</c:v>
                </c:pt>
                <c:pt idx="12">
                  <c:v>0.28994304699266532</c:v>
                </c:pt>
                <c:pt idx="13">
                  <c:v>0.32292957318658011</c:v>
                </c:pt>
                <c:pt idx="14">
                  <c:v>0.36416273092897344</c:v>
                </c:pt>
                <c:pt idx="15">
                  <c:v>0.41570417810696519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B78-47A5-A7E5-E1386D489F5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'Non-competitive'!$AP$80:$BE$80</c:f>
              <c:numCache>
                <c:formatCode>General</c:formatCode>
                <c:ptCount val="16"/>
                <c:pt idx="0">
                  <c:v>0.18358238679247535</c:v>
                </c:pt>
                <c:pt idx="1">
                  <c:v>0.19675187084338513</c:v>
                </c:pt>
                <c:pt idx="2">
                  <c:v>0.20004424185611255</c:v>
                </c:pt>
                <c:pt idx="3">
                  <c:v>0.20415970562202185</c:v>
                </c:pt>
                <c:pt idx="4">
                  <c:v>0.20930403532940844</c:v>
                </c:pt>
                <c:pt idx="5">
                  <c:v>0.21573444746364173</c:v>
                </c:pt>
                <c:pt idx="6">
                  <c:v>0.2237724626314333</c:v>
                </c:pt>
                <c:pt idx="7">
                  <c:v>0.23381998159117282</c:v>
                </c:pt>
                <c:pt idx="8">
                  <c:v>0.24637938029084716</c:v>
                </c:pt>
                <c:pt idx="9">
                  <c:v>0.26207862866544013</c:v>
                </c:pt>
                <c:pt idx="10">
                  <c:v>0.28170268913368129</c:v>
                </c:pt>
                <c:pt idx="11">
                  <c:v>0.30623276471898281</c:v>
                </c:pt>
                <c:pt idx="12">
                  <c:v>0.33689535920060965</c:v>
                </c:pt>
                <c:pt idx="13">
                  <c:v>0.37522360230264329</c:v>
                </c:pt>
                <c:pt idx="14">
                  <c:v>0.4231339061801852</c:v>
                </c:pt>
                <c:pt idx="15">
                  <c:v>0.48302178602711265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B78-47A5-A7E5-E1386D489F5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'Non-competitive'!$AP$81:$BF$81</c:f>
              <c:numCache>
                <c:formatCode>General</c:formatCode>
                <c:ptCount val="17"/>
                <c:pt idx="0">
                  <c:v>0.21556419251181147</c:v>
                </c:pt>
                <c:pt idx="1">
                  <c:v>0.23102792650520734</c:v>
                </c:pt>
                <c:pt idx="2">
                  <c:v>0.2348938600035563</c:v>
                </c:pt>
                <c:pt idx="3">
                  <c:v>0.23972627687649245</c:v>
                </c:pt>
                <c:pt idx="4">
                  <c:v>0.24576679796766268</c:v>
                </c:pt>
                <c:pt idx="5">
                  <c:v>0.25331744933162548</c:v>
                </c:pt>
                <c:pt idx="6">
                  <c:v>0.26275576353657898</c:v>
                </c:pt>
                <c:pt idx="7">
                  <c:v>0.2745536562927709</c:v>
                </c:pt>
                <c:pt idx="8">
                  <c:v>0.28930102223801069</c:v>
                </c:pt>
                <c:pt idx="9">
                  <c:v>0.30773522966956046</c:v>
                </c:pt>
                <c:pt idx="10">
                  <c:v>0.33077798895899774</c:v>
                </c:pt>
                <c:pt idx="11">
                  <c:v>0.35958143807079435</c:v>
                </c:pt>
                <c:pt idx="12">
                  <c:v>0.39558574946054004</c:v>
                </c:pt>
                <c:pt idx="13">
                  <c:v>0.44059113869772215</c:v>
                </c:pt>
                <c:pt idx="14">
                  <c:v>0.49684787524419977</c:v>
                </c:pt>
                <c:pt idx="15">
                  <c:v>0.56716879592729674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B78-47A5-A7E5-E1386D489F5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'Non-competitive'!$AP$82:$BE$82</c:f>
              <c:numCache>
                <c:formatCode>General</c:formatCode>
                <c:ptCount val="16"/>
                <c:pt idx="0">
                  <c:v>0.25554144966098158</c:v>
                </c:pt>
                <c:pt idx="1">
                  <c:v>0.273872996082485</c:v>
                </c:pt>
                <c:pt idx="2">
                  <c:v>0.27845588268786081</c:v>
                </c:pt>
                <c:pt idx="3">
                  <c:v>0.2841844909445807</c:v>
                </c:pt>
                <c:pt idx="4">
                  <c:v>0.29134525126548039</c:v>
                </c:pt>
                <c:pt idx="5">
                  <c:v>0.30029620166660514</c:v>
                </c:pt>
                <c:pt idx="6">
                  <c:v>0.31148488966801097</c:v>
                </c:pt>
                <c:pt idx="7">
                  <c:v>0.32547074966976836</c:v>
                </c:pt>
                <c:pt idx="8">
                  <c:v>0.34295307467196501</c:v>
                </c:pt>
                <c:pt idx="9">
                  <c:v>0.36480598092471078</c:v>
                </c:pt>
                <c:pt idx="10">
                  <c:v>0.39212211374064321</c:v>
                </c:pt>
                <c:pt idx="11">
                  <c:v>0.42626727976055862</c:v>
                </c:pt>
                <c:pt idx="12">
                  <c:v>0.46894873728545272</c:v>
                </c:pt>
                <c:pt idx="13">
                  <c:v>0.52230055919157059</c:v>
                </c:pt>
                <c:pt idx="14">
                  <c:v>0.58899033657421784</c:v>
                </c:pt>
                <c:pt idx="15">
                  <c:v>0.67235255830252683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B78-47A5-A7E5-E1386D489F5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'Non-competitive'!$AP$83:$BE$83</c:f>
              <c:numCache>
                <c:formatCode>General</c:formatCode>
                <c:ptCount val="16"/>
                <c:pt idx="0">
                  <c:v>0.30551302109744427</c:v>
                </c:pt>
                <c:pt idx="1">
                  <c:v>0.32742933305408217</c:v>
                </c:pt>
                <c:pt idx="2">
                  <c:v>0.33290841104324159</c:v>
                </c:pt>
                <c:pt idx="3">
                  <c:v>0.33975725852969102</c:v>
                </c:pt>
                <c:pt idx="4">
                  <c:v>0.34831831788775264</c:v>
                </c:pt>
                <c:pt idx="5">
                  <c:v>0.35901964208532972</c:v>
                </c:pt>
                <c:pt idx="6">
                  <c:v>0.37239629733230112</c:v>
                </c:pt>
                <c:pt idx="7">
                  <c:v>0.38911711639101521</c:v>
                </c:pt>
                <c:pt idx="8">
                  <c:v>0.41001814021440802</c:v>
                </c:pt>
                <c:pt idx="9">
                  <c:v>0.43614441999364889</c:v>
                </c:pt>
                <c:pt idx="10">
                  <c:v>0.46880226971770006</c:v>
                </c:pt>
                <c:pt idx="11">
                  <c:v>0.50962458187276405</c:v>
                </c:pt>
                <c:pt idx="12">
                  <c:v>0.56065247206659397</c:v>
                </c:pt>
                <c:pt idx="13">
                  <c:v>0.62443733480888131</c:v>
                </c:pt>
                <c:pt idx="14">
                  <c:v>0.70416841323674062</c:v>
                </c:pt>
                <c:pt idx="15">
                  <c:v>0.8038322612715646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B78-47A5-A7E5-E1386D489F5F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B78-47A5-A7E5-E1386D489F5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B78-47A5-A7E5-E1386D489F5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B78-47A5-A7E5-E1386D489F5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B78-47A5-A7E5-E1386D489F5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B78-47A5-A7E5-E1386D489F5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B78-47A5-A7E5-E1386D489F5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B78-47A5-A7E5-E1386D489F5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AB78-47A5-A7E5-E1386D489F5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B78-47A5-A7E5-E1386D489F5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B78-47A5-A7E5-E1386D489F5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B78-47A5-A7E5-E1386D489F5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B78-47A5-A7E5-E1386D489F5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B78-47A5-A7E5-E1386D489F5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AB78-47A5-A7E5-E1386D489F5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B78-47A5-A7E5-E1386D489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Competitive!$X$21:$X$260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Competitive!$Y$21:$Y$260</c:f>
              <c:numCache>
                <c:formatCode>General</c:formatCode>
                <c:ptCount val="240"/>
                <c:pt idx="0">
                  <c:v>13.488043744667353</c:v>
                </c:pt>
                <c:pt idx="1">
                  <c:v>13.206234517205806</c:v>
                </c:pt>
                <c:pt idx="2">
                  <c:v>12.870111264146296</c:v>
                </c:pt>
                <c:pt idx="3">
                  <c:v>12.473276141726979</c:v>
                </c:pt>
                <c:pt idx="4">
                  <c:v>12.010368708478172</c:v>
                </c:pt>
                <c:pt idx="5">
                  <c:v>11.477909401119433</c:v>
                </c:pt>
                <c:pt idx="6">
                  <c:v>10.875240257934427</c:v>
                </c:pt>
                <c:pt idx="7">
                  <c:v>10.205421764051854</c:v>
                </c:pt>
                <c:pt idx="8">
                  <c:v>9.4758836179251116</c:v>
                </c:pt>
                <c:pt idx="9">
                  <c:v>8.698605082494435</c:v>
                </c:pt>
                <c:pt idx="10">
                  <c:v>7.8896494943777249</c:v>
                </c:pt>
                <c:pt idx="11">
                  <c:v>7.0680084292998364</c:v>
                </c:pt>
                <c:pt idx="12">
                  <c:v>6.2538948228027333</c:v>
                </c:pt>
                <c:pt idx="13">
                  <c:v>5.4667935085284256</c:v>
                </c:pt>
                <c:pt idx="14">
                  <c:v>4.7236572448571819</c:v>
                </c:pt>
                <c:pt idx="15">
                  <c:v>13.060705209322871</c:v>
                </c:pt>
                <c:pt idx="16">
                  <c:v>12.697756167964316</c:v>
                </c:pt>
                <c:pt idx="17">
                  <c:v>12.271484808945955</c:v>
                </c:pt>
                <c:pt idx="18">
                  <c:v>11.777272118427728</c:v>
                </c:pt>
                <c:pt idx="19">
                  <c:v>11.212802013775404</c:v>
                </c:pt>
                <c:pt idx="20">
                  <c:v>10.579003784312661</c:v>
                </c:pt>
                <c:pt idx="21">
                  <c:v>9.8808648782541706</c:v>
                </c:pt>
                <c:pt idx="22">
                  <c:v>9.1278948169812519</c:v>
                </c:pt>
                <c:pt idx="23">
                  <c:v>8.3340278875131641</c:v>
                </c:pt>
                <c:pt idx="24">
                  <c:v>7.5168391818665556</c:v>
                </c:pt>
                <c:pt idx="25">
                  <c:v>6.6961097926423454</c:v>
                </c:pt>
                <c:pt idx="26">
                  <c:v>5.8919639512163373</c:v>
                </c:pt>
                <c:pt idx="27">
                  <c:v>5.1229374276293882</c:v>
                </c:pt>
                <c:pt idx="28">
                  <c:v>4.4043593033183281</c:v>
                </c:pt>
                <c:pt idx="29">
                  <c:v>3.7473272274114535</c:v>
                </c:pt>
                <c:pt idx="30">
                  <c:v>12.958068347128807</c:v>
                </c:pt>
                <c:pt idx="31">
                  <c:v>12.576696342268047</c:v>
                </c:pt>
                <c:pt idx="32">
                  <c:v>12.130429386144078</c:v>
                </c:pt>
                <c:pt idx="33">
                  <c:v>11.615240625753779</c:v>
                </c:pt>
                <c:pt idx="34">
                  <c:v>11.029691183575274</c:v>
                </c:pt>
                <c:pt idx="35">
                  <c:v>10.375854551948814</c:v>
                </c:pt>
                <c:pt idx="36">
                  <c:v>9.660048730826146</c:v>
                </c:pt>
                <c:pt idx="37">
                  <c:v>8.8931516870849769</c:v>
                </c:pt>
                <c:pt idx="38">
                  <c:v>8.0903049422048845</c:v>
                </c:pt>
                <c:pt idx="39">
                  <c:v>7.2699218413598965</c:v>
                </c:pt>
                <c:pt idx="40">
                  <c:v>6.4520929604292245</c:v>
                </c:pt>
                <c:pt idx="41">
                  <c:v>5.6566612729245858</c:v>
                </c:pt>
                <c:pt idx="42">
                  <c:v>4.9013469340859404</c:v>
                </c:pt>
                <c:pt idx="43">
                  <c:v>4.2002850807218985</c:v>
                </c:pt>
                <c:pt idx="44">
                  <c:v>3.5632078772638871</c:v>
                </c:pt>
                <c:pt idx="45">
                  <c:v>12.832018670745249</c:v>
                </c:pt>
                <c:pt idx="46">
                  <c:v>12.428579458174886</c:v>
                </c:pt>
                <c:pt idx="47">
                  <c:v>11.958605621706358</c:v>
                </c:pt>
                <c:pt idx="48">
                  <c:v>11.418864958779684</c:v>
                </c:pt>
                <c:pt idx="49">
                  <c:v>10.809044603817199</c:v>
                </c:pt>
                <c:pt idx="50">
                  <c:v>10.132632626027169</c:v>
                </c:pt>
                <c:pt idx="51">
                  <c:v>9.3975304080857232</c:v>
                </c:pt>
                <c:pt idx="52">
                  <c:v>8.6161727930304117</c:v>
                </c:pt>
                <c:pt idx="53">
                  <c:v>7.8049904336810645</c:v>
                </c:pt>
                <c:pt idx="54">
                  <c:v>6.983187285920204</c:v>
                </c:pt>
                <c:pt idx="55">
                  <c:v>6.1709920706365393</c:v>
                </c:pt>
                <c:pt idx="56">
                  <c:v>5.38770562949155</c:v>
                </c:pt>
                <c:pt idx="57">
                  <c:v>4.6499333087522112</c:v>
                </c:pt>
                <c:pt idx="58">
                  <c:v>3.9703304912318371</c:v>
                </c:pt>
                <c:pt idx="59">
                  <c:v>3.3570295589234695</c:v>
                </c:pt>
                <c:pt idx="60">
                  <c:v>12.677863690560255</c:v>
                </c:pt>
                <c:pt idx="61">
                  <c:v>12.24826826186459</c:v>
                </c:pt>
                <c:pt idx="62">
                  <c:v>11.750551973112165</c:v>
                </c:pt>
                <c:pt idx="63">
                  <c:v>11.182539816485841</c:v>
                </c:pt>
                <c:pt idx="64">
                  <c:v>10.54534785808349</c:v>
                </c:pt>
                <c:pt idx="65">
                  <c:v>9.8441839297612628</c:v>
                </c:pt>
                <c:pt idx="66">
                  <c:v>9.0887879980478576</c:v>
                </c:pt>
                <c:pt idx="67">
                  <c:v>8.2933022075598348</c:v>
                </c:pt>
                <c:pt idx="68">
                  <c:v>7.4754517368208777</c:v>
                </c:pt>
                <c:pt idx="69">
                  <c:v>6.6550816475014294</c:v>
                </c:pt>
                <c:pt idx="70">
                  <c:v>5.8522812513047135</c:v>
                </c:pt>
                <c:pt idx="71">
                  <c:v>5.0854595309730914</c:v>
                </c:pt>
                <c:pt idx="72">
                  <c:v>4.3697513880833929</c:v>
                </c:pt>
                <c:pt idx="73">
                  <c:v>3.7160270737673544</c:v>
                </c:pt>
                <c:pt idx="74">
                  <c:v>3.1305969336675186</c:v>
                </c:pt>
                <c:pt idx="75">
                  <c:v>12.490301408320331</c:v>
                </c:pt>
                <c:pt idx="76">
                  <c:v>12.030105486375328</c:v>
                </c:pt>
                <c:pt idx="77">
                  <c:v>11.500448578645951</c:v>
                </c:pt>
                <c:pt idx="78">
                  <c:v>10.900542410702885</c:v>
                </c:pt>
                <c:pt idx="79">
                  <c:v>10.233284677823807</c:v>
                </c:pt>
                <c:pt idx="80">
                  <c:v>9.5059239399251663</c:v>
                </c:pt>
                <c:pt idx="81">
                  <c:v>8.7302626445641458</c:v>
                </c:pt>
                <c:pt idx="82">
                  <c:v>7.9222192969571292</c:v>
                </c:pt>
                <c:pt idx="83">
                  <c:v>7.1006987148335936</c:v>
                </c:pt>
                <c:pt idx="84">
                  <c:v>6.2859021027573192</c:v>
                </c:pt>
                <c:pt idx="85">
                  <c:v>5.4973799547426712</c:v>
                </c:pt>
                <c:pt idx="86">
                  <c:v>4.752215066200935</c:v>
                </c:pt>
                <c:pt idx="87">
                  <c:v>4.063679891618615</c:v>
                </c:pt>
                <c:pt idx="88">
                  <c:v>3.4405629417449548</c:v>
                </c:pt>
                <c:pt idx="89">
                  <c:v>2.8871712522930206</c:v>
                </c:pt>
                <c:pt idx="90">
                  <c:v>12.26351121248849</c:v>
                </c:pt>
                <c:pt idx="91">
                  <c:v>11.768092954653159</c:v>
                </c:pt>
                <c:pt idx="92">
                  <c:v>11.202403107072703</c:v>
                </c:pt>
                <c:pt idx="93">
                  <c:v>10.567435027189033</c:v>
                </c:pt>
                <c:pt idx="94">
                  <c:v>9.8682519029589599</c:v>
                </c:pt>
                <c:pt idx="95">
                  <c:v>9.1144426232536695</c:v>
                </c:pt>
                <c:pt idx="96">
                  <c:v>8.3200132666944704</c:v>
                </c:pt>
                <c:pt idx="97">
                  <c:v>7.5025910171096735</c:v>
                </c:pt>
                <c:pt idx="98">
                  <c:v>6.6819795338203765</c:v>
                </c:pt>
                <c:pt idx="99">
                  <c:v>5.8782915866898628</c:v>
                </c:pt>
                <c:pt idx="100">
                  <c:v>5.1100197611661873</c:v>
                </c:pt>
                <c:pt idx="101">
                  <c:v>4.3924265764387718</c:v>
                </c:pt>
                <c:pt idx="102">
                  <c:v>3.7365314797244595</c:v>
                </c:pt>
                <c:pt idx="103">
                  <c:v>3.148793145185937</c:v>
                </c:pt>
                <c:pt idx="104">
                  <c:v>2.6314083774966948</c:v>
                </c:pt>
                <c:pt idx="105">
                  <c:v>11.991348027770011</c:v>
                </c:pt>
                <c:pt idx="106">
                  <c:v>11.456201633610558</c:v>
                </c:pt>
                <c:pt idx="107">
                  <c:v>10.850888747478917</c:v>
                </c:pt>
                <c:pt idx="108">
                  <c:v>10.178626878971466</c:v>
                </c:pt>
                <c:pt idx="109">
                  <c:v>9.4470196325724896</c:v>
                </c:pt>
                <c:pt idx="110">
                  <c:v>8.6682150570072753</c:v>
                </c:pt>
                <c:pt idx="111">
                  <c:v>7.8584135690398194</c:v>
                </c:pt>
                <c:pt idx="112">
                  <c:v>7.0366873217605468</c:v>
                </c:pt>
                <c:pt idx="113">
                  <c:v>6.2232575461000446</c:v>
                </c:pt>
                <c:pt idx="114">
                  <c:v>5.4375434168104197</c:v>
                </c:pt>
                <c:pt idx="115">
                  <c:v>4.696371072448315</c:v>
                </c:pt>
                <c:pt idx="116">
                  <c:v>4.0126785208466069</c:v>
                </c:pt>
                <c:pt idx="117">
                  <c:v>3.3948968240228923</c:v>
                </c:pt>
                <c:pt idx="118">
                  <c:v>2.8470006695691787</c:v>
                </c:pt>
                <c:pt idx="119">
                  <c:v>2.3690748737915377</c:v>
                </c:pt>
                <c:pt idx="120">
                  <c:v>11.667673280063678</c:v>
                </c:pt>
                <c:pt idx="121">
                  <c:v>11.088840383021976</c:v>
                </c:pt>
                <c:pt idx="122">
                  <c:v>10.441346784348735</c:v>
                </c:pt>
                <c:pt idx="123">
                  <c:v>9.7310816801509024</c:v>
                </c:pt>
                <c:pt idx="124">
                  <c:v>8.9684879991382491</c:v>
                </c:pt>
                <c:pt idx="125">
                  <c:v>8.1683306358481769</c:v>
                </c:pt>
                <c:pt idx="126">
                  <c:v>7.3487704207063551</c:v>
                </c:pt>
                <c:pt idx="127">
                  <c:v>6.52981803711734</c:v>
                </c:pt>
                <c:pt idx="128">
                  <c:v>5.7314252303834259</c:v>
                </c:pt>
                <c:pt idx="129">
                  <c:v>4.9715878313819042</c:v>
                </c:pt>
                <c:pt idx="130">
                  <c:v>4.2648311971722794</c:v>
                </c:pt>
                <c:pt idx="131">
                  <c:v>3.6213255540201463</c:v>
                </c:pt>
                <c:pt idx="132">
                  <c:v>3.0466941185622898</c:v>
                </c:pt>
                <c:pt idx="133">
                  <c:v>2.5424079445775307</c:v>
                </c:pt>
                <c:pt idx="134">
                  <c:v>2.106562451963029</c:v>
                </c:pt>
                <c:pt idx="135">
                  <c:v>11.2868499258333</c:v>
                </c:pt>
                <c:pt idx="136">
                  <c:v>10.661493296714154</c:v>
                </c:pt>
                <c:pt idx="137">
                  <c:v>9.9709341700817813</c:v>
                </c:pt>
                <c:pt idx="138">
                  <c:v>9.224111666092206</c:v>
                </c:pt>
                <c:pt idx="139">
                  <c:v>8.4344379089199943</c:v>
                </c:pt>
                <c:pt idx="140">
                  <c:v>7.6191013478712044</c:v>
                </c:pt>
                <c:pt idx="141">
                  <c:v>6.7977044417558297</c:v>
                </c:pt>
                <c:pt idx="142">
                  <c:v>5.9904363558729239</c:v>
                </c:pt>
                <c:pt idx="143">
                  <c:v>5.2161282904082071</c:v>
                </c:pt>
                <c:pt idx="144">
                  <c:v>4.490577911282835</c:v>
                </c:pt>
                <c:pt idx="145">
                  <c:v>3.8254412858204336</c:v>
                </c:pt>
                <c:pt idx="146">
                  <c:v>3.2278178048505746</c:v>
                </c:pt>
                <c:pt idx="147">
                  <c:v>2.7004716867454013</c:v>
                </c:pt>
                <c:pt idx="148">
                  <c:v>2.2425082524509801</c:v>
                </c:pt>
                <c:pt idx="149">
                  <c:v>1.8502801715521981</c:v>
                </c:pt>
                <c:pt idx="150">
                  <c:v>10.844409074591685</c:v>
                </c:pt>
                <c:pt idx="151">
                  <c:v>10.1715005459456</c:v>
                </c:pt>
                <c:pt idx="152">
                  <c:v>9.4393471010829781</c:v>
                </c:pt>
                <c:pt idx="153">
                  <c:v>8.6601414690206013</c:v>
                </c:pt>
                <c:pt idx="154">
                  <c:v>7.8501201594066323</c:v>
                </c:pt>
                <c:pt idx="155">
                  <c:v>7.0283762850122198</c:v>
                </c:pt>
                <c:pt idx="156">
                  <c:v>6.2151327935245835</c:v>
                </c:pt>
                <c:pt idx="157">
                  <c:v>5.4297909873991426</c:v>
                </c:pt>
                <c:pt idx="158">
                  <c:v>4.6891430769704625</c:v>
                </c:pt>
                <c:pt idx="159">
                  <c:v>4.0060833455368119</c:v>
                </c:pt>
                <c:pt idx="160">
                  <c:v>3.3889964478147796</c:v>
                </c:pt>
                <c:pt idx="161">
                  <c:v>2.8418141590196297</c:v>
                </c:pt>
                <c:pt idx="162">
                  <c:v>2.3645860150500591</c:v>
                </c:pt>
                <c:pt idx="163">
                  <c:v>1.9543430161693158</c:v>
                </c:pt>
                <c:pt idx="164">
                  <c:v>1.6060431655880612</c:v>
                </c:pt>
                <c:pt idx="165">
                  <c:v>10.33785821890109</c:v>
                </c:pt>
                <c:pt idx="166">
                  <c:v>9.6189051382367445</c:v>
                </c:pt>
                <c:pt idx="167">
                  <c:v>8.8495918540700735</c:v>
                </c:pt>
                <c:pt idx="168">
                  <c:v>8.0452727652423786</c:v>
                </c:pt>
                <c:pt idx="169">
                  <c:v>7.2244999904400631</c:v>
                </c:pt>
                <c:pt idx="170">
                  <c:v>6.4074019791102774</c:v>
                </c:pt>
                <c:pt idx="171">
                  <c:v>5.6137510628489213</c:v>
                </c:pt>
                <c:pt idx="172">
                  <c:v>4.8611023411663661</c:v>
                </c:pt>
                <c:pt idx="173">
                  <c:v>4.1633626442555753</c:v>
                </c:pt>
                <c:pt idx="174">
                  <c:v>3.5300112013041858</c:v>
                </c:pt>
                <c:pt idx="175">
                  <c:v>2.9660065976521794</c:v>
                </c:pt>
                <c:pt idx="176">
                  <c:v>2.4722537411200141</c:v>
                </c:pt>
                <c:pt idx="177">
                  <c:v>2.0464181956993679</c:v>
                </c:pt>
                <c:pt idx="178">
                  <c:v>1.6838688378684394</c:v>
                </c:pt>
                <c:pt idx="179">
                  <c:v>1.3785778058971128</c:v>
                </c:pt>
                <c:pt idx="180">
                  <c:v>9.7675460454476593</c:v>
                </c:pt>
                <c:pt idx="181">
                  <c:v>9.0072264634192969</c:v>
                </c:pt>
                <c:pt idx="182">
                  <c:v>8.2085227093723532</c:v>
                </c:pt>
                <c:pt idx="183">
                  <c:v>7.3894596510040449</c:v>
                </c:pt>
                <c:pt idx="184">
                  <c:v>6.5699997603894662</c:v>
                </c:pt>
                <c:pt idx="185">
                  <c:v>5.7701439886119212</c:v>
                </c:pt>
                <c:pt idx="186">
                  <c:v>5.0080249267813821</c:v>
                </c:pt>
                <c:pt idx="187">
                  <c:v>4.2983661280981043</c:v>
                </c:pt>
                <c:pt idx="188">
                  <c:v>3.6515632414489123</c:v>
                </c:pt>
                <c:pt idx="189">
                  <c:v>3.0734591955124131</c:v>
                </c:pt>
                <c:pt idx="190">
                  <c:v>2.5657143741971171</c:v>
                </c:pt>
                <c:pt idx="191">
                  <c:v>2.1265696451598819</c:v>
                </c:pt>
                <c:pt idx="192">
                  <c:v>1.7517790329864762</c:v>
                </c:pt>
                <c:pt idx="193">
                  <c:v>1.4355287031093253</c:v>
                </c:pt>
                <c:pt idx="194">
                  <c:v>1.171225614638159</c:v>
                </c:pt>
                <c:pt idx="195">
                  <c:v>9.1374359620798273</c:v>
                </c:pt>
                <c:pt idx="196">
                  <c:v>8.343971479612053</c:v>
                </c:pt>
                <c:pt idx="197">
                  <c:v>7.5269521809782756</c:v>
                </c:pt>
                <c:pt idx="198">
                  <c:v>6.7061427953379029</c:v>
                </c:pt>
                <c:pt idx="199">
                  <c:v>5.9016753318026947</c:v>
                </c:pt>
                <c:pt idx="200">
                  <c:v>5.1321159147004458</c:v>
                </c:pt>
                <c:pt idx="201">
                  <c:v>4.4128406847461585</c:v>
                </c:pt>
                <c:pt idx="202">
                  <c:v>3.7550027418918259</c:v>
                </c:pt>
                <c:pt idx="203">
                  <c:v>3.1651942149552839</c:v>
                </c:pt>
                <c:pt idx="204">
                  <c:v>2.6457293119297063</c:v>
                </c:pt>
                <c:pt idx="205">
                  <c:v>2.1953575760629023</c:v>
                </c:pt>
                <c:pt idx="206">
                  <c:v>1.8101825609324187</c:v>
                </c:pt>
                <c:pt idx="207">
                  <c:v>1.484593128970999</c:v>
                </c:pt>
                <c:pt idx="208">
                  <c:v>1.2120790823090186</c:v>
                </c:pt>
                <c:pt idx="209">
                  <c:v>0.98586954544417993</c:v>
                </c:pt>
                <c:pt idx="210">
                  <c:v>8.4555920066668389</c:v>
                </c:pt>
                <c:pt idx="211">
                  <c:v>7.6406857709292453</c:v>
                </c:pt>
                <c:pt idx="212">
                  <c:v>6.8191881536305363</c:v>
                </c:pt>
                <c:pt idx="213">
                  <c:v>6.0112981236193734</c:v>
                </c:pt>
                <c:pt idx="214">
                  <c:v>5.2359059315956813</c:v>
                </c:pt>
                <c:pt idx="215">
                  <c:v>4.5089060273562795</c:v>
                </c:pt>
                <c:pt idx="216">
                  <c:v>3.8420716369403594</c:v>
                </c:pt>
                <c:pt idx="217">
                  <c:v>3.2426214852918327</c:v>
                </c:pt>
                <c:pt idx="218">
                  <c:v>2.7134265293507682</c:v>
                </c:pt>
                <c:pt idx="219">
                  <c:v>2.2536771474918371</c:v>
                </c:pt>
                <c:pt idx="220">
                  <c:v>1.8597861093084003</c:v>
                </c:pt>
                <c:pt idx="221">
                  <c:v>1.5263273699779358</c:v>
                </c:pt>
                <c:pt idx="222">
                  <c:v>1.2468727725187438</c:v>
                </c:pt>
                <c:pt idx="223">
                  <c:v>1.0146565121510416</c:v>
                </c:pt>
                <c:pt idx="224">
                  <c:v>0.82305126967285691</c:v>
                </c:pt>
                <c:pt idx="225">
                  <c:v>7.7341776134865254</c:v>
                </c:pt>
                <c:pt idx="226">
                  <c:v>6.9124060213914911</c:v>
                </c:pt>
                <c:pt idx="227">
                  <c:v>6.1019727543041906</c:v>
                </c:pt>
                <c:pt idx="228">
                  <c:v>5.3220102270659488</c:v>
                </c:pt>
                <c:pt idx="229">
                  <c:v>4.5888231417563299</c:v>
                </c:pt>
                <c:pt idx="230">
                  <c:v>3.9146889237936247</c:v>
                </c:pt>
                <c:pt idx="231">
                  <c:v>3.3073451488770691</c:v>
                </c:pt>
                <c:pt idx="232">
                  <c:v>2.7701307871404803</c:v>
                </c:pt>
                <c:pt idx="233">
                  <c:v>2.3026121753702449</c:v>
                </c:pt>
                <c:pt idx="234">
                  <c:v>1.9014701554943112</c:v>
                </c:pt>
                <c:pt idx="235">
                  <c:v>1.5614430604560952</c:v>
                </c:pt>
                <c:pt idx="236">
                  <c:v>1.2761797735829816</c:v>
                </c:pt>
                <c:pt idx="237">
                  <c:v>1.0389254532679191</c:v>
                </c:pt>
                <c:pt idx="238">
                  <c:v>0.8430186683211075</c:v>
                </c:pt>
                <c:pt idx="239">
                  <c:v>0.68221487527897928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92-45A5-AD71-FBD1DFB23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Competitive!$AO$20:$AO$34</c:f>
              <c:numCache>
                <c:formatCode>General</c:formatCode>
                <c:ptCount val="15"/>
                <c:pt idx="0">
                  <c:v>13.488043744667353</c:v>
                </c:pt>
                <c:pt idx="1">
                  <c:v>13.206234517205806</c:v>
                </c:pt>
                <c:pt idx="2">
                  <c:v>12.870111264146296</c:v>
                </c:pt>
                <c:pt idx="3">
                  <c:v>12.473276141726979</c:v>
                </c:pt>
                <c:pt idx="4">
                  <c:v>12.010368708478172</c:v>
                </c:pt>
                <c:pt idx="5">
                  <c:v>11.477909401119433</c:v>
                </c:pt>
                <c:pt idx="6">
                  <c:v>10.875240257934427</c:v>
                </c:pt>
                <c:pt idx="7">
                  <c:v>10.205421764051854</c:v>
                </c:pt>
                <c:pt idx="8">
                  <c:v>9.4758836179251116</c:v>
                </c:pt>
                <c:pt idx="9">
                  <c:v>8.698605082494435</c:v>
                </c:pt>
                <c:pt idx="10">
                  <c:v>7.8896494943777249</c:v>
                </c:pt>
                <c:pt idx="11">
                  <c:v>7.0680084292998364</c:v>
                </c:pt>
                <c:pt idx="12">
                  <c:v>6.2538948228027333</c:v>
                </c:pt>
                <c:pt idx="13">
                  <c:v>5.4667935085284256</c:v>
                </c:pt>
                <c:pt idx="14">
                  <c:v>4.7236572448571819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1C-4BBF-8FCF-0BF1DCB8C07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Competitive!$AP$20:$AP$34</c:f>
              <c:numCache>
                <c:formatCode>General</c:formatCode>
                <c:ptCount val="15"/>
                <c:pt idx="0">
                  <c:v>13.060705209322871</c:v>
                </c:pt>
                <c:pt idx="1">
                  <c:v>12.697756167964316</c:v>
                </c:pt>
                <c:pt idx="2">
                  <c:v>12.271484808945955</c:v>
                </c:pt>
                <c:pt idx="3">
                  <c:v>11.777272118427728</c:v>
                </c:pt>
                <c:pt idx="4">
                  <c:v>11.212802013775404</c:v>
                </c:pt>
                <c:pt idx="5">
                  <c:v>10.579003784312661</c:v>
                </c:pt>
                <c:pt idx="6">
                  <c:v>9.8808648782541706</c:v>
                </c:pt>
                <c:pt idx="7">
                  <c:v>9.1278948169812519</c:v>
                </c:pt>
                <c:pt idx="8">
                  <c:v>8.3340278875131641</c:v>
                </c:pt>
                <c:pt idx="9">
                  <c:v>7.5168391818665556</c:v>
                </c:pt>
                <c:pt idx="10">
                  <c:v>6.6961097926423454</c:v>
                </c:pt>
                <c:pt idx="11">
                  <c:v>5.8919639512163373</c:v>
                </c:pt>
                <c:pt idx="12">
                  <c:v>5.1229374276293882</c:v>
                </c:pt>
                <c:pt idx="13">
                  <c:v>4.4043593033183281</c:v>
                </c:pt>
                <c:pt idx="14">
                  <c:v>3.7473272274114535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1C-4BBF-8FCF-0BF1DCB8C07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Competitive!$AQ$20:$AQ$34</c:f>
              <c:numCache>
                <c:formatCode>General</c:formatCode>
                <c:ptCount val="15"/>
                <c:pt idx="0">
                  <c:v>12.958068347128807</c:v>
                </c:pt>
                <c:pt idx="1">
                  <c:v>12.576696342268047</c:v>
                </c:pt>
                <c:pt idx="2">
                  <c:v>12.130429386144078</c:v>
                </c:pt>
                <c:pt idx="3">
                  <c:v>11.615240625753779</c:v>
                </c:pt>
                <c:pt idx="4">
                  <c:v>11.029691183575274</c:v>
                </c:pt>
                <c:pt idx="5">
                  <c:v>10.375854551948814</c:v>
                </c:pt>
                <c:pt idx="6">
                  <c:v>9.660048730826146</c:v>
                </c:pt>
                <c:pt idx="7">
                  <c:v>8.8931516870849769</c:v>
                </c:pt>
                <c:pt idx="8">
                  <c:v>8.0903049422048845</c:v>
                </c:pt>
                <c:pt idx="9">
                  <c:v>7.2699218413598965</c:v>
                </c:pt>
                <c:pt idx="10">
                  <c:v>6.4520929604292245</c:v>
                </c:pt>
                <c:pt idx="11">
                  <c:v>5.6566612729245858</c:v>
                </c:pt>
                <c:pt idx="12">
                  <c:v>4.9013469340859404</c:v>
                </c:pt>
                <c:pt idx="13">
                  <c:v>4.2002850807218985</c:v>
                </c:pt>
                <c:pt idx="14">
                  <c:v>3.5632078772638871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1C-4BBF-8FCF-0BF1DCB8C07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Competitive!$AR$20:$AR$34</c:f>
              <c:numCache>
                <c:formatCode>General</c:formatCode>
                <c:ptCount val="15"/>
                <c:pt idx="0">
                  <c:v>12.832018670745249</c:v>
                </c:pt>
                <c:pt idx="1">
                  <c:v>12.428579458174886</c:v>
                </c:pt>
                <c:pt idx="2">
                  <c:v>11.958605621706358</c:v>
                </c:pt>
                <c:pt idx="3">
                  <c:v>11.418864958779684</c:v>
                </c:pt>
                <c:pt idx="4">
                  <c:v>10.809044603817199</c:v>
                </c:pt>
                <c:pt idx="5">
                  <c:v>10.132632626027169</c:v>
                </c:pt>
                <c:pt idx="6">
                  <c:v>9.3975304080857232</c:v>
                </c:pt>
                <c:pt idx="7">
                  <c:v>8.6161727930304117</c:v>
                </c:pt>
                <c:pt idx="8">
                  <c:v>7.8049904336810645</c:v>
                </c:pt>
                <c:pt idx="9">
                  <c:v>6.983187285920204</c:v>
                </c:pt>
                <c:pt idx="10">
                  <c:v>6.1709920706365393</c:v>
                </c:pt>
                <c:pt idx="11">
                  <c:v>5.38770562949155</c:v>
                </c:pt>
                <c:pt idx="12">
                  <c:v>4.6499333087522112</c:v>
                </c:pt>
                <c:pt idx="13">
                  <c:v>3.9703304912318371</c:v>
                </c:pt>
                <c:pt idx="14">
                  <c:v>3.3570295589234695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1C-4BBF-8FCF-0BF1DCB8C07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Competitive!$AS$20:$AS$34</c:f>
              <c:numCache>
                <c:formatCode>General</c:formatCode>
                <c:ptCount val="15"/>
                <c:pt idx="0">
                  <c:v>12.677863690560255</c:v>
                </c:pt>
                <c:pt idx="1">
                  <c:v>12.24826826186459</c:v>
                </c:pt>
                <c:pt idx="2">
                  <c:v>11.750551973112165</c:v>
                </c:pt>
                <c:pt idx="3">
                  <c:v>11.182539816485841</c:v>
                </c:pt>
                <c:pt idx="4">
                  <c:v>10.54534785808349</c:v>
                </c:pt>
                <c:pt idx="5">
                  <c:v>9.8441839297612628</c:v>
                </c:pt>
                <c:pt idx="6">
                  <c:v>9.0887879980478576</c:v>
                </c:pt>
                <c:pt idx="7">
                  <c:v>8.2933022075598348</c:v>
                </c:pt>
                <c:pt idx="8">
                  <c:v>7.4754517368208777</c:v>
                </c:pt>
                <c:pt idx="9">
                  <c:v>6.6550816475014294</c:v>
                </c:pt>
                <c:pt idx="10">
                  <c:v>5.8522812513047135</c:v>
                </c:pt>
                <c:pt idx="11">
                  <c:v>5.0854595309730914</c:v>
                </c:pt>
                <c:pt idx="12">
                  <c:v>4.3697513880833929</c:v>
                </c:pt>
                <c:pt idx="13">
                  <c:v>3.7160270737673544</c:v>
                </c:pt>
                <c:pt idx="14">
                  <c:v>3.1305969336675186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91C-4BBF-8FCF-0BF1DCB8C07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Competitive!$AT$20:$AT$34</c:f>
              <c:numCache>
                <c:formatCode>General</c:formatCode>
                <c:ptCount val="15"/>
                <c:pt idx="0">
                  <c:v>12.490301408320331</c:v>
                </c:pt>
                <c:pt idx="1">
                  <c:v>12.030105486375328</c:v>
                </c:pt>
                <c:pt idx="2">
                  <c:v>11.500448578645951</c:v>
                </c:pt>
                <c:pt idx="3">
                  <c:v>10.900542410702885</c:v>
                </c:pt>
                <c:pt idx="4">
                  <c:v>10.233284677823807</c:v>
                </c:pt>
                <c:pt idx="5">
                  <c:v>9.5059239399251663</c:v>
                </c:pt>
                <c:pt idx="6">
                  <c:v>8.7302626445641458</c:v>
                </c:pt>
                <c:pt idx="7">
                  <c:v>7.9222192969571292</c:v>
                </c:pt>
                <c:pt idx="8">
                  <c:v>7.1006987148335936</c:v>
                </c:pt>
                <c:pt idx="9">
                  <c:v>6.2859021027573192</c:v>
                </c:pt>
                <c:pt idx="10">
                  <c:v>5.4973799547426712</c:v>
                </c:pt>
                <c:pt idx="11">
                  <c:v>4.752215066200935</c:v>
                </c:pt>
                <c:pt idx="12">
                  <c:v>4.063679891618615</c:v>
                </c:pt>
                <c:pt idx="13">
                  <c:v>3.4405629417449548</c:v>
                </c:pt>
                <c:pt idx="14">
                  <c:v>2.8871712522930206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91C-4BBF-8FCF-0BF1DCB8C07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Competitive!$AU$20:$AU$34</c:f>
              <c:numCache>
                <c:formatCode>General</c:formatCode>
                <c:ptCount val="15"/>
                <c:pt idx="0">
                  <c:v>12.26351121248849</c:v>
                </c:pt>
                <c:pt idx="1">
                  <c:v>11.768092954653159</c:v>
                </c:pt>
                <c:pt idx="2">
                  <c:v>11.202403107072703</c:v>
                </c:pt>
                <c:pt idx="3">
                  <c:v>10.567435027189033</c:v>
                </c:pt>
                <c:pt idx="4">
                  <c:v>9.8682519029589599</c:v>
                </c:pt>
                <c:pt idx="5">
                  <c:v>9.1144426232536695</c:v>
                </c:pt>
                <c:pt idx="6">
                  <c:v>8.3200132666944704</c:v>
                </c:pt>
                <c:pt idx="7">
                  <c:v>7.5025910171096735</c:v>
                </c:pt>
                <c:pt idx="8">
                  <c:v>6.6819795338203765</c:v>
                </c:pt>
                <c:pt idx="9">
                  <c:v>5.8782915866898628</c:v>
                </c:pt>
                <c:pt idx="10">
                  <c:v>5.1100197611661873</c:v>
                </c:pt>
                <c:pt idx="11">
                  <c:v>4.3924265764387718</c:v>
                </c:pt>
                <c:pt idx="12">
                  <c:v>3.7365314797244595</c:v>
                </c:pt>
                <c:pt idx="13">
                  <c:v>3.148793145185937</c:v>
                </c:pt>
                <c:pt idx="14">
                  <c:v>2.6314083774966948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91C-4BBF-8FCF-0BF1DCB8C07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Competitive!$AV$20:$AV$34</c:f>
              <c:numCache>
                <c:formatCode>General</c:formatCode>
                <c:ptCount val="15"/>
                <c:pt idx="0">
                  <c:v>11.991348027770011</c:v>
                </c:pt>
                <c:pt idx="1">
                  <c:v>11.456201633610558</c:v>
                </c:pt>
                <c:pt idx="2">
                  <c:v>10.850888747478917</c:v>
                </c:pt>
                <c:pt idx="3">
                  <c:v>10.178626878971466</c:v>
                </c:pt>
                <c:pt idx="4">
                  <c:v>9.4470196325724896</c:v>
                </c:pt>
                <c:pt idx="5">
                  <c:v>8.6682150570072753</c:v>
                </c:pt>
                <c:pt idx="6">
                  <c:v>7.8584135690398194</c:v>
                </c:pt>
                <c:pt idx="7">
                  <c:v>7.0366873217605468</c:v>
                </c:pt>
                <c:pt idx="8">
                  <c:v>6.2232575461000446</c:v>
                </c:pt>
                <c:pt idx="9">
                  <c:v>5.4375434168104197</c:v>
                </c:pt>
                <c:pt idx="10">
                  <c:v>4.696371072448315</c:v>
                </c:pt>
                <c:pt idx="11">
                  <c:v>4.0126785208466069</c:v>
                </c:pt>
                <c:pt idx="12">
                  <c:v>3.3948968240228923</c:v>
                </c:pt>
                <c:pt idx="13">
                  <c:v>2.8470006695691787</c:v>
                </c:pt>
                <c:pt idx="14">
                  <c:v>2.3690748737915377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91C-4BBF-8FCF-0BF1DCB8C07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Competitive!$AW$20:$AW$34</c:f>
              <c:numCache>
                <c:formatCode>General</c:formatCode>
                <c:ptCount val="15"/>
                <c:pt idx="0">
                  <c:v>11.667673280063678</c:v>
                </c:pt>
                <c:pt idx="1">
                  <c:v>11.088840383021976</c:v>
                </c:pt>
                <c:pt idx="2">
                  <c:v>10.441346784348735</c:v>
                </c:pt>
                <c:pt idx="3">
                  <c:v>9.7310816801509024</c:v>
                </c:pt>
                <c:pt idx="4">
                  <c:v>8.9684879991382491</c:v>
                </c:pt>
                <c:pt idx="5">
                  <c:v>8.1683306358481769</c:v>
                </c:pt>
                <c:pt idx="6">
                  <c:v>7.3487704207063551</c:v>
                </c:pt>
                <c:pt idx="7">
                  <c:v>6.52981803711734</c:v>
                </c:pt>
                <c:pt idx="8">
                  <c:v>5.7314252303834259</c:v>
                </c:pt>
                <c:pt idx="9">
                  <c:v>4.9715878313819042</c:v>
                </c:pt>
                <c:pt idx="10">
                  <c:v>4.2648311971722794</c:v>
                </c:pt>
                <c:pt idx="11">
                  <c:v>3.6213255540201463</c:v>
                </c:pt>
                <c:pt idx="12">
                  <c:v>3.0466941185622898</c:v>
                </c:pt>
                <c:pt idx="13">
                  <c:v>2.5424079445775307</c:v>
                </c:pt>
                <c:pt idx="14">
                  <c:v>2.106562451963029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91C-4BBF-8FCF-0BF1DCB8C07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Competitive!$AX$20:$AX$34</c:f>
              <c:numCache>
                <c:formatCode>General</c:formatCode>
                <c:ptCount val="15"/>
                <c:pt idx="0">
                  <c:v>11.2868499258333</c:v>
                </c:pt>
                <c:pt idx="1">
                  <c:v>10.661493296714154</c:v>
                </c:pt>
                <c:pt idx="2">
                  <c:v>9.9709341700817813</c:v>
                </c:pt>
                <c:pt idx="3">
                  <c:v>9.224111666092206</c:v>
                </c:pt>
                <c:pt idx="4">
                  <c:v>8.4344379089199943</c:v>
                </c:pt>
                <c:pt idx="5">
                  <c:v>7.6191013478712044</c:v>
                </c:pt>
                <c:pt idx="6">
                  <c:v>6.7977044417558297</c:v>
                </c:pt>
                <c:pt idx="7">
                  <c:v>5.9904363558729239</c:v>
                </c:pt>
                <c:pt idx="8">
                  <c:v>5.2161282904082071</c:v>
                </c:pt>
                <c:pt idx="9">
                  <c:v>4.490577911282835</c:v>
                </c:pt>
                <c:pt idx="10">
                  <c:v>3.8254412858204336</c:v>
                </c:pt>
                <c:pt idx="11">
                  <c:v>3.2278178048505746</c:v>
                </c:pt>
                <c:pt idx="12">
                  <c:v>2.7004716867454013</c:v>
                </c:pt>
                <c:pt idx="13">
                  <c:v>2.2425082524509801</c:v>
                </c:pt>
                <c:pt idx="14">
                  <c:v>1.8502801715521981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91C-4BBF-8FCF-0BF1DCB8C07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Competitive!$AY$20:$AY$34</c:f>
              <c:numCache>
                <c:formatCode>General</c:formatCode>
                <c:ptCount val="15"/>
                <c:pt idx="0">
                  <c:v>10.844409074591685</c:v>
                </c:pt>
                <c:pt idx="1">
                  <c:v>10.1715005459456</c:v>
                </c:pt>
                <c:pt idx="2">
                  <c:v>9.4393471010829781</c:v>
                </c:pt>
                <c:pt idx="3">
                  <c:v>8.6601414690206013</c:v>
                </c:pt>
                <c:pt idx="4">
                  <c:v>7.8501201594066323</c:v>
                </c:pt>
                <c:pt idx="5">
                  <c:v>7.0283762850122198</c:v>
                </c:pt>
                <c:pt idx="6">
                  <c:v>6.2151327935245835</c:v>
                </c:pt>
                <c:pt idx="7">
                  <c:v>5.4297909873991426</c:v>
                </c:pt>
                <c:pt idx="8">
                  <c:v>4.6891430769704625</c:v>
                </c:pt>
                <c:pt idx="9">
                  <c:v>4.0060833455368119</c:v>
                </c:pt>
                <c:pt idx="10">
                  <c:v>3.3889964478147796</c:v>
                </c:pt>
                <c:pt idx="11">
                  <c:v>2.8418141590196297</c:v>
                </c:pt>
                <c:pt idx="12">
                  <c:v>2.3645860150500591</c:v>
                </c:pt>
                <c:pt idx="13">
                  <c:v>1.9543430161693158</c:v>
                </c:pt>
                <c:pt idx="14">
                  <c:v>1.6060431655880612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91C-4BBF-8FCF-0BF1DCB8C07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Competitive!$AZ$20:$AZ$34</c:f>
              <c:numCache>
                <c:formatCode>General</c:formatCode>
                <c:ptCount val="15"/>
                <c:pt idx="0">
                  <c:v>10.33785821890109</c:v>
                </c:pt>
                <c:pt idx="1">
                  <c:v>9.6189051382367445</c:v>
                </c:pt>
                <c:pt idx="2">
                  <c:v>8.8495918540700735</c:v>
                </c:pt>
                <c:pt idx="3">
                  <c:v>8.0452727652423786</c:v>
                </c:pt>
                <c:pt idx="4">
                  <c:v>7.2244999904400631</c:v>
                </c:pt>
                <c:pt idx="5">
                  <c:v>6.4074019791102774</c:v>
                </c:pt>
                <c:pt idx="6">
                  <c:v>5.6137510628489213</c:v>
                </c:pt>
                <c:pt idx="7">
                  <c:v>4.8611023411663661</c:v>
                </c:pt>
                <c:pt idx="8">
                  <c:v>4.1633626442555753</c:v>
                </c:pt>
                <c:pt idx="9">
                  <c:v>3.5300112013041858</c:v>
                </c:pt>
                <c:pt idx="10">
                  <c:v>2.9660065976521794</c:v>
                </c:pt>
                <c:pt idx="11">
                  <c:v>2.4722537411200141</c:v>
                </c:pt>
                <c:pt idx="12">
                  <c:v>2.0464181956993679</c:v>
                </c:pt>
                <c:pt idx="13">
                  <c:v>1.6838688378684394</c:v>
                </c:pt>
                <c:pt idx="14">
                  <c:v>1.3785778058971128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91C-4BBF-8FCF-0BF1DCB8C07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Competitive!$BA$20:$BA$34</c:f>
              <c:numCache>
                <c:formatCode>General</c:formatCode>
                <c:ptCount val="15"/>
                <c:pt idx="0">
                  <c:v>9.7675460454476593</c:v>
                </c:pt>
                <c:pt idx="1">
                  <c:v>9.0072264634192969</c:v>
                </c:pt>
                <c:pt idx="2">
                  <c:v>8.2085227093723532</c:v>
                </c:pt>
                <c:pt idx="3">
                  <c:v>7.3894596510040449</c:v>
                </c:pt>
                <c:pt idx="4">
                  <c:v>6.5699997603894662</c:v>
                </c:pt>
                <c:pt idx="5">
                  <c:v>5.7701439886119212</c:v>
                </c:pt>
                <c:pt idx="6">
                  <c:v>5.0080249267813821</c:v>
                </c:pt>
                <c:pt idx="7">
                  <c:v>4.2983661280981043</c:v>
                </c:pt>
                <c:pt idx="8">
                  <c:v>3.6515632414489123</c:v>
                </c:pt>
                <c:pt idx="9">
                  <c:v>3.0734591955124131</c:v>
                </c:pt>
                <c:pt idx="10">
                  <c:v>2.5657143741971171</c:v>
                </c:pt>
                <c:pt idx="11">
                  <c:v>2.1265696451598819</c:v>
                </c:pt>
                <c:pt idx="12">
                  <c:v>1.7517790329864762</c:v>
                </c:pt>
                <c:pt idx="13">
                  <c:v>1.4355287031093253</c:v>
                </c:pt>
                <c:pt idx="14">
                  <c:v>1.171225614638159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91C-4BBF-8FCF-0BF1DCB8C07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Competitive!$BB$20:$BB$34</c:f>
              <c:numCache>
                <c:formatCode>General</c:formatCode>
                <c:ptCount val="15"/>
                <c:pt idx="0">
                  <c:v>9.1374359620798273</c:v>
                </c:pt>
                <c:pt idx="1">
                  <c:v>8.343971479612053</c:v>
                </c:pt>
                <c:pt idx="2">
                  <c:v>7.5269521809782756</c:v>
                </c:pt>
                <c:pt idx="3">
                  <c:v>6.7061427953379029</c:v>
                </c:pt>
                <c:pt idx="4">
                  <c:v>5.9016753318026947</c:v>
                </c:pt>
                <c:pt idx="5">
                  <c:v>5.1321159147004458</c:v>
                </c:pt>
                <c:pt idx="6">
                  <c:v>4.4128406847461585</c:v>
                </c:pt>
                <c:pt idx="7">
                  <c:v>3.7550027418918259</c:v>
                </c:pt>
                <c:pt idx="8">
                  <c:v>3.1651942149552839</c:v>
                </c:pt>
                <c:pt idx="9">
                  <c:v>2.6457293119297063</c:v>
                </c:pt>
                <c:pt idx="10">
                  <c:v>2.1953575760629023</c:v>
                </c:pt>
                <c:pt idx="11">
                  <c:v>1.8101825609324187</c:v>
                </c:pt>
                <c:pt idx="12">
                  <c:v>1.484593128970999</c:v>
                </c:pt>
                <c:pt idx="13">
                  <c:v>1.2120790823090186</c:v>
                </c:pt>
                <c:pt idx="14">
                  <c:v>0.98586954544417993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91C-4BBF-8FCF-0BF1DCB8C07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Competitive!$BC$20:$BC$34</c:f>
              <c:numCache>
                <c:formatCode>General</c:formatCode>
                <c:ptCount val="15"/>
                <c:pt idx="0">
                  <c:v>8.4555920066668389</c:v>
                </c:pt>
                <c:pt idx="1">
                  <c:v>7.6406857709292453</c:v>
                </c:pt>
                <c:pt idx="2">
                  <c:v>6.8191881536305363</c:v>
                </c:pt>
                <c:pt idx="3">
                  <c:v>6.0112981236193734</c:v>
                </c:pt>
                <c:pt idx="4">
                  <c:v>5.2359059315956813</c:v>
                </c:pt>
                <c:pt idx="5">
                  <c:v>4.5089060273562795</c:v>
                </c:pt>
                <c:pt idx="6">
                  <c:v>3.8420716369403594</c:v>
                </c:pt>
                <c:pt idx="7">
                  <c:v>3.2426214852918327</c:v>
                </c:pt>
                <c:pt idx="8">
                  <c:v>2.7134265293507682</c:v>
                </c:pt>
                <c:pt idx="9">
                  <c:v>2.2536771474918371</c:v>
                </c:pt>
                <c:pt idx="10">
                  <c:v>1.8597861093084003</c:v>
                </c:pt>
                <c:pt idx="11">
                  <c:v>1.5263273699779358</c:v>
                </c:pt>
                <c:pt idx="12">
                  <c:v>1.2468727725187438</c:v>
                </c:pt>
                <c:pt idx="13">
                  <c:v>1.0146565121510416</c:v>
                </c:pt>
                <c:pt idx="14">
                  <c:v>0.82305126967285691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91C-4BBF-8FCF-0BF1DCB8C07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Competitive!$BD$20:$BD$34</c:f>
              <c:numCache>
                <c:formatCode>General</c:formatCode>
                <c:ptCount val="15"/>
                <c:pt idx="0">
                  <c:v>7.7341776134865254</c:v>
                </c:pt>
                <c:pt idx="1">
                  <c:v>6.9124060213914911</c:v>
                </c:pt>
                <c:pt idx="2">
                  <c:v>6.1019727543041906</c:v>
                </c:pt>
                <c:pt idx="3">
                  <c:v>5.3220102270659488</c:v>
                </c:pt>
                <c:pt idx="4">
                  <c:v>4.5888231417563299</c:v>
                </c:pt>
                <c:pt idx="5">
                  <c:v>3.9146889237936247</c:v>
                </c:pt>
                <c:pt idx="6">
                  <c:v>3.3073451488770691</c:v>
                </c:pt>
                <c:pt idx="7">
                  <c:v>2.7701307871404803</c:v>
                </c:pt>
                <c:pt idx="8">
                  <c:v>2.3026121753702449</c:v>
                </c:pt>
                <c:pt idx="9">
                  <c:v>1.9014701554943112</c:v>
                </c:pt>
                <c:pt idx="10">
                  <c:v>1.5614430604560952</c:v>
                </c:pt>
                <c:pt idx="11">
                  <c:v>1.2761797735829816</c:v>
                </c:pt>
                <c:pt idx="12">
                  <c:v>1.0389254532679191</c:v>
                </c:pt>
                <c:pt idx="13">
                  <c:v>0.8430186683211075</c:v>
                </c:pt>
                <c:pt idx="14">
                  <c:v>0.68221487527897928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91C-4BBF-8FCF-0BF1DCB8C07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91C-4BBF-8FCF-0BF1DCB8C07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91C-4BBF-8FCF-0BF1DCB8C07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91C-4BBF-8FCF-0BF1DCB8C07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91C-4BBF-8FCF-0BF1DCB8C07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91C-4BBF-8FCF-0BF1DCB8C07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91C-4BBF-8FCF-0BF1DCB8C07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91C-4BBF-8FCF-0BF1DCB8C07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91C-4BBF-8FCF-0BF1DCB8C07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91C-4BBF-8FCF-0BF1DCB8C07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91C-4BBF-8FCF-0BF1DCB8C07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91C-4BBF-8FCF-0BF1DCB8C07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91C-4BBF-8FCF-0BF1DCB8C07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91C-4BBF-8FCF-0BF1DCB8C07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91C-4BBF-8FCF-0BF1DCB8C07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91C-4BBF-8FCF-0BF1DCB8C07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91C-4BBF-8FCF-0BF1DCB8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Competitive!$AO$36:$AO$50</c:f>
              <c:numCache>
                <c:formatCode>General</c:formatCode>
                <c:ptCount val="15"/>
                <c:pt idx="0">
                  <c:v>7.4139735823095992E-2</c:v>
                </c:pt>
                <c:pt idx="1">
                  <c:v>7.5721811444219411E-2</c:v>
                </c:pt>
                <c:pt idx="2">
                  <c:v>7.7699405970623706E-2</c:v>
                </c:pt>
                <c:pt idx="3">
                  <c:v>8.017139912862907E-2</c:v>
                </c:pt>
                <c:pt idx="4">
                  <c:v>8.3261390576135741E-2</c:v>
                </c:pt>
                <c:pt idx="5">
                  <c:v>8.7123879885519104E-2</c:v>
                </c:pt>
                <c:pt idx="6">
                  <c:v>9.1951991522248311E-2</c:v>
                </c:pt>
                <c:pt idx="7">
                  <c:v>9.798713106815983E-2</c:v>
                </c:pt>
                <c:pt idx="8">
                  <c:v>0.10553105550054921</c:v>
                </c:pt>
                <c:pt idx="9">
                  <c:v>0.11496096104103594</c:v>
                </c:pt>
                <c:pt idx="10">
                  <c:v>0.12674834296664433</c:v>
                </c:pt>
                <c:pt idx="11">
                  <c:v>0.14148257037365489</c:v>
                </c:pt>
                <c:pt idx="12">
                  <c:v>0.159900354632418</c:v>
                </c:pt>
                <c:pt idx="13">
                  <c:v>0.18292258495587191</c:v>
                </c:pt>
                <c:pt idx="14">
                  <c:v>0.21170037286018931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91-4BA7-A859-D60A3692D21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Competitive!$AP$36:$AP$50</c:f>
              <c:numCache>
                <c:formatCode>General</c:formatCode>
                <c:ptCount val="15"/>
                <c:pt idx="0">
                  <c:v>7.6565544047819817E-2</c:v>
                </c:pt>
                <c:pt idx="1">
                  <c:v>7.8754071725124206E-2</c:v>
                </c:pt>
                <c:pt idx="2">
                  <c:v>8.1489731321754688E-2</c:v>
                </c:pt>
                <c:pt idx="3">
                  <c:v>8.4909305817542788E-2</c:v>
                </c:pt>
                <c:pt idx="4">
                  <c:v>8.9183773937277902E-2</c:v>
                </c:pt>
                <c:pt idx="5">
                  <c:v>9.4526859086946816E-2</c:v>
                </c:pt>
                <c:pt idx="6">
                  <c:v>0.10120571552403294</c:v>
                </c:pt>
                <c:pt idx="7">
                  <c:v>0.10955428607039062</c:v>
                </c:pt>
                <c:pt idx="8">
                  <c:v>0.11998999925333768</c:v>
                </c:pt>
                <c:pt idx="9">
                  <c:v>0.13303464073202154</c:v>
                </c:pt>
                <c:pt idx="10">
                  <c:v>0.14934044258037635</c:v>
                </c:pt>
                <c:pt idx="11">
                  <c:v>0.1697226948908199</c:v>
                </c:pt>
                <c:pt idx="12">
                  <c:v>0.19520051027887425</c:v>
                </c:pt>
                <c:pt idx="13">
                  <c:v>0.22704777951394223</c:v>
                </c:pt>
                <c:pt idx="14">
                  <c:v>0.26685686605777725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91-4BA7-A859-D60A3692D21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Competitive!$AQ$36:$AQ$50</c:f>
              <c:numCache>
                <c:formatCode>General</c:formatCode>
                <c:ptCount val="15"/>
                <c:pt idx="0">
                  <c:v>7.7171996104000773E-2</c:v>
                </c:pt>
                <c:pt idx="1">
                  <c:v>7.9512136795350408E-2</c:v>
                </c:pt>
                <c:pt idx="2">
                  <c:v>8.2437312659537423E-2</c:v>
                </c:pt>
                <c:pt idx="3">
                  <c:v>8.6093782489771217E-2</c:v>
                </c:pt>
                <c:pt idx="4">
                  <c:v>9.0664369777563439E-2</c:v>
                </c:pt>
                <c:pt idx="5">
                  <c:v>9.6377603887303723E-2</c:v>
                </c:pt>
                <c:pt idx="6">
                  <c:v>0.10351914652447908</c:v>
                </c:pt>
                <c:pt idx="7">
                  <c:v>0.1124460748209483</c:v>
                </c:pt>
                <c:pt idx="8">
                  <c:v>0.1236047351915348</c:v>
                </c:pt>
                <c:pt idx="9">
                  <c:v>0.13755306065476794</c:v>
                </c:pt>
                <c:pt idx="10">
                  <c:v>0.15498846748380934</c:v>
                </c:pt>
                <c:pt idx="11">
                  <c:v>0.17678272602011111</c:v>
                </c:pt>
                <c:pt idx="12">
                  <c:v>0.20402554919048829</c:v>
                </c:pt>
                <c:pt idx="13">
                  <c:v>0.23807907815345977</c:v>
                </c:pt>
                <c:pt idx="14">
                  <c:v>0.28064598935717416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91-4BA7-A859-D60A3692D21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Competitive!$AR$36:$AR$50</c:f>
              <c:numCache>
                <c:formatCode>General</c:formatCode>
                <c:ptCount val="15"/>
                <c:pt idx="0">
                  <c:v>7.7930061174226975E-2</c:v>
                </c:pt>
                <c:pt idx="1">
                  <c:v>8.0459718133133143E-2</c:v>
                </c:pt>
                <c:pt idx="2">
                  <c:v>8.3621789331765867E-2</c:v>
                </c:pt>
                <c:pt idx="3">
                  <c:v>8.7574378330056754E-2</c:v>
                </c:pt>
                <c:pt idx="4">
                  <c:v>9.251511457792036E-2</c:v>
                </c:pt>
                <c:pt idx="5">
                  <c:v>9.8691034887749884E-2</c:v>
                </c:pt>
                <c:pt idx="6">
                  <c:v>0.1064109352750368</c:v>
                </c:pt>
                <c:pt idx="7">
                  <c:v>0.11606081075914541</c:v>
                </c:pt>
                <c:pt idx="8">
                  <c:v>0.12812315511428121</c:v>
                </c:pt>
                <c:pt idx="9">
                  <c:v>0.14320108555820091</c:v>
                </c:pt>
                <c:pt idx="10">
                  <c:v>0.16204849861310058</c:v>
                </c:pt>
                <c:pt idx="11">
                  <c:v>0.18560776493172518</c:v>
                </c:pt>
                <c:pt idx="12">
                  <c:v>0.21505684783000587</c:v>
                </c:pt>
                <c:pt idx="13">
                  <c:v>0.25186820145285671</c:v>
                </c:pt>
                <c:pt idx="14">
                  <c:v>0.29788239348142037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91-4BA7-A859-D60A3692D21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Competitive!$AS$36:$AS$50</c:f>
              <c:numCache>
                <c:formatCode>General</c:formatCode>
                <c:ptCount val="15"/>
                <c:pt idx="0">
                  <c:v>7.8877642512009724E-2</c:v>
                </c:pt>
                <c:pt idx="1">
                  <c:v>8.1644194805361572E-2</c:v>
                </c:pt>
                <c:pt idx="2">
                  <c:v>8.5102385172051404E-2</c:v>
                </c:pt>
                <c:pt idx="3">
                  <c:v>8.9425123130413689E-2</c:v>
                </c:pt>
                <c:pt idx="4">
                  <c:v>9.4828545578366522E-2</c:v>
                </c:pt>
                <c:pt idx="5">
                  <c:v>0.10158282363830758</c:v>
                </c:pt>
                <c:pt idx="6">
                  <c:v>0.11002567121323391</c:v>
                </c:pt>
                <c:pt idx="7">
                  <c:v>0.12057923068189182</c:v>
                </c:pt>
                <c:pt idx="8">
                  <c:v>0.13377118001771421</c:v>
                </c:pt>
                <c:pt idx="9">
                  <c:v>0.15026111668749217</c:v>
                </c:pt>
                <c:pt idx="10">
                  <c:v>0.17087353752471465</c:v>
                </c:pt>
                <c:pt idx="11">
                  <c:v>0.19663906357124275</c:v>
                </c:pt>
                <c:pt idx="12">
                  <c:v>0.2288459711294028</c:v>
                </c:pt>
                <c:pt idx="13">
                  <c:v>0.26910460557710297</c:v>
                </c:pt>
                <c:pt idx="14">
                  <c:v>0.3194278986367281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891-4BA7-A859-D60A3692D21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Competitive!$AT$36:$AT$50</c:f>
              <c:numCache>
                <c:formatCode>General</c:formatCode>
                <c:ptCount val="15"/>
                <c:pt idx="0">
                  <c:v>8.0062119184238154E-2</c:v>
                </c:pt>
                <c:pt idx="1">
                  <c:v>8.3124790645647123E-2</c:v>
                </c:pt>
                <c:pt idx="2">
                  <c:v>8.6953129972408325E-2</c:v>
                </c:pt>
                <c:pt idx="3">
                  <c:v>9.1738554130859837E-2</c:v>
                </c:pt>
                <c:pt idx="4">
                  <c:v>9.7720334328924213E-2</c:v>
                </c:pt>
                <c:pt idx="5">
                  <c:v>0.1051975595765047</c:v>
                </c:pt>
                <c:pt idx="6">
                  <c:v>0.11454409113598031</c:v>
                </c:pt>
                <c:pt idx="7">
                  <c:v>0.12622725558532483</c:v>
                </c:pt>
                <c:pt idx="8">
                  <c:v>0.14083121114700545</c:v>
                </c:pt>
                <c:pt idx="9">
                  <c:v>0.15908615559910624</c:v>
                </c:pt>
                <c:pt idx="10">
                  <c:v>0.18190483616423223</c:v>
                </c:pt>
                <c:pt idx="11">
                  <c:v>0.21042818687063974</c:v>
                </c:pt>
                <c:pt idx="12">
                  <c:v>0.24608237525364907</c:v>
                </c:pt>
                <c:pt idx="13">
                  <c:v>0.29065011073241076</c:v>
                </c:pt>
                <c:pt idx="14">
                  <c:v>0.34635978008086282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891-4BA7-A859-D60A3692D21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Competitive!$AU$36:$AU$50</c:f>
              <c:numCache>
                <c:formatCode>General</c:formatCode>
                <c:ptCount val="15"/>
                <c:pt idx="0">
                  <c:v>8.154271502452369E-2</c:v>
                </c:pt>
                <c:pt idx="1">
                  <c:v>8.4975535446004044E-2</c:v>
                </c:pt>
                <c:pt idx="2">
                  <c:v>8.9266560972854486E-2</c:v>
                </c:pt>
                <c:pt idx="3">
                  <c:v>9.4630342881417528E-2</c:v>
                </c:pt>
                <c:pt idx="4">
                  <c:v>0.10133507026712134</c:v>
                </c:pt>
                <c:pt idx="5">
                  <c:v>0.1097159794992511</c:v>
                </c:pt>
                <c:pt idx="6">
                  <c:v>0.12019211603941331</c:v>
                </c:pt>
                <c:pt idx="7">
                  <c:v>0.13328728671461607</c:v>
                </c:pt>
                <c:pt idx="8">
                  <c:v>0.14965625005861949</c:v>
                </c:pt>
                <c:pt idx="9">
                  <c:v>0.17011745423862379</c:v>
                </c:pt>
                <c:pt idx="10">
                  <c:v>0.19569395946362919</c:v>
                </c:pt>
                <c:pt idx="11">
                  <c:v>0.22766459099488592</c:v>
                </c:pt>
                <c:pt idx="12">
                  <c:v>0.2676278804089568</c:v>
                </c:pt>
                <c:pt idx="13">
                  <c:v>0.31758199217654537</c:v>
                </c:pt>
                <c:pt idx="14">
                  <c:v>0.38002463188603119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891-4BA7-A859-D60A3692D21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Competitive!$AV$36:$AV$50</c:f>
              <c:numCache>
                <c:formatCode>General</c:formatCode>
                <c:ptCount val="15"/>
                <c:pt idx="0">
                  <c:v>8.3393459824880639E-2</c:v>
                </c:pt>
                <c:pt idx="1">
                  <c:v>8.7288966446450206E-2</c:v>
                </c:pt>
                <c:pt idx="2">
                  <c:v>9.2158349723412178E-2</c:v>
                </c:pt>
                <c:pt idx="3">
                  <c:v>9.8245078819614653E-2</c:v>
                </c:pt>
                <c:pt idx="4">
                  <c:v>0.10585349018986774</c:v>
                </c:pt>
                <c:pt idx="5">
                  <c:v>0.11536400440268411</c:v>
                </c:pt>
                <c:pt idx="6">
                  <c:v>0.12725214716870456</c:v>
                </c:pt>
                <c:pt idx="7">
                  <c:v>0.14211232562623013</c:v>
                </c:pt>
                <c:pt idx="8">
                  <c:v>0.16068754869813709</c:v>
                </c:pt>
                <c:pt idx="9">
                  <c:v>0.18390657753802081</c:v>
                </c:pt>
                <c:pt idx="10">
                  <c:v>0.2129303635878754</c:v>
                </c:pt>
                <c:pt idx="11">
                  <c:v>0.24921009615019371</c:v>
                </c:pt>
                <c:pt idx="12">
                  <c:v>0.29455976185309157</c:v>
                </c:pt>
                <c:pt idx="13">
                  <c:v>0.3512468439817138</c:v>
                </c:pt>
                <c:pt idx="14">
                  <c:v>0.42210569664249165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891-4BA7-A859-D60A3692D21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Competitive!$AW$36:$AW$50</c:f>
              <c:numCache>
                <c:formatCode>General</c:formatCode>
                <c:ptCount val="15"/>
                <c:pt idx="0">
                  <c:v>8.5706890825326773E-2</c:v>
                </c:pt>
                <c:pt idx="1">
                  <c:v>9.0180755197007884E-2</c:v>
                </c:pt>
                <c:pt idx="2">
                  <c:v>9.5773085661609289E-2</c:v>
                </c:pt>
                <c:pt idx="3">
                  <c:v>0.10276349874236106</c:v>
                </c:pt>
                <c:pt idx="4">
                  <c:v>0.11150151509330074</c:v>
                </c:pt>
                <c:pt idx="5">
                  <c:v>0.12242403553197535</c:v>
                </c:pt>
                <c:pt idx="6">
                  <c:v>0.1360771860803186</c:v>
                </c:pt>
                <c:pt idx="7">
                  <c:v>0.15314362426574768</c:v>
                </c:pt>
                <c:pt idx="8">
                  <c:v>0.17447667199753406</c:v>
                </c:pt>
                <c:pt idx="9">
                  <c:v>0.20114298166226699</c:v>
                </c:pt>
                <c:pt idx="10">
                  <c:v>0.23447586874318313</c:v>
                </c:pt>
                <c:pt idx="11">
                  <c:v>0.27614197759432835</c:v>
                </c:pt>
                <c:pt idx="12">
                  <c:v>0.32822461365825983</c:v>
                </c:pt>
                <c:pt idx="13">
                  <c:v>0.39332790873817419</c:v>
                </c:pt>
                <c:pt idx="14">
                  <c:v>0.47470702758806715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891-4BA7-A859-D60A3692D21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Competitive!$AX$36:$AX$50</c:f>
              <c:numCache>
                <c:formatCode>General</c:formatCode>
                <c:ptCount val="15"/>
                <c:pt idx="0">
                  <c:v>8.8598679575884479E-2</c:v>
                </c:pt>
                <c:pt idx="1">
                  <c:v>9.3795491135205009E-2</c:v>
                </c:pt>
                <c:pt idx="2">
                  <c:v>0.10029150558435569</c:v>
                </c:pt>
                <c:pt idx="3">
                  <c:v>0.10841152364579405</c:v>
                </c:pt>
                <c:pt idx="4">
                  <c:v>0.11856154622259199</c:v>
                </c:pt>
                <c:pt idx="5">
                  <c:v>0.13124907444358938</c:v>
                </c:pt>
                <c:pt idx="6">
                  <c:v>0.14710848471983617</c:v>
                </c:pt>
                <c:pt idx="7">
                  <c:v>0.16693274756514467</c:v>
                </c:pt>
                <c:pt idx="8">
                  <c:v>0.19171307612178023</c:v>
                </c:pt>
                <c:pt idx="9">
                  <c:v>0.22268848681757475</c:v>
                </c:pt>
                <c:pt idx="10">
                  <c:v>0.26140775018731788</c:v>
                </c:pt>
                <c:pt idx="11">
                  <c:v>0.30980682939949672</c:v>
                </c:pt>
                <c:pt idx="12">
                  <c:v>0.37030567841472034</c:v>
                </c:pt>
                <c:pt idx="13">
                  <c:v>0.44592923968374981</c:v>
                </c:pt>
                <c:pt idx="14">
                  <c:v>0.54045869127003665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891-4BA7-A859-D60A3692D21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Competitive!$AY$36:$AY$50</c:f>
              <c:numCache>
                <c:formatCode>General</c:formatCode>
                <c:ptCount val="15"/>
                <c:pt idx="0">
                  <c:v>9.221341551408159E-2</c:v>
                </c:pt>
                <c:pt idx="1">
                  <c:v>9.8313911057951425E-2</c:v>
                </c:pt>
                <c:pt idx="2">
                  <c:v>0.10593953048778869</c:v>
                </c:pt>
                <c:pt idx="3">
                  <c:v>0.11547155477508529</c:v>
                </c:pt>
                <c:pt idx="4">
                  <c:v>0.12738658513420603</c:v>
                </c:pt>
                <c:pt idx="5">
                  <c:v>0.14228037308310698</c:v>
                </c:pt>
                <c:pt idx="6">
                  <c:v>0.16089760801923317</c:v>
                </c:pt>
                <c:pt idx="7">
                  <c:v>0.18416915168939085</c:v>
                </c:pt>
                <c:pt idx="8">
                  <c:v>0.21325858127708802</c:v>
                </c:pt>
                <c:pt idx="9">
                  <c:v>0.24962036826170944</c:v>
                </c:pt>
                <c:pt idx="10">
                  <c:v>0.29507260199248619</c:v>
                </c:pt>
                <c:pt idx="11">
                  <c:v>0.35188789415595723</c:v>
                </c:pt>
                <c:pt idx="12">
                  <c:v>0.42290700936029585</c:v>
                </c:pt>
                <c:pt idx="13">
                  <c:v>0.51168090336571925</c:v>
                </c:pt>
                <c:pt idx="14">
                  <c:v>0.62264827087249841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891-4BA7-A859-D60A3692D210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Competitive!$AZ$36:$AZ$50</c:f>
              <c:numCache>
                <c:formatCode>General</c:formatCode>
                <c:ptCount val="15"/>
                <c:pt idx="0">
                  <c:v>9.6731835436827993E-2</c:v>
                </c:pt>
                <c:pt idx="1">
                  <c:v>0.10396193596138442</c:v>
                </c:pt>
                <c:pt idx="2">
                  <c:v>0.11299956161707994</c:v>
                </c:pt>
                <c:pt idx="3">
                  <c:v>0.12429659368669935</c:v>
                </c:pt>
                <c:pt idx="4">
                  <c:v>0.1384178837737236</c:v>
                </c:pt>
                <c:pt idx="5">
                  <c:v>0.15606949638250395</c:v>
                </c:pt>
                <c:pt idx="6">
                  <c:v>0.17813401214347938</c:v>
                </c:pt>
                <c:pt idx="7">
                  <c:v>0.20571465684469861</c:v>
                </c:pt>
                <c:pt idx="8">
                  <c:v>0.24019046272122271</c:v>
                </c:pt>
                <c:pt idx="9">
                  <c:v>0.28328522006687784</c:v>
                </c:pt>
                <c:pt idx="10">
                  <c:v>0.33715366674894665</c:v>
                </c:pt>
                <c:pt idx="11">
                  <c:v>0.40448922510153279</c:v>
                </c:pt>
                <c:pt idx="12">
                  <c:v>0.48865867304226535</c:v>
                </c:pt>
                <c:pt idx="13">
                  <c:v>0.59387048296818112</c:v>
                </c:pt>
                <c:pt idx="14">
                  <c:v>0.7253852453755758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891-4BA7-A859-D60A3692D210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Competitive!$BA$36:$BA$50</c:f>
              <c:numCache>
                <c:formatCode>General</c:formatCode>
                <c:ptCount val="15"/>
                <c:pt idx="0">
                  <c:v>0.102379860340261</c:v>
                </c:pt>
                <c:pt idx="1">
                  <c:v>0.11102196709067565</c:v>
                </c:pt>
                <c:pt idx="2">
                  <c:v>0.12182460052869401</c:v>
                </c:pt>
                <c:pt idx="3">
                  <c:v>0.13532789232621695</c:v>
                </c:pt>
                <c:pt idx="4">
                  <c:v>0.15220700707312057</c:v>
                </c:pt>
                <c:pt idx="5">
                  <c:v>0.17330590050675013</c:v>
                </c:pt>
                <c:pt idx="6">
                  <c:v>0.19967951729878711</c:v>
                </c:pt>
                <c:pt idx="7">
                  <c:v>0.23264653828883336</c:v>
                </c:pt>
                <c:pt idx="8">
                  <c:v>0.27385531452639106</c:v>
                </c:pt>
                <c:pt idx="9">
                  <c:v>0.32536628482333829</c:v>
                </c:pt>
                <c:pt idx="10">
                  <c:v>0.38975499769452226</c:v>
                </c:pt>
                <c:pt idx="11">
                  <c:v>0.47024088878350229</c:v>
                </c:pt>
                <c:pt idx="12">
                  <c:v>0.57084825264472727</c:v>
                </c:pt>
                <c:pt idx="13">
                  <c:v>0.6966074574712583</c:v>
                </c:pt>
                <c:pt idx="14">
                  <c:v>0.85380646350442235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891-4BA7-A859-D60A3692D210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Competitive!$BB$36:$BB$50</c:f>
              <c:numCache>
                <c:formatCode>General</c:formatCode>
                <c:ptCount val="15"/>
                <c:pt idx="0">
                  <c:v>0.10943989146955224</c:v>
                </c:pt>
                <c:pt idx="1">
                  <c:v>0.11984700600228973</c:v>
                </c:pt>
                <c:pt idx="2">
                  <c:v>0.13285589916821158</c:v>
                </c:pt>
                <c:pt idx="3">
                  <c:v>0.14911701562561389</c:v>
                </c:pt>
                <c:pt idx="4">
                  <c:v>0.16944341119736678</c:v>
                </c:pt>
                <c:pt idx="5">
                  <c:v>0.19485140566205791</c:v>
                </c:pt>
                <c:pt idx="6">
                  <c:v>0.22661139874292185</c:v>
                </c:pt>
                <c:pt idx="7">
                  <c:v>0.26631139009400168</c:v>
                </c:pt>
                <c:pt idx="8">
                  <c:v>0.31593637928285151</c:v>
                </c:pt>
                <c:pt idx="9">
                  <c:v>0.37796761576891386</c:v>
                </c:pt>
                <c:pt idx="10">
                  <c:v>0.45550666137649171</c:v>
                </c:pt>
                <c:pt idx="11">
                  <c:v>0.5524304683859641</c:v>
                </c:pt>
                <c:pt idx="12">
                  <c:v>0.67358522714780433</c:v>
                </c:pt>
                <c:pt idx="13">
                  <c:v>0.82502867560010473</c:v>
                </c:pt>
                <c:pt idx="14">
                  <c:v>1.0143329861654806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891-4BA7-A859-D60A3692D210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Competitive!$BC$36:$BC$50</c:f>
              <c:numCache>
                <c:formatCode>General</c:formatCode>
                <c:ptCount val="15"/>
                <c:pt idx="0">
                  <c:v>0.11826493038116631</c:v>
                </c:pt>
                <c:pt idx="1">
                  <c:v>0.1308783046418073</c:v>
                </c:pt>
                <c:pt idx="2">
                  <c:v>0.14664502246760855</c:v>
                </c:pt>
                <c:pt idx="3">
                  <c:v>0.16635341974986009</c:v>
                </c:pt>
                <c:pt idx="4">
                  <c:v>0.19098891635267454</c:v>
                </c:pt>
                <c:pt idx="5">
                  <c:v>0.22178328710619258</c:v>
                </c:pt>
                <c:pt idx="6">
                  <c:v>0.26027625054809017</c:v>
                </c:pt>
                <c:pt idx="7">
                  <c:v>0.30839245485046213</c:v>
                </c:pt>
                <c:pt idx="8">
                  <c:v>0.36853771022842707</c:v>
                </c:pt>
                <c:pt idx="9">
                  <c:v>0.4437192794508833</c:v>
                </c:pt>
                <c:pt idx="10">
                  <c:v>0.53769624097895352</c:v>
                </c:pt>
                <c:pt idx="11">
                  <c:v>0.65516744288904138</c:v>
                </c:pt>
                <c:pt idx="12">
                  <c:v>0.80200644527665099</c:v>
                </c:pt>
                <c:pt idx="13">
                  <c:v>0.98555519826116311</c:v>
                </c:pt>
                <c:pt idx="14">
                  <c:v>1.2149911394918034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891-4BA7-A859-D60A3692D210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Competitive!$BD$36:$BD$50</c:f>
              <c:numCache>
                <c:formatCode>General</c:formatCode>
                <c:ptCount val="15"/>
                <c:pt idx="0">
                  <c:v>0.12929622902068386</c:v>
                </c:pt>
                <c:pt idx="1">
                  <c:v>0.14466742794120427</c:v>
                </c:pt>
                <c:pt idx="2">
                  <c:v>0.16388142659185476</c:v>
                </c:pt>
                <c:pt idx="3">
                  <c:v>0.18789892490516785</c:v>
                </c:pt>
                <c:pt idx="4">
                  <c:v>0.21792079779680923</c:v>
                </c:pt>
                <c:pt idx="5">
                  <c:v>0.25544813891136098</c:v>
                </c:pt>
                <c:pt idx="6">
                  <c:v>0.30235731530455068</c:v>
                </c:pt>
                <c:pt idx="7">
                  <c:v>0.36099378579603775</c:v>
                </c:pt>
                <c:pt idx="8">
                  <c:v>0.43428937391039663</c:v>
                </c:pt>
                <c:pt idx="9">
                  <c:v>0.52590885905334517</c:v>
                </c:pt>
                <c:pt idx="10">
                  <c:v>0.6404332154820308</c:v>
                </c:pt>
                <c:pt idx="11">
                  <c:v>0.78358866101788793</c:v>
                </c:pt>
                <c:pt idx="12">
                  <c:v>0.96253296793770926</c:v>
                </c:pt>
                <c:pt idx="13">
                  <c:v>1.1862133515874858</c:v>
                </c:pt>
                <c:pt idx="14">
                  <c:v>1.4658138311497069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891-4BA7-A859-D60A3692D210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891-4BA7-A859-D60A3692D210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891-4BA7-A859-D60A3692D210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891-4BA7-A859-D60A3692D210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891-4BA7-A859-D60A3692D210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891-4BA7-A859-D60A3692D210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891-4BA7-A859-D60A3692D210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891-4BA7-A859-D60A3692D210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891-4BA7-A859-D60A3692D210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891-4BA7-A859-D60A3692D210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891-4BA7-A859-D60A3692D210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891-4BA7-A859-D60A3692D210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891-4BA7-A859-D60A3692D210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891-4BA7-A859-D60A3692D210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891-4BA7-A859-D60A3692D210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891-4BA7-A859-D60A3692D210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891-4BA7-A859-D60A3692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Competitive!$AP$69:$BE$69</c:f>
              <c:numCache>
                <c:formatCode>General</c:formatCode>
                <c:ptCount val="16"/>
                <c:pt idx="0">
                  <c:v>7.4139735823095992E-2</c:v>
                </c:pt>
                <c:pt idx="1">
                  <c:v>7.6565544047819817E-2</c:v>
                </c:pt>
                <c:pt idx="2">
                  <c:v>7.7171996104000773E-2</c:v>
                </c:pt>
                <c:pt idx="3">
                  <c:v>7.7930061174226975E-2</c:v>
                </c:pt>
                <c:pt idx="4">
                  <c:v>7.8877642512009724E-2</c:v>
                </c:pt>
                <c:pt idx="5">
                  <c:v>8.0062119184238154E-2</c:v>
                </c:pt>
                <c:pt idx="6">
                  <c:v>8.154271502452369E-2</c:v>
                </c:pt>
                <c:pt idx="7">
                  <c:v>8.3393459824880639E-2</c:v>
                </c:pt>
                <c:pt idx="8">
                  <c:v>8.5706890825326773E-2</c:v>
                </c:pt>
                <c:pt idx="9">
                  <c:v>8.8598679575884479E-2</c:v>
                </c:pt>
                <c:pt idx="10">
                  <c:v>9.221341551408159E-2</c:v>
                </c:pt>
                <c:pt idx="11">
                  <c:v>9.6731835436827993E-2</c:v>
                </c:pt>
                <c:pt idx="12">
                  <c:v>0.102379860340261</c:v>
                </c:pt>
                <c:pt idx="13">
                  <c:v>0.10943989146955224</c:v>
                </c:pt>
                <c:pt idx="14">
                  <c:v>0.11826493038116631</c:v>
                </c:pt>
                <c:pt idx="15">
                  <c:v>0.12929622902068386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34-47AC-BCA0-153CB9A439F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Competitive!$AP$70:$BE$70</c:f>
              <c:numCache>
                <c:formatCode>General</c:formatCode>
                <c:ptCount val="16"/>
                <c:pt idx="0">
                  <c:v>7.5721811444219411E-2</c:v>
                </c:pt>
                <c:pt idx="1">
                  <c:v>7.8754071725124206E-2</c:v>
                </c:pt>
                <c:pt idx="2">
                  <c:v>7.9512136795350408E-2</c:v>
                </c:pt>
                <c:pt idx="3">
                  <c:v>8.0459718133133143E-2</c:v>
                </c:pt>
                <c:pt idx="4">
                  <c:v>8.1644194805361572E-2</c:v>
                </c:pt>
                <c:pt idx="5">
                  <c:v>8.3124790645647123E-2</c:v>
                </c:pt>
                <c:pt idx="6">
                  <c:v>8.4975535446004044E-2</c:v>
                </c:pt>
                <c:pt idx="7">
                  <c:v>8.7288966446450206E-2</c:v>
                </c:pt>
                <c:pt idx="8">
                  <c:v>9.0180755197007884E-2</c:v>
                </c:pt>
                <c:pt idx="9">
                  <c:v>9.3795491135205009E-2</c:v>
                </c:pt>
                <c:pt idx="10">
                  <c:v>9.8313911057951425E-2</c:v>
                </c:pt>
                <c:pt idx="11">
                  <c:v>0.10396193596138442</c:v>
                </c:pt>
                <c:pt idx="12">
                  <c:v>0.11102196709067565</c:v>
                </c:pt>
                <c:pt idx="13">
                  <c:v>0.11984700600228973</c:v>
                </c:pt>
                <c:pt idx="14">
                  <c:v>0.1308783046418073</c:v>
                </c:pt>
                <c:pt idx="15">
                  <c:v>0.14466742794120427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34-47AC-BCA0-153CB9A439F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Competitive!$AP$71:$BE$71</c:f>
              <c:numCache>
                <c:formatCode>General</c:formatCode>
                <c:ptCount val="16"/>
                <c:pt idx="0">
                  <c:v>7.7699405970623706E-2</c:v>
                </c:pt>
                <c:pt idx="1">
                  <c:v>8.1489731321754688E-2</c:v>
                </c:pt>
                <c:pt idx="2">
                  <c:v>8.2437312659537423E-2</c:v>
                </c:pt>
                <c:pt idx="3">
                  <c:v>8.3621789331765867E-2</c:v>
                </c:pt>
                <c:pt idx="4">
                  <c:v>8.5102385172051404E-2</c:v>
                </c:pt>
                <c:pt idx="5">
                  <c:v>8.6953129972408325E-2</c:v>
                </c:pt>
                <c:pt idx="6">
                  <c:v>8.9266560972854486E-2</c:v>
                </c:pt>
                <c:pt idx="7">
                  <c:v>9.2158349723412178E-2</c:v>
                </c:pt>
                <c:pt idx="8">
                  <c:v>9.5773085661609289E-2</c:v>
                </c:pt>
                <c:pt idx="9">
                  <c:v>0.10029150558435569</c:v>
                </c:pt>
                <c:pt idx="10">
                  <c:v>0.10593953048778869</c:v>
                </c:pt>
                <c:pt idx="11">
                  <c:v>0.11299956161707994</c:v>
                </c:pt>
                <c:pt idx="12">
                  <c:v>0.12182460052869401</c:v>
                </c:pt>
                <c:pt idx="13">
                  <c:v>0.13285589916821158</c:v>
                </c:pt>
                <c:pt idx="14">
                  <c:v>0.14664502246760855</c:v>
                </c:pt>
                <c:pt idx="15">
                  <c:v>0.16388142659185476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34-47AC-BCA0-153CB9A439F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Competitive!$AP$72:$BE$72</c:f>
              <c:numCache>
                <c:formatCode>General</c:formatCode>
                <c:ptCount val="16"/>
                <c:pt idx="0">
                  <c:v>8.017139912862907E-2</c:v>
                </c:pt>
                <c:pt idx="1">
                  <c:v>8.4909305817542788E-2</c:v>
                </c:pt>
                <c:pt idx="2">
                  <c:v>8.6093782489771217E-2</c:v>
                </c:pt>
                <c:pt idx="3">
                  <c:v>8.7574378330056754E-2</c:v>
                </c:pt>
                <c:pt idx="4">
                  <c:v>8.9425123130413689E-2</c:v>
                </c:pt>
                <c:pt idx="5">
                  <c:v>9.1738554130859837E-2</c:v>
                </c:pt>
                <c:pt idx="6">
                  <c:v>9.4630342881417528E-2</c:v>
                </c:pt>
                <c:pt idx="7">
                  <c:v>9.8245078819614653E-2</c:v>
                </c:pt>
                <c:pt idx="8">
                  <c:v>0.10276349874236106</c:v>
                </c:pt>
                <c:pt idx="9">
                  <c:v>0.10841152364579405</c:v>
                </c:pt>
                <c:pt idx="10">
                  <c:v>0.11547155477508529</c:v>
                </c:pt>
                <c:pt idx="11">
                  <c:v>0.12429659368669935</c:v>
                </c:pt>
                <c:pt idx="12">
                  <c:v>0.13532789232621695</c:v>
                </c:pt>
                <c:pt idx="13">
                  <c:v>0.14911701562561389</c:v>
                </c:pt>
                <c:pt idx="14">
                  <c:v>0.16635341974986009</c:v>
                </c:pt>
                <c:pt idx="15">
                  <c:v>0.18789892490516785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34-47AC-BCA0-153CB9A439F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Competitive!$AP$73:$BE$73</c:f>
              <c:numCache>
                <c:formatCode>General</c:formatCode>
                <c:ptCount val="16"/>
                <c:pt idx="0">
                  <c:v>8.3261390576135741E-2</c:v>
                </c:pt>
                <c:pt idx="1">
                  <c:v>8.9183773937277902E-2</c:v>
                </c:pt>
                <c:pt idx="2">
                  <c:v>9.0664369777563439E-2</c:v>
                </c:pt>
                <c:pt idx="3">
                  <c:v>9.251511457792036E-2</c:v>
                </c:pt>
                <c:pt idx="4">
                  <c:v>9.4828545578366522E-2</c:v>
                </c:pt>
                <c:pt idx="5">
                  <c:v>9.7720334328924213E-2</c:v>
                </c:pt>
                <c:pt idx="6">
                  <c:v>0.10133507026712134</c:v>
                </c:pt>
                <c:pt idx="7">
                  <c:v>0.10585349018986774</c:v>
                </c:pt>
                <c:pt idx="8">
                  <c:v>0.11150151509330074</c:v>
                </c:pt>
                <c:pt idx="9">
                  <c:v>0.11856154622259199</c:v>
                </c:pt>
                <c:pt idx="10">
                  <c:v>0.12738658513420603</c:v>
                </c:pt>
                <c:pt idx="11">
                  <c:v>0.1384178837737236</c:v>
                </c:pt>
                <c:pt idx="12">
                  <c:v>0.15220700707312057</c:v>
                </c:pt>
                <c:pt idx="13">
                  <c:v>0.16944341119736678</c:v>
                </c:pt>
                <c:pt idx="14">
                  <c:v>0.19098891635267454</c:v>
                </c:pt>
                <c:pt idx="15">
                  <c:v>0.21792079779680923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634-47AC-BCA0-153CB9A439F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Competitive!$AP$74:$BE$74</c:f>
              <c:numCache>
                <c:formatCode>General</c:formatCode>
                <c:ptCount val="16"/>
                <c:pt idx="0">
                  <c:v>8.7123879885519104E-2</c:v>
                </c:pt>
                <c:pt idx="1">
                  <c:v>9.4526859086946816E-2</c:v>
                </c:pt>
                <c:pt idx="2">
                  <c:v>9.6377603887303723E-2</c:v>
                </c:pt>
                <c:pt idx="3">
                  <c:v>9.8691034887749884E-2</c:v>
                </c:pt>
                <c:pt idx="4">
                  <c:v>0.10158282363830758</c:v>
                </c:pt>
                <c:pt idx="5">
                  <c:v>0.1051975595765047</c:v>
                </c:pt>
                <c:pt idx="6">
                  <c:v>0.1097159794992511</c:v>
                </c:pt>
                <c:pt idx="7">
                  <c:v>0.11536400440268411</c:v>
                </c:pt>
                <c:pt idx="8">
                  <c:v>0.12242403553197535</c:v>
                </c:pt>
                <c:pt idx="9">
                  <c:v>0.13124907444358938</c:v>
                </c:pt>
                <c:pt idx="10">
                  <c:v>0.14228037308310698</c:v>
                </c:pt>
                <c:pt idx="11">
                  <c:v>0.15606949638250395</c:v>
                </c:pt>
                <c:pt idx="12">
                  <c:v>0.17330590050675013</c:v>
                </c:pt>
                <c:pt idx="13">
                  <c:v>0.19485140566205791</c:v>
                </c:pt>
                <c:pt idx="14">
                  <c:v>0.22178328710619258</c:v>
                </c:pt>
                <c:pt idx="15">
                  <c:v>0.25544813891136098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634-47AC-BCA0-153CB9A439F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Competitive!$AP$75:$BE$75</c:f>
              <c:numCache>
                <c:formatCode>General</c:formatCode>
                <c:ptCount val="16"/>
                <c:pt idx="0">
                  <c:v>9.1951991522248311E-2</c:v>
                </c:pt>
                <c:pt idx="1">
                  <c:v>0.10120571552403294</c:v>
                </c:pt>
                <c:pt idx="2">
                  <c:v>0.10351914652447908</c:v>
                </c:pt>
                <c:pt idx="3">
                  <c:v>0.1064109352750368</c:v>
                </c:pt>
                <c:pt idx="4">
                  <c:v>0.11002567121323391</c:v>
                </c:pt>
                <c:pt idx="5">
                  <c:v>0.11454409113598031</c:v>
                </c:pt>
                <c:pt idx="6">
                  <c:v>0.12019211603941331</c:v>
                </c:pt>
                <c:pt idx="7">
                  <c:v>0.12725214716870456</c:v>
                </c:pt>
                <c:pt idx="8">
                  <c:v>0.1360771860803186</c:v>
                </c:pt>
                <c:pt idx="9">
                  <c:v>0.14710848471983617</c:v>
                </c:pt>
                <c:pt idx="10">
                  <c:v>0.16089760801923317</c:v>
                </c:pt>
                <c:pt idx="11">
                  <c:v>0.17813401214347938</c:v>
                </c:pt>
                <c:pt idx="12">
                  <c:v>0.19967951729878711</c:v>
                </c:pt>
                <c:pt idx="13">
                  <c:v>0.22661139874292185</c:v>
                </c:pt>
                <c:pt idx="14">
                  <c:v>0.26027625054809017</c:v>
                </c:pt>
                <c:pt idx="15">
                  <c:v>0.30235731530455068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34-47AC-BCA0-153CB9A439F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Competitive!$AP$76:$BE$76</c:f>
              <c:numCache>
                <c:formatCode>General</c:formatCode>
                <c:ptCount val="16"/>
                <c:pt idx="0">
                  <c:v>9.798713106815983E-2</c:v>
                </c:pt>
                <c:pt idx="1">
                  <c:v>0.10955428607039062</c:v>
                </c:pt>
                <c:pt idx="2">
                  <c:v>0.1124460748209483</c:v>
                </c:pt>
                <c:pt idx="3">
                  <c:v>0.11606081075914541</c:v>
                </c:pt>
                <c:pt idx="4">
                  <c:v>0.12057923068189182</c:v>
                </c:pt>
                <c:pt idx="5">
                  <c:v>0.12622725558532483</c:v>
                </c:pt>
                <c:pt idx="6">
                  <c:v>0.13328728671461607</c:v>
                </c:pt>
                <c:pt idx="7">
                  <c:v>0.14211232562623013</c:v>
                </c:pt>
                <c:pt idx="8">
                  <c:v>0.15314362426574768</c:v>
                </c:pt>
                <c:pt idx="9">
                  <c:v>0.16693274756514467</c:v>
                </c:pt>
                <c:pt idx="10">
                  <c:v>0.18416915168939085</c:v>
                </c:pt>
                <c:pt idx="11">
                  <c:v>0.20571465684469861</c:v>
                </c:pt>
                <c:pt idx="12">
                  <c:v>0.23264653828883336</c:v>
                </c:pt>
                <c:pt idx="13">
                  <c:v>0.26631139009400168</c:v>
                </c:pt>
                <c:pt idx="14">
                  <c:v>0.30839245485046213</c:v>
                </c:pt>
                <c:pt idx="15">
                  <c:v>0.36099378579603775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634-47AC-BCA0-153CB9A439F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Competitive!$AP$77:$BE$77</c:f>
              <c:numCache>
                <c:formatCode>General</c:formatCode>
                <c:ptCount val="16"/>
                <c:pt idx="0">
                  <c:v>0.10553105550054921</c:v>
                </c:pt>
                <c:pt idx="1">
                  <c:v>0.11998999925333768</c:v>
                </c:pt>
                <c:pt idx="2">
                  <c:v>0.1236047351915348</c:v>
                </c:pt>
                <c:pt idx="3">
                  <c:v>0.12812315511428121</c:v>
                </c:pt>
                <c:pt idx="4">
                  <c:v>0.13377118001771421</c:v>
                </c:pt>
                <c:pt idx="5">
                  <c:v>0.14083121114700545</c:v>
                </c:pt>
                <c:pt idx="6">
                  <c:v>0.14965625005861949</c:v>
                </c:pt>
                <c:pt idx="7">
                  <c:v>0.16068754869813709</c:v>
                </c:pt>
                <c:pt idx="8">
                  <c:v>0.17447667199753406</c:v>
                </c:pt>
                <c:pt idx="9">
                  <c:v>0.19171307612178023</c:v>
                </c:pt>
                <c:pt idx="10">
                  <c:v>0.21325858127708802</c:v>
                </c:pt>
                <c:pt idx="11">
                  <c:v>0.24019046272122271</c:v>
                </c:pt>
                <c:pt idx="12">
                  <c:v>0.27385531452639106</c:v>
                </c:pt>
                <c:pt idx="13">
                  <c:v>0.31593637928285151</c:v>
                </c:pt>
                <c:pt idx="14">
                  <c:v>0.36853771022842707</c:v>
                </c:pt>
                <c:pt idx="15">
                  <c:v>0.43428937391039663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634-47AC-BCA0-153CB9A439F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Competitive!$AP$78:$BE$78</c:f>
              <c:numCache>
                <c:formatCode>General</c:formatCode>
                <c:ptCount val="16"/>
                <c:pt idx="0">
                  <c:v>0.11496096104103594</c:v>
                </c:pt>
                <c:pt idx="1">
                  <c:v>0.13303464073202154</c:v>
                </c:pt>
                <c:pt idx="2">
                  <c:v>0.13755306065476794</c:v>
                </c:pt>
                <c:pt idx="3">
                  <c:v>0.14320108555820091</c:v>
                </c:pt>
                <c:pt idx="4">
                  <c:v>0.15026111668749217</c:v>
                </c:pt>
                <c:pt idx="5">
                  <c:v>0.15908615559910624</c:v>
                </c:pt>
                <c:pt idx="6">
                  <c:v>0.17011745423862379</c:v>
                </c:pt>
                <c:pt idx="7">
                  <c:v>0.18390657753802081</c:v>
                </c:pt>
                <c:pt idx="8">
                  <c:v>0.20114298166226699</c:v>
                </c:pt>
                <c:pt idx="9">
                  <c:v>0.22268848681757475</c:v>
                </c:pt>
                <c:pt idx="10">
                  <c:v>0.24962036826170944</c:v>
                </c:pt>
                <c:pt idx="11">
                  <c:v>0.28328522006687784</c:v>
                </c:pt>
                <c:pt idx="12">
                  <c:v>0.32536628482333829</c:v>
                </c:pt>
                <c:pt idx="13">
                  <c:v>0.37796761576891386</c:v>
                </c:pt>
                <c:pt idx="14">
                  <c:v>0.4437192794508833</c:v>
                </c:pt>
                <c:pt idx="15">
                  <c:v>0.52590885905334517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634-47AC-BCA0-153CB9A439F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Competitive!$AP$79:$BE$79</c:f>
              <c:numCache>
                <c:formatCode>General</c:formatCode>
                <c:ptCount val="16"/>
                <c:pt idx="0">
                  <c:v>0.12674834296664433</c:v>
                </c:pt>
                <c:pt idx="1">
                  <c:v>0.14934044258037635</c:v>
                </c:pt>
                <c:pt idx="2">
                  <c:v>0.15498846748380934</c:v>
                </c:pt>
                <c:pt idx="3">
                  <c:v>0.16204849861310058</c:v>
                </c:pt>
                <c:pt idx="4">
                  <c:v>0.17087353752471465</c:v>
                </c:pt>
                <c:pt idx="5">
                  <c:v>0.18190483616423223</c:v>
                </c:pt>
                <c:pt idx="6">
                  <c:v>0.19569395946362919</c:v>
                </c:pt>
                <c:pt idx="7">
                  <c:v>0.2129303635878754</c:v>
                </c:pt>
                <c:pt idx="8">
                  <c:v>0.23447586874318313</c:v>
                </c:pt>
                <c:pt idx="9">
                  <c:v>0.26140775018731788</c:v>
                </c:pt>
                <c:pt idx="10">
                  <c:v>0.29507260199248619</c:v>
                </c:pt>
                <c:pt idx="11">
                  <c:v>0.33715366674894665</c:v>
                </c:pt>
                <c:pt idx="12">
                  <c:v>0.38975499769452226</c:v>
                </c:pt>
                <c:pt idx="13">
                  <c:v>0.45550666137649171</c:v>
                </c:pt>
                <c:pt idx="14">
                  <c:v>0.53769624097895352</c:v>
                </c:pt>
                <c:pt idx="15">
                  <c:v>0.6404332154820308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634-47AC-BCA0-153CB9A439F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Competitive!$AP$80:$BE$80</c:f>
              <c:numCache>
                <c:formatCode>General</c:formatCode>
                <c:ptCount val="16"/>
                <c:pt idx="0">
                  <c:v>0.14148257037365489</c:v>
                </c:pt>
                <c:pt idx="1">
                  <c:v>0.1697226948908199</c:v>
                </c:pt>
                <c:pt idx="2">
                  <c:v>0.17678272602011111</c:v>
                </c:pt>
                <c:pt idx="3">
                  <c:v>0.18560776493172518</c:v>
                </c:pt>
                <c:pt idx="4">
                  <c:v>0.19663906357124275</c:v>
                </c:pt>
                <c:pt idx="5">
                  <c:v>0.21042818687063974</c:v>
                </c:pt>
                <c:pt idx="6">
                  <c:v>0.22766459099488592</c:v>
                </c:pt>
                <c:pt idx="7">
                  <c:v>0.24921009615019371</c:v>
                </c:pt>
                <c:pt idx="8">
                  <c:v>0.27614197759432835</c:v>
                </c:pt>
                <c:pt idx="9">
                  <c:v>0.30980682939949672</c:v>
                </c:pt>
                <c:pt idx="10">
                  <c:v>0.35188789415595723</c:v>
                </c:pt>
                <c:pt idx="11">
                  <c:v>0.40448922510153279</c:v>
                </c:pt>
                <c:pt idx="12">
                  <c:v>0.47024088878350229</c:v>
                </c:pt>
                <c:pt idx="13">
                  <c:v>0.5524304683859641</c:v>
                </c:pt>
                <c:pt idx="14">
                  <c:v>0.65516744288904138</c:v>
                </c:pt>
                <c:pt idx="15">
                  <c:v>0.78358866101788793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634-47AC-BCA0-153CB9A439F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Competitive!$AP$81:$BF$81</c:f>
              <c:numCache>
                <c:formatCode>General</c:formatCode>
                <c:ptCount val="17"/>
                <c:pt idx="0">
                  <c:v>0.159900354632418</c:v>
                </c:pt>
                <c:pt idx="1">
                  <c:v>0.19520051027887425</c:v>
                </c:pt>
                <c:pt idx="2">
                  <c:v>0.20402554919048829</c:v>
                </c:pt>
                <c:pt idx="3">
                  <c:v>0.21505684783000587</c:v>
                </c:pt>
                <c:pt idx="4">
                  <c:v>0.2288459711294028</c:v>
                </c:pt>
                <c:pt idx="5">
                  <c:v>0.24608237525364907</c:v>
                </c:pt>
                <c:pt idx="6">
                  <c:v>0.2676278804089568</c:v>
                </c:pt>
                <c:pt idx="7">
                  <c:v>0.29455976185309157</c:v>
                </c:pt>
                <c:pt idx="8">
                  <c:v>0.32822461365825983</c:v>
                </c:pt>
                <c:pt idx="9">
                  <c:v>0.37030567841472034</c:v>
                </c:pt>
                <c:pt idx="10">
                  <c:v>0.42290700936029585</c:v>
                </c:pt>
                <c:pt idx="11">
                  <c:v>0.48865867304226535</c:v>
                </c:pt>
                <c:pt idx="12">
                  <c:v>0.57084825264472727</c:v>
                </c:pt>
                <c:pt idx="13">
                  <c:v>0.67358522714780433</c:v>
                </c:pt>
                <c:pt idx="14">
                  <c:v>0.80200644527665099</c:v>
                </c:pt>
                <c:pt idx="15">
                  <c:v>0.96253296793770926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634-47AC-BCA0-153CB9A439F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Competitive!$AP$82:$BE$82</c:f>
              <c:numCache>
                <c:formatCode>General</c:formatCode>
                <c:ptCount val="16"/>
                <c:pt idx="0">
                  <c:v>0.18292258495587191</c:v>
                </c:pt>
                <c:pt idx="1">
                  <c:v>0.22704777951394223</c:v>
                </c:pt>
                <c:pt idx="2">
                  <c:v>0.23807907815345977</c:v>
                </c:pt>
                <c:pt idx="3">
                  <c:v>0.25186820145285671</c:v>
                </c:pt>
                <c:pt idx="4">
                  <c:v>0.26910460557710297</c:v>
                </c:pt>
                <c:pt idx="5">
                  <c:v>0.29065011073241076</c:v>
                </c:pt>
                <c:pt idx="6">
                  <c:v>0.31758199217654537</c:v>
                </c:pt>
                <c:pt idx="7">
                  <c:v>0.3512468439817138</c:v>
                </c:pt>
                <c:pt idx="8">
                  <c:v>0.39332790873817419</c:v>
                </c:pt>
                <c:pt idx="9">
                  <c:v>0.44592923968374981</c:v>
                </c:pt>
                <c:pt idx="10">
                  <c:v>0.51168090336571925</c:v>
                </c:pt>
                <c:pt idx="11">
                  <c:v>0.59387048296818112</c:v>
                </c:pt>
                <c:pt idx="12">
                  <c:v>0.6966074574712583</c:v>
                </c:pt>
                <c:pt idx="13">
                  <c:v>0.82502867560010473</c:v>
                </c:pt>
                <c:pt idx="14">
                  <c:v>0.98555519826116311</c:v>
                </c:pt>
                <c:pt idx="15">
                  <c:v>1.1862133515874858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634-47AC-BCA0-153CB9A439F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Competitive!$AP$83:$BE$83</c:f>
              <c:numCache>
                <c:formatCode>General</c:formatCode>
                <c:ptCount val="16"/>
                <c:pt idx="0">
                  <c:v>0.21170037286018931</c:v>
                </c:pt>
                <c:pt idx="1">
                  <c:v>0.26685686605777725</c:v>
                </c:pt>
                <c:pt idx="2">
                  <c:v>0.28064598935717416</c:v>
                </c:pt>
                <c:pt idx="3">
                  <c:v>0.29788239348142037</c:v>
                </c:pt>
                <c:pt idx="4">
                  <c:v>0.3194278986367281</c:v>
                </c:pt>
                <c:pt idx="5">
                  <c:v>0.34635978008086282</c:v>
                </c:pt>
                <c:pt idx="6">
                  <c:v>0.38002463188603119</c:v>
                </c:pt>
                <c:pt idx="7">
                  <c:v>0.42210569664249165</c:v>
                </c:pt>
                <c:pt idx="8">
                  <c:v>0.47470702758806715</c:v>
                </c:pt>
                <c:pt idx="9">
                  <c:v>0.54045869127003665</c:v>
                </c:pt>
                <c:pt idx="10">
                  <c:v>0.62264827087249841</c:v>
                </c:pt>
                <c:pt idx="11">
                  <c:v>0.7253852453755758</c:v>
                </c:pt>
                <c:pt idx="12">
                  <c:v>0.85380646350442235</c:v>
                </c:pt>
                <c:pt idx="13">
                  <c:v>1.0143329861654806</c:v>
                </c:pt>
                <c:pt idx="14">
                  <c:v>1.2149911394918034</c:v>
                </c:pt>
                <c:pt idx="15">
                  <c:v>1.4658138311497069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634-47AC-BCA0-153CB9A439F5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634-47AC-BCA0-153CB9A439F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634-47AC-BCA0-153CB9A439F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634-47AC-BCA0-153CB9A439F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634-47AC-BCA0-153CB9A439F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634-47AC-BCA0-153CB9A439F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634-47AC-BCA0-153CB9A439F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634-47AC-BCA0-153CB9A439F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634-47AC-BCA0-153CB9A439F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634-47AC-BCA0-153CB9A439F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634-47AC-BCA0-153CB9A439F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634-47AC-BCA0-153CB9A439F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634-47AC-BCA0-153CB9A439F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D634-47AC-BCA0-153CB9A439F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D634-47AC-BCA0-153CB9A439F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Competitive!$BF$83:$BU$83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D634-47AC-BCA0-153CB9A4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Uncompetitive!$X$21:$X$260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Uncompetitive!$Y$21:$Y$260</c:f>
              <c:numCache>
                <c:formatCode>General</c:formatCode>
                <c:ptCount val="240"/>
                <c:pt idx="0">
                  <c:v>15.331408682831631</c:v>
                </c:pt>
                <c:pt idx="1">
                  <c:v>14.580901060856156</c:v>
                </c:pt>
                <c:pt idx="2">
                  <c:v>13.740137030176866</c:v>
                </c:pt>
                <c:pt idx="3">
                  <c:v>12.816365332956231</c:v>
                </c:pt>
                <c:pt idx="4">
                  <c:v>11.822784141894878</c:v>
                </c:pt>
                <c:pt idx="5">
                  <c:v>10.778306768755842</c:v>
                </c:pt>
                <c:pt idx="6">
                  <c:v>9.7064212043620177</c:v>
                </c:pt>
                <c:pt idx="7">
                  <c:v>8.6332209852909454</c:v>
                </c:pt>
                <c:pt idx="8">
                  <c:v>7.584927119451029</c:v>
                </c:pt>
                <c:pt idx="9">
                  <c:v>6.5853844596225457</c:v>
                </c:pt>
                <c:pt idx="10">
                  <c:v>5.6540243931874663</c:v>
                </c:pt>
                <c:pt idx="11">
                  <c:v>4.8046349024553612</c:v>
                </c:pt>
                <c:pt idx="12">
                  <c:v>4.0450400037873173</c:v>
                </c:pt>
                <c:pt idx="13">
                  <c:v>3.377564525525615</c:v>
                </c:pt>
                <c:pt idx="14">
                  <c:v>2.8000220184752531</c:v>
                </c:pt>
                <c:pt idx="15">
                  <c:v>14.131637185417336</c:v>
                </c:pt>
                <c:pt idx="16">
                  <c:v>13.491544544761553</c:v>
                </c:pt>
                <c:pt idx="17">
                  <c:v>12.768602102726998</c:v>
                </c:pt>
                <c:pt idx="18">
                  <c:v>11.967037180483166</c:v>
                </c:pt>
                <c:pt idx="19">
                  <c:v>11.096306574553511</c:v>
                </c:pt>
                <c:pt idx="20">
                  <c:v>10.171224192945555</c:v>
                </c:pt>
                <c:pt idx="21">
                  <c:v>9.2113080762974437</c:v>
                </c:pt>
                <c:pt idx="22">
                  <c:v>8.2393189943043552</c:v>
                </c:pt>
                <c:pt idx="23">
                  <c:v>7.2791830418549921</c:v>
                </c:pt>
                <c:pt idx="24">
                  <c:v>6.3536820174920816</c:v>
                </c:pt>
                <c:pt idx="25">
                  <c:v>5.4823718786285909</c:v>
                </c:pt>
                <c:pt idx="26">
                  <c:v>4.6801144007604272</c:v>
                </c:pt>
                <c:pt idx="27">
                  <c:v>3.9564165179476558</c:v>
                </c:pt>
                <c:pt idx="28">
                  <c:v>3.3155514280730705</c:v>
                </c:pt>
                <c:pt idx="29">
                  <c:v>2.757269212977806</c:v>
                </c:pt>
                <c:pt idx="30">
                  <c:v>13.860471646007051</c:v>
                </c:pt>
                <c:pt idx="31">
                  <c:v>13.244172561037244</c:v>
                </c:pt>
                <c:pt idx="32">
                  <c:v>12.546812706704893</c:v>
                </c:pt>
                <c:pt idx="33">
                  <c:v>11.772007292045474</c:v>
                </c:pt>
                <c:pt idx="34">
                  <c:v>10.928426142508197</c:v>
                </c:pt>
                <c:pt idx="35">
                  <c:v>10.029990678555761</c:v>
                </c:pt>
                <c:pt idx="36">
                  <c:v>9.0953226489024601</c:v>
                </c:pt>
                <c:pt idx="37">
                  <c:v>8.1463964974409198</c:v>
                </c:pt>
                <c:pt idx="38">
                  <c:v>7.2065599634141915</c:v>
                </c:pt>
                <c:pt idx="39">
                  <c:v>6.2982817868680829</c:v>
                </c:pt>
                <c:pt idx="40">
                  <c:v>5.4410750013542701</c:v>
                </c:pt>
                <c:pt idx="41">
                  <c:v>4.6499862726456103</c:v>
                </c:pt>
                <c:pt idx="42">
                  <c:v>3.934864112186474</c:v>
                </c:pt>
                <c:pt idx="43">
                  <c:v>3.3004023339535276</c:v>
                </c:pt>
                <c:pt idx="44">
                  <c:v>2.7467842300779282</c:v>
                </c:pt>
                <c:pt idx="45">
                  <c:v>13.535806134532285</c:v>
                </c:pt>
                <c:pt idx="46">
                  <c:v>12.947428273755962</c:v>
                </c:pt>
                <c:pt idx="47">
                  <c:v>12.280180751805581</c:v>
                </c:pt>
                <c:pt idx="48">
                  <c:v>11.536980854934214</c:v>
                </c:pt>
                <c:pt idx="49">
                  <c:v>10.725586565388669</c:v>
                </c:pt>
                <c:pt idx="50">
                  <c:v>9.8588703105138276</c:v>
                </c:pt>
                <c:pt idx="51">
                  <c:v>8.9543847209881573</c:v>
                </c:pt>
                <c:pt idx="52">
                  <c:v>8.0331498291904175</c:v>
                </c:pt>
                <c:pt idx="53">
                  <c:v>7.1177938040144779</c:v>
                </c:pt>
                <c:pt idx="54">
                  <c:v>6.2303754461742349</c:v>
                </c:pt>
                <c:pt idx="55">
                  <c:v>5.3903206437915232</c:v>
                </c:pt>
                <c:pt idx="56">
                  <c:v>4.6128672400525277</c:v>
                </c:pt>
                <c:pt idx="57">
                  <c:v>3.908251575503995</c:v>
                </c:pt>
                <c:pt idx="58">
                  <c:v>3.2816595357141853</c:v>
                </c:pt>
                <c:pt idx="59">
                  <c:v>2.7337896079188098</c:v>
                </c:pt>
                <c:pt idx="60">
                  <c:v>13.150754620399541</c:v>
                </c:pt>
                <c:pt idx="61">
                  <c:v>12.594688067001973</c:v>
                </c:pt>
                <c:pt idx="62">
                  <c:v>11.962414592514996</c:v>
                </c:pt>
                <c:pt idx="63">
                  <c:v>11.256073489015675</c:v>
                </c:pt>
                <c:pt idx="64">
                  <c:v>10.482385641151224</c:v>
                </c:pt>
                <c:pt idx="65">
                  <c:v>9.6530093865268398</c:v>
                </c:pt>
                <c:pt idx="66">
                  <c:v>8.7842378864808168</c:v>
                </c:pt>
                <c:pt idx="67">
                  <c:v>7.8959435653909216</c:v>
                </c:pt>
                <c:pt idx="68">
                  <c:v>7.0098645771051302</c:v>
                </c:pt>
                <c:pt idx="69">
                  <c:v>6.1475243024354613</c:v>
                </c:pt>
                <c:pt idx="70">
                  <c:v>5.3281938908446644</c:v>
                </c:pt>
                <c:pt idx="71">
                  <c:v>4.5672935788428815</c:v>
                </c:pt>
                <c:pt idx="72">
                  <c:v>3.8754878763232092</c:v>
                </c:pt>
                <c:pt idx="73">
                  <c:v>3.2585282883367168</c:v>
                </c:pt>
                <c:pt idx="74">
                  <c:v>2.7177182138965637</c:v>
                </c:pt>
                <c:pt idx="75">
                  <c:v>12.699189160793592</c:v>
                </c:pt>
                <c:pt idx="76">
                  <c:v>12.179900985260383</c:v>
                </c:pt>
                <c:pt idx="77">
                  <c:v>11.58760844103298</c:v>
                </c:pt>
                <c:pt idx="78">
                  <c:v>10.923607625230057</c:v>
                </c:pt>
                <c:pt idx="79">
                  <c:v>10.193466651078712</c:v>
                </c:pt>
                <c:pt idx="80">
                  <c:v>9.4074653425841657</c:v>
                </c:pt>
                <c:pt idx="81">
                  <c:v>8.5804363237999652</c:v>
                </c:pt>
                <c:pt idx="82">
                  <c:v>7.7308890072341736</c:v>
                </c:pt>
                <c:pt idx="83">
                  <c:v>6.8794702571024668</c:v>
                </c:pt>
                <c:pt idx="84">
                  <c:v>6.0470083775513279</c:v>
                </c:pt>
                <c:pt idx="85">
                  <c:v>5.2525207352863674</c:v>
                </c:pt>
                <c:pt idx="86">
                  <c:v>4.5115773916890776</c:v>
                </c:pt>
                <c:pt idx="87">
                  <c:v>3.8352977366644612</c:v>
                </c:pt>
                <c:pt idx="88">
                  <c:v>3.2300687851107153</c:v>
                </c:pt>
                <c:pt idx="89">
                  <c:v>2.6978927592247461</c:v>
                </c:pt>
                <c:pt idx="90">
                  <c:v>12.17654727398676</c:v>
                </c:pt>
                <c:pt idx="91">
                  <c:v>11.698317885389953</c:v>
                </c:pt>
                <c:pt idx="92">
                  <c:v>11.150884316086195</c:v>
                </c:pt>
                <c:pt idx="93">
                  <c:v>10.534660386169106</c:v>
                </c:pt>
                <c:pt idx="94">
                  <c:v>9.8539687084220748</c:v>
                </c:pt>
                <c:pt idx="95">
                  <c:v>9.1175605824891637</c:v>
                </c:pt>
                <c:pt idx="96">
                  <c:v>8.3386080937847016</c:v>
                </c:pt>
                <c:pt idx="97">
                  <c:v>7.5340275464224957</c:v>
                </c:pt>
                <c:pt idx="98">
                  <c:v>6.7231441609447868</c:v>
                </c:pt>
                <c:pt idx="99">
                  <c:v>5.9258932323101963</c:v>
                </c:pt>
                <c:pt idx="100">
                  <c:v>5.1608992727679111</c:v>
                </c:pt>
                <c:pt idx="101">
                  <c:v>4.4438150433858326</c:v>
                </c:pt>
                <c:pt idx="102">
                  <c:v>3.7862172706235349</c:v>
                </c:pt>
                <c:pt idx="103">
                  <c:v>3.1951859344938125</c:v>
                </c:pt>
                <c:pt idx="104">
                  <c:v>2.6735140217686242</c:v>
                </c:pt>
                <c:pt idx="105">
                  <c:v>11.580780780438591</c:v>
                </c:pt>
                <c:pt idx="106">
                  <c:v>11.147370738708625</c:v>
                </c:pt>
                <c:pt idx="107">
                  <c:v>10.649189139715066</c:v>
                </c:pt>
                <c:pt idx="108">
                  <c:v>10.085766665243201</c:v>
                </c:pt>
                <c:pt idx="109">
                  <c:v>9.4601265529590517</c:v>
                </c:pt>
                <c:pt idx="110">
                  <c:v>8.7793740678133361</c:v>
                </c:pt>
                <c:pt idx="111">
                  <c:v>8.0548393734043788</c:v>
                </c:pt>
                <c:pt idx="112">
                  <c:v>7.3016146685833112</c:v>
                </c:pt>
                <c:pt idx="113">
                  <c:v>6.5374514007987008</c:v>
                </c:pt>
                <c:pt idx="114">
                  <c:v>5.7811552450588923</c:v>
                </c:pt>
                <c:pt idx="115">
                  <c:v>5.0507714199557476</c:v>
                </c:pt>
                <c:pt idx="116">
                  <c:v>4.3619218272041111</c:v>
                </c:pt>
                <c:pt idx="117">
                  <c:v>3.7266053641364825</c:v>
                </c:pt>
                <c:pt idx="118">
                  <c:v>3.1526277682415955</c:v>
                </c:pt>
                <c:pt idx="119">
                  <c:v>2.6436532497456233</c:v>
                </c:pt>
                <c:pt idx="120">
                  <c:v>10.913330042354813</c:v>
                </c:pt>
                <c:pt idx="121">
                  <c:v>10.527606954122135</c:v>
                </c:pt>
                <c:pt idx="122">
                  <c:v>10.082173800434271</c:v>
                </c:pt>
                <c:pt idx="123">
                  <c:v>9.5757260989646014</c:v>
                </c:pt>
                <c:pt idx="124">
                  <c:v>9.0099889517479816</c:v>
                </c:pt>
                <c:pt idx="125">
                  <c:v>8.3903574921248367</c:v>
                </c:pt>
                <c:pt idx="126">
                  <c:v>7.7261801663499234</c:v>
                </c:pt>
                <c:pt idx="127">
                  <c:v>7.0305143087303881</c:v>
                </c:pt>
                <c:pt idx="128">
                  <c:v>6.3192788638375985</c:v>
                </c:pt>
                <c:pt idx="129">
                  <c:v>5.6098808827276496</c:v>
                </c:pt>
                <c:pt idx="130">
                  <c:v>4.9195492796048246</c:v>
                </c:pt>
                <c:pt idx="131">
                  <c:v>4.2637042895396267</c:v>
                </c:pt>
                <c:pt idx="132">
                  <c:v>3.654679223693702</c:v>
                </c:pt>
                <c:pt idx="133">
                  <c:v>3.100998222802188</c:v>
                </c:pt>
                <c:pt idx="134">
                  <c:v>2.6072523890423964</c:v>
                </c:pt>
                <c:pt idx="135">
                  <c:v>10.179937480788904</c:v>
                </c:pt>
                <c:pt idx="136">
                  <c:v>9.843515754434474</c:v>
                </c:pt>
                <c:pt idx="137">
                  <c:v>9.453017238996285</c:v>
                </c:pt>
                <c:pt idx="138">
                  <c:v>9.0064049887011475</c:v>
                </c:pt>
                <c:pt idx="139">
                  <c:v>8.5041752820883101</c:v>
                </c:pt>
                <c:pt idx="140">
                  <c:v>7.9500227643114414</c:v>
                </c:pt>
                <c:pt idx="141">
                  <c:v>7.3512419996073088</c:v>
                </c:pt>
                <c:pt idx="142">
                  <c:v>6.7186928598585958</c:v>
                </c:pt>
                <c:pt idx="143">
                  <c:v>6.0662209933566027</c:v>
                </c:pt>
                <c:pt idx="144">
                  <c:v>5.4095495663218767</c:v>
                </c:pt>
                <c:pt idx="145">
                  <c:v>4.7648084702700677</c:v>
                </c:pt>
                <c:pt idx="146">
                  <c:v>4.1469821229717105</c:v>
                </c:pt>
                <c:pt idx="147">
                  <c:v>3.5685839554530947</c:v>
                </c:pt>
                <c:pt idx="148">
                  <c:v>3.0387916124871888</c:v>
                </c:pt>
                <c:pt idx="149">
                  <c:v>2.5631371117378654</c:v>
                </c:pt>
                <c:pt idx="150">
                  <c:v>9.3910695835696387</c:v>
                </c:pt>
                <c:pt idx="151">
                  <c:v>9.1040327994179222</c:v>
                </c:pt>
                <c:pt idx="152">
                  <c:v>8.7690035263900441</c:v>
                </c:pt>
                <c:pt idx="153">
                  <c:v>8.3833676190906736</c:v>
                </c:pt>
                <c:pt idx="154">
                  <c:v>7.946535025292734</c:v>
                </c:pt>
                <c:pt idx="155">
                  <c:v>7.4605978043797281</c:v>
                </c:pt>
                <c:pt idx="156">
                  <c:v>6.930816331091469</c:v>
                </c:pt>
                <c:pt idx="157">
                  <c:v>6.3657699576004747</c:v>
                </c:pt>
                <c:pt idx="158">
                  <c:v>5.7770412868521266</c:v>
                </c:pt>
                <c:pt idx="159">
                  <c:v>5.1783960619841531</c:v>
                </c:pt>
                <c:pt idx="160">
                  <c:v>4.5845537562796821</c:v>
                </c:pt>
                <c:pt idx="161">
                  <c:v>4.0097690055786206</c:v>
                </c:pt>
                <c:pt idx="162">
                  <c:v>3.4665059941742955</c:v>
                </c:pt>
                <c:pt idx="163">
                  <c:v>2.9644571492634779</c:v>
                </c:pt>
                <c:pt idx="164">
                  <c:v>2.5100488954155016</c:v>
                </c:pt>
                <c:pt idx="165">
                  <c:v>8.5617329270950293</c:v>
                </c:pt>
                <c:pt idx="166">
                  <c:v>8.3225089903830547</c:v>
                </c:pt>
                <c:pt idx="167">
                  <c:v>8.0416438721425614</c:v>
                </c:pt>
                <c:pt idx="168">
                  <c:v>7.716141808419005</c:v>
                </c:pt>
                <c:pt idx="169">
                  <c:v>7.34453535382307</c:v>
                </c:pt>
                <c:pt idx="170">
                  <c:v>6.9275029687685796</c:v>
                </c:pt>
                <c:pt idx="171">
                  <c:v>6.4683977924514888</c:v>
                </c:pt>
                <c:pt idx="172">
                  <c:v>5.973543320407674</c:v>
                </c:pt>
                <c:pt idx="173">
                  <c:v>5.4521575336233772</c:v>
                </c:pt>
                <c:pt idx="174">
                  <c:v>4.915825606328684</c:v>
                </c:pt>
                <c:pt idx="175">
                  <c:v>4.3775481407814132</c:v>
                </c:pt>
                <c:pt idx="176">
                  <c:v>3.8505143182231336</c:v>
                </c:pt>
                <c:pt idx="177">
                  <c:v>3.3468372652629643</c:v>
                </c:pt>
                <c:pt idx="178">
                  <c:v>2.8765014666466042</c:v>
                </c:pt>
                <c:pt idx="179">
                  <c:v>2.4467031303443081</c:v>
                </c:pt>
                <c:pt idx="180">
                  <c:v>7.7105707044826755</c:v>
                </c:pt>
                <c:pt idx="181">
                  <c:v>7.5160067568705573</c:v>
                </c:pt>
                <c:pt idx="182">
                  <c:v>7.286187610079736</c:v>
                </c:pt>
                <c:pt idx="183">
                  <c:v>7.0179502035400692</c:v>
                </c:pt>
                <c:pt idx="184">
                  <c:v>6.7092051036906284</c:v>
                </c:pt>
                <c:pt idx="185">
                  <c:v>6.3594841198849856</c:v>
                </c:pt>
                <c:pt idx="186">
                  <c:v>5.9704668117756157</c:v>
                </c:pt>
                <c:pt idx="187">
                  <c:v>5.5463692010827552</c:v>
                </c:pt>
                <c:pt idx="188">
                  <c:v>5.0940636504874215</c:v>
                </c:pt>
                <c:pt idx="189">
                  <c:v>4.6228252910392786</c:v>
                </c:pt>
                <c:pt idx="190">
                  <c:v>4.1436747922521544</c:v>
                </c:pt>
                <c:pt idx="191">
                  <c:v>3.6683938177261015</c:v>
                </c:pt>
                <c:pt idx="192">
                  <c:v>3.2083895391354194</c:v>
                </c:pt>
                <c:pt idx="193">
                  <c:v>2.7736340348613955</c:v>
                </c:pt>
                <c:pt idx="194">
                  <c:v>2.3718796230931001</c:v>
                </c:pt>
                <c:pt idx="195">
                  <c:v>6.8583007079173512</c:v>
                </c:pt>
                <c:pt idx="196">
                  <c:v>6.7039404989669347</c:v>
                </c:pt>
                <c:pt idx="197">
                  <c:v>6.5204940330941215</c:v>
                </c:pt>
                <c:pt idx="198">
                  <c:v>6.3048372648259363</c:v>
                </c:pt>
                <c:pt idx="199">
                  <c:v>6.0545302297856001</c:v>
                </c:pt>
                <c:pt idx="200">
                  <c:v>5.7682739232425346</c:v>
                </c:pt>
                <c:pt idx="201">
                  <c:v>5.446394146219407</c:v>
                </c:pt>
                <c:pt idx="202">
                  <c:v>5.0912671294142191</c:v>
                </c:pt>
                <c:pt idx="203">
                  <c:v>4.7075758038502045</c:v>
                </c:pt>
                <c:pt idx="204">
                  <c:v>4.302286248319759</c:v>
                </c:pt>
                <c:pt idx="205">
                  <c:v>3.8842749094666855</c:v>
                </c:pt>
                <c:pt idx="206">
                  <c:v>3.4636173657851033</c:v>
                </c:pt>
                <c:pt idx="207">
                  <c:v>3.0506454893977688</c:v>
                </c:pt>
                <c:pt idx="208">
                  <c:v>2.6549533078336109</c:v>
                </c:pt>
                <c:pt idx="209">
                  <c:v>2.2845488614547134</c:v>
                </c:pt>
                <c:pt idx="210">
                  <c:v>6.0257481407860958</c:v>
                </c:pt>
                <c:pt idx="211">
                  <c:v>5.9062633934178921</c:v>
                </c:pt>
                <c:pt idx="212">
                  <c:v>5.7634098518253518</c:v>
                </c:pt>
                <c:pt idx="213">
                  <c:v>5.59427540895084</c:v>
                </c:pt>
                <c:pt idx="214">
                  <c:v>5.3963231269860747</c:v>
                </c:pt>
                <c:pt idx="215">
                  <c:v>5.1677484836716756</c:v>
                </c:pt>
                <c:pt idx="216">
                  <c:v>4.9078911153492433</c:v>
                </c:pt>
                <c:pt idx="217">
                  <c:v>4.6176463792365565</c:v>
                </c:pt>
                <c:pt idx="218">
                  <c:v>4.2997928899877218</c:v>
                </c:pt>
                <c:pt idx="219">
                  <c:v>3.959136311986422</c:v>
                </c:pt>
                <c:pt idx="220">
                  <c:v>3.6023821583254358</c:v>
                </c:pt>
                <c:pt idx="221">
                  <c:v>3.2376994826936358</c:v>
                </c:pt>
                <c:pt idx="222">
                  <c:v>2.8740152813311246</c:v>
                </c:pt>
                <c:pt idx="223">
                  <c:v>2.5201597535907645</c:v>
                </c:pt>
                <c:pt idx="224">
                  <c:v>2.1840309613072098</c:v>
                </c:pt>
                <c:pt idx="225">
                  <c:v>5.2318568990498413</c:v>
                </c:pt>
                <c:pt idx="226">
                  <c:v>5.1415463882385728</c:v>
                </c:pt>
                <c:pt idx="227">
                  <c:v>5.0329500760154904</c:v>
                </c:pt>
                <c:pt idx="228">
                  <c:v>4.9034897768704155</c:v>
                </c:pt>
                <c:pt idx="229">
                  <c:v>4.7507384068918164</c:v>
                </c:pt>
                <c:pt idx="230">
                  <c:v>4.5726807183901634</c:v>
                </c:pt>
                <c:pt idx="231">
                  <c:v>4.3680381176254057</c:v>
                </c:pt>
                <c:pt idx="232">
                  <c:v>4.1366283505263164</c:v>
                </c:pt>
                <c:pt idx="233">
                  <c:v>3.8797047746179305</c:v>
                </c:pt>
                <c:pt idx="234">
                  <c:v>3.6001970954866498</c:v>
                </c:pt>
                <c:pt idx="235">
                  <c:v>3.3027681912665949</c:v>
                </c:pt>
                <c:pt idx="236">
                  <c:v>2.9936220203909327</c:v>
                </c:pt>
                <c:pt idx="237">
                  <c:v>2.6800491056462192</c:v>
                </c:pt>
                <c:pt idx="238">
                  <c:v>2.3697666786898015</c:v>
                </c:pt>
                <c:pt idx="239">
                  <c:v>2.0701739427632209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81-4D1C-9598-6B2193F0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Uncompetitive!$AO$20:$AO$34</c:f>
              <c:numCache>
                <c:formatCode>General</c:formatCode>
                <c:ptCount val="15"/>
                <c:pt idx="0">
                  <c:v>15.331408682831631</c:v>
                </c:pt>
                <c:pt idx="1">
                  <c:v>14.580901060856156</c:v>
                </c:pt>
                <c:pt idx="2">
                  <c:v>13.740137030176866</c:v>
                </c:pt>
                <c:pt idx="3">
                  <c:v>12.816365332956231</c:v>
                </c:pt>
                <c:pt idx="4">
                  <c:v>11.822784141894878</c:v>
                </c:pt>
                <c:pt idx="5">
                  <c:v>10.778306768755842</c:v>
                </c:pt>
                <c:pt idx="6">
                  <c:v>9.7064212043620177</c:v>
                </c:pt>
                <c:pt idx="7">
                  <c:v>8.6332209852909454</c:v>
                </c:pt>
                <c:pt idx="8">
                  <c:v>7.584927119451029</c:v>
                </c:pt>
                <c:pt idx="9">
                  <c:v>6.5853844596225457</c:v>
                </c:pt>
                <c:pt idx="10">
                  <c:v>5.6540243931874663</c:v>
                </c:pt>
                <c:pt idx="11">
                  <c:v>4.8046349024553612</c:v>
                </c:pt>
                <c:pt idx="12">
                  <c:v>4.0450400037873173</c:v>
                </c:pt>
                <c:pt idx="13">
                  <c:v>3.377564525525615</c:v>
                </c:pt>
                <c:pt idx="14">
                  <c:v>2.8000220184752531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B3-4058-A85D-55CCB5BD82D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Uncompetitive!$AP$20:$AP$34</c:f>
              <c:numCache>
                <c:formatCode>General</c:formatCode>
                <c:ptCount val="15"/>
                <c:pt idx="0">
                  <c:v>14.131637185417336</c:v>
                </c:pt>
                <c:pt idx="1">
                  <c:v>13.491544544761553</c:v>
                </c:pt>
                <c:pt idx="2">
                  <c:v>12.768602102726998</c:v>
                </c:pt>
                <c:pt idx="3">
                  <c:v>11.967037180483166</c:v>
                </c:pt>
                <c:pt idx="4">
                  <c:v>11.096306574553511</c:v>
                </c:pt>
                <c:pt idx="5">
                  <c:v>10.171224192945555</c:v>
                </c:pt>
                <c:pt idx="6">
                  <c:v>9.2113080762974437</c:v>
                </c:pt>
                <c:pt idx="7">
                  <c:v>8.2393189943043552</c:v>
                </c:pt>
                <c:pt idx="8">
                  <c:v>7.2791830418549921</c:v>
                </c:pt>
                <c:pt idx="9">
                  <c:v>6.3536820174920816</c:v>
                </c:pt>
                <c:pt idx="10">
                  <c:v>5.4823718786285909</c:v>
                </c:pt>
                <c:pt idx="11">
                  <c:v>4.6801144007604272</c:v>
                </c:pt>
                <c:pt idx="12">
                  <c:v>3.9564165179476558</c:v>
                </c:pt>
                <c:pt idx="13">
                  <c:v>3.3155514280730705</c:v>
                </c:pt>
                <c:pt idx="14">
                  <c:v>2.757269212977806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B3-4058-A85D-55CCB5BD82D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Uncompetitive!$AQ$20:$AQ$34</c:f>
              <c:numCache>
                <c:formatCode>General</c:formatCode>
                <c:ptCount val="15"/>
                <c:pt idx="0">
                  <c:v>13.860471646007051</c:v>
                </c:pt>
                <c:pt idx="1">
                  <c:v>13.244172561037244</c:v>
                </c:pt>
                <c:pt idx="2">
                  <c:v>12.546812706704893</c:v>
                </c:pt>
                <c:pt idx="3">
                  <c:v>11.772007292045474</c:v>
                </c:pt>
                <c:pt idx="4">
                  <c:v>10.928426142508197</c:v>
                </c:pt>
                <c:pt idx="5">
                  <c:v>10.029990678555761</c:v>
                </c:pt>
                <c:pt idx="6">
                  <c:v>9.0953226489024601</c:v>
                </c:pt>
                <c:pt idx="7">
                  <c:v>8.1463964974409198</c:v>
                </c:pt>
                <c:pt idx="8">
                  <c:v>7.2065599634141915</c:v>
                </c:pt>
                <c:pt idx="9">
                  <c:v>6.2982817868680829</c:v>
                </c:pt>
                <c:pt idx="10">
                  <c:v>5.4410750013542701</c:v>
                </c:pt>
                <c:pt idx="11">
                  <c:v>4.6499862726456103</c:v>
                </c:pt>
                <c:pt idx="12">
                  <c:v>3.934864112186474</c:v>
                </c:pt>
                <c:pt idx="13">
                  <c:v>3.3004023339535276</c:v>
                </c:pt>
                <c:pt idx="14">
                  <c:v>2.7467842300779282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B3-4058-A85D-55CCB5BD82D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Uncompetitive!$AR$20:$AR$34</c:f>
              <c:numCache>
                <c:formatCode>General</c:formatCode>
                <c:ptCount val="15"/>
                <c:pt idx="0">
                  <c:v>13.535806134532285</c:v>
                </c:pt>
                <c:pt idx="1">
                  <c:v>12.947428273755962</c:v>
                </c:pt>
                <c:pt idx="2">
                  <c:v>12.280180751805581</c:v>
                </c:pt>
                <c:pt idx="3">
                  <c:v>11.536980854934214</c:v>
                </c:pt>
                <c:pt idx="4">
                  <c:v>10.725586565388669</c:v>
                </c:pt>
                <c:pt idx="5">
                  <c:v>9.8588703105138276</c:v>
                </c:pt>
                <c:pt idx="6">
                  <c:v>8.9543847209881573</c:v>
                </c:pt>
                <c:pt idx="7">
                  <c:v>8.0331498291904175</c:v>
                </c:pt>
                <c:pt idx="8">
                  <c:v>7.1177938040144779</c:v>
                </c:pt>
                <c:pt idx="9">
                  <c:v>6.2303754461742349</c:v>
                </c:pt>
                <c:pt idx="10">
                  <c:v>5.3903206437915232</c:v>
                </c:pt>
                <c:pt idx="11">
                  <c:v>4.6128672400525277</c:v>
                </c:pt>
                <c:pt idx="12">
                  <c:v>3.908251575503995</c:v>
                </c:pt>
                <c:pt idx="13">
                  <c:v>3.2816595357141853</c:v>
                </c:pt>
                <c:pt idx="14">
                  <c:v>2.7337896079188098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B3-4058-A85D-55CCB5BD82D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Uncompetitive!$AS$20:$AS$34</c:f>
              <c:numCache>
                <c:formatCode>General</c:formatCode>
                <c:ptCount val="15"/>
                <c:pt idx="0">
                  <c:v>13.150754620399541</c:v>
                </c:pt>
                <c:pt idx="1">
                  <c:v>12.594688067001973</c:v>
                </c:pt>
                <c:pt idx="2">
                  <c:v>11.962414592514996</c:v>
                </c:pt>
                <c:pt idx="3">
                  <c:v>11.256073489015675</c:v>
                </c:pt>
                <c:pt idx="4">
                  <c:v>10.482385641151224</c:v>
                </c:pt>
                <c:pt idx="5">
                  <c:v>9.6530093865268398</c:v>
                </c:pt>
                <c:pt idx="6">
                  <c:v>8.7842378864808168</c:v>
                </c:pt>
                <c:pt idx="7">
                  <c:v>7.8959435653909216</c:v>
                </c:pt>
                <c:pt idx="8">
                  <c:v>7.0098645771051302</c:v>
                </c:pt>
                <c:pt idx="9">
                  <c:v>6.1475243024354613</c:v>
                </c:pt>
                <c:pt idx="10">
                  <c:v>5.3281938908446644</c:v>
                </c:pt>
                <c:pt idx="11">
                  <c:v>4.5672935788428815</c:v>
                </c:pt>
                <c:pt idx="12">
                  <c:v>3.8754878763232092</c:v>
                </c:pt>
                <c:pt idx="13">
                  <c:v>3.2585282883367168</c:v>
                </c:pt>
                <c:pt idx="14">
                  <c:v>2.7177182138965637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4B3-4058-A85D-55CCB5BD82D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Uncompetitive!$AT$20:$AT$34</c:f>
              <c:numCache>
                <c:formatCode>General</c:formatCode>
                <c:ptCount val="15"/>
                <c:pt idx="0">
                  <c:v>12.699189160793592</c:v>
                </c:pt>
                <c:pt idx="1">
                  <c:v>12.179900985260383</c:v>
                </c:pt>
                <c:pt idx="2">
                  <c:v>11.58760844103298</c:v>
                </c:pt>
                <c:pt idx="3">
                  <c:v>10.923607625230057</c:v>
                </c:pt>
                <c:pt idx="4">
                  <c:v>10.193466651078712</c:v>
                </c:pt>
                <c:pt idx="5">
                  <c:v>9.4074653425841657</c:v>
                </c:pt>
                <c:pt idx="6">
                  <c:v>8.5804363237999652</c:v>
                </c:pt>
                <c:pt idx="7">
                  <c:v>7.7308890072341736</c:v>
                </c:pt>
                <c:pt idx="8">
                  <c:v>6.8794702571024668</c:v>
                </c:pt>
                <c:pt idx="9">
                  <c:v>6.0470083775513279</c:v>
                </c:pt>
                <c:pt idx="10">
                  <c:v>5.2525207352863674</c:v>
                </c:pt>
                <c:pt idx="11">
                  <c:v>4.5115773916890776</c:v>
                </c:pt>
                <c:pt idx="12">
                  <c:v>3.8352977366644612</c:v>
                </c:pt>
                <c:pt idx="13">
                  <c:v>3.2300687851107153</c:v>
                </c:pt>
                <c:pt idx="14">
                  <c:v>2.6978927592247461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4B3-4058-A85D-55CCB5BD82DA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Uncompetitive!$AU$20:$AU$34</c:f>
              <c:numCache>
                <c:formatCode>General</c:formatCode>
                <c:ptCount val="15"/>
                <c:pt idx="0">
                  <c:v>12.17654727398676</c:v>
                </c:pt>
                <c:pt idx="1">
                  <c:v>11.698317885389953</c:v>
                </c:pt>
                <c:pt idx="2">
                  <c:v>11.150884316086195</c:v>
                </c:pt>
                <c:pt idx="3">
                  <c:v>10.534660386169106</c:v>
                </c:pt>
                <c:pt idx="4">
                  <c:v>9.8539687084220748</c:v>
                </c:pt>
                <c:pt idx="5">
                  <c:v>9.1175605824891637</c:v>
                </c:pt>
                <c:pt idx="6">
                  <c:v>8.3386080937847016</c:v>
                </c:pt>
                <c:pt idx="7">
                  <c:v>7.5340275464224957</c:v>
                </c:pt>
                <c:pt idx="8">
                  <c:v>6.7231441609447868</c:v>
                </c:pt>
                <c:pt idx="9">
                  <c:v>5.9258932323101963</c:v>
                </c:pt>
                <c:pt idx="10">
                  <c:v>5.1608992727679111</c:v>
                </c:pt>
                <c:pt idx="11">
                  <c:v>4.4438150433858326</c:v>
                </c:pt>
                <c:pt idx="12">
                  <c:v>3.7862172706235349</c:v>
                </c:pt>
                <c:pt idx="13">
                  <c:v>3.1951859344938125</c:v>
                </c:pt>
                <c:pt idx="14">
                  <c:v>2.6735140217686242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4B3-4058-A85D-55CCB5BD82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Uncompetitive!$AV$20:$AV$34</c:f>
              <c:numCache>
                <c:formatCode>General</c:formatCode>
                <c:ptCount val="15"/>
                <c:pt idx="0">
                  <c:v>11.580780780438591</c:v>
                </c:pt>
                <c:pt idx="1">
                  <c:v>11.147370738708625</c:v>
                </c:pt>
                <c:pt idx="2">
                  <c:v>10.649189139715066</c:v>
                </c:pt>
                <c:pt idx="3">
                  <c:v>10.085766665243201</c:v>
                </c:pt>
                <c:pt idx="4">
                  <c:v>9.4601265529590517</c:v>
                </c:pt>
                <c:pt idx="5">
                  <c:v>8.7793740678133361</c:v>
                </c:pt>
                <c:pt idx="6">
                  <c:v>8.0548393734043788</c:v>
                </c:pt>
                <c:pt idx="7">
                  <c:v>7.3016146685833112</c:v>
                </c:pt>
                <c:pt idx="8">
                  <c:v>6.5374514007987008</c:v>
                </c:pt>
                <c:pt idx="9">
                  <c:v>5.7811552450588923</c:v>
                </c:pt>
                <c:pt idx="10">
                  <c:v>5.0507714199557476</c:v>
                </c:pt>
                <c:pt idx="11">
                  <c:v>4.3619218272041111</c:v>
                </c:pt>
                <c:pt idx="12">
                  <c:v>3.7266053641364825</c:v>
                </c:pt>
                <c:pt idx="13">
                  <c:v>3.1526277682415955</c:v>
                </c:pt>
                <c:pt idx="14">
                  <c:v>2.6436532497456233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4B3-4058-A85D-55CCB5BD82D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Uncompetitive!$AW$20:$AW$34</c:f>
              <c:numCache>
                <c:formatCode>General</c:formatCode>
                <c:ptCount val="15"/>
                <c:pt idx="0">
                  <c:v>10.913330042354813</c:v>
                </c:pt>
                <c:pt idx="1">
                  <c:v>10.527606954122135</c:v>
                </c:pt>
                <c:pt idx="2">
                  <c:v>10.082173800434271</c:v>
                </c:pt>
                <c:pt idx="3">
                  <c:v>9.5757260989646014</c:v>
                </c:pt>
                <c:pt idx="4">
                  <c:v>9.0099889517479816</c:v>
                </c:pt>
                <c:pt idx="5">
                  <c:v>8.3903574921248367</c:v>
                </c:pt>
                <c:pt idx="6">
                  <c:v>7.7261801663499234</c:v>
                </c:pt>
                <c:pt idx="7">
                  <c:v>7.0305143087303881</c:v>
                </c:pt>
                <c:pt idx="8">
                  <c:v>6.3192788638375985</c:v>
                </c:pt>
                <c:pt idx="9">
                  <c:v>5.6098808827276496</c:v>
                </c:pt>
                <c:pt idx="10">
                  <c:v>4.9195492796048246</c:v>
                </c:pt>
                <c:pt idx="11">
                  <c:v>4.2637042895396267</c:v>
                </c:pt>
                <c:pt idx="12">
                  <c:v>3.654679223693702</c:v>
                </c:pt>
                <c:pt idx="13">
                  <c:v>3.100998222802188</c:v>
                </c:pt>
                <c:pt idx="14">
                  <c:v>2.6072523890423964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4B3-4058-A85D-55CCB5BD82DA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Uncompetitive!$AX$20:$AX$34</c:f>
              <c:numCache>
                <c:formatCode>General</c:formatCode>
                <c:ptCount val="15"/>
                <c:pt idx="0">
                  <c:v>10.179937480788904</c:v>
                </c:pt>
                <c:pt idx="1">
                  <c:v>9.843515754434474</c:v>
                </c:pt>
                <c:pt idx="2">
                  <c:v>9.453017238996285</c:v>
                </c:pt>
                <c:pt idx="3">
                  <c:v>9.0064049887011475</c:v>
                </c:pt>
                <c:pt idx="4">
                  <c:v>8.5041752820883101</c:v>
                </c:pt>
                <c:pt idx="5">
                  <c:v>7.9500227643114414</c:v>
                </c:pt>
                <c:pt idx="6">
                  <c:v>7.3512419996073088</c:v>
                </c:pt>
                <c:pt idx="7">
                  <c:v>6.7186928598585958</c:v>
                </c:pt>
                <c:pt idx="8">
                  <c:v>6.0662209933566027</c:v>
                </c:pt>
                <c:pt idx="9">
                  <c:v>5.4095495663218767</c:v>
                </c:pt>
                <c:pt idx="10">
                  <c:v>4.7648084702700677</c:v>
                </c:pt>
                <c:pt idx="11">
                  <c:v>4.1469821229717105</c:v>
                </c:pt>
                <c:pt idx="12">
                  <c:v>3.5685839554530947</c:v>
                </c:pt>
                <c:pt idx="13">
                  <c:v>3.0387916124871888</c:v>
                </c:pt>
                <c:pt idx="14">
                  <c:v>2.5631371117378654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4B3-4058-A85D-55CCB5BD82D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Uncompetitive!$AY$20:$AY$34</c:f>
              <c:numCache>
                <c:formatCode>General</c:formatCode>
                <c:ptCount val="15"/>
                <c:pt idx="0">
                  <c:v>9.3910695835696387</c:v>
                </c:pt>
                <c:pt idx="1">
                  <c:v>9.1040327994179222</c:v>
                </c:pt>
                <c:pt idx="2">
                  <c:v>8.7690035263900441</c:v>
                </c:pt>
                <c:pt idx="3">
                  <c:v>8.3833676190906736</c:v>
                </c:pt>
                <c:pt idx="4">
                  <c:v>7.946535025292734</c:v>
                </c:pt>
                <c:pt idx="5">
                  <c:v>7.4605978043797281</c:v>
                </c:pt>
                <c:pt idx="6">
                  <c:v>6.930816331091469</c:v>
                </c:pt>
                <c:pt idx="7">
                  <c:v>6.3657699576004747</c:v>
                </c:pt>
                <c:pt idx="8">
                  <c:v>5.7770412868521266</c:v>
                </c:pt>
                <c:pt idx="9">
                  <c:v>5.1783960619841531</c:v>
                </c:pt>
                <c:pt idx="10">
                  <c:v>4.5845537562796821</c:v>
                </c:pt>
                <c:pt idx="11">
                  <c:v>4.0097690055786206</c:v>
                </c:pt>
                <c:pt idx="12">
                  <c:v>3.4665059941742955</c:v>
                </c:pt>
                <c:pt idx="13">
                  <c:v>2.9644571492634779</c:v>
                </c:pt>
                <c:pt idx="14">
                  <c:v>2.5100488954155016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4B3-4058-A85D-55CCB5BD82DA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Uncompetitive!$AZ$20:$AZ$34</c:f>
              <c:numCache>
                <c:formatCode>General</c:formatCode>
                <c:ptCount val="15"/>
                <c:pt idx="0">
                  <c:v>8.5617329270950293</c:v>
                </c:pt>
                <c:pt idx="1">
                  <c:v>8.3225089903830547</c:v>
                </c:pt>
                <c:pt idx="2">
                  <c:v>8.0416438721425614</c:v>
                </c:pt>
                <c:pt idx="3">
                  <c:v>7.716141808419005</c:v>
                </c:pt>
                <c:pt idx="4">
                  <c:v>7.34453535382307</c:v>
                </c:pt>
                <c:pt idx="5">
                  <c:v>6.9275029687685796</c:v>
                </c:pt>
                <c:pt idx="6">
                  <c:v>6.4683977924514888</c:v>
                </c:pt>
                <c:pt idx="7">
                  <c:v>5.973543320407674</c:v>
                </c:pt>
                <c:pt idx="8">
                  <c:v>5.4521575336233772</c:v>
                </c:pt>
                <c:pt idx="9">
                  <c:v>4.915825606328684</c:v>
                </c:pt>
                <c:pt idx="10">
                  <c:v>4.3775481407814132</c:v>
                </c:pt>
                <c:pt idx="11">
                  <c:v>3.8505143182231336</c:v>
                </c:pt>
                <c:pt idx="12">
                  <c:v>3.3468372652629643</c:v>
                </c:pt>
                <c:pt idx="13">
                  <c:v>2.8765014666466042</c:v>
                </c:pt>
                <c:pt idx="14">
                  <c:v>2.4467031303443081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4B3-4058-A85D-55CCB5BD82D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Uncompetitive!$BA$20:$BA$34</c:f>
              <c:numCache>
                <c:formatCode>General</c:formatCode>
                <c:ptCount val="15"/>
                <c:pt idx="0">
                  <c:v>7.7105707044826755</c:v>
                </c:pt>
                <c:pt idx="1">
                  <c:v>7.5160067568705573</c:v>
                </c:pt>
                <c:pt idx="2">
                  <c:v>7.286187610079736</c:v>
                </c:pt>
                <c:pt idx="3">
                  <c:v>7.0179502035400692</c:v>
                </c:pt>
                <c:pt idx="4">
                  <c:v>6.7092051036906284</c:v>
                </c:pt>
                <c:pt idx="5">
                  <c:v>6.3594841198849856</c:v>
                </c:pt>
                <c:pt idx="6">
                  <c:v>5.9704668117756157</c:v>
                </c:pt>
                <c:pt idx="7">
                  <c:v>5.5463692010827552</c:v>
                </c:pt>
                <c:pt idx="8">
                  <c:v>5.0940636504874215</c:v>
                </c:pt>
                <c:pt idx="9">
                  <c:v>4.6228252910392786</c:v>
                </c:pt>
                <c:pt idx="10">
                  <c:v>4.1436747922521544</c:v>
                </c:pt>
                <c:pt idx="11">
                  <c:v>3.6683938177261015</c:v>
                </c:pt>
                <c:pt idx="12">
                  <c:v>3.2083895391354194</c:v>
                </c:pt>
                <c:pt idx="13">
                  <c:v>2.7736340348613955</c:v>
                </c:pt>
                <c:pt idx="14">
                  <c:v>2.3718796230931001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4B3-4058-A85D-55CCB5BD82DA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Uncompetitive!$BB$20:$BB$34</c:f>
              <c:numCache>
                <c:formatCode>General</c:formatCode>
                <c:ptCount val="15"/>
                <c:pt idx="0">
                  <c:v>6.8583007079173512</c:v>
                </c:pt>
                <c:pt idx="1">
                  <c:v>6.7039404989669347</c:v>
                </c:pt>
                <c:pt idx="2">
                  <c:v>6.5204940330941215</c:v>
                </c:pt>
                <c:pt idx="3">
                  <c:v>6.3048372648259363</c:v>
                </c:pt>
                <c:pt idx="4">
                  <c:v>6.0545302297856001</c:v>
                </c:pt>
                <c:pt idx="5">
                  <c:v>5.7682739232425346</c:v>
                </c:pt>
                <c:pt idx="6">
                  <c:v>5.446394146219407</c:v>
                </c:pt>
                <c:pt idx="7">
                  <c:v>5.0912671294142191</c:v>
                </c:pt>
                <c:pt idx="8">
                  <c:v>4.7075758038502045</c:v>
                </c:pt>
                <c:pt idx="9">
                  <c:v>4.302286248319759</c:v>
                </c:pt>
                <c:pt idx="10">
                  <c:v>3.8842749094666855</c:v>
                </c:pt>
                <c:pt idx="11">
                  <c:v>3.4636173657851033</c:v>
                </c:pt>
                <c:pt idx="12">
                  <c:v>3.0506454893977688</c:v>
                </c:pt>
                <c:pt idx="13">
                  <c:v>2.6549533078336109</c:v>
                </c:pt>
                <c:pt idx="14">
                  <c:v>2.2845488614547134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4B3-4058-A85D-55CCB5BD82DA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Uncompetitive!$BC$20:$BC$34</c:f>
              <c:numCache>
                <c:formatCode>General</c:formatCode>
                <c:ptCount val="15"/>
                <c:pt idx="0">
                  <c:v>6.0257481407860958</c:v>
                </c:pt>
                <c:pt idx="1">
                  <c:v>5.9062633934178921</c:v>
                </c:pt>
                <c:pt idx="2">
                  <c:v>5.7634098518253518</c:v>
                </c:pt>
                <c:pt idx="3">
                  <c:v>5.59427540895084</c:v>
                </c:pt>
                <c:pt idx="4">
                  <c:v>5.3963231269860747</c:v>
                </c:pt>
                <c:pt idx="5">
                  <c:v>5.1677484836716756</c:v>
                </c:pt>
                <c:pt idx="6">
                  <c:v>4.9078911153492433</c:v>
                </c:pt>
                <c:pt idx="7">
                  <c:v>4.6176463792365565</c:v>
                </c:pt>
                <c:pt idx="8">
                  <c:v>4.2997928899877218</c:v>
                </c:pt>
                <c:pt idx="9">
                  <c:v>3.959136311986422</c:v>
                </c:pt>
                <c:pt idx="10">
                  <c:v>3.6023821583254358</c:v>
                </c:pt>
                <c:pt idx="11">
                  <c:v>3.2376994826936358</c:v>
                </c:pt>
                <c:pt idx="12">
                  <c:v>2.8740152813311246</c:v>
                </c:pt>
                <c:pt idx="13">
                  <c:v>2.5201597535907645</c:v>
                </c:pt>
                <c:pt idx="14">
                  <c:v>2.1840309613072098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4B3-4058-A85D-55CCB5BD82DA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Uncompetitive!$BD$20:$BD$34</c:f>
              <c:numCache>
                <c:formatCode>General</c:formatCode>
                <c:ptCount val="15"/>
                <c:pt idx="0">
                  <c:v>5.2318568990498413</c:v>
                </c:pt>
                <c:pt idx="1">
                  <c:v>5.1415463882385728</c:v>
                </c:pt>
                <c:pt idx="2">
                  <c:v>5.0329500760154904</c:v>
                </c:pt>
                <c:pt idx="3">
                  <c:v>4.9034897768704155</c:v>
                </c:pt>
                <c:pt idx="4">
                  <c:v>4.7507384068918164</c:v>
                </c:pt>
                <c:pt idx="5">
                  <c:v>4.5726807183901634</c:v>
                </c:pt>
                <c:pt idx="6">
                  <c:v>4.3680381176254057</c:v>
                </c:pt>
                <c:pt idx="7">
                  <c:v>4.1366283505263164</c:v>
                </c:pt>
                <c:pt idx="8">
                  <c:v>3.8797047746179305</c:v>
                </c:pt>
                <c:pt idx="9">
                  <c:v>3.6001970954866498</c:v>
                </c:pt>
                <c:pt idx="10">
                  <c:v>3.3027681912665949</c:v>
                </c:pt>
                <c:pt idx="11">
                  <c:v>2.9936220203909327</c:v>
                </c:pt>
                <c:pt idx="12">
                  <c:v>2.6800491056462192</c:v>
                </c:pt>
                <c:pt idx="13">
                  <c:v>2.3697666786898015</c:v>
                </c:pt>
                <c:pt idx="14">
                  <c:v>2.0701739427632209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4B3-4058-A85D-55CCB5BD82DA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4B3-4058-A85D-55CCB5BD82DA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4B3-4058-A85D-55CCB5BD82DA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A4B3-4058-A85D-55CCB5BD82DA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A4B3-4058-A85D-55CCB5BD82DA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A4B3-4058-A85D-55CCB5BD82DA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A4B3-4058-A85D-55CCB5BD82DA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A4B3-4058-A85D-55CCB5BD82DA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A4B3-4058-A85D-55CCB5BD82DA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4B3-4058-A85D-55CCB5BD82DA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4B3-4058-A85D-55CCB5BD82DA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4B3-4058-A85D-55CCB5BD82DA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4B3-4058-A85D-55CCB5BD82DA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4B3-4058-A85D-55CCB5BD82DA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4B3-4058-A85D-55CCB5BD82DA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4B3-4058-A85D-55CCB5BD82DA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4B3-4058-A85D-55CCB5BD8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Uncompetitive!$AO$36:$AO$50</c:f>
              <c:numCache>
                <c:formatCode>General</c:formatCode>
                <c:ptCount val="15"/>
                <c:pt idx="0">
                  <c:v>6.5225578463629169E-2</c:v>
                </c:pt>
                <c:pt idx="1">
                  <c:v>6.8582867123664737E-2</c:v>
                </c:pt>
                <c:pt idx="2">
                  <c:v>7.2779477948709204E-2</c:v>
                </c:pt>
                <c:pt idx="3">
                  <c:v>7.8025241480014787E-2</c:v>
                </c:pt>
                <c:pt idx="4">
                  <c:v>8.4582445894146763E-2</c:v>
                </c:pt>
                <c:pt idx="5">
                  <c:v>9.277895141181175E-2</c:v>
                </c:pt>
                <c:pt idx="6">
                  <c:v>0.10302458330889298</c:v>
                </c:pt>
                <c:pt idx="7">
                  <c:v>0.11583162318024451</c:v>
                </c:pt>
                <c:pt idx="8">
                  <c:v>0.13184042301943391</c:v>
                </c:pt>
                <c:pt idx="9">
                  <c:v>0.15185142281842068</c:v>
                </c:pt>
                <c:pt idx="10">
                  <c:v>0.17686517256715412</c:v>
                </c:pt>
                <c:pt idx="11">
                  <c:v>0.2081323597530709</c:v>
                </c:pt>
                <c:pt idx="12">
                  <c:v>0.24721634373546697</c:v>
                </c:pt>
                <c:pt idx="13">
                  <c:v>0.29607132371346201</c:v>
                </c:pt>
                <c:pt idx="14">
                  <c:v>0.35714004868595578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7-4891-B388-AA51F607164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Uncompetitive!$AP$36:$AP$50</c:f>
              <c:numCache>
                <c:formatCode>General</c:formatCode>
                <c:ptCount val="15"/>
                <c:pt idx="0">
                  <c:v>7.076320930683927E-2</c:v>
                </c:pt>
                <c:pt idx="1">
                  <c:v>7.4120497966874838E-2</c:v>
                </c:pt>
                <c:pt idx="2">
                  <c:v>7.8317108791919318E-2</c:v>
                </c:pt>
                <c:pt idx="3">
                  <c:v>8.3562872323224888E-2</c:v>
                </c:pt>
                <c:pt idx="4">
                  <c:v>9.0120076737356877E-2</c:v>
                </c:pt>
                <c:pt idx="5">
                  <c:v>9.8316582255021864E-2</c:v>
                </c:pt>
                <c:pt idx="6">
                  <c:v>0.10856221415210311</c:v>
                </c:pt>
                <c:pt idx="7">
                  <c:v>0.12136925402345462</c:v>
                </c:pt>
                <c:pt idx="8">
                  <c:v>0.13737805386264401</c:v>
                </c:pt>
                <c:pt idx="9">
                  <c:v>0.15738905366163081</c:v>
                </c:pt>
                <c:pt idx="10">
                  <c:v>0.18240280341036422</c:v>
                </c:pt>
                <c:pt idx="11">
                  <c:v>0.21366999059628106</c:v>
                </c:pt>
                <c:pt idx="12">
                  <c:v>0.2527539745786771</c:v>
                </c:pt>
                <c:pt idx="13">
                  <c:v>0.30160895455667208</c:v>
                </c:pt>
                <c:pt idx="14">
                  <c:v>0.3626776795291658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F7-4891-B388-AA51F607164D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Uncompetitive!$AQ$36:$AQ$50</c:f>
              <c:numCache>
                <c:formatCode>General</c:formatCode>
                <c:ptCount val="15"/>
                <c:pt idx="0">
                  <c:v>7.2147617017641802E-2</c:v>
                </c:pt>
                <c:pt idx="1">
                  <c:v>7.5504905677677384E-2</c:v>
                </c:pt>
                <c:pt idx="2">
                  <c:v>7.9701516502721836E-2</c:v>
                </c:pt>
                <c:pt idx="3">
                  <c:v>8.4947280034027448E-2</c:v>
                </c:pt>
                <c:pt idx="4">
                  <c:v>9.1504484448159409E-2</c:v>
                </c:pt>
                <c:pt idx="5">
                  <c:v>9.9700989965824383E-2</c:v>
                </c:pt>
                <c:pt idx="6">
                  <c:v>0.10994662186290563</c:v>
                </c:pt>
                <c:pt idx="7">
                  <c:v>0.12275366173425716</c:v>
                </c:pt>
                <c:pt idx="8">
                  <c:v>0.13876246157344654</c:v>
                </c:pt>
                <c:pt idx="9">
                  <c:v>0.15877346137243334</c:v>
                </c:pt>
                <c:pt idx="10">
                  <c:v>0.18378721112116678</c:v>
                </c:pt>
                <c:pt idx="11">
                  <c:v>0.21505439830708359</c:v>
                </c:pt>
                <c:pt idx="12">
                  <c:v>0.2541383822894796</c:v>
                </c:pt>
                <c:pt idx="13">
                  <c:v>0.30299336226747464</c:v>
                </c:pt>
                <c:pt idx="14">
                  <c:v>0.36406208723996836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F7-4891-B388-AA51F607164D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Uncompetitive!$AR$36:$AR$50</c:f>
              <c:numCache>
                <c:formatCode>General</c:formatCode>
                <c:ptCount val="15"/>
                <c:pt idx="0">
                  <c:v>7.387812665614496E-2</c:v>
                </c:pt>
                <c:pt idx="1">
                  <c:v>7.7235415316180528E-2</c:v>
                </c:pt>
                <c:pt idx="2">
                  <c:v>8.1432026141224995E-2</c:v>
                </c:pt>
                <c:pt idx="3">
                  <c:v>8.6677789672530592E-2</c:v>
                </c:pt>
                <c:pt idx="4">
                  <c:v>9.3234994086662568E-2</c:v>
                </c:pt>
                <c:pt idx="5">
                  <c:v>0.10143149960432755</c:v>
                </c:pt>
                <c:pt idx="6">
                  <c:v>0.11167713150140877</c:v>
                </c:pt>
                <c:pt idx="7">
                  <c:v>0.12448417137276029</c:v>
                </c:pt>
                <c:pt idx="8">
                  <c:v>0.1404929712119497</c:v>
                </c:pt>
                <c:pt idx="9">
                  <c:v>0.1605039710109365</c:v>
                </c:pt>
                <c:pt idx="10">
                  <c:v>0.18551772075966994</c:v>
                </c:pt>
                <c:pt idx="11">
                  <c:v>0.21678490794558675</c:v>
                </c:pt>
                <c:pt idx="12">
                  <c:v>0.25586889192798273</c:v>
                </c:pt>
                <c:pt idx="13">
                  <c:v>0.30472387190597783</c:v>
                </c:pt>
                <c:pt idx="14">
                  <c:v>0.36579259687847154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F7-4891-B388-AA51F607164D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Uncompetitive!$AS$36:$AS$50</c:f>
              <c:numCache>
                <c:formatCode>General</c:formatCode>
                <c:ptCount val="15"/>
                <c:pt idx="0">
                  <c:v>7.6041263704273915E-2</c:v>
                </c:pt>
                <c:pt idx="1">
                  <c:v>7.9398552364309483E-2</c:v>
                </c:pt>
                <c:pt idx="2">
                  <c:v>8.3595163189353935E-2</c:v>
                </c:pt>
                <c:pt idx="3">
                  <c:v>8.8840926720659533E-2</c:v>
                </c:pt>
                <c:pt idx="4">
                  <c:v>9.5398131134791508E-2</c:v>
                </c:pt>
                <c:pt idx="5">
                  <c:v>0.1035946366524565</c:v>
                </c:pt>
                <c:pt idx="6">
                  <c:v>0.11384026854953774</c:v>
                </c:pt>
                <c:pt idx="7">
                  <c:v>0.12664730842088925</c:v>
                </c:pt>
                <c:pt idx="8">
                  <c:v>0.14265610826007866</c:v>
                </c:pt>
                <c:pt idx="9">
                  <c:v>0.16266710805906542</c:v>
                </c:pt>
                <c:pt idx="10">
                  <c:v>0.18768085780779886</c:v>
                </c:pt>
                <c:pt idx="11">
                  <c:v>0.2189480449937157</c:v>
                </c:pt>
                <c:pt idx="12">
                  <c:v>0.25803202897611172</c:v>
                </c:pt>
                <c:pt idx="13">
                  <c:v>0.3068870089541067</c:v>
                </c:pt>
                <c:pt idx="14">
                  <c:v>0.36795573392660053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EF7-4891-B388-AA51F607164D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Uncompetitive!$AT$36:$AT$50</c:f>
              <c:numCache>
                <c:formatCode>General</c:formatCode>
                <c:ptCount val="15"/>
                <c:pt idx="0">
                  <c:v>7.8745185014435087E-2</c:v>
                </c:pt>
                <c:pt idx="1">
                  <c:v>8.2102473674470669E-2</c:v>
                </c:pt>
                <c:pt idx="2">
                  <c:v>8.6299084499515136E-2</c:v>
                </c:pt>
                <c:pt idx="3">
                  <c:v>9.1544848030820719E-2</c:v>
                </c:pt>
                <c:pt idx="4">
                  <c:v>9.8102052444952681E-2</c:v>
                </c:pt>
                <c:pt idx="5">
                  <c:v>0.10629855796261768</c:v>
                </c:pt>
                <c:pt idx="6">
                  <c:v>0.1165441898596989</c:v>
                </c:pt>
                <c:pt idx="7">
                  <c:v>0.12935122973105043</c:v>
                </c:pt>
                <c:pt idx="8">
                  <c:v>0.14536002957023983</c:v>
                </c:pt>
                <c:pt idx="9">
                  <c:v>0.1653710293692266</c:v>
                </c:pt>
                <c:pt idx="10">
                  <c:v>0.19038477911796001</c:v>
                </c:pt>
                <c:pt idx="11">
                  <c:v>0.22165196630387685</c:v>
                </c:pt>
                <c:pt idx="12">
                  <c:v>0.26073595028627294</c:v>
                </c:pt>
                <c:pt idx="13">
                  <c:v>0.30959093026426793</c:v>
                </c:pt>
                <c:pt idx="14">
                  <c:v>0.37065965523676164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EF7-4891-B388-AA51F607164D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Uncompetitive!$AU$36:$AU$50</c:f>
              <c:numCache>
                <c:formatCode>General</c:formatCode>
                <c:ptCount val="15"/>
                <c:pt idx="0">
                  <c:v>8.2125086652136567E-2</c:v>
                </c:pt>
                <c:pt idx="1">
                  <c:v>8.5482375312172149E-2</c:v>
                </c:pt>
                <c:pt idx="2">
                  <c:v>8.9678986137216615E-2</c:v>
                </c:pt>
                <c:pt idx="3">
                  <c:v>9.4924749668522213E-2</c:v>
                </c:pt>
                <c:pt idx="4">
                  <c:v>0.10148195408265417</c:v>
                </c:pt>
                <c:pt idx="5">
                  <c:v>0.10967845960031915</c:v>
                </c:pt>
                <c:pt idx="6">
                  <c:v>0.1199240914974004</c:v>
                </c:pt>
                <c:pt idx="7">
                  <c:v>0.13273113136875192</c:v>
                </c:pt>
                <c:pt idx="8">
                  <c:v>0.14873993120794132</c:v>
                </c:pt>
                <c:pt idx="9">
                  <c:v>0.16875093100692809</c:v>
                </c:pt>
                <c:pt idx="10">
                  <c:v>0.19376468075566153</c:v>
                </c:pt>
                <c:pt idx="11">
                  <c:v>0.22503186794157837</c:v>
                </c:pt>
                <c:pt idx="12">
                  <c:v>0.26411585192397441</c:v>
                </c:pt>
                <c:pt idx="13">
                  <c:v>0.31297083190196939</c:v>
                </c:pt>
                <c:pt idx="14">
                  <c:v>0.37403955687446316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EF7-4891-B388-AA51F607164D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Uncompetitive!$AV$36:$AV$50</c:f>
              <c:numCache>
                <c:formatCode>General</c:formatCode>
                <c:ptCount val="15"/>
                <c:pt idx="0">
                  <c:v>8.6349963699263441E-2</c:v>
                </c:pt>
                <c:pt idx="1">
                  <c:v>8.9707252359299008E-2</c:v>
                </c:pt>
                <c:pt idx="2">
                  <c:v>9.3903863184343475E-2</c:v>
                </c:pt>
                <c:pt idx="3">
                  <c:v>9.9149626715649058E-2</c:v>
                </c:pt>
                <c:pt idx="4">
                  <c:v>0.10570683112978103</c:v>
                </c:pt>
                <c:pt idx="5">
                  <c:v>0.11390333664744602</c:v>
                </c:pt>
                <c:pt idx="6">
                  <c:v>0.12414896854452727</c:v>
                </c:pt>
                <c:pt idx="7">
                  <c:v>0.13695600841587879</c:v>
                </c:pt>
                <c:pt idx="8">
                  <c:v>0.15296480825506817</c:v>
                </c:pt>
                <c:pt idx="9">
                  <c:v>0.17297580805405496</c:v>
                </c:pt>
                <c:pt idx="10">
                  <c:v>0.19798955780278837</c:v>
                </c:pt>
                <c:pt idx="11">
                  <c:v>0.22925674498870521</c:v>
                </c:pt>
                <c:pt idx="12">
                  <c:v>0.26834072897110128</c:v>
                </c:pt>
                <c:pt idx="13">
                  <c:v>0.31719570894909627</c:v>
                </c:pt>
                <c:pt idx="14">
                  <c:v>0.37826443392158998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EF7-4891-B388-AA51F607164D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Uncompetitive!$AW$36:$AW$50</c:f>
              <c:numCache>
                <c:formatCode>General</c:formatCode>
                <c:ptCount val="15"/>
                <c:pt idx="0">
                  <c:v>9.1631060008171991E-2</c:v>
                </c:pt>
                <c:pt idx="1">
                  <c:v>9.4988348668207573E-2</c:v>
                </c:pt>
                <c:pt idx="2">
                  <c:v>9.9184959493252026E-2</c:v>
                </c:pt>
                <c:pt idx="3">
                  <c:v>0.10443072302455762</c:v>
                </c:pt>
                <c:pt idx="4">
                  <c:v>0.1109879274386896</c:v>
                </c:pt>
                <c:pt idx="5">
                  <c:v>0.11918443295635459</c:v>
                </c:pt>
                <c:pt idx="6">
                  <c:v>0.12943006485343581</c:v>
                </c:pt>
                <c:pt idx="7">
                  <c:v>0.14223710472478732</c:v>
                </c:pt>
                <c:pt idx="8">
                  <c:v>0.15824590456397675</c:v>
                </c:pt>
                <c:pt idx="9">
                  <c:v>0.17825690436296351</c:v>
                </c:pt>
                <c:pt idx="10">
                  <c:v>0.2032706541116969</c:v>
                </c:pt>
                <c:pt idx="11">
                  <c:v>0.23453784129761376</c:v>
                </c:pt>
                <c:pt idx="12">
                  <c:v>0.27362182528000978</c:v>
                </c:pt>
                <c:pt idx="13">
                  <c:v>0.32247680525800476</c:v>
                </c:pt>
                <c:pt idx="14">
                  <c:v>0.38354553023049853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EF7-4891-B388-AA51F607164D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Uncompetitive!$AX$36:$AX$50</c:f>
              <c:numCache>
                <c:formatCode>General</c:formatCode>
                <c:ptCount val="15"/>
                <c:pt idx="0">
                  <c:v>9.8232430394307693E-2</c:v>
                </c:pt>
                <c:pt idx="1">
                  <c:v>0.10158971905434326</c:v>
                </c:pt>
                <c:pt idx="2">
                  <c:v>0.10578632987938773</c:v>
                </c:pt>
                <c:pt idx="3">
                  <c:v>0.11103209341069331</c:v>
                </c:pt>
                <c:pt idx="4">
                  <c:v>0.1175892978248253</c:v>
                </c:pt>
                <c:pt idx="5">
                  <c:v>0.12578580334249029</c:v>
                </c:pt>
                <c:pt idx="6">
                  <c:v>0.13603143523957154</c:v>
                </c:pt>
                <c:pt idx="7">
                  <c:v>0.14883847511092305</c:v>
                </c:pt>
                <c:pt idx="8">
                  <c:v>0.16484727495011242</c:v>
                </c:pt>
                <c:pt idx="9">
                  <c:v>0.18485827474909922</c:v>
                </c:pt>
                <c:pt idx="10">
                  <c:v>0.20987202449783263</c:v>
                </c:pt>
                <c:pt idx="11">
                  <c:v>0.24113921168374944</c:v>
                </c:pt>
                <c:pt idx="12">
                  <c:v>0.28022319566614551</c:v>
                </c:pt>
                <c:pt idx="13">
                  <c:v>0.32907817564414049</c:v>
                </c:pt>
                <c:pt idx="14">
                  <c:v>0.39014690061663426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EF7-4891-B388-AA51F607164D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Uncompetitive!$AY$36:$AY$50</c:f>
              <c:numCache>
                <c:formatCode>General</c:formatCode>
                <c:ptCount val="15"/>
                <c:pt idx="0">
                  <c:v>0.10648414337697731</c:v>
                </c:pt>
                <c:pt idx="1">
                  <c:v>0.1098414320370129</c:v>
                </c:pt>
                <c:pt idx="2">
                  <c:v>0.11403804286205736</c:v>
                </c:pt>
                <c:pt idx="3">
                  <c:v>0.11928380639336295</c:v>
                </c:pt>
                <c:pt idx="4">
                  <c:v>0.12584101080749494</c:v>
                </c:pt>
                <c:pt idx="5">
                  <c:v>0.13403751632515992</c:v>
                </c:pt>
                <c:pt idx="6">
                  <c:v>0.14428314822224114</c:v>
                </c:pt>
                <c:pt idx="7">
                  <c:v>0.15709018809359268</c:v>
                </c:pt>
                <c:pt idx="8">
                  <c:v>0.17309898793278206</c:v>
                </c:pt>
                <c:pt idx="9">
                  <c:v>0.19310998773176885</c:v>
                </c:pt>
                <c:pt idx="10">
                  <c:v>0.21812373748050229</c:v>
                </c:pt>
                <c:pt idx="11">
                  <c:v>0.2493909246664191</c:v>
                </c:pt>
                <c:pt idx="12">
                  <c:v>0.28847490864881514</c:v>
                </c:pt>
                <c:pt idx="13">
                  <c:v>0.33732988862681013</c:v>
                </c:pt>
                <c:pt idx="14">
                  <c:v>0.3983986135993039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EF7-4891-B388-AA51F607164D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Uncompetitive!$AZ$36:$AZ$50</c:f>
              <c:numCache>
                <c:formatCode>General</c:formatCode>
                <c:ptCount val="15"/>
                <c:pt idx="0">
                  <c:v>0.11679878460531437</c:v>
                </c:pt>
                <c:pt idx="1">
                  <c:v>0.12015607326534995</c:v>
                </c:pt>
                <c:pt idx="2">
                  <c:v>0.12435268409039441</c:v>
                </c:pt>
                <c:pt idx="3">
                  <c:v>0.1295984476217</c:v>
                </c:pt>
                <c:pt idx="4">
                  <c:v>0.13615565203583196</c:v>
                </c:pt>
                <c:pt idx="5">
                  <c:v>0.14435215755349698</c:v>
                </c:pt>
                <c:pt idx="6">
                  <c:v>0.15459778945057817</c:v>
                </c:pt>
                <c:pt idx="7">
                  <c:v>0.16740482932192971</c:v>
                </c:pt>
                <c:pt idx="8">
                  <c:v>0.18341362916111914</c:v>
                </c:pt>
                <c:pt idx="9">
                  <c:v>0.20342462896010588</c:v>
                </c:pt>
                <c:pt idx="10">
                  <c:v>0.22843837870883935</c:v>
                </c:pt>
                <c:pt idx="11">
                  <c:v>0.25970556589475613</c:v>
                </c:pt>
                <c:pt idx="12">
                  <c:v>0.29878954987715217</c:v>
                </c:pt>
                <c:pt idx="13">
                  <c:v>0.34764452985514716</c:v>
                </c:pt>
                <c:pt idx="14">
                  <c:v>0.40871325482764093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EF7-4891-B388-AA51F607164D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Uncompetitive!$BA$36:$BA$50</c:f>
              <c:numCache>
                <c:formatCode>General</c:formatCode>
                <c:ptCount val="15"/>
                <c:pt idx="0">
                  <c:v>0.12969208614073566</c:v>
                </c:pt>
                <c:pt idx="1">
                  <c:v>0.13304937480077125</c:v>
                </c:pt>
                <c:pt idx="2">
                  <c:v>0.13724598562581572</c:v>
                </c:pt>
                <c:pt idx="3">
                  <c:v>0.14249174915712132</c:v>
                </c:pt>
                <c:pt idx="4">
                  <c:v>0.14904895357125328</c:v>
                </c:pt>
                <c:pt idx="5">
                  <c:v>0.15724545908891829</c:v>
                </c:pt>
                <c:pt idx="6">
                  <c:v>0.16749109098599951</c:v>
                </c:pt>
                <c:pt idx="7">
                  <c:v>0.18029813085735102</c:v>
                </c:pt>
                <c:pt idx="8">
                  <c:v>0.19630693069654043</c:v>
                </c:pt>
                <c:pt idx="9">
                  <c:v>0.21631793049552719</c:v>
                </c:pt>
                <c:pt idx="10">
                  <c:v>0.24133168024426063</c:v>
                </c:pt>
                <c:pt idx="11">
                  <c:v>0.27259886743017742</c:v>
                </c:pt>
                <c:pt idx="12">
                  <c:v>0.31168285141257346</c:v>
                </c:pt>
                <c:pt idx="13">
                  <c:v>0.3605378313905685</c:v>
                </c:pt>
                <c:pt idx="14">
                  <c:v>0.42160655636306227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EF7-4891-B388-AA51F607164D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Uncompetitive!$BB$36:$BB$50</c:f>
              <c:numCache>
                <c:formatCode>General</c:formatCode>
                <c:ptCount val="15"/>
                <c:pt idx="0">
                  <c:v>0.14580871306001225</c:v>
                </c:pt>
                <c:pt idx="1">
                  <c:v>0.14916600172004782</c:v>
                </c:pt>
                <c:pt idx="2">
                  <c:v>0.15336261254509231</c:v>
                </c:pt>
                <c:pt idx="3">
                  <c:v>0.15860837607639791</c:v>
                </c:pt>
                <c:pt idx="4">
                  <c:v>0.1651655804905299</c:v>
                </c:pt>
                <c:pt idx="5">
                  <c:v>0.17336208600819489</c:v>
                </c:pt>
                <c:pt idx="6">
                  <c:v>0.18360771790527611</c:v>
                </c:pt>
                <c:pt idx="7">
                  <c:v>0.19641475777662762</c:v>
                </c:pt>
                <c:pt idx="8">
                  <c:v>0.21242355761581702</c:v>
                </c:pt>
                <c:pt idx="9">
                  <c:v>0.23243455741480384</c:v>
                </c:pt>
                <c:pt idx="10">
                  <c:v>0.25744830716353723</c:v>
                </c:pt>
                <c:pt idx="11">
                  <c:v>0.28871549434945409</c:v>
                </c:pt>
                <c:pt idx="12">
                  <c:v>0.32779947833185002</c:v>
                </c:pt>
                <c:pt idx="13">
                  <c:v>0.37665445830984506</c:v>
                </c:pt>
                <c:pt idx="14">
                  <c:v>0.43772318328233883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EF7-4891-B388-AA51F607164D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Uncompetitive!$BC$36:$BC$50</c:f>
              <c:numCache>
                <c:formatCode>General</c:formatCode>
                <c:ptCount val="15"/>
                <c:pt idx="0">
                  <c:v>0.16595449670910803</c:v>
                </c:pt>
                <c:pt idx="1">
                  <c:v>0.16931178536914362</c:v>
                </c:pt>
                <c:pt idx="2">
                  <c:v>0.17350839619418809</c:v>
                </c:pt>
                <c:pt idx="3">
                  <c:v>0.17875415972549369</c:v>
                </c:pt>
                <c:pt idx="4">
                  <c:v>0.18531136413962568</c:v>
                </c:pt>
                <c:pt idx="5">
                  <c:v>0.19350786965729064</c:v>
                </c:pt>
                <c:pt idx="6">
                  <c:v>0.20375350155437189</c:v>
                </c:pt>
                <c:pt idx="7">
                  <c:v>0.2165605414257234</c:v>
                </c:pt>
                <c:pt idx="8">
                  <c:v>0.23256934126491277</c:v>
                </c:pt>
                <c:pt idx="9">
                  <c:v>0.25258034106389959</c:v>
                </c:pt>
                <c:pt idx="10">
                  <c:v>0.27759409081263303</c:v>
                </c:pt>
                <c:pt idx="11">
                  <c:v>0.30886127799854984</c:v>
                </c:pt>
                <c:pt idx="12">
                  <c:v>0.34794526198094589</c:v>
                </c:pt>
                <c:pt idx="13">
                  <c:v>0.39680024195894081</c:v>
                </c:pt>
                <c:pt idx="14">
                  <c:v>0.45786896693143453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EF7-4891-B388-AA51F607164D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Uncompetitive!$BD$36:$BD$50</c:f>
              <c:numCache>
                <c:formatCode>General</c:formatCode>
                <c:ptCount val="15"/>
                <c:pt idx="0">
                  <c:v>0.19113672627047773</c:v>
                </c:pt>
                <c:pt idx="1">
                  <c:v>0.19449401493051335</c:v>
                </c:pt>
                <c:pt idx="2">
                  <c:v>0.19869062575555779</c:v>
                </c:pt>
                <c:pt idx="3">
                  <c:v>0.20393638928686339</c:v>
                </c:pt>
                <c:pt idx="4">
                  <c:v>0.21049359370099538</c:v>
                </c:pt>
                <c:pt idx="5">
                  <c:v>0.21869009921866037</c:v>
                </c:pt>
                <c:pt idx="6">
                  <c:v>0.22893573111574161</c:v>
                </c:pt>
                <c:pt idx="7">
                  <c:v>0.2417427709870931</c:v>
                </c:pt>
                <c:pt idx="8">
                  <c:v>0.25775157082628253</c:v>
                </c:pt>
                <c:pt idx="9">
                  <c:v>0.27776257062526932</c:v>
                </c:pt>
                <c:pt idx="10">
                  <c:v>0.30277632037400271</c:v>
                </c:pt>
                <c:pt idx="11">
                  <c:v>0.33404350755991952</c:v>
                </c:pt>
                <c:pt idx="12">
                  <c:v>0.37312749154231556</c:v>
                </c:pt>
                <c:pt idx="13">
                  <c:v>0.42198247152031049</c:v>
                </c:pt>
                <c:pt idx="14">
                  <c:v>0.48305119649280431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EF7-4891-B388-AA51F607164D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EF7-4891-B388-AA51F607164D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EF7-4891-B388-AA51F607164D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EF7-4891-B388-AA51F607164D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EF7-4891-B388-AA51F607164D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EF7-4891-B388-AA51F607164D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EF7-4891-B388-AA51F607164D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EF7-4891-B388-AA51F607164D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EF7-4891-B388-AA51F607164D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EF7-4891-B388-AA51F607164D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EF7-4891-B388-AA51F607164D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EF7-4891-B388-AA51F607164D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EF7-4891-B388-AA51F607164D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EF7-4891-B388-AA51F607164D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EF7-4891-B388-AA51F607164D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EF7-4891-B388-AA51F607164D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Uncompetitive!$BT$36:$BT$50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EF7-4891-B388-AA51F607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Uncompetitive!$AP$69:$BE$69</c:f>
              <c:numCache>
                <c:formatCode>General</c:formatCode>
                <c:ptCount val="16"/>
                <c:pt idx="0">
                  <c:v>6.5225578463629169E-2</c:v>
                </c:pt>
                <c:pt idx="1">
                  <c:v>7.076320930683927E-2</c:v>
                </c:pt>
                <c:pt idx="2">
                  <c:v>7.2147617017641802E-2</c:v>
                </c:pt>
                <c:pt idx="3">
                  <c:v>7.387812665614496E-2</c:v>
                </c:pt>
                <c:pt idx="4">
                  <c:v>7.6041263704273915E-2</c:v>
                </c:pt>
                <c:pt idx="5">
                  <c:v>7.8745185014435087E-2</c:v>
                </c:pt>
                <c:pt idx="6">
                  <c:v>8.2125086652136567E-2</c:v>
                </c:pt>
                <c:pt idx="7">
                  <c:v>8.6349963699263441E-2</c:v>
                </c:pt>
                <c:pt idx="8">
                  <c:v>9.1631060008171991E-2</c:v>
                </c:pt>
                <c:pt idx="9">
                  <c:v>9.8232430394307693E-2</c:v>
                </c:pt>
                <c:pt idx="10">
                  <c:v>0.10648414337697731</c:v>
                </c:pt>
                <c:pt idx="11">
                  <c:v>0.11679878460531437</c:v>
                </c:pt>
                <c:pt idx="12">
                  <c:v>0.12969208614073566</c:v>
                </c:pt>
                <c:pt idx="13">
                  <c:v>0.14580871306001225</c:v>
                </c:pt>
                <c:pt idx="14">
                  <c:v>0.16595449670910803</c:v>
                </c:pt>
                <c:pt idx="15">
                  <c:v>0.19113672627047773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45-4399-AB17-947129210C7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Uncompetitive!$AP$70:$BE$70</c:f>
              <c:numCache>
                <c:formatCode>General</c:formatCode>
                <c:ptCount val="16"/>
                <c:pt idx="0">
                  <c:v>6.8582867123664737E-2</c:v>
                </c:pt>
                <c:pt idx="1">
                  <c:v>7.4120497966874838E-2</c:v>
                </c:pt>
                <c:pt idx="2">
                  <c:v>7.5504905677677384E-2</c:v>
                </c:pt>
                <c:pt idx="3">
                  <c:v>7.7235415316180528E-2</c:v>
                </c:pt>
                <c:pt idx="4">
                  <c:v>7.9398552364309483E-2</c:v>
                </c:pt>
                <c:pt idx="5">
                  <c:v>8.2102473674470669E-2</c:v>
                </c:pt>
                <c:pt idx="6">
                  <c:v>8.5482375312172149E-2</c:v>
                </c:pt>
                <c:pt idx="7">
                  <c:v>8.9707252359299008E-2</c:v>
                </c:pt>
                <c:pt idx="8">
                  <c:v>9.4988348668207573E-2</c:v>
                </c:pt>
                <c:pt idx="9">
                  <c:v>0.10158971905434326</c:v>
                </c:pt>
                <c:pt idx="10">
                  <c:v>0.1098414320370129</c:v>
                </c:pt>
                <c:pt idx="11">
                  <c:v>0.12015607326534995</c:v>
                </c:pt>
                <c:pt idx="12">
                  <c:v>0.13304937480077125</c:v>
                </c:pt>
                <c:pt idx="13">
                  <c:v>0.14916600172004782</c:v>
                </c:pt>
                <c:pt idx="14">
                  <c:v>0.16931178536914362</c:v>
                </c:pt>
                <c:pt idx="15">
                  <c:v>0.19449401493051335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45-4399-AB17-947129210C7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Uncompetitive!$AP$71:$BE$71</c:f>
              <c:numCache>
                <c:formatCode>General</c:formatCode>
                <c:ptCount val="16"/>
                <c:pt idx="0">
                  <c:v>7.2779477948709204E-2</c:v>
                </c:pt>
                <c:pt idx="1">
                  <c:v>7.8317108791919318E-2</c:v>
                </c:pt>
                <c:pt idx="2">
                  <c:v>7.9701516502721836E-2</c:v>
                </c:pt>
                <c:pt idx="3">
                  <c:v>8.1432026141224995E-2</c:v>
                </c:pt>
                <c:pt idx="4">
                  <c:v>8.3595163189353935E-2</c:v>
                </c:pt>
                <c:pt idx="5">
                  <c:v>8.6299084499515136E-2</c:v>
                </c:pt>
                <c:pt idx="6">
                  <c:v>8.9678986137216615E-2</c:v>
                </c:pt>
                <c:pt idx="7">
                  <c:v>9.3903863184343475E-2</c:v>
                </c:pt>
                <c:pt idx="8">
                  <c:v>9.9184959493252026E-2</c:v>
                </c:pt>
                <c:pt idx="9">
                  <c:v>0.10578632987938773</c:v>
                </c:pt>
                <c:pt idx="10">
                  <c:v>0.11403804286205736</c:v>
                </c:pt>
                <c:pt idx="11">
                  <c:v>0.12435268409039441</c:v>
                </c:pt>
                <c:pt idx="12">
                  <c:v>0.13724598562581572</c:v>
                </c:pt>
                <c:pt idx="13">
                  <c:v>0.15336261254509231</c:v>
                </c:pt>
                <c:pt idx="14">
                  <c:v>0.17350839619418809</c:v>
                </c:pt>
                <c:pt idx="15">
                  <c:v>0.19869062575555779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45-4399-AB17-947129210C7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Uncompetitive!$AP$72:$BE$72</c:f>
              <c:numCache>
                <c:formatCode>General</c:formatCode>
                <c:ptCount val="16"/>
                <c:pt idx="0">
                  <c:v>7.8025241480014787E-2</c:v>
                </c:pt>
                <c:pt idx="1">
                  <c:v>8.3562872323224888E-2</c:v>
                </c:pt>
                <c:pt idx="2">
                  <c:v>8.4947280034027448E-2</c:v>
                </c:pt>
                <c:pt idx="3">
                  <c:v>8.6677789672530592E-2</c:v>
                </c:pt>
                <c:pt idx="4">
                  <c:v>8.8840926720659533E-2</c:v>
                </c:pt>
                <c:pt idx="5">
                  <c:v>9.1544848030820719E-2</c:v>
                </c:pt>
                <c:pt idx="6">
                  <c:v>9.4924749668522213E-2</c:v>
                </c:pt>
                <c:pt idx="7">
                  <c:v>9.9149626715649058E-2</c:v>
                </c:pt>
                <c:pt idx="8">
                  <c:v>0.10443072302455762</c:v>
                </c:pt>
                <c:pt idx="9">
                  <c:v>0.11103209341069331</c:v>
                </c:pt>
                <c:pt idx="10">
                  <c:v>0.11928380639336295</c:v>
                </c:pt>
                <c:pt idx="11">
                  <c:v>0.1295984476217</c:v>
                </c:pt>
                <c:pt idx="12">
                  <c:v>0.14249174915712132</c:v>
                </c:pt>
                <c:pt idx="13">
                  <c:v>0.15860837607639791</c:v>
                </c:pt>
                <c:pt idx="14">
                  <c:v>0.17875415972549369</c:v>
                </c:pt>
                <c:pt idx="15">
                  <c:v>0.20393638928686339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45-4399-AB17-947129210C7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Uncompetitive!$AP$73:$BE$73</c:f>
              <c:numCache>
                <c:formatCode>General</c:formatCode>
                <c:ptCount val="16"/>
                <c:pt idx="0">
                  <c:v>8.4582445894146763E-2</c:v>
                </c:pt>
                <c:pt idx="1">
                  <c:v>9.0120076737356877E-2</c:v>
                </c:pt>
                <c:pt idx="2">
                  <c:v>9.1504484448159409E-2</c:v>
                </c:pt>
                <c:pt idx="3">
                  <c:v>9.3234994086662568E-2</c:v>
                </c:pt>
                <c:pt idx="4">
                  <c:v>9.5398131134791508E-2</c:v>
                </c:pt>
                <c:pt idx="5">
                  <c:v>9.8102052444952681E-2</c:v>
                </c:pt>
                <c:pt idx="6">
                  <c:v>0.10148195408265417</c:v>
                </c:pt>
                <c:pt idx="7">
                  <c:v>0.10570683112978103</c:v>
                </c:pt>
                <c:pt idx="8">
                  <c:v>0.1109879274386896</c:v>
                </c:pt>
                <c:pt idx="9">
                  <c:v>0.1175892978248253</c:v>
                </c:pt>
                <c:pt idx="10">
                  <c:v>0.12584101080749494</c:v>
                </c:pt>
                <c:pt idx="11">
                  <c:v>0.13615565203583196</c:v>
                </c:pt>
                <c:pt idx="12">
                  <c:v>0.14904895357125328</c:v>
                </c:pt>
                <c:pt idx="13">
                  <c:v>0.1651655804905299</c:v>
                </c:pt>
                <c:pt idx="14">
                  <c:v>0.18531136413962568</c:v>
                </c:pt>
                <c:pt idx="15">
                  <c:v>0.21049359370099538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45-4399-AB17-947129210C7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Uncompetitive!$AP$74:$BE$74</c:f>
              <c:numCache>
                <c:formatCode>General</c:formatCode>
                <c:ptCount val="16"/>
                <c:pt idx="0">
                  <c:v>9.277895141181175E-2</c:v>
                </c:pt>
                <c:pt idx="1">
                  <c:v>9.8316582255021864E-2</c:v>
                </c:pt>
                <c:pt idx="2">
                  <c:v>9.9700989965824383E-2</c:v>
                </c:pt>
                <c:pt idx="3">
                  <c:v>0.10143149960432755</c:v>
                </c:pt>
                <c:pt idx="4">
                  <c:v>0.1035946366524565</c:v>
                </c:pt>
                <c:pt idx="5">
                  <c:v>0.10629855796261768</c:v>
                </c:pt>
                <c:pt idx="6">
                  <c:v>0.10967845960031915</c:v>
                </c:pt>
                <c:pt idx="7">
                  <c:v>0.11390333664744602</c:v>
                </c:pt>
                <c:pt idx="8">
                  <c:v>0.11918443295635459</c:v>
                </c:pt>
                <c:pt idx="9">
                  <c:v>0.12578580334249029</c:v>
                </c:pt>
                <c:pt idx="10">
                  <c:v>0.13403751632515992</c:v>
                </c:pt>
                <c:pt idx="11">
                  <c:v>0.14435215755349698</c:v>
                </c:pt>
                <c:pt idx="12">
                  <c:v>0.15724545908891829</c:v>
                </c:pt>
                <c:pt idx="13">
                  <c:v>0.17336208600819489</c:v>
                </c:pt>
                <c:pt idx="14">
                  <c:v>0.19350786965729064</c:v>
                </c:pt>
                <c:pt idx="15">
                  <c:v>0.21869009921866037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45-4399-AB17-947129210C7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Uncompetitive!$AP$75:$BE$75</c:f>
              <c:numCache>
                <c:formatCode>General</c:formatCode>
                <c:ptCount val="16"/>
                <c:pt idx="0">
                  <c:v>0.10302458330889298</c:v>
                </c:pt>
                <c:pt idx="1">
                  <c:v>0.10856221415210311</c:v>
                </c:pt>
                <c:pt idx="2">
                  <c:v>0.10994662186290563</c:v>
                </c:pt>
                <c:pt idx="3">
                  <c:v>0.11167713150140877</c:v>
                </c:pt>
                <c:pt idx="4">
                  <c:v>0.11384026854953774</c:v>
                </c:pt>
                <c:pt idx="5">
                  <c:v>0.1165441898596989</c:v>
                </c:pt>
                <c:pt idx="6">
                  <c:v>0.1199240914974004</c:v>
                </c:pt>
                <c:pt idx="7">
                  <c:v>0.12414896854452727</c:v>
                </c:pt>
                <c:pt idx="8">
                  <c:v>0.12943006485343581</c:v>
                </c:pt>
                <c:pt idx="9">
                  <c:v>0.13603143523957154</c:v>
                </c:pt>
                <c:pt idx="10">
                  <c:v>0.14428314822224114</c:v>
                </c:pt>
                <c:pt idx="11">
                  <c:v>0.15459778945057817</c:v>
                </c:pt>
                <c:pt idx="12">
                  <c:v>0.16749109098599951</c:v>
                </c:pt>
                <c:pt idx="13">
                  <c:v>0.18360771790527611</c:v>
                </c:pt>
                <c:pt idx="14">
                  <c:v>0.20375350155437189</c:v>
                </c:pt>
                <c:pt idx="15">
                  <c:v>0.22893573111574161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45-4399-AB17-947129210C7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Uncompetitive!$AP$76:$BE$76</c:f>
              <c:numCache>
                <c:formatCode>General</c:formatCode>
                <c:ptCount val="16"/>
                <c:pt idx="0">
                  <c:v>0.11583162318024451</c:v>
                </c:pt>
                <c:pt idx="1">
                  <c:v>0.12136925402345462</c:v>
                </c:pt>
                <c:pt idx="2">
                  <c:v>0.12275366173425716</c:v>
                </c:pt>
                <c:pt idx="3">
                  <c:v>0.12448417137276029</c:v>
                </c:pt>
                <c:pt idx="4">
                  <c:v>0.12664730842088925</c:v>
                </c:pt>
                <c:pt idx="5">
                  <c:v>0.12935122973105043</c:v>
                </c:pt>
                <c:pt idx="6">
                  <c:v>0.13273113136875192</c:v>
                </c:pt>
                <c:pt idx="7">
                  <c:v>0.13695600841587879</c:v>
                </c:pt>
                <c:pt idx="8">
                  <c:v>0.14223710472478732</c:v>
                </c:pt>
                <c:pt idx="9">
                  <c:v>0.14883847511092305</c:v>
                </c:pt>
                <c:pt idx="10">
                  <c:v>0.15709018809359268</c:v>
                </c:pt>
                <c:pt idx="11">
                  <c:v>0.16740482932192971</c:v>
                </c:pt>
                <c:pt idx="12">
                  <c:v>0.18029813085735102</c:v>
                </c:pt>
                <c:pt idx="13">
                  <c:v>0.19641475777662762</c:v>
                </c:pt>
                <c:pt idx="14">
                  <c:v>0.2165605414257234</c:v>
                </c:pt>
                <c:pt idx="15">
                  <c:v>0.2417427709870931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45-4399-AB17-947129210C7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Uncompetitive!$AP$77:$BE$77</c:f>
              <c:numCache>
                <c:formatCode>General</c:formatCode>
                <c:ptCount val="16"/>
                <c:pt idx="0">
                  <c:v>0.13184042301943391</c:v>
                </c:pt>
                <c:pt idx="1">
                  <c:v>0.13737805386264401</c:v>
                </c:pt>
                <c:pt idx="2">
                  <c:v>0.13876246157344654</c:v>
                </c:pt>
                <c:pt idx="3">
                  <c:v>0.1404929712119497</c:v>
                </c:pt>
                <c:pt idx="4">
                  <c:v>0.14265610826007866</c:v>
                </c:pt>
                <c:pt idx="5">
                  <c:v>0.14536002957023983</c:v>
                </c:pt>
                <c:pt idx="6">
                  <c:v>0.14873993120794132</c:v>
                </c:pt>
                <c:pt idx="7">
                  <c:v>0.15296480825506817</c:v>
                </c:pt>
                <c:pt idx="8">
                  <c:v>0.15824590456397675</c:v>
                </c:pt>
                <c:pt idx="9">
                  <c:v>0.16484727495011242</c:v>
                </c:pt>
                <c:pt idx="10">
                  <c:v>0.17309898793278206</c:v>
                </c:pt>
                <c:pt idx="11">
                  <c:v>0.18341362916111914</c:v>
                </c:pt>
                <c:pt idx="12">
                  <c:v>0.19630693069654043</c:v>
                </c:pt>
                <c:pt idx="13">
                  <c:v>0.21242355761581702</c:v>
                </c:pt>
                <c:pt idx="14">
                  <c:v>0.23256934126491277</c:v>
                </c:pt>
                <c:pt idx="15">
                  <c:v>0.25775157082628253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445-4399-AB17-947129210C7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Uncompetitive!$AP$78:$BE$78</c:f>
              <c:numCache>
                <c:formatCode>General</c:formatCode>
                <c:ptCount val="16"/>
                <c:pt idx="0">
                  <c:v>0.15185142281842068</c:v>
                </c:pt>
                <c:pt idx="1">
                  <c:v>0.15738905366163081</c:v>
                </c:pt>
                <c:pt idx="2">
                  <c:v>0.15877346137243334</c:v>
                </c:pt>
                <c:pt idx="3">
                  <c:v>0.1605039710109365</c:v>
                </c:pt>
                <c:pt idx="4">
                  <c:v>0.16266710805906542</c:v>
                </c:pt>
                <c:pt idx="5">
                  <c:v>0.1653710293692266</c:v>
                </c:pt>
                <c:pt idx="6">
                  <c:v>0.16875093100692809</c:v>
                </c:pt>
                <c:pt idx="7">
                  <c:v>0.17297580805405496</c:v>
                </c:pt>
                <c:pt idx="8">
                  <c:v>0.17825690436296351</c:v>
                </c:pt>
                <c:pt idx="9">
                  <c:v>0.18485827474909922</c:v>
                </c:pt>
                <c:pt idx="10">
                  <c:v>0.19310998773176885</c:v>
                </c:pt>
                <c:pt idx="11">
                  <c:v>0.20342462896010588</c:v>
                </c:pt>
                <c:pt idx="12">
                  <c:v>0.21631793049552719</c:v>
                </c:pt>
                <c:pt idx="13">
                  <c:v>0.23243455741480384</c:v>
                </c:pt>
                <c:pt idx="14">
                  <c:v>0.25258034106389959</c:v>
                </c:pt>
                <c:pt idx="15">
                  <c:v>0.27776257062526932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445-4399-AB17-947129210C7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Uncompetitive!$AP$79:$BE$79</c:f>
              <c:numCache>
                <c:formatCode>General</c:formatCode>
                <c:ptCount val="16"/>
                <c:pt idx="0">
                  <c:v>0.17686517256715412</c:v>
                </c:pt>
                <c:pt idx="1">
                  <c:v>0.18240280341036422</c:v>
                </c:pt>
                <c:pt idx="2">
                  <c:v>0.18378721112116678</c:v>
                </c:pt>
                <c:pt idx="3">
                  <c:v>0.18551772075966994</c:v>
                </c:pt>
                <c:pt idx="4">
                  <c:v>0.18768085780779886</c:v>
                </c:pt>
                <c:pt idx="5">
                  <c:v>0.19038477911796001</c:v>
                </c:pt>
                <c:pt idx="6">
                  <c:v>0.19376468075566153</c:v>
                </c:pt>
                <c:pt idx="7">
                  <c:v>0.19798955780278837</c:v>
                </c:pt>
                <c:pt idx="8">
                  <c:v>0.2032706541116969</c:v>
                </c:pt>
                <c:pt idx="9">
                  <c:v>0.20987202449783263</c:v>
                </c:pt>
                <c:pt idx="10">
                  <c:v>0.21812373748050229</c:v>
                </c:pt>
                <c:pt idx="11">
                  <c:v>0.22843837870883935</c:v>
                </c:pt>
                <c:pt idx="12">
                  <c:v>0.24133168024426063</c:v>
                </c:pt>
                <c:pt idx="13">
                  <c:v>0.25744830716353723</c:v>
                </c:pt>
                <c:pt idx="14">
                  <c:v>0.27759409081263303</c:v>
                </c:pt>
                <c:pt idx="15">
                  <c:v>0.30277632037400271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445-4399-AB17-947129210C7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Uncompetitive!$AP$80:$BE$80</c:f>
              <c:numCache>
                <c:formatCode>General</c:formatCode>
                <c:ptCount val="16"/>
                <c:pt idx="0">
                  <c:v>0.2081323597530709</c:v>
                </c:pt>
                <c:pt idx="1">
                  <c:v>0.21366999059628106</c:v>
                </c:pt>
                <c:pt idx="2">
                  <c:v>0.21505439830708359</c:v>
                </c:pt>
                <c:pt idx="3">
                  <c:v>0.21678490794558675</c:v>
                </c:pt>
                <c:pt idx="4">
                  <c:v>0.2189480449937157</c:v>
                </c:pt>
                <c:pt idx="5">
                  <c:v>0.22165196630387685</c:v>
                </c:pt>
                <c:pt idx="6">
                  <c:v>0.22503186794157837</c:v>
                </c:pt>
                <c:pt idx="7">
                  <c:v>0.22925674498870521</c:v>
                </c:pt>
                <c:pt idx="8">
                  <c:v>0.23453784129761376</c:v>
                </c:pt>
                <c:pt idx="9">
                  <c:v>0.24113921168374944</c:v>
                </c:pt>
                <c:pt idx="10">
                  <c:v>0.2493909246664191</c:v>
                </c:pt>
                <c:pt idx="11">
                  <c:v>0.25970556589475613</c:v>
                </c:pt>
                <c:pt idx="12">
                  <c:v>0.27259886743017742</c:v>
                </c:pt>
                <c:pt idx="13">
                  <c:v>0.28871549434945409</c:v>
                </c:pt>
                <c:pt idx="14">
                  <c:v>0.30886127799854984</c:v>
                </c:pt>
                <c:pt idx="15">
                  <c:v>0.33404350755991952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445-4399-AB17-947129210C7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Uncompetitive!$AP$81:$BF$81</c:f>
              <c:numCache>
                <c:formatCode>General</c:formatCode>
                <c:ptCount val="17"/>
                <c:pt idx="0">
                  <c:v>0.24721634373546697</c:v>
                </c:pt>
                <c:pt idx="1">
                  <c:v>0.2527539745786771</c:v>
                </c:pt>
                <c:pt idx="2">
                  <c:v>0.2541383822894796</c:v>
                </c:pt>
                <c:pt idx="3">
                  <c:v>0.25586889192798273</c:v>
                </c:pt>
                <c:pt idx="4">
                  <c:v>0.25803202897611172</c:v>
                </c:pt>
                <c:pt idx="5">
                  <c:v>0.26073595028627294</c:v>
                </c:pt>
                <c:pt idx="6">
                  <c:v>0.26411585192397441</c:v>
                </c:pt>
                <c:pt idx="7">
                  <c:v>0.26834072897110128</c:v>
                </c:pt>
                <c:pt idx="8">
                  <c:v>0.27362182528000978</c:v>
                </c:pt>
                <c:pt idx="9">
                  <c:v>0.28022319566614551</c:v>
                </c:pt>
                <c:pt idx="10">
                  <c:v>0.28847490864881514</c:v>
                </c:pt>
                <c:pt idx="11">
                  <c:v>0.29878954987715217</c:v>
                </c:pt>
                <c:pt idx="12">
                  <c:v>0.31168285141257346</c:v>
                </c:pt>
                <c:pt idx="13">
                  <c:v>0.32779947833185002</c:v>
                </c:pt>
                <c:pt idx="14">
                  <c:v>0.34794526198094589</c:v>
                </c:pt>
                <c:pt idx="15">
                  <c:v>0.37312749154231556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445-4399-AB17-947129210C7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Uncompetitive!$AP$82:$BE$82</c:f>
              <c:numCache>
                <c:formatCode>General</c:formatCode>
                <c:ptCount val="16"/>
                <c:pt idx="0">
                  <c:v>0.29607132371346201</c:v>
                </c:pt>
                <c:pt idx="1">
                  <c:v>0.30160895455667208</c:v>
                </c:pt>
                <c:pt idx="2">
                  <c:v>0.30299336226747464</c:v>
                </c:pt>
                <c:pt idx="3">
                  <c:v>0.30472387190597783</c:v>
                </c:pt>
                <c:pt idx="4">
                  <c:v>0.3068870089541067</c:v>
                </c:pt>
                <c:pt idx="5">
                  <c:v>0.30959093026426793</c:v>
                </c:pt>
                <c:pt idx="6">
                  <c:v>0.31297083190196939</c:v>
                </c:pt>
                <c:pt idx="7">
                  <c:v>0.31719570894909627</c:v>
                </c:pt>
                <c:pt idx="8">
                  <c:v>0.32247680525800476</c:v>
                </c:pt>
                <c:pt idx="9">
                  <c:v>0.32907817564414049</c:v>
                </c:pt>
                <c:pt idx="10">
                  <c:v>0.33732988862681013</c:v>
                </c:pt>
                <c:pt idx="11">
                  <c:v>0.34764452985514716</c:v>
                </c:pt>
                <c:pt idx="12">
                  <c:v>0.3605378313905685</c:v>
                </c:pt>
                <c:pt idx="13">
                  <c:v>0.37665445830984506</c:v>
                </c:pt>
                <c:pt idx="14">
                  <c:v>0.39680024195894081</c:v>
                </c:pt>
                <c:pt idx="15">
                  <c:v>0.42198247152031049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445-4399-AB17-947129210C7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Uncompetitive!$AP$83:$BE$83</c:f>
              <c:numCache>
                <c:formatCode>General</c:formatCode>
                <c:ptCount val="16"/>
                <c:pt idx="0">
                  <c:v>0.35714004868595578</c:v>
                </c:pt>
                <c:pt idx="1">
                  <c:v>0.3626776795291658</c:v>
                </c:pt>
                <c:pt idx="2">
                  <c:v>0.36406208723996836</c:v>
                </c:pt>
                <c:pt idx="3">
                  <c:v>0.36579259687847154</c:v>
                </c:pt>
                <c:pt idx="4">
                  <c:v>0.36795573392660053</c:v>
                </c:pt>
                <c:pt idx="5">
                  <c:v>0.37065965523676164</c:v>
                </c:pt>
                <c:pt idx="6">
                  <c:v>0.37403955687446316</c:v>
                </c:pt>
                <c:pt idx="7">
                  <c:v>0.37826443392158998</c:v>
                </c:pt>
                <c:pt idx="8">
                  <c:v>0.38354553023049853</c:v>
                </c:pt>
                <c:pt idx="9">
                  <c:v>0.39014690061663426</c:v>
                </c:pt>
                <c:pt idx="10">
                  <c:v>0.3983986135993039</c:v>
                </c:pt>
                <c:pt idx="11">
                  <c:v>0.40871325482764093</c:v>
                </c:pt>
                <c:pt idx="12">
                  <c:v>0.42160655636306227</c:v>
                </c:pt>
                <c:pt idx="13">
                  <c:v>0.43772318328233883</c:v>
                </c:pt>
                <c:pt idx="14">
                  <c:v>0.45786896693143453</c:v>
                </c:pt>
                <c:pt idx="15">
                  <c:v>0.48305119649280431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445-4399-AB17-947129210C72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445-4399-AB17-947129210C7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445-4399-AB17-947129210C7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445-4399-AB17-947129210C7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445-4399-AB17-947129210C7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445-4399-AB17-947129210C7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445-4399-AB17-947129210C7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445-4399-AB17-947129210C7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445-4399-AB17-947129210C7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445-4399-AB17-947129210C7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445-4399-AB17-947129210C7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445-4399-AB17-947129210C7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445-4399-AB17-947129210C7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445-4399-AB17-947129210C7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445-4399-AB17-947129210C7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Uncompetitive!$BF$83:$BU$83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445-4399-AB17-947129210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'Mixed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'Mixed Non-competitive'!$Y$21:$Y$260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  <c:pt idx="15">
                  <c:v>13.151003283648764</c:v>
                </c:pt>
                <c:pt idx="16">
                  <c:v>12.776230936510299</c:v>
                </c:pt>
                <c:pt idx="17">
                  <c:v>12.336770140080576</c:v>
                </c:pt>
                <c:pt idx="18">
                  <c:v>11.828205389393526</c:v>
                </c:pt>
                <c:pt idx="19">
                  <c:v>11.24857353185922</c:v>
                </c:pt>
                <c:pt idx="20">
                  <c:v>10.599310018069477</c:v>
                </c:pt>
                <c:pt idx="21">
                  <c:v>9.8860370076243935</c:v>
                </c:pt>
                <c:pt idx="22">
                  <c:v>9.1189688720093507</c:v>
                </c:pt>
                <c:pt idx="23">
                  <c:v>8.3127271827197475</c:v>
                </c:pt>
                <c:pt idx="24">
                  <c:v>7.4854561778210407</c:v>
                </c:pt>
                <c:pt idx="25">
                  <c:v>6.6572997105720324</c:v>
                </c:pt>
                <c:pt idx="26">
                  <c:v>5.8484874911844829</c:v>
                </c:pt>
                <c:pt idx="27">
                  <c:v>5.0774041180481362</c:v>
                </c:pt>
                <c:pt idx="28">
                  <c:v>4.3590201059560956</c:v>
                </c:pt>
                <c:pt idx="29">
                  <c:v>3.7039470841383095</c:v>
                </c:pt>
                <c:pt idx="30">
                  <c:v>13.035014167294271</c:v>
                </c:pt>
                <c:pt idx="31">
                  <c:v>12.644154274285214</c:v>
                </c:pt>
                <c:pt idx="32">
                  <c:v>12.187351278555443</c:v>
                </c:pt>
                <c:pt idx="33">
                  <c:v>11.660757256176645</c:v>
                </c:pt>
                <c:pt idx="34">
                  <c:v>11.063228916888054</c:v>
                </c:pt>
                <c:pt idx="35">
                  <c:v>10.397250328867425</c:v>
                </c:pt>
                <c:pt idx="36">
                  <c:v>9.6696402638110541</c:v>
                </c:pt>
                <c:pt idx="37">
                  <c:v>8.8918173319394853</c:v>
                </c:pt>
                <c:pt idx="38">
                  <c:v>8.079433367970422</c:v>
                </c:pt>
                <c:pt idx="39">
                  <c:v>7.251306140631895</c:v>
                </c:pt>
                <c:pt idx="40">
                  <c:v>6.4277635476284987</c:v>
                </c:pt>
                <c:pt idx="41">
                  <c:v>5.628689332845366</c:v>
                </c:pt>
                <c:pt idx="42">
                  <c:v>4.8716577363363136</c:v>
                </c:pt>
                <c:pt idx="43">
                  <c:v>4.1705150159581548</c:v>
                </c:pt>
                <c:pt idx="44">
                  <c:v>3.5346237440481807</c:v>
                </c:pt>
                <c:pt idx="45">
                  <c:v>12.892873584736677</c:v>
                </c:pt>
                <c:pt idx="46">
                  <c:v>12.482849552247886</c:v>
                </c:pt>
                <c:pt idx="47">
                  <c:v>12.005591607111711</c:v>
                </c:pt>
                <c:pt idx="48">
                  <c:v>11.457998220749831</c:v>
                </c:pt>
                <c:pt idx="49">
                  <c:v>10.839964055952425</c:v>
                </c:pt>
                <c:pt idx="50">
                  <c:v>10.155257204894065</c:v>
                </c:pt>
                <c:pt idx="51">
                  <c:v>9.4121116022301337</c:v>
                </c:pt>
                <c:pt idx="52">
                  <c:v>8.6233113100321948</c:v>
                </c:pt>
                <c:pt idx="53">
                  <c:v>7.8056063143630032</c:v>
                </c:pt>
                <c:pt idx="54">
                  <c:v>6.9784432213609495</c:v>
                </c:pt>
                <c:pt idx="55">
                  <c:v>6.1621822081746913</c:v>
                </c:pt>
                <c:pt idx="56">
                  <c:v>5.3761317568635043</c:v>
                </c:pt>
                <c:pt idx="57">
                  <c:v>4.636792803421975</c:v>
                </c:pt>
                <c:pt idx="58">
                  <c:v>3.9566349986655793</c:v>
                </c:pt>
                <c:pt idx="59">
                  <c:v>3.3435629532915514</c:v>
                </c:pt>
                <c:pt idx="60">
                  <c:v>12.719498539924524</c:v>
                </c:pt>
                <c:pt idx="61">
                  <c:v>12.286915384976172</c:v>
                </c:pt>
                <c:pt idx="62">
                  <c:v>11.785876410683869</c:v>
                </c:pt>
                <c:pt idx="63">
                  <c:v>11.214254254794204</c:v>
                </c:pt>
                <c:pt idx="64">
                  <c:v>10.573243358296835</c:v>
                </c:pt>
                <c:pt idx="65">
                  <c:v>9.868158871483562</c:v>
                </c:pt>
                <c:pt idx="66">
                  <c:v>9.1088693326430441</c:v>
                </c:pt>
                <c:pt idx="67">
                  <c:v>8.3096532773654914</c:v>
                </c:pt>
                <c:pt idx="68">
                  <c:v>7.4883630889413597</c:v>
                </c:pt>
                <c:pt idx="69">
                  <c:v>6.6649451502533781</c:v>
                </c:pt>
                <c:pt idx="70">
                  <c:v>5.8595521234614711</c:v>
                </c:pt>
                <c:pt idx="71">
                  <c:v>5.0906138885118519</c:v>
                </c:pt>
                <c:pt idx="72">
                  <c:v>4.3732473868221069</c:v>
                </c:pt>
                <c:pt idx="73">
                  <c:v>3.7182756877215413</c:v>
                </c:pt>
                <c:pt idx="74">
                  <c:v>3.1319449952267444</c:v>
                </c:pt>
                <c:pt idx="75">
                  <c:v>12.509228498376244</c:v>
                </c:pt>
                <c:pt idx="76">
                  <c:v>12.050480894458124</c:v>
                </c:pt>
                <c:pt idx="77">
                  <c:v>11.522288618637599</c:v>
                </c:pt>
                <c:pt idx="78">
                  <c:v>10.923779716822324</c:v>
                </c:pt>
                <c:pt idx="79">
                  <c:v>10.257749451226964</c:v>
                </c:pt>
                <c:pt idx="80">
                  <c:v>9.5313345297344902</c:v>
                </c:pt>
                <c:pt idx="81">
                  <c:v>8.7562307079228514</c:v>
                </c:pt>
                <c:pt idx="82">
                  <c:v>7.948272450126689</c:v>
                </c:pt>
                <c:pt idx="83">
                  <c:v>7.1263193774053315</c:v>
                </c:pt>
                <c:pt idx="84">
                  <c:v>6.3105764395975736</c:v>
                </c:pt>
                <c:pt idx="85">
                  <c:v>5.5206474258793872</c:v>
                </c:pt>
                <c:pt idx="86">
                  <c:v>4.7737087231428648</c:v>
                </c:pt>
                <c:pt idx="87">
                  <c:v>4.0831504310661026</c:v>
                </c:pt>
                <c:pt idx="88">
                  <c:v>3.4578843068561063</c:v>
                </c:pt>
                <c:pt idx="89">
                  <c:v>2.9023302096049521</c:v>
                </c:pt>
                <c:pt idx="90">
                  <c:v>12.255969379844045</c:v>
                </c:pt>
                <c:pt idx="91">
                  <c:v>11.767433138806517</c:v>
                </c:pt>
                <c:pt idx="92">
                  <c:v>11.208932852916098</c:v>
                </c:pt>
                <c:pt idx="93">
                  <c:v>10.581183983420617</c:v>
                </c:pt>
                <c:pt idx="94">
                  <c:v>9.8889068737275299</c:v>
                </c:pt>
                <c:pt idx="95">
                  <c:v>9.1413152840754766</c:v>
                </c:pt>
                <c:pt idx="96">
                  <c:v>8.3520562801402072</c:v>
                </c:pt>
                <c:pt idx="97">
                  <c:v>7.5384692143787282</c:v>
                </c:pt>
                <c:pt idx="98">
                  <c:v>6.7201888763027613</c:v>
                </c:pt>
                <c:pt idx="99">
                  <c:v>5.917304703825585</c:v>
                </c:pt>
                <c:pt idx="100">
                  <c:v>5.1484289683549349</c:v>
                </c:pt>
                <c:pt idx="101">
                  <c:v>4.4290570086141248</c:v>
                </c:pt>
                <c:pt idx="102">
                  <c:v>3.7705072776620652</c:v>
                </c:pt>
                <c:pt idx="103">
                  <c:v>3.1795535653540274</c:v>
                </c:pt>
                <c:pt idx="104">
                  <c:v>2.6586825612329736</c:v>
                </c:pt>
                <c:pt idx="105">
                  <c:v>11.953460430897714</c:v>
                </c:pt>
                <c:pt idx="106">
                  <c:v>11.431788637835711</c:v>
                </c:pt>
                <c:pt idx="107">
                  <c:v>10.840418011888561</c:v>
                </c:pt>
                <c:pt idx="108">
                  <c:v>10.182018560962621</c:v>
                </c:pt>
                <c:pt idx="109">
                  <c:v>9.4635503750592136</c:v>
                </c:pt>
                <c:pt idx="110">
                  <c:v>8.696493044529058</c:v>
                </c:pt>
                <c:pt idx="111">
                  <c:v>7.8964461939600277</c:v>
                </c:pt>
                <c:pt idx="112">
                  <c:v>7.082042377565843</c:v>
                </c:pt>
                <c:pt idx="113">
                  <c:v>6.2732934199528039</c:v>
                </c:pt>
                <c:pt idx="114">
                  <c:v>5.489663593889424</c:v>
                </c:pt>
                <c:pt idx="115">
                  <c:v>4.7482523601823887</c:v>
                </c:pt>
                <c:pt idx="116">
                  <c:v>4.0624331162017437</c:v>
                </c:pt>
                <c:pt idx="117">
                  <c:v>3.4411500728863578</c:v>
                </c:pt>
                <c:pt idx="118">
                  <c:v>2.8888893066999155</c:v>
                </c:pt>
                <c:pt idx="119">
                  <c:v>2.4061864511944462</c:v>
                </c:pt>
                <c:pt idx="120">
                  <c:v>11.595695813892899</c:v>
                </c:pt>
                <c:pt idx="121">
                  <c:v>11.038231924757067</c:v>
                </c:pt>
                <c:pt idx="122">
                  <c:v>10.412504566066616</c:v>
                </c:pt>
                <c:pt idx="123">
                  <c:v>9.7235056878131978</c:v>
                </c:pt>
                <c:pt idx="124">
                  <c:v>8.9806869017570499</c:v>
                </c:pt>
                <c:pt idx="125">
                  <c:v>8.1978521437489871</c:v>
                </c:pt>
                <c:pt idx="126">
                  <c:v>7.3923727826342676</c:v>
                </c:pt>
                <c:pt idx="127">
                  <c:v>6.5837637519321968</c:v>
                </c:pt>
                <c:pt idx="128">
                  <c:v>5.7918433236680631</c:v>
                </c:pt>
                <c:pt idx="129">
                  <c:v>5.0348321083320444</c:v>
                </c:pt>
                <c:pt idx="130">
                  <c:v>4.3277670195366742</c:v>
                </c:pt>
                <c:pt idx="131">
                  <c:v>3.681503511775793</c:v>
                </c:pt>
                <c:pt idx="132">
                  <c:v>3.1024029589678115</c:v>
                </c:pt>
                <c:pt idx="133">
                  <c:v>2.5926275270835126</c:v>
                </c:pt>
                <c:pt idx="134">
                  <c:v>2.1508523525488292</c:v>
                </c:pt>
                <c:pt idx="135">
                  <c:v>11.177519725191996</c:v>
                </c:pt>
                <c:pt idx="136">
                  <c:v>10.582819836384656</c:v>
                </c:pt>
                <c:pt idx="137">
                  <c:v>9.9228859557458762</c:v>
                </c:pt>
                <c:pt idx="138">
                  <c:v>9.2053413050779103</c:v>
                </c:pt>
                <c:pt idx="139">
                  <c:v>8.44224573331336</c:v>
                </c:pt>
                <c:pt idx="140">
                  <c:v>7.649585692978258</c:v>
                </c:pt>
                <c:pt idx="141">
                  <c:v>6.846093245640775</c:v>
                </c:pt>
                <c:pt idx="142">
                  <c:v>6.0515451750016815</c:v>
                </c:pt>
                <c:pt idx="143">
                  <c:v>5.2848541387927215</c:v>
                </c:pt>
                <c:pt idx="144">
                  <c:v>4.5623322214124853</c:v>
                </c:pt>
                <c:pt idx="145">
                  <c:v>3.8964503648283135</c:v>
                </c:pt>
                <c:pt idx="146">
                  <c:v>3.2952623846157079</c:v>
                </c:pt>
                <c:pt idx="147">
                  <c:v>2.7624795487109819</c:v>
                </c:pt>
                <c:pt idx="148">
                  <c:v>2.2980412217174258</c:v>
                </c:pt>
                <c:pt idx="149">
                  <c:v>1.8989649226291405</c:v>
                </c:pt>
                <c:pt idx="150">
                  <c:v>10.69538456938087</c:v>
                </c:pt>
                <c:pt idx="151">
                  <c:v>10.06380784913924</c:v>
                </c:pt>
                <c:pt idx="152">
                  <c:v>9.3720200017344855</c:v>
                </c:pt>
                <c:pt idx="153">
                  <c:v>8.6304470233541402</c:v>
                </c:pt>
                <c:pt idx="154">
                  <c:v>7.8536586380435791</c:v>
                </c:pt>
                <c:pt idx="155">
                  <c:v>7.059424182787275</c:v>
                </c:pt>
                <c:pt idx="156">
                  <c:v>6.2671802829349694</c:v>
                </c:pt>
                <c:pt idx="157">
                  <c:v>5.4961705829655507</c:v>
                </c:pt>
                <c:pt idx="158">
                  <c:v>4.7636241538297659</c:v>
                </c:pt>
                <c:pt idx="159">
                  <c:v>4.0833263665637789</c:v>
                </c:pt>
                <c:pt idx="160">
                  <c:v>3.4648102285236453</c:v>
                </c:pt>
                <c:pt idx="161">
                  <c:v>2.9132160761826968</c:v>
                </c:pt>
                <c:pt idx="162">
                  <c:v>2.4297074757391379</c:v>
                </c:pt>
                <c:pt idx="163">
                  <c:v>2.0122410742861669</c:v>
                </c:pt>
                <c:pt idx="164">
                  <c:v>1.6564764123553395</c:v>
                </c:pt>
                <c:pt idx="165">
                  <c:v>10.148213695223976</c:v>
                </c:pt>
                <c:pt idx="166">
                  <c:v>9.4824966412218714</c:v>
                </c:pt>
                <c:pt idx="167">
                  <c:v>8.7638658630344395</c:v>
                </c:pt>
                <c:pt idx="168">
                  <c:v>8.005495509064831</c:v>
                </c:pt>
                <c:pt idx="169">
                  <c:v>7.2240862368642613</c:v>
                </c:pt>
                <c:pt idx="170">
                  <c:v>6.4385142049341697</c:v>
                </c:pt>
                <c:pt idx="171">
                  <c:v>5.6680588854410399</c:v>
                </c:pt>
                <c:pt idx="172">
                  <c:v>4.9305501135930934</c:v>
                </c:pt>
                <c:pt idx="173">
                  <c:v>4.240801556996237</c:v>
                </c:pt>
                <c:pt idx="174">
                  <c:v>3.6096043884588811</c:v>
                </c:pt>
                <c:pt idx="175">
                  <c:v>3.0433858093200858</c:v>
                </c:pt>
                <c:pt idx="176">
                  <c:v>2.5444655898498976</c:v>
                </c:pt>
                <c:pt idx="177">
                  <c:v>2.1117300980382252</c:v>
                </c:pt>
                <c:pt idx="178">
                  <c:v>1.7415086443176058</c:v>
                </c:pt>
                <c:pt idx="179">
                  <c:v>1.4284662427986743</c:v>
                </c:pt>
                <c:pt idx="180">
                  <c:v>9.5382482912683209</c:v>
                </c:pt>
                <c:pt idx="181">
                  <c:v>8.8439362497255392</c:v>
                </c:pt>
                <c:pt idx="182">
                  <c:v>8.1063365717388915</c:v>
                </c:pt>
                <c:pt idx="183">
                  <c:v>7.3410193330081457</c:v>
                </c:pt>
                <c:pt idx="184">
                  <c:v>6.566135311527094</c:v>
                </c:pt>
                <c:pt idx="185">
                  <c:v>5.8007587560652514</c:v>
                </c:pt>
                <c:pt idx="186">
                  <c:v>5.0630461186827098</c:v>
                </c:pt>
                <c:pt idx="187">
                  <c:v>4.3685777058959046</c:v>
                </c:pt>
                <c:pt idx="188">
                  <c:v>3.7291889238679516</c:v>
                </c:pt>
                <c:pt idx="189">
                  <c:v>3.1524456166283299</c:v>
                </c:pt>
                <c:pt idx="190">
                  <c:v>2.6417423366354305</c:v>
                </c:pt>
                <c:pt idx="191">
                  <c:v>2.196869987915048</c:v>
                </c:pt>
                <c:pt idx="192">
                  <c:v>1.8148430102417996</c:v>
                </c:pt>
                <c:pt idx="193">
                  <c:v>1.4907899383551781</c:v>
                </c:pt>
                <c:pt idx="194">
                  <c:v>1.2187658470111533</c:v>
                </c:pt>
                <c:pt idx="195">
                  <c:v>8.8716987998112042</c:v>
                </c:pt>
                <c:pt idx="196">
                  <c:v>8.1572868763590645</c:v>
                </c:pt>
                <c:pt idx="197">
                  <c:v>7.4112763961659915</c:v>
                </c:pt>
                <c:pt idx="198">
                  <c:v>6.650961279581983</c:v>
                </c:pt>
                <c:pt idx="199">
                  <c:v>5.8950078898653846</c:v>
                </c:pt>
                <c:pt idx="200">
                  <c:v>5.1616600596376907</c:v>
                </c:pt>
                <c:pt idx="201">
                  <c:v>4.4670287131721738</c:v>
                </c:pt>
                <c:pt idx="202">
                  <c:v>3.8237939932702361</c:v>
                </c:pt>
                <c:pt idx="203">
                  <c:v>3.2405167667704622</c:v>
                </c:pt>
                <c:pt idx="204">
                  <c:v>2.7215828002084237</c:v>
                </c:pt>
                <c:pt idx="205">
                  <c:v>2.2676567079541488</c:v>
                </c:pt>
                <c:pt idx="206">
                  <c:v>1.8764467856187883</c:v>
                </c:pt>
                <c:pt idx="207">
                  <c:v>1.5435792144017462</c:v>
                </c:pt>
                <c:pt idx="208">
                  <c:v>1.263426291644596</c:v>
                </c:pt>
                <c:pt idx="209">
                  <c:v>1.0297967461214479</c:v>
                </c:pt>
                <c:pt idx="210">
                  <c:v>8.158992911635762</c:v>
                </c:pt>
                <c:pt idx="211">
                  <c:v>7.4356505167493303</c:v>
                </c:pt>
                <c:pt idx="212">
                  <c:v>6.6938404333142829</c:v>
                </c:pt>
                <c:pt idx="213">
                  <c:v>5.9516411753423215</c:v>
                </c:pt>
                <c:pt idx="214">
                  <c:v>5.2271689932756855</c:v>
                </c:pt>
                <c:pt idx="215">
                  <c:v>4.5368505717306205</c:v>
                </c:pt>
                <c:pt idx="216">
                  <c:v>3.8940268731015095</c:v>
                </c:pt>
                <c:pt idx="217">
                  <c:v>3.3081199091497866</c:v>
                </c:pt>
                <c:pt idx="218">
                  <c:v>2.7844281453994149</c:v>
                </c:pt>
                <c:pt idx="219">
                  <c:v>2.3244610303267614</c:v>
                </c:pt>
                <c:pt idx="220">
                  <c:v>1.9266296619367058</c:v>
                </c:pt>
                <c:pt idx="221">
                  <c:v>1.5870914102415661</c:v>
                </c:pt>
                <c:pt idx="222">
                  <c:v>1.3005823637148435</c:v>
                </c:pt>
                <c:pt idx="223">
                  <c:v>1.0611318552777687</c:v>
                </c:pt>
                <c:pt idx="224">
                  <c:v>0.86261220010156081</c:v>
                </c:pt>
                <c:pt idx="225">
                  <c:v>7.4144456712102675</c:v>
                </c:pt>
                <c:pt idx="226">
                  <c:v>6.6952764503689464</c:v>
                </c:pt>
                <c:pt idx="227">
                  <c:v>5.9712897873382111</c:v>
                </c:pt>
                <c:pt idx="228">
                  <c:v>5.2602722871568224</c:v>
                </c:pt>
                <c:pt idx="229">
                  <c:v>4.5787649924962119</c:v>
                </c:pt>
                <c:pt idx="230">
                  <c:v>3.9405978842143154</c:v>
                </c:pt>
                <c:pt idx="231">
                  <c:v>3.3559303089118973</c:v>
                </c:pt>
                <c:pt idx="232">
                  <c:v>2.8309030024607087</c:v>
                </c:pt>
                <c:pt idx="233">
                  <c:v>2.3678478119601687</c:v>
                </c:pt>
                <c:pt idx="234">
                  <c:v>1.965892673582837</c:v>
                </c:pt>
                <c:pt idx="235">
                  <c:v>1.6217636029956373</c:v>
                </c:pt>
                <c:pt idx="236">
                  <c:v>1.3306098984784267</c:v>
                </c:pt>
                <c:pt idx="237">
                  <c:v>1.0867343869627561</c:v>
                </c:pt>
                <c:pt idx="238">
                  <c:v>0.88416994778260927</c:v>
                </c:pt>
                <c:pt idx="239">
                  <c:v>0.71709026681247379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00-4C2C-9A08-80D50595C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'Non-competitive'!$AO$36:$AO$50</c:f>
              <c:numCache>
                <c:formatCode>General</c:formatCode>
                <c:ptCount val="15"/>
                <c:pt idx="0">
                  <c:v>6.6644028685656775E-2</c:v>
                </c:pt>
                <c:pt idx="1">
                  <c:v>6.9391244878288266E-2</c:v>
                </c:pt>
                <c:pt idx="2">
                  <c:v>7.2825265119077623E-2</c:v>
                </c:pt>
                <c:pt idx="3">
                  <c:v>7.7117790420064322E-2</c:v>
                </c:pt>
                <c:pt idx="4">
                  <c:v>8.2483447046297703E-2</c:v>
                </c:pt>
                <c:pt idx="5">
                  <c:v>8.9190517829089433E-2</c:v>
                </c:pt>
                <c:pt idx="6">
                  <c:v>9.7574356307579074E-2</c:v>
                </c:pt>
                <c:pt idx="7">
                  <c:v>0.10805415440569115</c:v>
                </c:pt>
                <c:pt idx="8">
                  <c:v>0.12115390202833121</c:v>
                </c:pt>
                <c:pt idx="9">
                  <c:v>0.1375285865566313</c:v>
                </c:pt>
                <c:pt idx="10">
                  <c:v>0.15799694221700641</c:v>
                </c:pt>
                <c:pt idx="11">
                  <c:v>0.18358238679247535</c:v>
                </c:pt>
                <c:pt idx="12">
                  <c:v>0.21556419251181147</c:v>
                </c:pt>
                <c:pt idx="13">
                  <c:v>0.25554144966098158</c:v>
                </c:pt>
                <c:pt idx="14">
                  <c:v>0.30551302109744427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7D-4458-AF26-C2DE15F0CFD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'Non-competitive'!$AP$36:$AP$50</c:f>
              <c:numCache>
                <c:formatCode>General</c:formatCode>
                <c:ptCount val="15"/>
                <c:pt idx="0">
                  <c:v>7.1424811244368461E-2</c:v>
                </c:pt>
                <c:pt idx="1">
                  <c:v>7.436910200643651E-2</c:v>
                </c:pt>
                <c:pt idx="2">
                  <c:v>7.8049465459021555E-2</c:v>
                </c:pt>
                <c:pt idx="3">
                  <c:v>8.2649919774752861E-2</c:v>
                </c:pt>
                <c:pt idx="4">
                  <c:v>8.8400487669417008E-2</c:v>
                </c:pt>
                <c:pt idx="5">
                  <c:v>9.5588697537747194E-2</c:v>
                </c:pt>
                <c:pt idx="6">
                  <c:v>0.10457395987315991</c:v>
                </c:pt>
                <c:pt idx="7">
                  <c:v>0.11580553779242581</c:v>
                </c:pt>
                <c:pt idx="8">
                  <c:v>0.12984501019150815</c:v>
                </c:pt>
                <c:pt idx="9">
                  <c:v>0.14739435069036114</c:v>
                </c:pt>
                <c:pt idx="10">
                  <c:v>0.16933102631392735</c:v>
                </c:pt>
                <c:pt idx="11">
                  <c:v>0.19675187084338513</c:v>
                </c:pt>
                <c:pt idx="12">
                  <c:v>0.23102792650520734</c:v>
                </c:pt>
                <c:pt idx="13">
                  <c:v>0.273872996082485</c:v>
                </c:pt>
                <c:pt idx="14">
                  <c:v>0.32742933305408217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7D-4458-AF26-C2DE15F0CFD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'Non-competitive'!$AQ$36:$AQ$50</c:f>
              <c:numCache>
                <c:formatCode>General</c:formatCode>
                <c:ptCount val="15"/>
                <c:pt idx="0">
                  <c:v>7.2620006884046392E-2</c:v>
                </c:pt>
                <c:pt idx="1">
                  <c:v>7.5613566288473572E-2</c:v>
                </c:pt>
                <c:pt idx="2">
                  <c:v>7.9355515544007535E-2</c:v>
                </c:pt>
                <c:pt idx="3">
                  <c:v>8.4032952113425E-2</c:v>
                </c:pt>
                <c:pt idx="4">
                  <c:v>8.9879747825196851E-2</c:v>
                </c:pt>
                <c:pt idx="5">
                  <c:v>9.7188242464911617E-2</c:v>
                </c:pt>
                <c:pt idx="6">
                  <c:v>0.10632386076455511</c:v>
                </c:pt>
                <c:pt idx="7">
                  <c:v>0.11774338363910945</c:v>
                </c:pt>
                <c:pt idx="8">
                  <c:v>0.1320177872323024</c:v>
                </c:pt>
                <c:pt idx="9">
                  <c:v>0.1498607917237936</c:v>
                </c:pt>
                <c:pt idx="10">
                  <c:v>0.17216454733815756</c:v>
                </c:pt>
                <c:pt idx="11">
                  <c:v>0.20004424185611255</c:v>
                </c:pt>
                <c:pt idx="12">
                  <c:v>0.2348938600035563</c:v>
                </c:pt>
                <c:pt idx="13">
                  <c:v>0.27845588268786081</c:v>
                </c:pt>
                <c:pt idx="14">
                  <c:v>0.33290841104324159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7D-4458-AF26-C2DE15F0CFD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'Non-competitive'!$AR$36:$AR$50</c:f>
              <c:numCache>
                <c:formatCode>General</c:formatCode>
                <c:ptCount val="15"/>
                <c:pt idx="0">
                  <c:v>7.4114001433643786E-2</c:v>
                </c:pt>
                <c:pt idx="1">
                  <c:v>7.7169146641019884E-2</c:v>
                </c:pt>
                <c:pt idx="2">
                  <c:v>8.0988078150240006E-2</c:v>
                </c:pt>
                <c:pt idx="3">
                  <c:v>8.5761742536765162E-2</c:v>
                </c:pt>
                <c:pt idx="4">
                  <c:v>9.1728823019921621E-2</c:v>
                </c:pt>
                <c:pt idx="5">
                  <c:v>9.9187673623867184E-2</c:v>
                </c:pt>
                <c:pt idx="6">
                  <c:v>0.10851123687879911</c:v>
                </c:pt>
                <c:pt idx="7">
                  <c:v>0.12016569094746406</c:v>
                </c:pt>
                <c:pt idx="8">
                  <c:v>0.13473375853329519</c:v>
                </c:pt>
                <c:pt idx="9">
                  <c:v>0.15294384301558417</c:v>
                </c:pt>
                <c:pt idx="10">
                  <c:v>0.17570644861844534</c:v>
                </c:pt>
                <c:pt idx="11">
                  <c:v>0.20415970562202185</c:v>
                </c:pt>
                <c:pt idx="12">
                  <c:v>0.23972627687649245</c:v>
                </c:pt>
                <c:pt idx="13">
                  <c:v>0.2841844909445807</c:v>
                </c:pt>
                <c:pt idx="14">
                  <c:v>0.33975725852969102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7D-4458-AF26-C2DE15F0CFD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'Non-competitive'!$AS$36:$AS$50</c:f>
              <c:numCache>
                <c:formatCode>General</c:formatCode>
                <c:ptCount val="15"/>
                <c:pt idx="0">
                  <c:v>7.5981494620640549E-2</c:v>
                </c:pt>
                <c:pt idx="1">
                  <c:v>7.9113622081702792E-2</c:v>
                </c:pt>
                <c:pt idx="2">
                  <c:v>8.3028781408030605E-2</c:v>
                </c:pt>
                <c:pt idx="3">
                  <c:v>8.7922730565940369E-2</c:v>
                </c:pt>
                <c:pt idx="4">
                  <c:v>9.4040167013327597E-2</c:v>
                </c:pt>
                <c:pt idx="5">
                  <c:v>0.10168696257256161</c:v>
                </c:pt>
                <c:pt idx="6">
                  <c:v>0.11124545702160411</c:v>
                </c:pt>
                <c:pt idx="7">
                  <c:v>0.12319357508290726</c:v>
                </c:pt>
                <c:pt idx="8">
                  <c:v>0.13812872265953619</c:v>
                </c:pt>
                <c:pt idx="9">
                  <c:v>0.15679765713032234</c:v>
                </c:pt>
                <c:pt idx="10">
                  <c:v>0.18013382521880505</c:v>
                </c:pt>
                <c:pt idx="11">
                  <c:v>0.20930403532940844</c:v>
                </c:pt>
                <c:pt idx="12">
                  <c:v>0.24576679796766268</c:v>
                </c:pt>
                <c:pt idx="13">
                  <c:v>0.29134525126548039</c:v>
                </c:pt>
                <c:pt idx="14">
                  <c:v>0.34831831788775264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7D-4458-AF26-C2DE15F0CFD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'Non-competitive'!$AT$36:$AT$50</c:f>
              <c:numCache>
                <c:formatCode>General</c:formatCode>
                <c:ptCount val="15"/>
                <c:pt idx="0">
                  <c:v>7.8315861104386472E-2</c:v>
                </c:pt>
                <c:pt idx="1">
                  <c:v>8.154421638255642E-2</c:v>
                </c:pt>
                <c:pt idx="2">
                  <c:v>8.557966048026884E-2</c:v>
                </c:pt>
                <c:pt idx="3">
                  <c:v>9.0623965602409373E-2</c:v>
                </c:pt>
                <c:pt idx="4">
                  <c:v>9.6929347005085056E-2</c:v>
                </c:pt>
                <c:pt idx="5">
                  <c:v>0.10481107375842964</c:v>
                </c:pt>
                <c:pt idx="6">
                  <c:v>0.11466323220011038</c:v>
                </c:pt>
                <c:pt idx="7">
                  <c:v>0.12697843025221128</c:v>
                </c:pt>
                <c:pt idx="8">
                  <c:v>0.14237242781733742</c:v>
                </c:pt>
                <c:pt idx="9">
                  <c:v>0.16161492477374512</c:v>
                </c:pt>
                <c:pt idx="10">
                  <c:v>0.18566804596925471</c:v>
                </c:pt>
                <c:pt idx="11">
                  <c:v>0.21573444746364173</c:v>
                </c:pt>
                <c:pt idx="12">
                  <c:v>0.25331744933162548</c:v>
                </c:pt>
                <c:pt idx="13">
                  <c:v>0.30029620166660514</c:v>
                </c:pt>
                <c:pt idx="14">
                  <c:v>0.35901964208532972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7D-4458-AF26-C2DE15F0CFD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'Non-competitive'!$AU$36:$AU$50</c:f>
              <c:numCache>
                <c:formatCode>General</c:formatCode>
                <c:ptCount val="15"/>
                <c:pt idx="0">
                  <c:v>8.1233819209068914E-2</c:v>
                </c:pt>
                <c:pt idx="1">
                  <c:v>8.4582459258623455E-2</c:v>
                </c:pt>
                <c:pt idx="2">
                  <c:v>8.8768259320566645E-2</c:v>
                </c:pt>
                <c:pt idx="3">
                  <c:v>9.4000509397995632E-2</c:v>
                </c:pt>
                <c:pt idx="4">
                  <c:v>0.10054082199478191</c:v>
                </c:pt>
                <c:pt idx="5">
                  <c:v>0.10871621274076469</c:v>
                </c:pt>
                <c:pt idx="6">
                  <c:v>0.11893545117324321</c:v>
                </c:pt>
                <c:pt idx="7">
                  <c:v>0.13170949921384131</c:v>
                </c:pt>
                <c:pt idx="8">
                  <c:v>0.14767705926458899</c:v>
                </c:pt>
                <c:pt idx="9">
                  <c:v>0.16763650932802357</c:v>
                </c:pt>
                <c:pt idx="10">
                  <c:v>0.19258582190731677</c:v>
                </c:pt>
                <c:pt idx="11">
                  <c:v>0.2237724626314333</c:v>
                </c:pt>
                <c:pt idx="12">
                  <c:v>0.26275576353657898</c:v>
                </c:pt>
                <c:pt idx="13">
                  <c:v>0.31148488966801097</c:v>
                </c:pt>
                <c:pt idx="14">
                  <c:v>0.37239629733230112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F7D-4458-AF26-C2DE15F0CFD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'Non-competitive'!$AV$36:$AV$50</c:f>
              <c:numCache>
                <c:formatCode>General</c:formatCode>
                <c:ptCount val="15"/>
                <c:pt idx="0">
                  <c:v>8.4881266839921934E-2</c:v>
                </c:pt>
                <c:pt idx="1">
                  <c:v>8.8380262853707245E-2</c:v>
                </c:pt>
                <c:pt idx="2">
                  <c:v>9.2754007870938918E-2</c:v>
                </c:pt>
                <c:pt idx="3">
                  <c:v>9.8221189142478474E-2</c:v>
                </c:pt>
                <c:pt idx="4">
                  <c:v>0.10505516573190296</c:v>
                </c:pt>
                <c:pt idx="5">
                  <c:v>0.11359763646868352</c:v>
                </c:pt>
                <c:pt idx="6">
                  <c:v>0.12427572488965924</c:v>
                </c:pt>
                <c:pt idx="7">
                  <c:v>0.13762333541587887</c:v>
                </c:pt>
                <c:pt idx="8">
                  <c:v>0.15430784857365343</c:v>
                </c:pt>
                <c:pt idx="9">
                  <c:v>0.17516349002087162</c:v>
                </c:pt>
                <c:pt idx="10">
                  <c:v>0.20123304182989435</c:v>
                </c:pt>
                <c:pt idx="11">
                  <c:v>0.23381998159117282</c:v>
                </c:pt>
                <c:pt idx="12">
                  <c:v>0.2745536562927709</c:v>
                </c:pt>
                <c:pt idx="13">
                  <c:v>0.32547074966976836</c:v>
                </c:pt>
                <c:pt idx="14">
                  <c:v>0.38911711639101521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F7D-4458-AF26-C2DE15F0CFD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'Non-competitive'!$AW$36:$AW$50</c:f>
              <c:numCache>
                <c:formatCode>General</c:formatCode>
                <c:ptCount val="15"/>
                <c:pt idx="0">
                  <c:v>8.9440576378488221E-2</c:v>
                </c:pt>
                <c:pt idx="1">
                  <c:v>9.3127517347562E-2</c:v>
                </c:pt>
                <c:pt idx="2">
                  <c:v>9.7736193558904241E-2</c:v>
                </c:pt>
                <c:pt idx="3">
                  <c:v>0.103497038823082</c:v>
                </c:pt>
                <c:pt idx="4">
                  <c:v>0.11069809540330426</c:v>
                </c:pt>
                <c:pt idx="5">
                  <c:v>0.11969941612858205</c:v>
                </c:pt>
                <c:pt idx="6">
                  <c:v>0.13095106703517928</c:v>
                </c:pt>
                <c:pt idx="7">
                  <c:v>0.14501563066842582</c:v>
                </c:pt>
                <c:pt idx="8">
                  <c:v>0.16259633520998398</c:v>
                </c:pt>
                <c:pt idx="9">
                  <c:v>0.18457221588693171</c:v>
                </c:pt>
                <c:pt idx="10">
                  <c:v>0.21204206673311635</c:v>
                </c:pt>
                <c:pt idx="11">
                  <c:v>0.24637938029084716</c:v>
                </c:pt>
                <c:pt idx="12">
                  <c:v>0.28930102223801069</c:v>
                </c:pt>
                <c:pt idx="13">
                  <c:v>0.34295307467196501</c:v>
                </c:pt>
                <c:pt idx="14">
                  <c:v>0.41001814021440802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F7D-4458-AF26-C2DE15F0CFD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'Non-competitive'!$AX$36:$AX$50</c:f>
              <c:numCache>
                <c:formatCode>General</c:formatCode>
                <c:ptCount val="15"/>
                <c:pt idx="0">
                  <c:v>9.5139713301696072E-2</c:v>
                </c:pt>
                <c:pt idx="1">
                  <c:v>9.9061585464880433E-2</c:v>
                </c:pt>
                <c:pt idx="2">
                  <c:v>0.10396392566886085</c:v>
                </c:pt>
                <c:pt idx="3">
                  <c:v>0.11009185092383643</c:v>
                </c:pt>
                <c:pt idx="4">
                  <c:v>0.11775175749255587</c:v>
                </c:pt>
                <c:pt idx="5">
                  <c:v>0.12732664070345517</c:v>
                </c:pt>
                <c:pt idx="6">
                  <c:v>0.1392952447170793</c:v>
                </c:pt>
                <c:pt idx="7">
                  <c:v>0.15425599973410947</c:v>
                </c:pt>
                <c:pt idx="8">
                  <c:v>0.17295694350539714</c:v>
                </c:pt>
                <c:pt idx="9">
                  <c:v>0.19633312321950677</c:v>
                </c:pt>
                <c:pt idx="10">
                  <c:v>0.22555334786214379</c:v>
                </c:pt>
                <c:pt idx="11">
                  <c:v>0.26207862866544013</c:v>
                </c:pt>
                <c:pt idx="12">
                  <c:v>0.30773522966956046</c:v>
                </c:pt>
                <c:pt idx="13">
                  <c:v>0.36480598092471078</c:v>
                </c:pt>
                <c:pt idx="14">
                  <c:v>0.43614441999364889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F7D-4458-AF26-C2DE15F0CFD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'Non-competitive'!$AY$36:$AY$50</c:f>
              <c:numCache>
                <c:formatCode>General</c:formatCode>
                <c:ptCount val="15"/>
                <c:pt idx="0">
                  <c:v>0.10226363445570591</c:v>
                </c:pt>
                <c:pt idx="1">
                  <c:v>0.10647917061152848</c:v>
                </c:pt>
                <c:pt idx="2">
                  <c:v>0.11174859080630668</c:v>
                </c:pt>
                <c:pt idx="3">
                  <c:v>0.11833536604977944</c:v>
                </c:pt>
                <c:pt idx="4">
                  <c:v>0.12656883510412043</c:v>
                </c:pt>
                <c:pt idx="5">
                  <c:v>0.13686067142204664</c:v>
                </c:pt>
                <c:pt idx="6">
                  <c:v>0.14972546681945439</c:v>
                </c:pt>
                <c:pt idx="7">
                  <c:v>0.16580646106621405</c:v>
                </c:pt>
                <c:pt idx="8">
                  <c:v>0.18590770387466365</c:v>
                </c:pt>
                <c:pt idx="9">
                  <c:v>0.21103425738522563</c:v>
                </c:pt>
                <c:pt idx="10">
                  <c:v>0.24244244927342815</c:v>
                </c:pt>
                <c:pt idx="11">
                  <c:v>0.28170268913368129</c:v>
                </c:pt>
                <c:pt idx="12">
                  <c:v>0.33077798895899774</c:v>
                </c:pt>
                <c:pt idx="13">
                  <c:v>0.39212211374064321</c:v>
                </c:pt>
                <c:pt idx="14">
                  <c:v>0.46880226971770006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F7D-4458-AF26-C2DE15F0CFD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'Non-competitive'!$AZ$36:$AZ$50</c:f>
              <c:numCache>
                <c:formatCode>General</c:formatCode>
                <c:ptCount val="15"/>
                <c:pt idx="0">
                  <c:v>0.11116853589821819</c:v>
                </c:pt>
                <c:pt idx="1">
                  <c:v>0.11575115204483852</c:v>
                </c:pt>
                <c:pt idx="2">
                  <c:v>0.12147942222811396</c:v>
                </c:pt>
                <c:pt idx="3">
                  <c:v>0.12863975995720825</c:v>
                </c:pt>
                <c:pt idx="4">
                  <c:v>0.13759018211857613</c:v>
                </c:pt>
                <c:pt idx="5">
                  <c:v>0.14877820982028594</c:v>
                </c:pt>
                <c:pt idx="6">
                  <c:v>0.16276324444742318</c:v>
                </c:pt>
                <c:pt idx="7">
                  <c:v>0.1802445377313448</c:v>
                </c:pt>
                <c:pt idx="8">
                  <c:v>0.20209615433624675</c:v>
                </c:pt>
                <c:pt idx="9">
                  <c:v>0.22941067509237428</c:v>
                </c:pt>
                <c:pt idx="10">
                  <c:v>0.26355382603753358</c:v>
                </c:pt>
                <c:pt idx="11">
                  <c:v>0.30623276471898281</c:v>
                </c:pt>
                <c:pt idx="12">
                  <c:v>0.35958143807079435</c:v>
                </c:pt>
                <c:pt idx="13">
                  <c:v>0.42626727976055862</c:v>
                </c:pt>
                <c:pt idx="14">
                  <c:v>0.50962458187276405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F7D-4458-AF26-C2DE15F0CFD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'Non-competitive'!$BA$36:$BA$50</c:f>
              <c:numCache>
                <c:formatCode>General</c:formatCode>
                <c:ptCount val="15"/>
                <c:pt idx="0">
                  <c:v>0.12229966270135853</c:v>
                </c:pt>
                <c:pt idx="1">
                  <c:v>0.12734112883647608</c:v>
                </c:pt>
                <c:pt idx="2">
                  <c:v>0.133642961505373</c:v>
                </c:pt>
                <c:pt idx="3">
                  <c:v>0.14152025234149418</c:v>
                </c:pt>
                <c:pt idx="4">
                  <c:v>0.15136686588664572</c:v>
                </c:pt>
                <c:pt idx="5">
                  <c:v>0.16367513281808505</c:v>
                </c:pt>
                <c:pt idx="6">
                  <c:v>0.17906046648238422</c:v>
                </c:pt>
                <c:pt idx="7">
                  <c:v>0.19829213356275815</c:v>
                </c:pt>
                <c:pt idx="8">
                  <c:v>0.2223317174132256</c:v>
                </c:pt>
                <c:pt idx="9">
                  <c:v>0.25238119722630997</c:v>
                </c:pt>
                <c:pt idx="10">
                  <c:v>0.28994304699266532</c:v>
                </c:pt>
                <c:pt idx="11">
                  <c:v>0.33689535920060965</c:v>
                </c:pt>
                <c:pt idx="12">
                  <c:v>0.39558574946054004</c:v>
                </c:pt>
                <c:pt idx="13">
                  <c:v>0.46894873728545272</c:v>
                </c:pt>
                <c:pt idx="14">
                  <c:v>0.56065247206659397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F7D-4458-AF26-C2DE15F0CFD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'Non-competitive'!$BB$36:$BB$50</c:f>
              <c:numCache>
                <c:formatCode>General</c:formatCode>
                <c:ptCount val="15"/>
                <c:pt idx="0">
                  <c:v>0.13621357120528396</c:v>
                </c:pt>
                <c:pt idx="1">
                  <c:v>0.14182859982602306</c:v>
                </c:pt>
                <c:pt idx="2">
                  <c:v>0.14884738560194691</c:v>
                </c:pt>
                <c:pt idx="3">
                  <c:v>0.15762086782185167</c:v>
                </c:pt>
                <c:pt idx="4">
                  <c:v>0.16858772059673272</c:v>
                </c:pt>
                <c:pt idx="5">
                  <c:v>0.18229628656533395</c:v>
                </c:pt>
                <c:pt idx="6">
                  <c:v>0.1994319940260855</c:v>
                </c:pt>
                <c:pt idx="7">
                  <c:v>0.2208516283520249</c:v>
                </c:pt>
                <c:pt idx="8">
                  <c:v>0.24762617125944922</c:v>
                </c:pt>
                <c:pt idx="9">
                  <c:v>0.28109434989372961</c:v>
                </c:pt>
                <c:pt idx="10">
                  <c:v>0.32292957318658011</c:v>
                </c:pt>
                <c:pt idx="11">
                  <c:v>0.37522360230264329</c:v>
                </c:pt>
                <c:pt idx="12">
                  <c:v>0.44059113869772215</c:v>
                </c:pt>
                <c:pt idx="13">
                  <c:v>0.52230055919157059</c:v>
                </c:pt>
                <c:pt idx="14">
                  <c:v>0.62443733480888131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F7D-4458-AF26-C2DE15F0CFD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'Non-competitive'!$BC$36:$BC$50</c:f>
              <c:numCache>
                <c:formatCode>General</c:formatCode>
                <c:ptCount val="15"/>
                <c:pt idx="0">
                  <c:v>0.15360595683519074</c:v>
                </c:pt>
                <c:pt idx="1">
                  <c:v>0.15993793856295671</c:v>
                </c:pt>
                <c:pt idx="2">
                  <c:v>0.16785291572266417</c:v>
                </c:pt>
                <c:pt idx="3">
                  <c:v>0.17774663717229849</c:v>
                </c:pt>
                <c:pt idx="4">
                  <c:v>0.19011378898434142</c:v>
                </c:pt>
                <c:pt idx="5">
                  <c:v>0.20557272874939508</c:v>
                </c:pt>
                <c:pt idx="6">
                  <c:v>0.22489640345571207</c:v>
                </c:pt>
                <c:pt idx="7">
                  <c:v>0.24905099683860835</c:v>
                </c:pt>
                <c:pt idx="8">
                  <c:v>0.27924423856722869</c:v>
                </c:pt>
                <c:pt idx="9">
                  <c:v>0.31698579072800415</c:v>
                </c:pt>
                <c:pt idx="10">
                  <c:v>0.36416273092897344</c:v>
                </c:pt>
                <c:pt idx="11">
                  <c:v>0.4231339061801852</c:v>
                </c:pt>
                <c:pt idx="12">
                  <c:v>0.49684787524419977</c:v>
                </c:pt>
                <c:pt idx="13">
                  <c:v>0.58899033657421784</c:v>
                </c:pt>
                <c:pt idx="14">
                  <c:v>0.70416841323674062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F7D-4458-AF26-C2DE15F0CFDF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'Non-competitive'!$BD$36:$BD$50</c:f>
              <c:numCache>
                <c:formatCode>General</c:formatCode>
                <c:ptCount val="15"/>
                <c:pt idx="0">
                  <c:v>0.17534643887257426</c:v>
                </c:pt>
                <c:pt idx="1">
                  <c:v>0.18257461198412384</c:v>
                </c:pt>
                <c:pt idx="2">
                  <c:v>0.19160982837356083</c:v>
                </c:pt>
                <c:pt idx="3">
                  <c:v>0.20290384886035701</c:v>
                </c:pt>
                <c:pt idx="4">
                  <c:v>0.21702137446885233</c:v>
                </c:pt>
                <c:pt idx="5">
                  <c:v>0.23466828147947144</c:v>
                </c:pt>
                <c:pt idx="6">
                  <c:v>0.25672691524274532</c:v>
                </c:pt>
                <c:pt idx="7">
                  <c:v>0.28430020744683765</c:v>
                </c:pt>
                <c:pt idx="8">
                  <c:v>0.31876682270195306</c:v>
                </c:pt>
                <c:pt idx="9">
                  <c:v>0.36185009177084737</c:v>
                </c:pt>
                <c:pt idx="10">
                  <c:v>0.41570417810696519</c:v>
                </c:pt>
                <c:pt idx="11">
                  <c:v>0.48302178602711265</c:v>
                </c:pt>
                <c:pt idx="12">
                  <c:v>0.56716879592729674</c:v>
                </c:pt>
                <c:pt idx="13">
                  <c:v>0.67235255830252683</c:v>
                </c:pt>
                <c:pt idx="14">
                  <c:v>0.8038322612715646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BF7D-4458-AF26-C2DE15F0CFD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BF7D-4458-AF26-C2DE15F0CFD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BF7D-4458-AF26-C2DE15F0CFD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BF7D-4458-AF26-C2DE15F0CFD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F7D-4458-AF26-C2DE15F0CFD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F7D-4458-AF26-C2DE15F0CFD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F7D-4458-AF26-C2DE15F0CFD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F7D-4458-AF26-C2DE15F0CFD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F7D-4458-AF26-C2DE15F0CFD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F7D-4458-AF26-C2DE15F0CFD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F7D-4458-AF26-C2DE15F0CFD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F7D-4458-AF26-C2DE15F0CFD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F7D-4458-AF26-C2DE15F0CFD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F7D-4458-AF26-C2DE15F0CFD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BF7D-4458-AF26-C2DE15F0CFDF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BF7D-4458-AF26-C2DE15F0CFDF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'Non-competitive'!$BT$36:$BT$50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BF7D-4458-AF26-C2DE15F0C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Non-competitive'!$AO$20:$AO$34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E1-4C84-8DEF-880BABB1228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Non-competitive'!$AP$20:$AP$34</c:f>
              <c:numCache>
                <c:formatCode>General</c:formatCode>
                <c:ptCount val="15"/>
                <c:pt idx="0">
                  <c:v>13.151003283648764</c:v>
                </c:pt>
                <c:pt idx="1">
                  <c:v>12.776230936510299</c:v>
                </c:pt>
                <c:pt idx="2">
                  <c:v>12.336770140080576</c:v>
                </c:pt>
                <c:pt idx="3">
                  <c:v>11.828205389393526</c:v>
                </c:pt>
                <c:pt idx="4">
                  <c:v>11.24857353185922</c:v>
                </c:pt>
                <c:pt idx="5">
                  <c:v>10.599310018069477</c:v>
                </c:pt>
                <c:pt idx="6">
                  <c:v>9.8860370076243935</c:v>
                </c:pt>
                <c:pt idx="7">
                  <c:v>9.1189688720093507</c:v>
                </c:pt>
                <c:pt idx="8">
                  <c:v>8.3127271827197475</c:v>
                </c:pt>
                <c:pt idx="9">
                  <c:v>7.4854561778210407</c:v>
                </c:pt>
                <c:pt idx="10">
                  <c:v>6.6572997105720324</c:v>
                </c:pt>
                <c:pt idx="11">
                  <c:v>5.8484874911844829</c:v>
                </c:pt>
                <c:pt idx="12">
                  <c:v>5.0774041180481362</c:v>
                </c:pt>
                <c:pt idx="13">
                  <c:v>4.3590201059560956</c:v>
                </c:pt>
                <c:pt idx="14">
                  <c:v>3.7039470841383095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E1-4C84-8DEF-880BABB1228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Non-competitive'!$AQ$20:$AQ$34</c:f>
              <c:numCache>
                <c:formatCode>General</c:formatCode>
                <c:ptCount val="15"/>
                <c:pt idx="0">
                  <c:v>13.035014167294271</c:v>
                </c:pt>
                <c:pt idx="1">
                  <c:v>12.644154274285214</c:v>
                </c:pt>
                <c:pt idx="2">
                  <c:v>12.187351278555443</c:v>
                </c:pt>
                <c:pt idx="3">
                  <c:v>11.660757256176645</c:v>
                </c:pt>
                <c:pt idx="4">
                  <c:v>11.063228916888054</c:v>
                </c:pt>
                <c:pt idx="5">
                  <c:v>10.397250328867425</c:v>
                </c:pt>
                <c:pt idx="6">
                  <c:v>9.6696402638110541</c:v>
                </c:pt>
                <c:pt idx="7">
                  <c:v>8.8918173319394853</c:v>
                </c:pt>
                <c:pt idx="8">
                  <c:v>8.079433367970422</c:v>
                </c:pt>
                <c:pt idx="9">
                  <c:v>7.251306140631895</c:v>
                </c:pt>
                <c:pt idx="10">
                  <c:v>6.4277635476284987</c:v>
                </c:pt>
                <c:pt idx="11">
                  <c:v>5.628689332845366</c:v>
                </c:pt>
                <c:pt idx="12">
                  <c:v>4.8716577363363136</c:v>
                </c:pt>
                <c:pt idx="13">
                  <c:v>4.1705150159581548</c:v>
                </c:pt>
                <c:pt idx="14">
                  <c:v>3.5346237440481807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E1-4C84-8DEF-880BABB1228E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Non-competitive'!$AR$20:$AR$34</c:f>
              <c:numCache>
                <c:formatCode>General</c:formatCode>
                <c:ptCount val="15"/>
                <c:pt idx="0">
                  <c:v>12.892873584736677</c:v>
                </c:pt>
                <c:pt idx="1">
                  <c:v>12.482849552247886</c:v>
                </c:pt>
                <c:pt idx="2">
                  <c:v>12.005591607111711</c:v>
                </c:pt>
                <c:pt idx="3">
                  <c:v>11.457998220749831</c:v>
                </c:pt>
                <c:pt idx="4">
                  <c:v>10.839964055952425</c:v>
                </c:pt>
                <c:pt idx="5">
                  <c:v>10.155257204894065</c:v>
                </c:pt>
                <c:pt idx="6">
                  <c:v>9.4121116022301337</c:v>
                </c:pt>
                <c:pt idx="7">
                  <c:v>8.6233113100321948</c:v>
                </c:pt>
                <c:pt idx="8">
                  <c:v>7.8056063143630032</c:v>
                </c:pt>
                <c:pt idx="9">
                  <c:v>6.9784432213609495</c:v>
                </c:pt>
                <c:pt idx="10">
                  <c:v>6.1621822081746913</c:v>
                </c:pt>
                <c:pt idx="11">
                  <c:v>5.3761317568635043</c:v>
                </c:pt>
                <c:pt idx="12">
                  <c:v>4.636792803421975</c:v>
                </c:pt>
                <c:pt idx="13">
                  <c:v>3.9566349986655793</c:v>
                </c:pt>
                <c:pt idx="14">
                  <c:v>3.3435629532915514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E1-4C84-8DEF-880BABB1228E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Non-competitive'!$AS$20:$AS$34</c:f>
              <c:numCache>
                <c:formatCode>General</c:formatCode>
                <c:ptCount val="15"/>
                <c:pt idx="0">
                  <c:v>12.719498539924524</c:v>
                </c:pt>
                <c:pt idx="1">
                  <c:v>12.286915384976172</c:v>
                </c:pt>
                <c:pt idx="2">
                  <c:v>11.785876410683869</c:v>
                </c:pt>
                <c:pt idx="3">
                  <c:v>11.214254254794204</c:v>
                </c:pt>
                <c:pt idx="4">
                  <c:v>10.573243358296835</c:v>
                </c:pt>
                <c:pt idx="5">
                  <c:v>9.868158871483562</c:v>
                </c:pt>
                <c:pt idx="6">
                  <c:v>9.1088693326430441</c:v>
                </c:pt>
                <c:pt idx="7">
                  <c:v>8.3096532773654914</c:v>
                </c:pt>
                <c:pt idx="8">
                  <c:v>7.4883630889413597</c:v>
                </c:pt>
                <c:pt idx="9">
                  <c:v>6.6649451502533781</c:v>
                </c:pt>
                <c:pt idx="10">
                  <c:v>5.8595521234614711</c:v>
                </c:pt>
                <c:pt idx="11">
                  <c:v>5.0906138885118519</c:v>
                </c:pt>
                <c:pt idx="12">
                  <c:v>4.3732473868221069</c:v>
                </c:pt>
                <c:pt idx="13">
                  <c:v>3.7182756877215413</c:v>
                </c:pt>
                <c:pt idx="14">
                  <c:v>3.1319449952267444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E1-4C84-8DEF-880BABB1228E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Non-competitive'!$AT$20:$AT$34</c:f>
              <c:numCache>
                <c:formatCode>General</c:formatCode>
                <c:ptCount val="15"/>
                <c:pt idx="0">
                  <c:v>12.509228498376244</c:v>
                </c:pt>
                <c:pt idx="1">
                  <c:v>12.050480894458124</c:v>
                </c:pt>
                <c:pt idx="2">
                  <c:v>11.522288618637599</c:v>
                </c:pt>
                <c:pt idx="3">
                  <c:v>10.923779716822324</c:v>
                </c:pt>
                <c:pt idx="4">
                  <c:v>10.257749451226964</c:v>
                </c:pt>
                <c:pt idx="5">
                  <c:v>9.5313345297344902</c:v>
                </c:pt>
                <c:pt idx="6">
                  <c:v>8.7562307079228514</c:v>
                </c:pt>
                <c:pt idx="7">
                  <c:v>7.948272450126689</c:v>
                </c:pt>
                <c:pt idx="8">
                  <c:v>7.1263193774053315</c:v>
                </c:pt>
                <c:pt idx="9">
                  <c:v>6.3105764395975736</c:v>
                </c:pt>
                <c:pt idx="10">
                  <c:v>5.5206474258793872</c:v>
                </c:pt>
                <c:pt idx="11">
                  <c:v>4.7737087231428648</c:v>
                </c:pt>
                <c:pt idx="12">
                  <c:v>4.0831504310661026</c:v>
                </c:pt>
                <c:pt idx="13">
                  <c:v>3.4578843068561063</c:v>
                </c:pt>
                <c:pt idx="14">
                  <c:v>2.9023302096049521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CE1-4C84-8DEF-880BABB1228E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Non-competitive'!$AU$20:$AU$34</c:f>
              <c:numCache>
                <c:formatCode>General</c:formatCode>
                <c:ptCount val="15"/>
                <c:pt idx="0">
                  <c:v>12.255969379844045</c:v>
                </c:pt>
                <c:pt idx="1">
                  <c:v>11.767433138806517</c:v>
                </c:pt>
                <c:pt idx="2">
                  <c:v>11.208932852916098</c:v>
                </c:pt>
                <c:pt idx="3">
                  <c:v>10.581183983420617</c:v>
                </c:pt>
                <c:pt idx="4">
                  <c:v>9.8889068737275299</c:v>
                </c:pt>
                <c:pt idx="5">
                  <c:v>9.1413152840754766</c:v>
                </c:pt>
                <c:pt idx="6">
                  <c:v>8.3520562801402072</c:v>
                </c:pt>
                <c:pt idx="7">
                  <c:v>7.5384692143787282</c:v>
                </c:pt>
                <c:pt idx="8">
                  <c:v>6.7201888763027613</c:v>
                </c:pt>
                <c:pt idx="9">
                  <c:v>5.917304703825585</c:v>
                </c:pt>
                <c:pt idx="10">
                  <c:v>5.1484289683549349</c:v>
                </c:pt>
                <c:pt idx="11">
                  <c:v>4.4290570086141248</c:v>
                </c:pt>
                <c:pt idx="12">
                  <c:v>3.7705072776620652</c:v>
                </c:pt>
                <c:pt idx="13">
                  <c:v>3.1795535653540274</c:v>
                </c:pt>
                <c:pt idx="14">
                  <c:v>2.6586825612329736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CE1-4C84-8DEF-880BABB1228E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Non-competitive'!$AV$20:$AV$34</c:f>
              <c:numCache>
                <c:formatCode>General</c:formatCode>
                <c:ptCount val="15"/>
                <c:pt idx="0">
                  <c:v>11.953460430897714</c:v>
                </c:pt>
                <c:pt idx="1">
                  <c:v>11.431788637835711</c:v>
                </c:pt>
                <c:pt idx="2">
                  <c:v>10.840418011888561</c:v>
                </c:pt>
                <c:pt idx="3">
                  <c:v>10.182018560962621</c:v>
                </c:pt>
                <c:pt idx="4">
                  <c:v>9.4635503750592136</c:v>
                </c:pt>
                <c:pt idx="5">
                  <c:v>8.696493044529058</c:v>
                </c:pt>
                <c:pt idx="6">
                  <c:v>7.8964461939600277</c:v>
                </c:pt>
                <c:pt idx="7">
                  <c:v>7.082042377565843</c:v>
                </c:pt>
                <c:pt idx="8">
                  <c:v>6.2732934199528039</c:v>
                </c:pt>
                <c:pt idx="9">
                  <c:v>5.489663593889424</c:v>
                </c:pt>
                <c:pt idx="10">
                  <c:v>4.7482523601823887</c:v>
                </c:pt>
                <c:pt idx="11">
                  <c:v>4.0624331162017437</c:v>
                </c:pt>
                <c:pt idx="12">
                  <c:v>3.4411500728863578</c:v>
                </c:pt>
                <c:pt idx="13">
                  <c:v>2.8888893066999155</c:v>
                </c:pt>
                <c:pt idx="14">
                  <c:v>2.4061864511944462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CE1-4C84-8DEF-880BABB1228E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Non-competitive'!$AW$20:$AW$34</c:f>
              <c:numCache>
                <c:formatCode>General</c:formatCode>
                <c:ptCount val="15"/>
                <c:pt idx="0">
                  <c:v>11.595695813892899</c:v>
                </c:pt>
                <c:pt idx="1">
                  <c:v>11.038231924757067</c:v>
                </c:pt>
                <c:pt idx="2">
                  <c:v>10.412504566066616</c:v>
                </c:pt>
                <c:pt idx="3">
                  <c:v>9.7235056878131978</c:v>
                </c:pt>
                <c:pt idx="4">
                  <c:v>8.9806869017570499</c:v>
                </c:pt>
                <c:pt idx="5">
                  <c:v>8.1978521437489871</c:v>
                </c:pt>
                <c:pt idx="6">
                  <c:v>7.3923727826342676</c:v>
                </c:pt>
                <c:pt idx="7">
                  <c:v>6.5837637519321968</c:v>
                </c:pt>
                <c:pt idx="8">
                  <c:v>5.7918433236680631</c:v>
                </c:pt>
                <c:pt idx="9">
                  <c:v>5.0348321083320444</c:v>
                </c:pt>
                <c:pt idx="10">
                  <c:v>4.3277670195366742</c:v>
                </c:pt>
                <c:pt idx="11">
                  <c:v>3.681503511775793</c:v>
                </c:pt>
                <c:pt idx="12">
                  <c:v>3.1024029589678115</c:v>
                </c:pt>
                <c:pt idx="13">
                  <c:v>2.5926275270835126</c:v>
                </c:pt>
                <c:pt idx="14">
                  <c:v>2.1508523525488292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CE1-4C84-8DEF-880BABB1228E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Non-competitive'!$AX$20:$AX$34</c:f>
              <c:numCache>
                <c:formatCode>General</c:formatCode>
                <c:ptCount val="15"/>
                <c:pt idx="0">
                  <c:v>11.177519725191996</c:v>
                </c:pt>
                <c:pt idx="1">
                  <c:v>10.582819836384656</c:v>
                </c:pt>
                <c:pt idx="2">
                  <c:v>9.9228859557458762</c:v>
                </c:pt>
                <c:pt idx="3">
                  <c:v>9.2053413050779103</c:v>
                </c:pt>
                <c:pt idx="4">
                  <c:v>8.44224573331336</c:v>
                </c:pt>
                <c:pt idx="5">
                  <c:v>7.649585692978258</c:v>
                </c:pt>
                <c:pt idx="6">
                  <c:v>6.846093245640775</c:v>
                </c:pt>
                <c:pt idx="7">
                  <c:v>6.0515451750016815</c:v>
                </c:pt>
                <c:pt idx="8">
                  <c:v>5.2848541387927215</c:v>
                </c:pt>
                <c:pt idx="9">
                  <c:v>4.5623322214124853</c:v>
                </c:pt>
                <c:pt idx="10">
                  <c:v>3.8964503648283135</c:v>
                </c:pt>
                <c:pt idx="11">
                  <c:v>3.2952623846157079</c:v>
                </c:pt>
                <c:pt idx="12">
                  <c:v>2.7624795487109819</c:v>
                </c:pt>
                <c:pt idx="13">
                  <c:v>2.2980412217174258</c:v>
                </c:pt>
                <c:pt idx="14">
                  <c:v>1.8989649226291405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CE1-4C84-8DEF-880BABB1228E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Non-competitive'!$AY$20:$AY$34</c:f>
              <c:numCache>
                <c:formatCode>General</c:formatCode>
                <c:ptCount val="15"/>
                <c:pt idx="0">
                  <c:v>10.69538456938087</c:v>
                </c:pt>
                <c:pt idx="1">
                  <c:v>10.06380784913924</c:v>
                </c:pt>
                <c:pt idx="2">
                  <c:v>9.3720200017344855</c:v>
                </c:pt>
                <c:pt idx="3">
                  <c:v>8.6304470233541402</c:v>
                </c:pt>
                <c:pt idx="4">
                  <c:v>7.8536586380435791</c:v>
                </c:pt>
                <c:pt idx="5">
                  <c:v>7.059424182787275</c:v>
                </c:pt>
                <c:pt idx="6">
                  <c:v>6.2671802829349694</c:v>
                </c:pt>
                <c:pt idx="7">
                  <c:v>5.4961705829655507</c:v>
                </c:pt>
                <c:pt idx="8">
                  <c:v>4.7636241538297659</c:v>
                </c:pt>
                <c:pt idx="9">
                  <c:v>4.0833263665637789</c:v>
                </c:pt>
                <c:pt idx="10">
                  <c:v>3.4648102285236453</c:v>
                </c:pt>
                <c:pt idx="11">
                  <c:v>2.9132160761826968</c:v>
                </c:pt>
                <c:pt idx="12">
                  <c:v>2.4297074757391379</c:v>
                </c:pt>
                <c:pt idx="13">
                  <c:v>2.0122410742861669</c:v>
                </c:pt>
                <c:pt idx="14">
                  <c:v>1.6564764123553395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CE1-4C84-8DEF-880BABB1228E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Non-competitive'!$AZ$20:$AZ$34</c:f>
              <c:numCache>
                <c:formatCode>General</c:formatCode>
                <c:ptCount val="15"/>
                <c:pt idx="0">
                  <c:v>10.148213695223976</c:v>
                </c:pt>
                <c:pt idx="1">
                  <c:v>9.4824966412218714</c:v>
                </c:pt>
                <c:pt idx="2">
                  <c:v>8.7638658630344395</c:v>
                </c:pt>
                <c:pt idx="3">
                  <c:v>8.005495509064831</c:v>
                </c:pt>
                <c:pt idx="4">
                  <c:v>7.2240862368642613</c:v>
                </c:pt>
                <c:pt idx="5">
                  <c:v>6.4385142049341697</c:v>
                </c:pt>
                <c:pt idx="6">
                  <c:v>5.6680588854410399</c:v>
                </c:pt>
                <c:pt idx="7">
                  <c:v>4.9305501135930934</c:v>
                </c:pt>
                <c:pt idx="8">
                  <c:v>4.240801556996237</c:v>
                </c:pt>
                <c:pt idx="9">
                  <c:v>3.6096043884588811</c:v>
                </c:pt>
                <c:pt idx="10">
                  <c:v>3.0433858093200858</c:v>
                </c:pt>
                <c:pt idx="11">
                  <c:v>2.5444655898498976</c:v>
                </c:pt>
                <c:pt idx="12">
                  <c:v>2.1117300980382252</c:v>
                </c:pt>
                <c:pt idx="13">
                  <c:v>1.7415086443176058</c:v>
                </c:pt>
                <c:pt idx="14">
                  <c:v>1.4284662427986743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CE1-4C84-8DEF-880BABB1228E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Non-competitive'!$BA$20:$BA$34</c:f>
              <c:numCache>
                <c:formatCode>General</c:formatCode>
                <c:ptCount val="15"/>
                <c:pt idx="0">
                  <c:v>9.5382482912683209</c:v>
                </c:pt>
                <c:pt idx="1">
                  <c:v>8.8439362497255392</c:v>
                </c:pt>
                <c:pt idx="2">
                  <c:v>8.1063365717388915</c:v>
                </c:pt>
                <c:pt idx="3">
                  <c:v>7.3410193330081457</c:v>
                </c:pt>
                <c:pt idx="4">
                  <c:v>6.566135311527094</c:v>
                </c:pt>
                <c:pt idx="5">
                  <c:v>5.8007587560652514</c:v>
                </c:pt>
                <c:pt idx="6">
                  <c:v>5.0630461186827098</c:v>
                </c:pt>
                <c:pt idx="7">
                  <c:v>4.3685777058959046</c:v>
                </c:pt>
                <c:pt idx="8">
                  <c:v>3.7291889238679516</c:v>
                </c:pt>
                <c:pt idx="9">
                  <c:v>3.1524456166283299</c:v>
                </c:pt>
                <c:pt idx="10">
                  <c:v>2.6417423366354305</c:v>
                </c:pt>
                <c:pt idx="11">
                  <c:v>2.196869987915048</c:v>
                </c:pt>
                <c:pt idx="12">
                  <c:v>1.8148430102417996</c:v>
                </c:pt>
                <c:pt idx="13">
                  <c:v>1.4907899383551781</c:v>
                </c:pt>
                <c:pt idx="14">
                  <c:v>1.2187658470111533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CE1-4C84-8DEF-880BABB1228E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Non-competitive'!$BB$20:$BB$34</c:f>
              <c:numCache>
                <c:formatCode>General</c:formatCode>
                <c:ptCount val="15"/>
                <c:pt idx="0">
                  <c:v>8.8716987998112042</c:v>
                </c:pt>
                <c:pt idx="1">
                  <c:v>8.1572868763590645</c:v>
                </c:pt>
                <c:pt idx="2">
                  <c:v>7.4112763961659915</c:v>
                </c:pt>
                <c:pt idx="3">
                  <c:v>6.650961279581983</c:v>
                </c:pt>
                <c:pt idx="4">
                  <c:v>5.8950078898653846</c:v>
                </c:pt>
                <c:pt idx="5">
                  <c:v>5.1616600596376907</c:v>
                </c:pt>
                <c:pt idx="6">
                  <c:v>4.4670287131721738</c:v>
                </c:pt>
                <c:pt idx="7">
                  <c:v>3.8237939932702361</c:v>
                </c:pt>
                <c:pt idx="8">
                  <c:v>3.2405167667704622</c:v>
                </c:pt>
                <c:pt idx="9">
                  <c:v>2.7215828002084237</c:v>
                </c:pt>
                <c:pt idx="10">
                  <c:v>2.2676567079541488</c:v>
                </c:pt>
                <c:pt idx="11">
                  <c:v>1.8764467856187883</c:v>
                </c:pt>
                <c:pt idx="12">
                  <c:v>1.5435792144017462</c:v>
                </c:pt>
                <c:pt idx="13">
                  <c:v>1.263426291644596</c:v>
                </c:pt>
                <c:pt idx="14">
                  <c:v>1.0297967461214479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CE1-4C84-8DEF-880BABB1228E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Non-competitive'!$BC$20:$BC$34</c:f>
              <c:numCache>
                <c:formatCode>General</c:formatCode>
                <c:ptCount val="15"/>
                <c:pt idx="0">
                  <c:v>8.158992911635762</c:v>
                </c:pt>
                <c:pt idx="1">
                  <c:v>7.4356505167493303</c:v>
                </c:pt>
                <c:pt idx="2">
                  <c:v>6.6938404333142829</c:v>
                </c:pt>
                <c:pt idx="3">
                  <c:v>5.9516411753423215</c:v>
                </c:pt>
                <c:pt idx="4">
                  <c:v>5.2271689932756855</c:v>
                </c:pt>
                <c:pt idx="5">
                  <c:v>4.5368505717306205</c:v>
                </c:pt>
                <c:pt idx="6">
                  <c:v>3.8940268731015095</c:v>
                </c:pt>
                <c:pt idx="7">
                  <c:v>3.3081199091497866</c:v>
                </c:pt>
                <c:pt idx="8">
                  <c:v>2.7844281453994149</c:v>
                </c:pt>
                <c:pt idx="9">
                  <c:v>2.3244610303267614</c:v>
                </c:pt>
                <c:pt idx="10">
                  <c:v>1.9266296619367058</c:v>
                </c:pt>
                <c:pt idx="11">
                  <c:v>1.5870914102415661</c:v>
                </c:pt>
                <c:pt idx="12">
                  <c:v>1.3005823637148435</c:v>
                </c:pt>
                <c:pt idx="13">
                  <c:v>1.0611318552777687</c:v>
                </c:pt>
                <c:pt idx="14">
                  <c:v>0.86261220010156081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DCE1-4C84-8DEF-880BABB1228E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Non-competitive'!$BD$20:$BD$34</c:f>
              <c:numCache>
                <c:formatCode>General</c:formatCode>
                <c:ptCount val="15"/>
                <c:pt idx="0">
                  <c:v>7.4144456712102675</c:v>
                </c:pt>
                <c:pt idx="1">
                  <c:v>6.6952764503689464</c:v>
                </c:pt>
                <c:pt idx="2">
                  <c:v>5.9712897873382111</c:v>
                </c:pt>
                <c:pt idx="3">
                  <c:v>5.2602722871568224</c:v>
                </c:pt>
                <c:pt idx="4">
                  <c:v>4.5787649924962119</c:v>
                </c:pt>
                <c:pt idx="5">
                  <c:v>3.9405978842143154</c:v>
                </c:pt>
                <c:pt idx="6">
                  <c:v>3.3559303089118973</c:v>
                </c:pt>
                <c:pt idx="7">
                  <c:v>2.8309030024607087</c:v>
                </c:pt>
                <c:pt idx="8">
                  <c:v>2.3678478119601687</c:v>
                </c:pt>
                <c:pt idx="9">
                  <c:v>1.965892673582837</c:v>
                </c:pt>
                <c:pt idx="10">
                  <c:v>1.6217636029956373</c:v>
                </c:pt>
                <c:pt idx="11">
                  <c:v>1.3306098984784267</c:v>
                </c:pt>
                <c:pt idx="12">
                  <c:v>1.0867343869627561</c:v>
                </c:pt>
                <c:pt idx="13">
                  <c:v>0.88416994778260927</c:v>
                </c:pt>
                <c:pt idx="14">
                  <c:v>0.71709026681247379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DCE1-4C84-8DEF-880BABB1228E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DCE1-4C84-8DEF-880BABB1228E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DCE1-4C84-8DEF-880BABB1228E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DCE1-4C84-8DEF-880BABB1228E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DCE1-4C84-8DEF-880BABB1228E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DCE1-4C84-8DEF-880BABB1228E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DCE1-4C84-8DEF-880BABB1228E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DCE1-4C84-8DEF-880BABB1228E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DCE1-4C84-8DEF-880BABB1228E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DCE1-4C84-8DEF-880BABB1228E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DCE1-4C84-8DEF-880BABB1228E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DCE1-4C84-8DEF-880BABB1228E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DCE1-4C84-8DEF-880BABB1228E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DCE1-4C84-8DEF-880BABB1228E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DCE1-4C84-8DEF-880BABB1228E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DCE1-4C84-8DEF-880BABB1228E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'Mixed Non-competitive'!$BT$20:$BT$34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DCE1-4C84-8DEF-880BABB12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Non-competitive'!$AO$36:$AO$50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8.2942708333333337E-2</c:v>
                </c:pt>
                <c:pt idx="5">
                  <c:v>8.7011718750000008E-2</c:v>
                </c:pt>
                <c:pt idx="6">
                  <c:v>9.2097981770833351E-2</c:v>
                </c:pt>
                <c:pt idx="7">
                  <c:v>9.8455810546874994E-2</c:v>
                </c:pt>
                <c:pt idx="8">
                  <c:v>0.10640309651692707</c:v>
                </c:pt>
                <c:pt idx="9">
                  <c:v>0.11633720397949218</c:v>
                </c:pt>
                <c:pt idx="10">
                  <c:v>0.12875483830769854</c:v>
                </c:pt>
                <c:pt idx="11">
                  <c:v>0.14427688121795651</c:v>
                </c:pt>
                <c:pt idx="12">
                  <c:v>0.16367943485577896</c:v>
                </c:pt>
                <c:pt idx="13">
                  <c:v>0.18793262690305698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2E-431F-B207-A60E0F76607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Non-competitive'!$AP$36:$AP$50</c:f>
              <c:numCache>
                <c:formatCode>General</c:formatCode>
                <c:ptCount val="15"/>
                <c:pt idx="0">
                  <c:v>7.6039825892473545E-2</c:v>
                </c:pt>
                <c:pt idx="1">
                  <c:v>7.8270344749508738E-2</c:v>
                </c:pt>
                <c:pt idx="2">
                  <c:v>8.1058493320802741E-2</c:v>
                </c:pt>
                <c:pt idx="3">
                  <c:v>8.4543679034920244E-2</c:v>
                </c:pt>
                <c:pt idx="4">
                  <c:v>8.8900161177567105E-2</c:v>
                </c:pt>
                <c:pt idx="5">
                  <c:v>9.4345763855875647E-2</c:v>
                </c:pt>
                <c:pt idx="6">
                  <c:v>0.10115276720376137</c:v>
                </c:pt>
                <c:pt idx="7">
                  <c:v>0.10966152138861852</c:v>
                </c:pt>
                <c:pt idx="8">
                  <c:v>0.12029746411968993</c:v>
                </c:pt>
                <c:pt idx="9">
                  <c:v>0.13359239253352925</c:v>
                </c:pt>
                <c:pt idx="10">
                  <c:v>0.15021105305082838</c:v>
                </c:pt>
                <c:pt idx="11">
                  <c:v>0.17098437869745226</c:v>
                </c:pt>
                <c:pt idx="12">
                  <c:v>0.19695103575573211</c:v>
                </c:pt>
                <c:pt idx="13">
                  <c:v>0.22940935707858193</c:v>
                </c:pt>
                <c:pt idx="14">
                  <c:v>0.26998225873214415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2E-431F-B207-A60E0F76607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Non-competitive'!$AQ$36:$AQ$50</c:f>
              <c:numCache>
                <c:formatCode>General</c:formatCode>
                <c:ptCount val="15"/>
                <c:pt idx="0">
                  <c:v>7.6716449032258618E-2</c:v>
                </c:pt>
                <c:pt idx="1">
                  <c:v>7.9087930936885931E-2</c:v>
                </c:pt>
                <c:pt idx="2">
                  <c:v>8.2052283317670088E-2</c:v>
                </c:pt>
                <c:pt idx="3">
                  <c:v>8.5757723793650278E-2</c:v>
                </c:pt>
                <c:pt idx="4">
                  <c:v>9.0389524388625533E-2</c:v>
                </c:pt>
                <c:pt idx="5">
                  <c:v>9.617927513234456E-2</c:v>
                </c:pt>
                <c:pt idx="6">
                  <c:v>0.10341646356199338</c:v>
                </c:pt>
                <c:pt idx="7">
                  <c:v>0.1124629490990544</c:v>
                </c:pt>
                <c:pt idx="8">
                  <c:v>0.12377105602038067</c:v>
                </c:pt>
                <c:pt idx="9">
                  <c:v>0.13790618967203855</c:v>
                </c:pt>
                <c:pt idx="10">
                  <c:v>0.15557510673661085</c:v>
                </c:pt>
                <c:pt idx="11">
                  <c:v>0.17766125306732619</c:v>
                </c:pt>
                <c:pt idx="12">
                  <c:v>0.20526893598072041</c:v>
                </c:pt>
                <c:pt idx="13">
                  <c:v>0.23977853962246315</c:v>
                </c:pt>
                <c:pt idx="14">
                  <c:v>0.28291554417464154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2E-431F-B207-A60E0F76607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Non-competitive'!$AR$36:$AR$50</c:f>
              <c:numCache>
                <c:formatCode>General</c:formatCode>
                <c:ptCount val="15"/>
                <c:pt idx="0">
                  <c:v>7.7562227956989929E-2</c:v>
                </c:pt>
                <c:pt idx="1">
                  <c:v>8.0109913671107411E-2</c:v>
                </c:pt>
                <c:pt idx="2">
                  <c:v>8.3294520813754269E-2</c:v>
                </c:pt>
                <c:pt idx="3">
                  <c:v>8.7275279742062867E-2</c:v>
                </c:pt>
                <c:pt idx="4">
                  <c:v>9.2251228402448579E-2</c:v>
                </c:pt>
                <c:pt idx="5">
                  <c:v>9.8471164227930702E-2</c:v>
                </c:pt>
                <c:pt idx="6">
                  <c:v>0.10624608400978341</c:v>
                </c:pt>
                <c:pt idx="7">
                  <c:v>0.11596473373709926</c:v>
                </c:pt>
                <c:pt idx="8">
                  <c:v>0.12811304589624409</c:v>
                </c:pt>
                <c:pt idx="9">
                  <c:v>0.14329843609517512</c:v>
                </c:pt>
                <c:pt idx="10">
                  <c:v>0.16228017384383892</c:v>
                </c:pt>
                <c:pt idx="11">
                  <c:v>0.18600734602966859</c:v>
                </c:pt>
                <c:pt idx="12">
                  <c:v>0.21566631126195573</c:v>
                </c:pt>
                <c:pt idx="13">
                  <c:v>0.2527400178023147</c:v>
                </c:pt>
                <c:pt idx="14">
                  <c:v>0.29908215097776331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2E-431F-B207-A60E0F76607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Non-competitive'!$AS$36:$AS$50</c:f>
              <c:numCache>
                <c:formatCode>General</c:formatCode>
                <c:ptCount val="15"/>
                <c:pt idx="0">
                  <c:v>7.8619451612904068E-2</c:v>
                </c:pt>
                <c:pt idx="1">
                  <c:v>8.1387392088884264E-2</c:v>
                </c:pt>
                <c:pt idx="2">
                  <c:v>8.4847317683859502E-2</c:v>
                </c:pt>
                <c:pt idx="3">
                  <c:v>8.9172224677578557E-2</c:v>
                </c:pt>
                <c:pt idx="4">
                  <c:v>9.4578358419727365E-2</c:v>
                </c:pt>
                <c:pt idx="5">
                  <c:v>0.10133602559741337</c:v>
                </c:pt>
                <c:pt idx="6">
                  <c:v>0.10978310956952089</c:v>
                </c:pt>
                <c:pt idx="7">
                  <c:v>0.12034196453465529</c:v>
                </c:pt>
                <c:pt idx="8">
                  <c:v>0.13354053324107329</c:v>
                </c:pt>
                <c:pt idx="9">
                  <c:v>0.15003874412409582</c:v>
                </c:pt>
                <c:pt idx="10">
                  <c:v>0.17066150772787395</c:v>
                </c:pt>
                <c:pt idx="11">
                  <c:v>0.1964399622325966</c:v>
                </c:pt>
                <c:pt idx="12">
                  <c:v>0.22866303036349989</c:v>
                </c:pt>
                <c:pt idx="13">
                  <c:v>0.26894186552712906</c:v>
                </c:pt>
                <c:pt idx="14">
                  <c:v>0.31929040948166548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32E-431F-B207-A60E0F76607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Non-competitive'!$AT$36:$AT$50</c:f>
              <c:numCache>
                <c:formatCode>General</c:formatCode>
                <c:ptCount val="15"/>
                <c:pt idx="0">
                  <c:v>7.9940981182796744E-2</c:v>
                </c:pt>
                <c:pt idx="1">
                  <c:v>8.2984240111105306E-2</c:v>
                </c:pt>
                <c:pt idx="2">
                  <c:v>8.678831377149103E-2</c:v>
                </c:pt>
                <c:pt idx="3">
                  <c:v>9.1543405846973208E-2</c:v>
                </c:pt>
                <c:pt idx="4">
                  <c:v>9.7487270941325893E-2</c:v>
                </c:pt>
                <c:pt idx="5">
                  <c:v>0.10491710230926671</c:v>
                </c:pt>
                <c:pt idx="6">
                  <c:v>0.11420439151919279</c:v>
                </c:pt>
                <c:pt idx="7">
                  <c:v>0.12581350303160038</c:v>
                </c:pt>
                <c:pt idx="8">
                  <c:v>0.14032489242210985</c:v>
                </c:pt>
                <c:pt idx="9">
                  <c:v>0.15846412916024674</c:v>
                </c:pt>
                <c:pt idx="10">
                  <c:v>0.18113817508291782</c:v>
                </c:pt>
                <c:pt idx="11">
                  <c:v>0.20948073248625659</c:v>
                </c:pt>
                <c:pt idx="12">
                  <c:v>0.24490892924043015</c:v>
                </c:pt>
                <c:pt idx="13">
                  <c:v>0.28919417518314711</c:v>
                </c:pt>
                <c:pt idx="14">
                  <c:v>0.34455073261154318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32E-431F-B207-A60E0F76607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Non-competitive'!$AU$36:$AU$50</c:f>
              <c:numCache>
                <c:formatCode>General</c:formatCode>
                <c:ptCount val="15"/>
                <c:pt idx="0">
                  <c:v>8.1592893145162618E-2</c:v>
                </c:pt>
                <c:pt idx="1">
                  <c:v>8.4980300138881651E-2</c:v>
                </c:pt>
                <c:pt idx="2">
                  <c:v>8.921455888103047E-2</c:v>
                </c:pt>
                <c:pt idx="3">
                  <c:v>9.4507382308716498E-2</c:v>
                </c:pt>
                <c:pt idx="4">
                  <c:v>0.10112341159332401</c:v>
                </c:pt>
                <c:pt idx="5">
                  <c:v>0.10939344819908341</c:v>
                </c:pt>
                <c:pt idx="6">
                  <c:v>0.11973099395628269</c:v>
                </c:pt>
                <c:pt idx="7">
                  <c:v>0.13265292615278174</c:v>
                </c:pt>
                <c:pt idx="8">
                  <c:v>0.14880534139840559</c:v>
                </c:pt>
                <c:pt idx="9">
                  <c:v>0.16899586045543538</c:v>
                </c:pt>
                <c:pt idx="10">
                  <c:v>0.19423400927672263</c:v>
                </c:pt>
                <c:pt idx="11">
                  <c:v>0.22578169530333167</c:v>
                </c:pt>
                <c:pt idx="12">
                  <c:v>0.26521630283659298</c:v>
                </c:pt>
                <c:pt idx="13">
                  <c:v>0.31450956225316967</c:v>
                </c:pt>
                <c:pt idx="14">
                  <c:v>0.37612613652389038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32E-431F-B207-A60E0F76607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Non-competitive'!$AV$36:$AV$50</c:f>
              <c:numCache>
                <c:formatCode>General</c:formatCode>
                <c:ptCount val="15"/>
                <c:pt idx="0">
                  <c:v>8.3657783098119914E-2</c:v>
                </c:pt>
                <c:pt idx="1">
                  <c:v>8.7475375173602057E-2</c:v>
                </c:pt>
                <c:pt idx="2">
                  <c:v>9.2247365267954753E-2</c:v>
                </c:pt>
                <c:pt idx="3">
                  <c:v>9.821235288589561E-2</c:v>
                </c:pt>
                <c:pt idx="4">
                  <c:v>0.10566858740832169</c:v>
                </c:pt>
                <c:pt idx="5">
                  <c:v>0.11498888056135427</c:v>
                </c:pt>
                <c:pt idx="6">
                  <c:v>0.12663924700264501</c:v>
                </c:pt>
                <c:pt idx="7">
                  <c:v>0.14120220505425843</c:v>
                </c:pt>
                <c:pt idx="8">
                  <c:v>0.15940590261877521</c:v>
                </c:pt>
                <c:pt idx="9">
                  <c:v>0.18216052457442122</c:v>
                </c:pt>
                <c:pt idx="10">
                  <c:v>0.21060380201897866</c:v>
                </c:pt>
                <c:pt idx="11">
                  <c:v>0.24615789882467548</c:v>
                </c:pt>
                <c:pt idx="12">
                  <c:v>0.29060051983179652</c:v>
                </c:pt>
                <c:pt idx="13">
                  <c:v>0.34615379609069785</c:v>
                </c:pt>
                <c:pt idx="14">
                  <c:v>0.41559539141432439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32E-431F-B207-A60E0F76607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Non-competitive'!$AW$36:$AW$50</c:f>
              <c:numCache>
                <c:formatCode>General</c:formatCode>
                <c:ptCount val="15"/>
                <c:pt idx="0">
                  <c:v>8.623889553931656E-2</c:v>
                </c:pt>
                <c:pt idx="1">
                  <c:v>9.0594218967002579E-2</c:v>
                </c:pt>
                <c:pt idx="2">
                  <c:v>9.603837325161009E-2</c:v>
                </c:pt>
                <c:pt idx="3">
                  <c:v>0.1028435661073695</c:v>
                </c:pt>
                <c:pt idx="4">
                  <c:v>0.11135005717706876</c:v>
                </c:pt>
                <c:pt idx="5">
                  <c:v>0.12198317101419283</c:v>
                </c:pt>
                <c:pt idx="6">
                  <c:v>0.1352745633105979</c:v>
                </c:pt>
                <c:pt idx="7">
                  <c:v>0.15188880368110427</c:v>
                </c:pt>
                <c:pt idx="8">
                  <c:v>0.17265660414423722</c:v>
                </c:pt>
                <c:pt idx="9">
                  <c:v>0.19861635472315348</c:v>
                </c:pt>
                <c:pt idx="10">
                  <c:v>0.23106604294679867</c:v>
                </c:pt>
                <c:pt idx="11">
                  <c:v>0.27162815322635525</c:v>
                </c:pt>
                <c:pt idx="12">
                  <c:v>0.32233079107580087</c:v>
                </c:pt>
                <c:pt idx="13">
                  <c:v>0.38570908838760798</c:v>
                </c:pt>
                <c:pt idx="14">
                  <c:v>0.46493196002736675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32E-431F-B207-A60E0F76607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Non-competitive'!$AX$36:$AX$50</c:f>
              <c:numCache>
                <c:formatCode>General</c:formatCode>
                <c:ptCount val="15"/>
                <c:pt idx="0">
                  <c:v>8.9465286090812335E-2</c:v>
                </c:pt>
                <c:pt idx="1">
                  <c:v>9.4492773708753211E-2</c:v>
                </c:pt>
                <c:pt idx="2">
                  <c:v>0.10077713323117929</c:v>
                </c:pt>
                <c:pt idx="3">
                  <c:v>0.10863258263421188</c:v>
                </c:pt>
                <c:pt idx="4">
                  <c:v>0.11845189438800263</c:v>
                </c:pt>
                <c:pt idx="5">
                  <c:v>0.13072603408024103</c:v>
                </c:pt>
                <c:pt idx="6">
                  <c:v>0.14606870869553906</c:v>
                </c:pt>
                <c:pt idx="7">
                  <c:v>0.16524705196466158</c:v>
                </c:pt>
                <c:pt idx="8">
                  <c:v>0.18921998105106477</c:v>
                </c:pt>
                <c:pt idx="9">
                  <c:v>0.21918614240906875</c:v>
                </c:pt>
                <c:pt idx="10">
                  <c:v>0.2566438441065737</c:v>
                </c:pt>
                <c:pt idx="11">
                  <c:v>0.30346597122845487</c:v>
                </c:pt>
                <c:pt idx="12">
                  <c:v>0.36199363013080632</c:v>
                </c:pt>
                <c:pt idx="13">
                  <c:v>0.43515320375874578</c:v>
                </c:pt>
                <c:pt idx="14">
                  <c:v>0.52660267079366985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32E-431F-B207-A60E0F76607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Non-competitive'!$AY$36:$AY$50</c:f>
              <c:numCache>
                <c:formatCode>General</c:formatCode>
                <c:ptCount val="15"/>
                <c:pt idx="0">
                  <c:v>9.3498274280182106E-2</c:v>
                </c:pt>
                <c:pt idx="1">
                  <c:v>9.9365967135941521E-2</c:v>
                </c:pt>
                <c:pt idx="2">
                  <c:v>0.10670058320564077</c:v>
                </c:pt>
                <c:pt idx="3">
                  <c:v>0.11586885329276485</c:v>
                </c:pt>
                <c:pt idx="4">
                  <c:v>0.12732919090166994</c:v>
                </c:pt>
                <c:pt idx="5">
                  <c:v>0.14165461291280129</c:v>
                </c:pt>
                <c:pt idx="6">
                  <c:v>0.15956139042671549</c:v>
                </c:pt>
                <c:pt idx="7">
                  <c:v>0.18194486231910825</c:v>
                </c:pt>
                <c:pt idx="8">
                  <c:v>0.2099242021845992</c:v>
                </c:pt>
                <c:pt idx="9">
                  <c:v>0.24489837701646291</c:v>
                </c:pt>
                <c:pt idx="10">
                  <c:v>0.28861609555629247</c:v>
                </c:pt>
                <c:pt idx="11">
                  <c:v>0.34326324373107947</c:v>
                </c:pt>
                <c:pt idx="12">
                  <c:v>0.41157217894956322</c:v>
                </c:pt>
                <c:pt idx="13">
                  <c:v>0.49695834797266791</c:v>
                </c:pt>
                <c:pt idx="14">
                  <c:v>0.60369105925154865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32E-431F-B207-A60E0F766070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Non-competitive'!$AZ$36:$AZ$50</c:f>
              <c:numCache>
                <c:formatCode>General</c:formatCode>
                <c:ptCount val="15"/>
                <c:pt idx="0">
                  <c:v>9.8539509516894289E-2</c:v>
                </c:pt>
                <c:pt idx="1">
                  <c:v>0.10545745891992686</c:v>
                </c:pt>
                <c:pt idx="2">
                  <c:v>0.11410489567371762</c:v>
                </c:pt>
                <c:pt idx="3">
                  <c:v>0.12491419161595606</c:v>
                </c:pt>
                <c:pt idx="4">
                  <c:v>0.13842581154375411</c:v>
                </c:pt>
                <c:pt idx="5">
                  <c:v>0.15531533645350162</c:v>
                </c:pt>
                <c:pt idx="6">
                  <c:v>0.17642724259068607</c:v>
                </c:pt>
                <c:pt idx="7">
                  <c:v>0.20281712526216655</c:v>
                </c:pt>
                <c:pt idx="8">
                  <c:v>0.23580447860151721</c:v>
                </c:pt>
                <c:pt idx="9">
                  <c:v>0.27703867027570561</c:v>
                </c:pt>
                <c:pt idx="10">
                  <c:v>0.32858140986844098</c:v>
                </c:pt>
                <c:pt idx="11">
                  <c:v>0.39300983435936021</c:v>
                </c:pt>
                <c:pt idx="12">
                  <c:v>0.47354536497300925</c:v>
                </c:pt>
                <c:pt idx="13">
                  <c:v>0.57421477824007061</c:v>
                </c:pt>
                <c:pt idx="14">
                  <c:v>0.70005154482389709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32E-431F-B207-A60E0F766070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Non-competitive'!$BA$36:$BA$50</c:f>
              <c:numCache>
                <c:formatCode>General</c:formatCode>
                <c:ptCount val="15"/>
                <c:pt idx="0">
                  <c:v>0.10484105356278453</c:v>
                </c:pt>
                <c:pt idx="1">
                  <c:v>0.11307182364990857</c:v>
                </c:pt>
                <c:pt idx="2">
                  <c:v>0.12336028625881368</c:v>
                </c:pt>
                <c:pt idx="3">
                  <c:v>0.13622086451994506</c:v>
                </c:pt>
                <c:pt idx="4">
                  <c:v>0.15229658734635926</c:v>
                </c:pt>
                <c:pt idx="5">
                  <c:v>0.17239124087937699</c:v>
                </c:pt>
                <c:pt idx="6">
                  <c:v>0.19750955779564919</c:v>
                </c:pt>
                <c:pt idx="7">
                  <c:v>0.22890745394098941</c:v>
                </c:pt>
                <c:pt idx="8">
                  <c:v>0.26815482412266473</c:v>
                </c:pt>
                <c:pt idx="9">
                  <c:v>0.31721403684975891</c:v>
                </c:pt>
                <c:pt idx="10">
                  <c:v>0.37853805275862656</c:v>
                </c:pt>
                <c:pt idx="11">
                  <c:v>0.45519307264471109</c:v>
                </c:pt>
                <c:pt idx="12">
                  <c:v>0.5510118475023168</c:v>
                </c:pt>
                <c:pt idx="13">
                  <c:v>0.6707853160743239</c:v>
                </c:pt>
                <c:pt idx="14">
                  <c:v>0.82050215178933272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32E-431F-B207-A60E0F766070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Non-competitive'!$BB$36:$BB$50</c:f>
              <c:numCache>
                <c:formatCode>General</c:formatCode>
                <c:ptCount val="15"/>
                <c:pt idx="0">
                  <c:v>0.11271798362014733</c:v>
                </c:pt>
                <c:pt idx="1">
                  <c:v>0.12258977956238576</c:v>
                </c:pt>
                <c:pt idx="2">
                  <c:v>0.13492952449018375</c:v>
                </c:pt>
                <c:pt idx="3">
                  <c:v>0.15035420564993135</c:v>
                </c:pt>
                <c:pt idx="4">
                  <c:v>0.16963505709961577</c:v>
                </c:pt>
                <c:pt idx="5">
                  <c:v>0.19373612141172125</c:v>
                </c:pt>
                <c:pt idx="6">
                  <c:v>0.22386245180185319</c:v>
                </c:pt>
                <c:pt idx="7">
                  <c:v>0.26152036478951801</c:v>
                </c:pt>
                <c:pt idx="8">
                  <c:v>0.30859275602409919</c:v>
                </c:pt>
                <c:pt idx="9">
                  <c:v>0.36743324506732561</c:v>
                </c:pt>
                <c:pt idx="10">
                  <c:v>0.44098385637135851</c:v>
                </c:pt>
                <c:pt idx="11">
                  <c:v>0.53292212050139964</c:v>
                </c:pt>
                <c:pt idx="12">
                  <c:v>0.64784495066395131</c:v>
                </c:pt>
                <c:pt idx="13">
                  <c:v>0.79149848836714076</c:v>
                </c:pt>
                <c:pt idx="14">
                  <c:v>0.97106541049612727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32E-431F-B207-A60E0F766070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Non-competitive'!$BC$36:$BC$50</c:f>
              <c:numCache>
                <c:formatCode>General</c:formatCode>
                <c:ptCount val="15"/>
                <c:pt idx="0">
                  <c:v>0.12256414619185081</c:v>
                </c:pt>
                <c:pt idx="1">
                  <c:v>0.13448722445298217</c:v>
                </c:pt>
                <c:pt idx="2">
                  <c:v>0.14939107227939638</c:v>
                </c:pt>
                <c:pt idx="3">
                  <c:v>0.16802088206241414</c:v>
                </c:pt>
                <c:pt idx="4">
                  <c:v>0.19130814429118631</c:v>
                </c:pt>
                <c:pt idx="5">
                  <c:v>0.22041722207715153</c:v>
                </c:pt>
                <c:pt idx="6">
                  <c:v>0.25680356930960807</c:v>
                </c:pt>
                <c:pt idx="7">
                  <c:v>0.30228650335017876</c:v>
                </c:pt>
                <c:pt idx="8">
                  <c:v>0.35914017090089212</c:v>
                </c:pt>
                <c:pt idx="9">
                  <c:v>0.43020725533928389</c:v>
                </c:pt>
                <c:pt idx="10">
                  <c:v>0.51904111088727356</c:v>
                </c:pt>
                <c:pt idx="11">
                  <c:v>0.63008343032226055</c:v>
                </c:pt>
                <c:pt idx="12">
                  <c:v>0.76888632961599424</c:v>
                </c:pt>
                <c:pt idx="13">
                  <c:v>0.94238995373316126</c:v>
                </c:pt>
                <c:pt idx="14">
                  <c:v>1.15926948387962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32E-431F-B207-A60E0F766070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Non-competitive'!$BD$36:$BD$50</c:f>
              <c:numCache>
                <c:formatCode>General</c:formatCode>
                <c:ptCount val="15"/>
                <c:pt idx="0">
                  <c:v>0.13487184940648017</c:v>
                </c:pt>
                <c:pt idx="1">
                  <c:v>0.14935903056622771</c:v>
                </c:pt>
                <c:pt idx="2">
                  <c:v>0.16746800701591213</c:v>
                </c:pt>
                <c:pt idx="3">
                  <c:v>0.19010422757801765</c:v>
                </c:pt>
                <c:pt idx="4">
                  <c:v>0.21839950328064961</c:v>
                </c:pt>
                <c:pt idx="5">
                  <c:v>0.25376859790893941</c:v>
                </c:pt>
                <c:pt idx="6">
                  <c:v>0.29797996619430184</c:v>
                </c:pt>
                <c:pt idx="7">
                  <c:v>0.35324417655100476</c:v>
                </c:pt>
                <c:pt idx="8">
                  <c:v>0.42232443949688342</c:v>
                </c:pt>
                <c:pt idx="9">
                  <c:v>0.50867476817923185</c:v>
                </c:pt>
                <c:pt idx="10">
                  <c:v>0.61661267903216721</c:v>
                </c:pt>
                <c:pt idx="11">
                  <c:v>0.75153506759833644</c:v>
                </c:pt>
                <c:pt idx="12">
                  <c:v>0.92018805330604792</c:v>
                </c:pt>
                <c:pt idx="13">
                  <c:v>1.1310042854406874</c:v>
                </c:pt>
                <c:pt idx="14">
                  <c:v>1.3945245756089866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32E-431F-B207-A60E0F766070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32E-431F-B207-A60E0F766070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32E-431F-B207-A60E0F766070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32E-431F-B207-A60E0F766070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32E-431F-B207-A60E0F766070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32E-431F-B207-A60E0F766070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32E-431F-B207-A60E0F766070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32E-431F-B207-A60E0F766070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32E-431F-B207-A60E0F766070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32E-431F-B207-A60E0F766070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32E-431F-B207-A60E0F766070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32E-431F-B207-A60E0F766070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32E-431F-B207-A60E0F766070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32E-431F-B207-A60E0F766070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32E-431F-B207-A60E0F766070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32E-431F-B207-A60E0F766070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'Mixed Non-competitive'!$BT$36:$BT$50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32E-431F-B207-A60E0F76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Non-competitive'!$AP$69:$BE$69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7.6039825892473545E-2</c:v>
                </c:pt>
                <c:pt idx="2">
                  <c:v>7.6716449032258618E-2</c:v>
                </c:pt>
                <c:pt idx="3">
                  <c:v>7.7562227956989929E-2</c:v>
                </c:pt>
                <c:pt idx="4">
                  <c:v>7.8619451612904068E-2</c:v>
                </c:pt>
                <c:pt idx="5">
                  <c:v>7.9940981182796744E-2</c:v>
                </c:pt>
                <c:pt idx="6">
                  <c:v>8.1592893145162618E-2</c:v>
                </c:pt>
                <c:pt idx="7">
                  <c:v>8.3657783098119914E-2</c:v>
                </c:pt>
                <c:pt idx="8">
                  <c:v>8.623889553931656E-2</c:v>
                </c:pt>
                <c:pt idx="9">
                  <c:v>8.9465286090812335E-2</c:v>
                </c:pt>
                <c:pt idx="10">
                  <c:v>9.3498274280182106E-2</c:v>
                </c:pt>
                <c:pt idx="11">
                  <c:v>9.8539509516894289E-2</c:v>
                </c:pt>
                <c:pt idx="12">
                  <c:v>0.10484105356278453</c:v>
                </c:pt>
                <c:pt idx="13">
                  <c:v>0.11271798362014733</c:v>
                </c:pt>
                <c:pt idx="14">
                  <c:v>0.12256414619185081</c:v>
                </c:pt>
                <c:pt idx="15">
                  <c:v>0.13487184940648017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AF-49E0-9717-ED560192936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Non-competitive'!$AP$70:$BE$70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7.8270344749508738E-2</c:v>
                </c:pt>
                <c:pt idx="2">
                  <c:v>7.9087930936885931E-2</c:v>
                </c:pt>
                <c:pt idx="3">
                  <c:v>8.0109913671107411E-2</c:v>
                </c:pt>
                <c:pt idx="4">
                  <c:v>8.1387392088884264E-2</c:v>
                </c:pt>
                <c:pt idx="5">
                  <c:v>8.2984240111105306E-2</c:v>
                </c:pt>
                <c:pt idx="6">
                  <c:v>8.4980300138881651E-2</c:v>
                </c:pt>
                <c:pt idx="7">
                  <c:v>8.7475375173602057E-2</c:v>
                </c:pt>
                <c:pt idx="8">
                  <c:v>9.0594218967002579E-2</c:v>
                </c:pt>
                <c:pt idx="9">
                  <c:v>9.4492773708753211E-2</c:v>
                </c:pt>
                <c:pt idx="10">
                  <c:v>9.9365967135941521E-2</c:v>
                </c:pt>
                <c:pt idx="11">
                  <c:v>0.10545745891992686</c:v>
                </c:pt>
                <c:pt idx="12">
                  <c:v>0.11307182364990857</c:v>
                </c:pt>
                <c:pt idx="13">
                  <c:v>0.12258977956238576</c:v>
                </c:pt>
                <c:pt idx="14">
                  <c:v>0.13448722445298217</c:v>
                </c:pt>
                <c:pt idx="15">
                  <c:v>0.14935903056622771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AF-49E0-9717-ED560192936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Non-competitive'!$AP$71:$BE$71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8.1058493320802741E-2</c:v>
                </c:pt>
                <c:pt idx="2">
                  <c:v>8.2052283317670088E-2</c:v>
                </c:pt>
                <c:pt idx="3">
                  <c:v>8.3294520813754269E-2</c:v>
                </c:pt>
                <c:pt idx="4">
                  <c:v>8.4847317683859502E-2</c:v>
                </c:pt>
                <c:pt idx="5">
                  <c:v>8.678831377149103E-2</c:v>
                </c:pt>
                <c:pt idx="6">
                  <c:v>8.921455888103047E-2</c:v>
                </c:pt>
                <c:pt idx="7">
                  <c:v>9.2247365267954753E-2</c:v>
                </c:pt>
                <c:pt idx="8">
                  <c:v>9.603837325161009E-2</c:v>
                </c:pt>
                <c:pt idx="9">
                  <c:v>0.10077713323117929</c:v>
                </c:pt>
                <c:pt idx="10">
                  <c:v>0.10670058320564077</c:v>
                </c:pt>
                <c:pt idx="11">
                  <c:v>0.11410489567371762</c:v>
                </c:pt>
                <c:pt idx="12">
                  <c:v>0.12336028625881368</c:v>
                </c:pt>
                <c:pt idx="13">
                  <c:v>0.13492952449018375</c:v>
                </c:pt>
                <c:pt idx="14">
                  <c:v>0.14939107227939638</c:v>
                </c:pt>
                <c:pt idx="15">
                  <c:v>0.16746800701591213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AF-49E0-9717-ED560192936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Non-competitive'!$AP$72:$BE$72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8.4543679034920244E-2</c:v>
                </c:pt>
                <c:pt idx="2">
                  <c:v>8.5757723793650278E-2</c:v>
                </c:pt>
                <c:pt idx="3">
                  <c:v>8.7275279742062867E-2</c:v>
                </c:pt>
                <c:pt idx="4">
                  <c:v>8.9172224677578557E-2</c:v>
                </c:pt>
                <c:pt idx="5">
                  <c:v>9.1543405846973208E-2</c:v>
                </c:pt>
                <c:pt idx="6">
                  <c:v>9.4507382308716498E-2</c:v>
                </c:pt>
                <c:pt idx="7">
                  <c:v>9.821235288589561E-2</c:v>
                </c:pt>
                <c:pt idx="8">
                  <c:v>0.1028435661073695</c:v>
                </c:pt>
                <c:pt idx="9">
                  <c:v>0.10863258263421188</c:v>
                </c:pt>
                <c:pt idx="10">
                  <c:v>0.11586885329276485</c:v>
                </c:pt>
                <c:pt idx="11">
                  <c:v>0.12491419161595606</c:v>
                </c:pt>
                <c:pt idx="12">
                  <c:v>0.13622086451994506</c:v>
                </c:pt>
                <c:pt idx="13">
                  <c:v>0.15035420564993135</c:v>
                </c:pt>
                <c:pt idx="14">
                  <c:v>0.16802088206241414</c:v>
                </c:pt>
                <c:pt idx="15">
                  <c:v>0.19010422757801765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AF-49E0-9717-ED560192936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Non-competitive'!$AP$73:$BE$73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8.8900161177567105E-2</c:v>
                </c:pt>
                <c:pt idx="2">
                  <c:v>9.0389524388625533E-2</c:v>
                </c:pt>
                <c:pt idx="3">
                  <c:v>9.2251228402448579E-2</c:v>
                </c:pt>
                <c:pt idx="4">
                  <c:v>9.4578358419727365E-2</c:v>
                </c:pt>
                <c:pt idx="5">
                  <c:v>9.7487270941325893E-2</c:v>
                </c:pt>
                <c:pt idx="6">
                  <c:v>0.10112341159332401</c:v>
                </c:pt>
                <c:pt idx="7">
                  <c:v>0.10566858740832169</c:v>
                </c:pt>
                <c:pt idx="8">
                  <c:v>0.11135005717706876</c:v>
                </c:pt>
                <c:pt idx="9">
                  <c:v>0.11845189438800263</c:v>
                </c:pt>
                <c:pt idx="10">
                  <c:v>0.12732919090166994</c:v>
                </c:pt>
                <c:pt idx="11">
                  <c:v>0.13842581154375411</c:v>
                </c:pt>
                <c:pt idx="12">
                  <c:v>0.15229658734635926</c:v>
                </c:pt>
                <c:pt idx="13">
                  <c:v>0.16963505709961577</c:v>
                </c:pt>
                <c:pt idx="14">
                  <c:v>0.19130814429118631</c:v>
                </c:pt>
                <c:pt idx="15">
                  <c:v>0.21839950328064961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AF-49E0-9717-ED5601929361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Non-competitive'!$AP$74:$BE$74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9.4345763855875647E-2</c:v>
                </c:pt>
                <c:pt idx="2">
                  <c:v>9.617927513234456E-2</c:v>
                </c:pt>
                <c:pt idx="3">
                  <c:v>9.8471164227930702E-2</c:v>
                </c:pt>
                <c:pt idx="4">
                  <c:v>0.10133602559741337</c:v>
                </c:pt>
                <c:pt idx="5">
                  <c:v>0.10491710230926671</c:v>
                </c:pt>
                <c:pt idx="6">
                  <c:v>0.10939344819908341</c:v>
                </c:pt>
                <c:pt idx="7">
                  <c:v>0.11498888056135427</c:v>
                </c:pt>
                <c:pt idx="8">
                  <c:v>0.12198317101419283</c:v>
                </c:pt>
                <c:pt idx="9">
                  <c:v>0.13072603408024103</c:v>
                </c:pt>
                <c:pt idx="10">
                  <c:v>0.14165461291280129</c:v>
                </c:pt>
                <c:pt idx="11">
                  <c:v>0.15531533645350162</c:v>
                </c:pt>
                <c:pt idx="12">
                  <c:v>0.17239124087937699</c:v>
                </c:pt>
                <c:pt idx="13">
                  <c:v>0.19373612141172125</c:v>
                </c:pt>
                <c:pt idx="14">
                  <c:v>0.22041722207715153</c:v>
                </c:pt>
                <c:pt idx="15">
                  <c:v>0.25376859790893941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AF-49E0-9717-ED5601929361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Non-competitive'!$AP$75:$BE$75</c:f>
              <c:numCache>
                <c:formatCode>General</c:formatCode>
                <c:ptCount val="16"/>
                <c:pt idx="0">
                  <c:v>9.2097981770833351E-2</c:v>
                </c:pt>
                <c:pt idx="1">
                  <c:v>0.10115276720376137</c:v>
                </c:pt>
                <c:pt idx="2">
                  <c:v>0.10341646356199338</c:v>
                </c:pt>
                <c:pt idx="3">
                  <c:v>0.10624608400978341</c:v>
                </c:pt>
                <c:pt idx="4">
                  <c:v>0.10978310956952089</c:v>
                </c:pt>
                <c:pt idx="5">
                  <c:v>0.11420439151919279</c:v>
                </c:pt>
                <c:pt idx="6">
                  <c:v>0.11973099395628269</c:v>
                </c:pt>
                <c:pt idx="7">
                  <c:v>0.12663924700264501</c:v>
                </c:pt>
                <c:pt idx="8">
                  <c:v>0.1352745633105979</c:v>
                </c:pt>
                <c:pt idx="9">
                  <c:v>0.14606870869553906</c:v>
                </c:pt>
                <c:pt idx="10">
                  <c:v>0.15956139042671549</c:v>
                </c:pt>
                <c:pt idx="11">
                  <c:v>0.17642724259068607</c:v>
                </c:pt>
                <c:pt idx="12">
                  <c:v>0.19750955779564919</c:v>
                </c:pt>
                <c:pt idx="13">
                  <c:v>0.22386245180185319</c:v>
                </c:pt>
                <c:pt idx="14">
                  <c:v>0.25680356930960807</c:v>
                </c:pt>
                <c:pt idx="15">
                  <c:v>0.29797996619430184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5AF-49E0-9717-ED5601929361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Non-competitive'!$AP$76:$BE$76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0.10966152138861852</c:v>
                </c:pt>
                <c:pt idx="2">
                  <c:v>0.1124629490990544</c:v>
                </c:pt>
                <c:pt idx="3">
                  <c:v>0.11596473373709926</c:v>
                </c:pt>
                <c:pt idx="4">
                  <c:v>0.12034196453465529</c:v>
                </c:pt>
                <c:pt idx="5">
                  <c:v>0.12581350303160038</c:v>
                </c:pt>
                <c:pt idx="6">
                  <c:v>0.13265292615278174</c:v>
                </c:pt>
                <c:pt idx="7">
                  <c:v>0.14120220505425843</c:v>
                </c:pt>
                <c:pt idx="8">
                  <c:v>0.15188880368110427</c:v>
                </c:pt>
                <c:pt idx="9">
                  <c:v>0.16524705196466158</c:v>
                </c:pt>
                <c:pt idx="10">
                  <c:v>0.18194486231910825</c:v>
                </c:pt>
                <c:pt idx="11">
                  <c:v>0.20281712526216655</c:v>
                </c:pt>
                <c:pt idx="12">
                  <c:v>0.22890745394098941</c:v>
                </c:pt>
                <c:pt idx="13">
                  <c:v>0.26152036478951801</c:v>
                </c:pt>
                <c:pt idx="14">
                  <c:v>0.30228650335017876</c:v>
                </c:pt>
                <c:pt idx="15">
                  <c:v>0.35324417655100476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AF-49E0-9717-ED5601929361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Non-competitive'!$AP$77:$BE$77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0.12029746411968993</c:v>
                </c:pt>
                <c:pt idx="2">
                  <c:v>0.12377105602038067</c:v>
                </c:pt>
                <c:pt idx="3">
                  <c:v>0.12811304589624409</c:v>
                </c:pt>
                <c:pt idx="4">
                  <c:v>0.13354053324107329</c:v>
                </c:pt>
                <c:pt idx="5">
                  <c:v>0.14032489242210985</c:v>
                </c:pt>
                <c:pt idx="6">
                  <c:v>0.14880534139840559</c:v>
                </c:pt>
                <c:pt idx="7">
                  <c:v>0.15940590261877521</c:v>
                </c:pt>
                <c:pt idx="8">
                  <c:v>0.17265660414423722</c:v>
                </c:pt>
                <c:pt idx="9">
                  <c:v>0.18921998105106477</c:v>
                </c:pt>
                <c:pt idx="10">
                  <c:v>0.2099242021845992</c:v>
                </c:pt>
                <c:pt idx="11">
                  <c:v>0.23580447860151721</c:v>
                </c:pt>
                <c:pt idx="12">
                  <c:v>0.26815482412266473</c:v>
                </c:pt>
                <c:pt idx="13">
                  <c:v>0.30859275602409919</c:v>
                </c:pt>
                <c:pt idx="14">
                  <c:v>0.35914017090089212</c:v>
                </c:pt>
                <c:pt idx="15">
                  <c:v>0.42232443949688342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5AF-49E0-9717-ED5601929361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Non-competitive'!$AP$78:$BE$78</c:f>
              <c:numCache>
                <c:formatCode>General</c:formatCode>
                <c:ptCount val="16"/>
                <c:pt idx="0">
                  <c:v>0.11633720397949218</c:v>
                </c:pt>
                <c:pt idx="1">
                  <c:v>0.13359239253352925</c:v>
                </c:pt>
                <c:pt idx="2">
                  <c:v>0.13790618967203855</c:v>
                </c:pt>
                <c:pt idx="3">
                  <c:v>0.14329843609517512</c:v>
                </c:pt>
                <c:pt idx="4">
                  <c:v>0.15003874412409582</c:v>
                </c:pt>
                <c:pt idx="5">
                  <c:v>0.15846412916024674</c:v>
                </c:pt>
                <c:pt idx="6">
                  <c:v>0.16899586045543538</c:v>
                </c:pt>
                <c:pt idx="7">
                  <c:v>0.18216052457442122</c:v>
                </c:pt>
                <c:pt idx="8">
                  <c:v>0.19861635472315348</c:v>
                </c:pt>
                <c:pt idx="9">
                  <c:v>0.21918614240906875</c:v>
                </c:pt>
                <c:pt idx="10">
                  <c:v>0.24489837701646291</c:v>
                </c:pt>
                <c:pt idx="11">
                  <c:v>0.27703867027570561</c:v>
                </c:pt>
                <c:pt idx="12">
                  <c:v>0.31721403684975891</c:v>
                </c:pt>
                <c:pt idx="13">
                  <c:v>0.36743324506732561</c:v>
                </c:pt>
                <c:pt idx="14">
                  <c:v>0.43020725533928389</c:v>
                </c:pt>
                <c:pt idx="15">
                  <c:v>0.50867476817923185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5AF-49E0-9717-ED5601929361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Non-competitive'!$AP$79:$BE$79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0.15021105305082838</c:v>
                </c:pt>
                <c:pt idx="2">
                  <c:v>0.15557510673661085</c:v>
                </c:pt>
                <c:pt idx="3">
                  <c:v>0.16228017384383892</c:v>
                </c:pt>
                <c:pt idx="4">
                  <c:v>0.17066150772787395</c:v>
                </c:pt>
                <c:pt idx="5">
                  <c:v>0.18113817508291782</c:v>
                </c:pt>
                <c:pt idx="6">
                  <c:v>0.19423400927672263</c:v>
                </c:pt>
                <c:pt idx="7">
                  <c:v>0.21060380201897866</c:v>
                </c:pt>
                <c:pt idx="8">
                  <c:v>0.23106604294679867</c:v>
                </c:pt>
                <c:pt idx="9">
                  <c:v>0.2566438441065737</c:v>
                </c:pt>
                <c:pt idx="10">
                  <c:v>0.28861609555629247</c:v>
                </c:pt>
                <c:pt idx="11">
                  <c:v>0.32858140986844098</c:v>
                </c:pt>
                <c:pt idx="12">
                  <c:v>0.37853805275862656</c:v>
                </c:pt>
                <c:pt idx="13">
                  <c:v>0.44098385637135851</c:v>
                </c:pt>
                <c:pt idx="14">
                  <c:v>0.51904111088727356</c:v>
                </c:pt>
                <c:pt idx="15">
                  <c:v>0.61661267903216721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5AF-49E0-9717-ED5601929361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Non-competitive'!$AP$80:$BE$80</c:f>
              <c:numCache>
                <c:formatCode>General</c:formatCode>
                <c:ptCount val="16"/>
                <c:pt idx="0">
                  <c:v>0.14427688121795651</c:v>
                </c:pt>
                <c:pt idx="1">
                  <c:v>0.17098437869745226</c:v>
                </c:pt>
                <c:pt idx="2">
                  <c:v>0.17766125306732619</c:v>
                </c:pt>
                <c:pt idx="3">
                  <c:v>0.18600734602966859</c:v>
                </c:pt>
                <c:pt idx="4">
                  <c:v>0.1964399622325966</c:v>
                </c:pt>
                <c:pt idx="5">
                  <c:v>0.20948073248625659</c:v>
                </c:pt>
                <c:pt idx="6">
                  <c:v>0.22578169530333167</c:v>
                </c:pt>
                <c:pt idx="7">
                  <c:v>0.24615789882467548</c:v>
                </c:pt>
                <c:pt idx="8">
                  <c:v>0.27162815322635525</c:v>
                </c:pt>
                <c:pt idx="9">
                  <c:v>0.30346597122845487</c:v>
                </c:pt>
                <c:pt idx="10">
                  <c:v>0.34326324373107947</c:v>
                </c:pt>
                <c:pt idx="11">
                  <c:v>0.39300983435936021</c:v>
                </c:pt>
                <c:pt idx="12">
                  <c:v>0.45519307264471109</c:v>
                </c:pt>
                <c:pt idx="13">
                  <c:v>0.53292212050139964</c:v>
                </c:pt>
                <c:pt idx="14">
                  <c:v>0.63008343032226055</c:v>
                </c:pt>
                <c:pt idx="15">
                  <c:v>0.75153506759833644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5AF-49E0-9717-ED5601929361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Non-competitive'!$AP$81:$BF$81</c:f>
              <c:numCache>
                <c:formatCode>General</c:formatCode>
                <c:ptCount val="17"/>
                <c:pt idx="0">
                  <c:v>0.16367943485577896</c:v>
                </c:pt>
                <c:pt idx="1">
                  <c:v>0.19695103575573211</c:v>
                </c:pt>
                <c:pt idx="2">
                  <c:v>0.20526893598072041</c:v>
                </c:pt>
                <c:pt idx="3">
                  <c:v>0.21566631126195573</c:v>
                </c:pt>
                <c:pt idx="4">
                  <c:v>0.22866303036349989</c:v>
                </c:pt>
                <c:pt idx="5">
                  <c:v>0.24490892924043015</c:v>
                </c:pt>
                <c:pt idx="6">
                  <c:v>0.26521630283659298</c:v>
                </c:pt>
                <c:pt idx="7">
                  <c:v>0.29060051983179652</c:v>
                </c:pt>
                <c:pt idx="8">
                  <c:v>0.32233079107580087</c:v>
                </c:pt>
                <c:pt idx="9">
                  <c:v>0.36199363013080632</c:v>
                </c:pt>
                <c:pt idx="10">
                  <c:v>0.41157217894956322</c:v>
                </c:pt>
                <c:pt idx="11">
                  <c:v>0.47354536497300925</c:v>
                </c:pt>
                <c:pt idx="12">
                  <c:v>0.5510118475023168</c:v>
                </c:pt>
                <c:pt idx="13">
                  <c:v>0.64784495066395131</c:v>
                </c:pt>
                <c:pt idx="14">
                  <c:v>0.76888632961599424</c:v>
                </c:pt>
                <c:pt idx="15">
                  <c:v>0.92018805330604792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5AF-49E0-9717-ED5601929361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Non-competitive'!$AP$82:$BE$82</c:f>
              <c:numCache>
                <c:formatCode>General</c:formatCode>
                <c:ptCount val="16"/>
                <c:pt idx="0">
                  <c:v>0.18793262690305698</c:v>
                </c:pt>
                <c:pt idx="1">
                  <c:v>0.22940935707858193</c:v>
                </c:pt>
                <c:pt idx="2">
                  <c:v>0.23977853962246315</c:v>
                </c:pt>
                <c:pt idx="3">
                  <c:v>0.2527400178023147</c:v>
                </c:pt>
                <c:pt idx="4">
                  <c:v>0.26894186552712906</c:v>
                </c:pt>
                <c:pt idx="5">
                  <c:v>0.28919417518314711</c:v>
                </c:pt>
                <c:pt idx="6">
                  <c:v>0.31450956225316967</c:v>
                </c:pt>
                <c:pt idx="7">
                  <c:v>0.34615379609069785</c:v>
                </c:pt>
                <c:pt idx="8">
                  <c:v>0.38570908838760798</c:v>
                </c:pt>
                <c:pt idx="9">
                  <c:v>0.43515320375874578</c:v>
                </c:pt>
                <c:pt idx="10">
                  <c:v>0.49695834797266791</c:v>
                </c:pt>
                <c:pt idx="11">
                  <c:v>0.57421477824007061</c:v>
                </c:pt>
                <c:pt idx="12">
                  <c:v>0.6707853160743239</c:v>
                </c:pt>
                <c:pt idx="13">
                  <c:v>0.79149848836714076</c:v>
                </c:pt>
                <c:pt idx="14">
                  <c:v>0.94238995373316126</c:v>
                </c:pt>
                <c:pt idx="15">
                  <c:v>1.1310042854406874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5AF-49E0-9717-ED5601929361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Non-competitive'!$AP$83:$BE$83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0.26998225873214415</c:v>
                </c:pt>
                <c:pt idx="2">
                  <c:v>0.28291554417464154</c:v>
                </c:pt>
                <c:pt idx="3">
                  <c:v>0.29908215097776331</c:v>
                </c:pt>
                <c:pt idx="4">
                  <c:v>0.31929040948166548</c:v>
                </c:pt>
                <c:pt idx="5">
                  <c:v>0.34455073261154318</c:v>
                </c:pt>
                <c:pt idx="6">
                  <c:v>0.37612613652389038</c:v>
                </c:pt>
                <c:pt idx="7">
                  <c:v>0.41559539141432439</c:v>
                </c:pt>
                <c:pt idx="8">
                  <c:v>0.46493196002736675</c:v>
                </c:pt>
                <c:pt idx="9">
                  <c:v>0.52660267079366985</c:v>
                </c:pt>
                <c:pt idx="10">
                  <c:v>0.60369105925154865</c:v>
                </c:pt>
                <c:pt idx="11">
                  <c:v>0.70005154482389709</c:v>
                </c:pt>
                <c:pt idx="12">
                  <c:v>0.82050215178933272</c:v>
                </c:pt>
                <c:pt idx="13">
                  <c:v>0.97106541049612727</c:v>
                </c:pt>
                <c:pt idx="14">
                  <c:v>1.15926948387962</c:v>
                </c:pt>
                <c:pt idx="15">
                  <c:v>1.3945245756089866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5AF-49E0-9717-ED5601929361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5AF-49E0-9717-ED5601929361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5AF-49E0-9717-ED5601929361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5AF-49E0-9717-ED5601929361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5AF-49E0-9717-ED5601929361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5AF-49E0-9717-ED5601929361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5AF-49E0-9717-ED5601929361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5AF-49E0-9717-ED5601929361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5AF-49E0-9717-ED5601929361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5AF-49E0-9717-ED5601929361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5AF-49E0-9717-ED5601929361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5AF-49E0-9717-ED5601929361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5AF-49E0-9717-ED5601929361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5AF-49E0-9717-ED5601929361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5AF-49E0-9717-ED5601929361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'Mixed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5AF-49E0-9717-ED5601929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'Modifier equation'!$X$21:$X$260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'Modifier equation'!$Y$21:$Y$260</c:f>
              <c:numCache>
                <c:formatCode>General</c:formatCode>
                <c:ptCount val="240"/>
                <c:pt idx="0">
                  <c:v>13.636321485700842</c:v>
                </c:pt>
                <c:pt idx="1">
                  <c:v>13.333297539157385</c:v>
                </c:pt>
                <c:pt idx="2">
                  <c:v>12.972944417192922</c:v>
                </c:pt>
                <c:pt idx="3">
                  <c:v>12.548999121797273</c:v>
                </c:pt>
                <c:pt idx="4">
                  <c:v>12.056503196738984</c:v>
                </c:pt>
                <c:pt idx="5">
                  <c:v>11.492702348973962</c:v>
                </c:pt>
                <c:pt idx="6">
                  <c:v>10.858008141291558</c:v>
                </c:pt>
                <c:pt idx="7">
                  <c:v>10.156856876755477</c:v>
                </c:pt>
                <c:pt idx="8">
                  <c:v>9.3982471071447691</c:v>
                </c:pt>
                <c:pt idx="9">
                  <c:v>8.5957340931346238</c:v>
                </c:pt>
                <c:pt idx="10">
                  <c:v>7.7667355707452481</c:v>
                </c:pt>
                <c:pt idx="11">
                  <c:v>6.9311583048961625</c:v>
                </c:pt>
                <c:pt idx="12">
                  <c:v>6.1095458111467611</c:v>
                </c:pt>
                <c:pt idx="13">
                  <c:v>5.3210987347949352</c:v>
                </c:pt>
                <c:pt idx="14">
                  <c:v>4.5819615156325328</c:v>
                </c:pt>
                <c:pt idx="15">
                  <c:v>13.15096539842343</c:v>
                </c:pt>
                <c:pt idx="16">
                  <c:v>12.776199537324134</c:v>
                </c:pt>
                <c:pt idx="17">
                  <c:v>12.336745942453351</c:v>
                </c:pt>
                <c:pt idx="18">
                  <c:v>11.828188981374018</c:v>
                </c:pt>
                <c:pt idx="19">
                  <c:v>11.248565289786249</c:v>
                </c:pt>
                <c:pt idx="20">
                  <c:v>10.599310022038621</c:v>
                </c:pt>
                <c:pt idx="21">
                  <c:v>9.8860449732608373</c:v>
                </c:pt>
                <c:pt idx="22">
                  <c:v>9.1189841176534934</c:v>
                </c:pt>
                <c:pt idx="23">
                  <c:v>8.312748647912672</c:v>
                </c:pt>
                <c:pt idx="24">
                  <c:v>7.4854824989490991</c:v>
                </c:pt>
                <c:pt idx="25">
                  <c:v>6.6573293448640811</c:v>
                </c:pt>
                <c:pt idx="26">
                  <c:v>5.8485188662933094</c:v>
                </c:pt>
                <c:pt idx="27">
                  <c:v>5.0774357772342249</c:v>
                </c:pt>
                <c:pt idx="28">
                  <c:v>4.3590508216267123</c:v>
                </c:pt>
                <c:pt idx="29">
                  <c:v>3.7039759235498839</c:v>
                </c:pt>
                <c:pt idx="30">
                  <c:v>13.034977271186783</c:v>
                </c:pt>
                <c:pt idx="31">
                  <c:v>12.644123879974947</c:v>
                </c:pt>
                <c:pt idx="32">
                  <c:v>12.18732806024911</c:v>
                </c:pt>
                <c:pt idx="33">
                  <c:v>11.66074174488544</c:v>
                </c:pt>
                <c:pt idx="34">
                  <c:v>11.063221417472487</c:v>
                </c:pt>
                <c:pt idx="35">
                  <c:v>10.397250840480325</c:v>
                </c:pt>
                <c:pt idx="36">
                  <c:v>9.6696484208145215</c:v>
                </c:pt>
                <c:pt idx="37">
                  <c:v>8.8918323835739201</c:v>
                </c:pt>
                <c:pt idx="38">
                  <c:v>8.0794542102200619</c:v>
                </c:pt>
                <c:pt idx="39">
                  <c:v>7.2513314025331441</c:v>
                </c:pt>
                <c:pt idx="40">
                  <c:v>6.4277917197075363</c:v>
                </c:pt>
                <c:pt idx="41">
                  <c:v>5.6287189130942554</c:v>
                </c:pt>
                <c:pt idx="42">
                  <c:v>4.8716873645666103</c:v>
                </c:pt>
                <c:pt idx="43">
                  <c:v>4.1705435724375413</c:v>
                </c:pt>
                <c:pt idx="44">
                  <c:v>3.5346504003035757</c:v>
                </c:pt>
                <c:pt idx="45">
                  <c:v>12.892837884863638</c:v>
                </c:pt>
                <c:pt idx="46">
                  <c:v>12.482820365911243</c:v>
                </c:pt>
                <c:pt idx="47">
                  <c:v>12.00556955741015</c:v>
                </c:pt>
                <c:pt idx="48">
                  <c:v>11.457983769742789</c:v>
                </c:pt>
                <c:pt idx="49">
                  <c:v>10.839957424137902</c:v>
                </c:pt>
                <c:pt idx="50">
                  <c:v>10.155258298507892</c:v>
                </c:pt>
                <c:pt idx="51">
                  <c:v>9.4121199656429688</c:v>
                </c:pt>
                <c:pt idx="52">
                  <c:v>8.6233261200964009</c:v>
                </c:pt>
                <c:pt idx="53">
                  <c:v>7.8056264269496269</c:v>
                </c:pt>
                <c:pt idx="54">
                  <c:v>6.9784672681295179</c:v>
                </c:pt>
                <c:pt idx="55">
                  <c:v>6.1622087276776183</c:v>
                </c:pt>
                <c:pt idx="56">
                  <c:v>5.3761593341128542</c:v>
                </c:pt>
                <c:pt idx="57">
                  <c:v>4.6368201904958841</c:v>
                </c:pt>
                <c:pt idx="58">
                  <c:v>3.9566611962616438</c:v>
                </c:pt>
                <c:pt idx="59">
                  <c:v>3.3435872456123614</c:v>
                </c:pt>
                <c:pt idx="60">
                  <c:v>12.719464275453097</c:v>
                </c:pt>
                <c:pt idx="61">
                  <c:v>12.286887637432269</c:v>
                </c:pt>
                <c:pt idx="62">
                  <c:v>11.785855740376512</c:v>
                </c:pt>
                <c:pt idx="63">
                  <c:v>11.214241041358385</c:v>
                </c:pt>
                <c:pt idx="64">
                  <c:v>10.573237724273952</c:v>
                </c:pt>
                <c:pt idx="65">
                  <c:v>9.8681606188675968</c:v>
                </c:pt>
                <c:pt idx="66">
                  <c:v>9.1088779093831658</c:v>
                </c:pt>
                <c:pt idx="67">
                  <c:v>8.309667788443603</c:v>
                </c:pt>
                <c:pt idx="68">
                  <c:v>7.4883823582169011</c:v>
                </c:pt>
                <c:pt idx="69">
                  <c:v>6.6649678264680352</c:v>
                </c:pt>
                <c:pt idx="70">
                  <c:v>5.8595768111880968</c:v>
                </c:pt>
                <c:pt idx="71">
                  <c:v>5.0906392778171083</c:v>
                </c:pt>
                <c:pt idx="72">
                  <c:v>4.3732723570944856</c:v>
                </c:pt>
                <c:pt idx="73">
                  <c:v>3.7182993703816662</c:v>
                </c:pt>
                <c:pt idx="74">
                  <c:v>3.1319667923945445</c:v>
                </c:pt>
                <c:pt idx="75">
                  <c:v>12.50919593981998</c:v>
                </c:pt>
                <c:pt idx="76">
                  <c:v>12.050454841468413</c:v>
                </c:pt>
                <c:pt idx="77">
                  <c:v>11.522269555153557</c:v>
                </c:pt>
                <c:pt idx="78">
                  <c:v>10.923767925419469</c:v>
                </c:pt>
                <c:pt idx="79">
                  <c:v>10.257744943092645</c:v>
                </c:pt>
                <c:pt idx="80">
                  <c:v>9.5313369933353016</c:v>
                </c:pt>
                <c:pt idx="81">
                  <c:v>8.7562394923148883</c:v>
                </c:pt>
                <c:pt idx="82">
                  <c:v>7.948286594293025</c:v>
                </c:pt>
                <c:pt idx="83">
                  <c:v>7.1263376869576787</c:v>
                </c:pt>
                <c:pt idx="84">
                  <c:v>6.3105975994598564</c:v>
                </c:pt>
                <c:pt idx="85">
                  <c:v>5.520670127171484</c:v>
                </c:pt>
                <c:pt idx="86">
                  <c:v>4.7737317789938736</c:v>
                </c:pt>
                <c:pt idx="87">
                  <c:v>4.0831728609181805</c:v>
                </c:pt>
                <c:pt idx="88">
                  <c:v>3.4579053793798775</c:v>
                </c:pt>
                <c:pt idx="89">
                  <c:v>2.9023494458135883</c:v>
                </c:pt>
                <c:pt idx="90">
                  <c:v>12.255938825116656</c:v>
                </c:pt>
                <c:pt idx="91">
                  <c:v>11.767409054557397</c:v>
                </c:pt>
                <c:pt idx="92">
                  <c:v>11.208915631509946</c:v>
                </c:pt>
                <c:pt idx="93">
                  <c:v>10.581173795407899</c:v>
                </c:pt>
                <c:pt idx="94">
                  <c:v>9.8889036071630674</c:v>
                </c:pt>
                <c:pt idx="95">
                  <c:v>9.141318508496024</c:v>
                </c:pt>
                <c:pt idx="96">
                  <c:v>8.3520652490680352</c:v>
                </c:pt>
                <c:pt idx="97">
                  <c:v>7.538482913404807</c:v>
                </c:pt>
                <c:pt idx="98">
                  <c:v>6.7202061126625621</c:v>
                </c:pt>
                <c:pt idx="99">
                  <c:v>5.917324221716858</c:v>
                </c:pt>
                <c:pt idx="100">
                  <c:v>5.1484495669689405</c:v>
                </c:pt>
                <c:pt idx="101">
                  <c:v>4.4290776401807168</c:v>
                </c:pt>
                <c:pt idx="102">
                  <c:v>3.7705271102936933</c:v>
                </c:pt>
                <c:pt idx="103">
                  <c:v>3.179572006394364</c:v>
                </c:pt>
                <c:pt idx="104">
                  <c:v>2.6586992465841832</c:v>
                </c:pt>
                <c:pt idx="105">
                  <c:v>11.953432196839229</c:v>
                </c:pt>
                <c:pt idx="106">
                  <c:v>11.431766803573048</c:v>
                </c:pt>
                <c:pt idx="107">
                  <c:v>10.840402862121985</c:v>
                </c:pt>
                <c:pt idx="108">
                  <c:v>10.182010140337843</c:v>
                </c:pt>
                <c:pt idx="109">
                  <c:v>9.4635484403200412</c:v>
                </c:pt>
                <c:pt idx="110">
                  <c:v>8.6964970469287604</c:v>
                </c:pt>
                <c:pt idx="111">
                  <c:v>7.8964553024411348</c:v>
                </c:pt>
                <c:pt idx="112">
                  <c:v>7.082055544446324</c:v>
                </c:pt>
                <c:pt idx="113">
                  <c:v>6.2733094795515578</c:v>
                </c:pt>
                <c:pt idx="114">
                  <c:v>5.4896813750836095</c:v>
                </c:pt>
                <c:pt idx="115">
                  <c:v>4.7482707904563162</c:v>
                </c:pt>
                <c:pt idx="116">
                  <c:v>4.0624512987120962</c:v>
                </c:pt>
                <c:pt idx="117">
                  <c:v>3.4411673272580989</c:v>
                </c:pt>
                <c:pt idx="118">
                  <c:v>2.8889051744467826</c:v>
                </c:pt>
                <c:pt idx="119">
                  <c:v>2.4062006740626432</c:v>
                </c:pt>
                <c:pt idx="120">
                  <c:v>11.595670222058557</c:v>
                </c:pt>
                <c:pt idx="121">
                  <c:v>11.03821261179128</c:v>
                </c:pt>
                <c:pt idx="122">
                  <c:v>10.41249169342405</c:v>
                </c:pt>
                <c:pt idx="123">
                  <c:v>9.7234991635276895</c:v>
                </c:pt>
                <c:pt idx="124">
                  <c:v>8.9806863491139417</c:v>
                </c:pt>
                <c:pt idx="125">
                  <c:v>8.1978569045607816</c:v>
                </c:pt>
                <c:pt idx="126">
                  <c:v>7.3923819609620063</c:v>
                </c:pt>
                <c:pt idx="127">
                  <c:v>6.5837762941222975</c:v>
                </c:pt>
                <c:pt idx="128">
                  <c:v>5.791858120384993</c:v>
                </c:pt>
                <c:pt idx="129">
                  <c:v>5.0348480981683714</c:v>
                </c:pt>
                <c:pt idx="130">
                  <c:v>4.3277832744450553</c:v>
                </c:pt>
                <c:pt idx="131">
                  <c:v>3.6815192913897699</c:v>
                </c:pt>
                <c:pt idx="132">
                  <c:v>3.1024177304816836</c:v>
                </c:pt>
                <c:pt idx="133">
                  <c:v>2.592640955759268</c:v>
                </c:pt>
                <c:pt idx="134">
                  <c:v>2.1508642726152623</c:v>
                </c:pt>
                <c:pt idx="135">
                  <c:v>11.177497081175634</c:v>
                </c:pt>
                <c:pt idx="136">
                  <c:v>10.582803283493176</c:v>
                </c:pt>
                <c:pt idx="137">
                  <c:v>9.9228755192939122</c:v>
                </c:pt>
                <c:pt idx="138">
                  <c:v>9.2053367516266409</c:v>
                </c:pt>
                <c:pt idx="139">
                  <c:v>8.4422465590987112</c:v>
                </c:pt>
                <c:pt idx="140">
                  <c:v>7.6495911489649977</c:v>
                </c:pt>
                <c:pt idx="141">
                  <c:v>6.8461023993758676</c:v>
                </c:pt>
                <c:pt idx="142">
                  <c:v>6.0515569995111846</c:v>
                </c:pt>
                <c:pt idx="143">
                  <c:v>5.2848676110950414</c:v>
                </c:pt>
                <c:pt idx="144">
                  <c:v>4.5623464111769128</c:v>
                </c:pt>
                <c:pt idx="145">
                  <c:v>3.8964644980155114</c:v>
                </c:pt>
                <c:pt idx="146">
                  <c:v>3.2952758752976434</c:v>
                </c:pt>
                <c:pt idx="147">
                  <c:v>2.7624920009199703</c:v>
                </c:pt>
                <c:pt idx="148">
                  <c:v>2.2980524090756087</c:v>
                </c:pt>
                <c:pt idx="149">
                  <c:v>1.8989747555866197</c:v>
                </c:pt>
                <c:pt idx="150">
                  <c:v>10.695365136001056</c:v>
                </c:pt>
                <c:pt idx="151">
                  <c:v>10.063794235762144</c:v>
                </c:pt>
                <c:pt idx="152">
                  <c:v>9.3720120902244979</c:v>
                </c:pt>
                <c:pt idx="153">
                  <c:v>8.6304444426717861</c:v>
                </c:pt>
                <c:pt idx="154">
                  <c:v>7.8536607743122344</c:v>
                </c:pt>
                <c:pt idx="155">
                  <c:v>7.0594302247013143</c:v>
                </c:pt>
                <c:pt idx="156">
                  <c:v>6.2671892967572536</c:v>
                </c:pt>
                <c:pt idx="157">
                  <c:v>5.4961816030186323</c:v>
                </c:pt>
                <c:pt idx="158">
                  <c:v>4.7636362703534676</c:v>
                </c:pt>
                <c:pt idx="159">
                  <c:v>4.0833387947906905</c:v>
                </c:pt>
                <c:pt idx="160">
                  <c:v>3.4648223495977746</c:v>
                </c:pt>
                <c:pt idx="161">
                  <c:v>2.9132274488717642</c:v>
                </c:pt>
                <c:pt idx="162">
                  <c:v>2.4297178245053663</c:v>
                </c:pt>
                <c:pt idx="163">
                  <c:v>2.0122502624877496</c:v>
                </c:pt>
                <c:pt idx="164">
                  <c:v>1.6564844093007813</c:v>
                </c:pt>
                <c:pt idx="165">
                  <c:v>10.148197661581145</c:v>
                </c:pt>
                <c:pt idx="166">
                  <c:v>9.4824860596458898</c:v>
                </c:pt>
                <c:pt idx="167">
                  <c:v>8.7638604734262024</c:v>
                </c:pt>
                <c:pt idx="168">
                  <c:v>8.0054948177580414</c:v>
                </c:pt>
                <c:pt idx="169">
                  <c:v>7.2240895478987071</c:v>
                </c:pt>
                <c:pt idx="170">
                  <c:v>6.4385206815744684</c:v>
                </c:pt>
                <c:pt idx="171">
                  <c:v>5.6680676311077827</c:v>
                </c:pt>
                <c:pt idx="172">
                  <c:v>4.9305602560356556</c:v>
                </c:pt>
                <c:pt idx="173">
                  <c:v>4.2408123195441805</c:v>
                </c:pt>
                <c:pt idx="174">
                  <c:v>3.6096151372816179</c:v>
                </c:pt>
                <c:pt idx="175">
                  <c:v>3.0433960732252729</c:v>
                </c:pt>
                <c:pt idx="176">
                  <c:v>2.5444750560418061</c:v>
                </c:pt>
                <c:pt idx="177">
                  <c:v>2.1117385913110107</c:v>
                </c:pt>
                <c:pt idx="178">
                  <c:v>1.7415160980048972</c:v>
                </c:pt>
                <c:pt idx="179">
                  <c:v>1.4284726683649092</c:v>
                </c:pt>
                <c:pt idx="180">
                  <c:v>9.5382357417593564</c:v>
                </c:pt>
                <c:pt idx="181">
                  <c:v>8.8439286812179709</c:v>
                </c:pt>
                <c:pt idx="182">
                  <c:v>8.1063335951604749</c:v>
                </c:pt>
                <c:pt idx="183">
                  <c:v>7.3410203590089402</c:v>
                </c:pt>
                <c:pt idx="184">
                  <c:v>6.5661395995723471</c:v>
                </c:pt>
                <c:pt idx="185">
                  <c:v>5.800765485231187</c:v>
                </c:pt>
                <c:pt idx="186">
                  <c:v>5.0630544662253145</c:v>
                </c:pt>
                <c:pt idx="187">
                  <c:v>4.3685869181103181</c:v>
                </c:pt>
                <c:pt idx="188">
                  <c:v>3.7291983672354108</c:v>
                </c:pt>
                <c:pt idx="189">
                  <c:v>3.1524548038876303</c:v>
                </c:pt>
                <c:pt idx="190">
                  <c:v>2.6417509292327548</c:v>
                </c:pt>
                <c:pt idx="191">
                  <c:v>2.1968777809055831</c:v>
                </c:pt>
                <c:pt idx="192">
                  <c:v>1.8148499073275433</c:v>
                </c:pt>
                <c:pt idx="193">
                  <c:v>1.4907959239272985</c:v>
                </c:pt>
                <c:pt idx="194">
                  <c:v>1.2187709600106134</c:v>
                </c:pt>
                <c:pt idx="195">
                  <c:v>8.8716896890450592</c:v>
                </c:pt>
                <c:pt idx="196">
                  <c:v>8.1572821771555439</c:v>
                </c:pt>
                <c:pt idx="197">
                  <c:v>7.4112756160636071</c:v>
                </c:pt>
                <c:pt idx="198">
                  <c:v>6.6509637709316998</c:v>
                </c:pt>
                <c:pt idx="199">
                  <c:v>5.8950129105043532</c:v>
                </c:pt>
                <c:pt idx="200">
                  <c:v>5.1616668446482903</c:v>
                </c:pt>
                <c:pt idx="201">
                  <c:v>4.4670365433947339</c:v>
                </c:pt>
                <c:pt idx="202">
                  <c:v>3.8238022482573601</c:v>
                </c:pt>
                <c:pt idx="203">
                  <c:v>3.240524955433</c:v>
                </c:pt>
                <c:pt idx="204">
                  <c:v>2.7215905688818922</c:v>
                </c:pt>
                <c:pt idx="205">
                  <c:v>2.2676638305473147</c:v>
                </c:pt>
                <c:pt idx="206">
                  <c:v>1.8764531427339619</c:v>
                </c:pt>
                <c:pt idx="207">
                  <c:v>1.5435847680844883</c:v>
                </c:pt>
                <c:pt idx="208">
                  <c:v>1.2634310607432302</c:v>
                </c:pt>
                <c:pt idx="209">
                  <c:v>1.0298007851714928</c:v>
                </c:pt>
                <c:pt idx="210">
                  <c:v>8.1589870518878893</c:v>
                </c:pt>
                <c:pt idx="211">
                  <c:v>7.4356484190677525</c:v>
                </c:pt>
                <c:pt idx="212">
                  <c:v>6.6938415385096119</c:v>
                </c:pt>
                <c:pt idx="213">
                  <c:v>5.9516448210738462</c:v>
                </c:pt>
                <c:pt idx="214">
                  <c:v>5.2271744782744198</c:v>
                </c:pt>
                <c:pt idx="215">
                  <c:v>4.5368572204885407</c:v>
                </c:pt>
                <c:pt idx="216">
                  <c:v>3.8940340889026803</c:v>
                </c:pt>
                <c:pt idx="217">
                  <c:v>3.3081272077647292</c:v>
                </c:pt>
                <c:pt idx="218">
                  <c:v>2.7844351677111585</c:v>
                </c:pt>
                <c:pt idx="219">
                  <c:v>2.3244675371853205</c:v>
                </c:pt>
                <c:pt idx="220">
                  <c:v>1.926635517236297</c:v>
                </c:pt>
                <c:pt idx="221">
                  <c:v>1.5870965585139918</c:v>
                </c:pt>
                <c:pt idx="222">
                  <c:v>1.300586807246896</c:v>
                </c:pt>
                <c:pt idx="223">
                  <c:v>1.0611356338945097</c:v>
                </c:pt>
                <c:pt idx="224">
                  <c:v>0.86261537504374586</c:v>
                </c:pt>
                <c:pt idx="225">
                  <c:v>7.4144427376954738</c:v>
                </c:pt>
                <c:pt idx="226">
                  <c:v>6.6952765808242374</c:v>
                </c:pt>
                <c:pt idx="227">
                  <c:v>5.9712923991749047</c:v>
                </c:pt>
                <c:pt idx="228">
                  <c:v>5.2602767469603755</c:v>
                </c:pt>
                <c:pt idx="229">
                  <c:v>4.5787706757589124</c:v>
                </c:pt>
                <c:pt idx="230">
                  <c:v>3.940604226994842</c:v>
                </c:pt>
                <c:pt idx="231">
                  <c:v>3.3559368432215186</c:v>
                </c:pt>
                <c:pt idx="232">
                  <c:v>2.8309093724496801</c:v>
                </c:pt>
                <c:pt idx="233">
                  <c:v>2.367853772914891</c:v>
                </c:pt>
                <c:pt idx="234">
                  <c:v>1.9658980787708427</c:v>
                </c:pt>
                <c:pt idx="235">
                  <c:v>1.6217683841639903</c:v>
                </c:pt>
                <c:pt idx="236">
                  <c:v>1.3306140449192361</c:v>
                </c:pt>
                <c:pt idx="237">
                  <c:v>1.0867379264254917</c:v>
                </c:pt>
                <c:pt idx="238">
                  <c:v>0.88417293088398585</c:v>
                </c:pt>
                <c:pt idx="239">
                  <c:v>0.717092755363965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70-43FD-ADBF-68AAEFF8C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equation'!$AO$20:$AO$34</c:f>
              <c:numCache>
                <c:formatCode>General</c:formatCode>
                <c:ptCount val="15"/>
                <c:pt idx="0">
                  <c:v>13.636321485700842</c:v>
                </c:pt>
                <c:pt idx="1">
                  <c:v>13.333297539157385</c:v>
                </c:pt>
                <c:pt idx="2">
                  <c:v>12.972944417192922</c:v>
                </c:pt>
                <c:pt idx="3">
                  <c:v>12.548999121797273</c:v>
                </c:pt>
                <c:pt idx="4">
                  <c:v>12.056503196738984</c:v>
                </c:pt>
                <c:pt idx="5">
                  <c:v>11.492702348973962</c:v>
                </c:pt>
                <c:pt idx="6">
                  <c:v>10.858008141291558</c:v>
                </c:pt>
                <c:pt idx="7">
                  <c:v>10.156856876755477</c:v>
                </c:pt>
                <c:pt idx="8">
                  <c:v>9.3982471071447691</c:v>
                </c:pt>
                <c:pt idx="9">
                  <c:v>8.5957340931346238</c:v>
                </c:pt>
                <c:pt idx="10">
                  <c:v>7.7667355707452481</c:v>
                </c:pt>
                <c:pt idx="11">
                  <c:v>6.9311583048961625</c:v>
                </c:pt>
                <c:pt idx="12">
                  <c:v>6.1095458111467611</c:v>
                </c:pt>
                <c:pt idx="13">
                  <c:v>5.3210987347949352</c:v>
                </c:pt>
                <c:pt idx="14">
                  <c:v>4.5819615156325328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D5-410B-8834-78BEBFC530E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equation'!$AP$20:$AP$34</c:f>
              <c:numCache>
                <c:formatCode>General</c:formatCode>
                <c:ptCount val="15"/>
                <c:pt idx="0">
                  <c:v>13.15096539842343</c:v>
                </c:pt>
                <c:pt idx="1">
                  <c:v>12.776199537324134</c:v>
                </c:pt>
                <c:pt idx="2">
                  <c:v>12.336745942453351</c:v>
                </c:pt>
                <c:pt idx="3">
                  <c:v>11.828188981374018</c:v>
                </c:pt>
                <c:pt idx="4">
                  <c:v>11.248565289786249</c:v>
                </c:pt>
                <c:pt idx="5">
                  <c:v>10.599310022038621</c:v>
                </c:pt>
                <c:pt idx="6">
                  <c:v>9.8860449732608373</c:v>
                </c:pt>
                <c:pt idx="7">
                  <c:v>9.1189841176534934</c:v>
                </c:pt>
                <c:pt idx="8">
                  <c:v>8.312748647912672</c:v>
                </c:pt>
                <c:pt idx="9">
                  <c:v>7.4854824989490991</c:v>
                </c:pt>
                <c:pt idx="10">
                  <c:v>6.6573293448640811</c:v>
                </c:pt>
                <c:pt idx="11">
                  <c:v>5.8485188662933094</c:v>
                </c:pt>
                <c:pt idx="12">
                  <c:v>5.0774357772342249</c:v>
                </c:pt>
                <c:pt idx="13">
                  <c:v>4.3590508216267123</c:v>
                </c:pt>
                <c:pt idx="14">
                  <c:v>3.7039759235498839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D5-410B-8834-78BEBFC530E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equation'!$AQ$20:$AQ$34</c:f>
              <c:numCache>
                <c:formatCode>General</c:formatCode>
                <c:ptCount val="15"/>
                <c:pt idx="0">
                  <c:v>13.034977271186783</c:v>
                </c:pt>
                <c:pt idx="1">
                  <c:v>12.644123879974947</c:v>
                </c:pt>
                <c:pt idx="2">
                  <c:v>12.18732806024911</c:v>
                </c:pt>
                <c:pt idx="3">
                  <c:v>11.66074174488544</c:v>
                </c:pt>
                <c:pt idx="4">
                  <c:v>11.063221417472487</c:v>
                </c:pt>
                <c:pt idx="5">
                  <c:v>10.397250840480325</c:v>
                </c:pt>
                <c:pt idx="6">
                  <c:v>9.6696484208145215</c:v>
                </c:pt>
                <c:pt idx="7">
                  <c:v>8.8918323835739201</c:v>
                </c:pt>
                <c:pt idx="8">
                  <c:v>8.0794542102200619</c:v>
                </c:pt>
                <c:pt idx="9">
                  <c:v>7.2513314025331441</c:v>
                </c:pt>
                <c:pt idx="10">
                  <c:v>6.4277917197075363</c:v>
                </c:pt>
                <c:pt idx="11">
                  <c:v>5.6287189130942554</c:v>
                </c:pt>
                <c:pt idx="12">
                  <c:v>4.8716873645666103</c:v>
                </c:pt>
                <c:pt idx="13">
                  <c:v>4.1705435724375413</c:v>
                </c:pt>
                <c:pt idx="14">
                  <c:v>3.5346504003035757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D5-410B-8834-78BEBFC530E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equation'!$AR$20:$AR$34</c:f>
              <c:numCache>
                <c:formatCode>General</c:formatCode>
                <c:ptCount val="15"/>
                <c:pt idx="0">
                  <c:v>12.892837884863638</c:v>
                </c:pt>
                <c:pt idx="1">
                  <c:v>12.482820365911243</c:v>
                </c:pt>
                <c:pt idx="2">
                  <c:v>12.00556955741015</c:v>
                </c:pt>
                <c:pt idx="3">
                  <c:v>11.457983769742789</c:v>
                </c:pt>
                <c:pt idx="4">
                  <c:v>10.839957424137902</c:v>
                </c:pt>
                <c:pt idx="5">
                  <c:v>10.155258298507892</c:v>
                </c:pt>
                <c:pt idx="6">
                  <c:v>9.4121199656429688</c:v>
                </c:pt>
                <c:pt idx="7">
                  <c:v>8.6233261200964009</c:v>
                </c:pt>
                <c:pt idx="8">
                  <c:v>7.8056264269496269</c:v>
                </c:pt>
                <c:pt idx="9">
                  <c:v>6.9784672681295179</c:v>
                </c:pt>
                <c:pt idx="10">
                  <c:v>6.1622087276776183</c:v>
                </c:pt>
                <c:pt idx="11">
                  <c:v>5.3761593341128542</c:v>
                </c:pt>
                <c:pt idx="12">
                  <c:v>4.6368201904958841</c:v>
                </c:pt>
                <c:pt idx="13">
                  <c:v>3.9566611962616438</c:v>
                </c:pt>
                <c:pt idx="14">
                  <c:v>3.3435872456123614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D5-410B-8834-78BEBFC530E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equation'!$AS$20:$AS$34</c:f>
              <c:numCache>
                <c:formatCode>General</c:formatCode>
                <c:ptCount val="15"/>
                <c:pt idx="0">
                  <c:v>12.719464275453097</c:v>
                </c:pt>
                <c:pt idx="1">
                  <c:v>12.286887637432269</c:v>
                </c:pt>
                <c:pt idx="2">
                  <c:v>11.785855740376512</c:v>
                </c:pt>
                <c:pt idx="3">
                  <c:v>11.214241041358385</c:v>
                </c:pt>
                <c:pt idx="4">
                  <c:v>10.573237724273952</c:v>
                </c:pt>
                <c:pt idx="5">
                  <c:v>9.8681606188675968</c:v>
                </c:pt>
                <c:pt idx="6">
                  <c:v>9.1088779093831658</c:v>
                </c:pt>
                <c:pt idx="7">
                  <c:v>8.309667788443603</c:v>
                </c:pt>
                <c:pt idx="8">
                  <c:v>7.4883823582169011</c:v>
                </c:pt>
                <c:pt idx="9">
                  <c:v>6.6649678264680352</c:v>
                </c:pt>
                <c:pt idx="10">
                  <c:v>5.8595768111880968</c:v>
                </c:pt>
                <c:pt idx="11">
                  <c:v>5.0906392778171083</c:v>
                </c:pt>
                <c:pt idx="12">
                  <c:v>4.3732723570944856</c:v>
                </c:pt>
                <c:pt idx="13">
                  <c:v>3.7182993703816662</c:v>
                </c:pt>
                <c:pt idx="14">
                  <c:v>3.1319667923945445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D5-410B-8834-78BEBFC530E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equation'!$AT$20:$AT$34</c:f>
              <c:numCache>
                <c:formatCode>General</c:formatCode>
                <c:ptCount val="15"/>
                <c:pt idx="0">
                  <c:v>12.50919593981998</c:v>
                </c:pt>
                <c:pt idx="1">
                  <c:v>12.050454841468413</c:v>
                </c:pt>
                <c:pt idx="2">
                  <c:v>11.522269555153557</c:v>
                </c:pt>
                <c:pt idx="3">
                  <c:v>10.923767925419469</c:v>
                </c:pt>
                <c:pt idx="4">
                  <c:v>10.257744943092645</c:v>
                </c:pt>
                <c:pt idx="5">
                  <c:v>9.5313369933353016</c:v>
                </c:pt>
                <c:pt idx="6">
                  <c:v>8.7562394923148883</c:v>
                </c:pt>
                <c:pt idx="7">
                  <c:v>7.948286594293025</c:v>
                </c:pt>
                <c:pt idx="8">
                  <c:v>7.1263376869576787</c:v>
                </c:pt>
                <c:pt idx="9">
                  <c:v>6.3105975994598564</c:v>
                </c:pt>
                <c:pt idx="10">
                  <c:v>5.520670127171484</c:v>
                </c:pt>
                <c:pt idx="11">
                  <c:v>4.7737317789938736</c:v>
                </c:pt>
                <c:pt idx="12">
                  <c:v>4.0831728609181805</c:v>
                </c:pt>
                <c:pt idx="13">
                  <c:v>3.4579053793798775</c:v>
                </c:pt>
                <c:pt idx="14">
                  <c:v>2.9023494458135883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6D5-410B-8834-78BEBFC530E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equation'!$AU$20:$AU$34</c:f>
              <c:numCache>
                <c:formatCode>General</c:formatCode>
                <c:ptCount val="15"/>
                <c:pt idx="0">
                  <c:v>12.255938825116656</c:v>
                </c:pt>
                <c:pt idx="1">
                  <c:v>11.767409054557397</c:v>
                </c:pt>
                <c:pt idx="2">
                  <c:v>11.208915631509946</c:v>
                </c:pt>
                <c:pt idx="3">
                  <c:v>10.581173795407899</c:v>
                </c:pt>
                <c:pt idx="4">
                  <c:v>9.8889036071630674</c:v>
                </c:pt>
                <c:pt idx="5">
                  <c:v>9.141318508496024</c:v>
                </c:pt>
                <c:pt idx="6">
                  <c:v>8.3520652490680352</c:v>
                </c:pt>
                <c:pt idx="7">
                  <c:v>7.538482913404807</c:v>
                </c:pt>
                <c:pt idx="8">
                  <c:v>6.7202061126625621</c:v>
                </c:pt>
                <c:pt idx="9">
                  <c:v>5.917324221716858</c:v>
                </c:pt>
                <c:pt idx="10">
                  <c:v>5.1484495669689405</c:v>
                </c:pt>
                <c:pt idx="11">
                  <c:v>4.4290776401807168</c:v>
                </c:pt>
                <c:pt idx="12">
                  <c:v>3.7705271102936933</c:v>
                </c:pt>
                <c:pt idx="13">
                  <c:v>3.179572006394364</c:v>
                </c:pt>
                <c:pt idx="14">
                  <c:v>2.6586992465841832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6D5-410B-8834-78BEBFC530E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equation'!$AV$20:$AV$34</c:f>
              <c:numCache>
                <c:formatCode>General</c:formatCode>
                <c:ptCount val="15"/>
                <c:pt idx="0">
                  <c:v>11.953432196839229</c:v>
                </c:pt>
                <c:pt idx="1">
                  <c:v>11.431766803573048</c:v>
                </c:pt>
                <c:pt idx="2">
                  <c:v>10.840402862121985</c:v>
                </c:pt>
                <c:pt idx="3">
                  <c:v>10.182010140337843</c:v>
                </c:pt>
                <c:pt idx="4">
                  <c:v>9.4635484403200412</c:v>
                </c:pt>
                <c:pt idx="5">
                  <c:v>8.6964970469287604</c:v>
                </c:pt>
                <c:pt idx="6">
                  <c:v>7.8964553024411348</c:v>
                </c:pt>
                <c:pt idx="7">
                  <c:v>7.082055544446324</c:v>
                </c:pt>
                <c:pt idx="8">
                  <c:v>6.2733094795515578</c:v>
                </c:pt>
                <c:pt idx="9">
                  <c:v>5.4896813750836095</c:v>
                </c:pt>
                <c:pt idx="10">
                  <c:v>4.7482707904563162</c:v>
                </c:pt>
                <c:pt idx="11">
                  <c:v>4.0624512987120962</c:v>
                </c:pt>
                <c:pt idx="12">
                  <c:v>3.4411673272580989</c:v>
                </c:pt>
                <c:pt idx="13">
                  <c:v>2.8889051744467826</c:v>
                </c:pt>
                <c:pt idx="14">
                  <c:v>2.4062006740626432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6D5-410B-8834-78BEBFC530E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equation'!$AW$20:$AW$34</c:f>
              <c:numCache>
                <c:formatCode>General</c:formatCode>
                <c:ptCount val="15"/>
                <c:pt idx="0">
                  <c:v>11.595670222058557</c:v>
                </c:pt>
                <c:pt idx="1">
                  <c:v>11.03821261179128</c:v>
                </c:pt>
                <c:pt idx="2">
                  <c:v>10.41249169342405</c:v>
                </c:pt>
                <c:pt idx="3">
                  <c:v>9.7234991635276895</c:v>
                </c:pt>
                <c:pt idx="4">
                  <c:v>8.9806863491139417</c:v>
                </c:pt>
                <c:pt idx="5">
                  <c:v>8.1978569045607816</c:v>
                </c:pt>
                <c:pt idx="6">
                  <c:v>7.3923819609620063</c:v>
                </c:pt>
                <c:pt idx="7">
                  <c:v>6.5837762941222975</c:v>
                </c:pt>
                <c:pt idx="8">
                  <c:v>5.791858120384993</c:v>
                </c:pt>
                <c:pt idx="9">
                  <c:v>5.0348480981683714</c:v>
                </c:pt>
                <c:pt idx="10">
                  <c:v>4.3277832744450553</c:v>
                </c:pt>
                <c:pt idx="11">
                  <c:v>3.6815192913897699</c:v>
                </c:pt>
                <c:pt idx="12">
                  <c:v>3.1024177304816836</c:v>
                </c:pt>
                <c:pt idx="13">
                  <c:v>2.592640955759268</c:v>
                </c:pt>
                <c:pt idx="14">
                  <c:v>2.1508642726152623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6D5-410B-8834-78BEBFC530E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equation'!$AX$20:$AX$34</c:f>
              <c:numCache>
                <c:formatCode>General</c:formatCode>
                <c:ptCount val="15"/>
                <c:pt idx="0">
                  <c:v>11.177497081175634</c:v>
                </c:pt>
                <c:pt idx="1">
                  <c:v>10.582803283493176</c:v>
                </c:pt>
                <c:pt idx="2">
                  <c:v>9.9228755192939122</c:v>
                </c:pt>
                <c:pt idx="3">
                  <c:v>9.2053367516266409</c:v>
                </c:pt>
                <c:pt idx="4">
                  <c:v>8.4422465590987112</c:v>
                </c:pt>
                <c:pt idx="5">
                  <c:v>7.6495911489649977</c:v>
                </c:pt>
                <c:pt idx="6">
                  <c:v>6.8461023993758676</c:v>
                </c:pt>
                <c:pt idx="7">
                  <c:v>6.0515569995111846</c:v>
                </c:pt>
                <c:pt idx="8">
                  <c:v>5.2848676110950414</c:v>
                </c:pt>
                <c:pt idx="9">
                  <c:v>4.5623464111769128</c:v>
                </c:pt>
                <c:pt idx="10">
                  <c:v>3.8964644980155114</c:v>
                </c:pt>
                <c:pt idx="11">
                  <c:v>3.2952758752976434</c:v>
                </c:pt>
                <c:pt idx="12">
                  <c:v>2.7624920009199703</c:v>
                </c:pt>
                <c:pt idx="13">
                  <c:v>2.2980524090756087</c:v>
                </c:pt>
                <c:pt idx="14">
                  <c:v>1.8989747555866197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6D5-410B-8834-78BEBFC530E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equation'!$AY$20:$AY$34</c:f>
              <c:numCache>
                <c:formatCode>General</c:formatCode>
                <c:ptCount val="15"/>
                <c:pt idx="0">
                  <c:v>10.695365136001056</c:v>
                </c:pt>
                <c:pt idx="1">
                  <c:v>10.063794235762144</c:v>
                </c:pt>
                <c:pt idx="2">
                  <c:v>9.3720120902244979</c:v>
                </c:pt>
                <c:pt idx="3">
                  <c:v>8.6304444426717861</c:v>
                </c:pt>
                <c:pt idx="4">
                  <c:v>7.8536607743122344</c:v>
                </c:pt>
                <c:pt idx="5">
                  <c:v>7.0594302247013143</c:v>
                </c:pt>
                <c:pt idx="6">
                  <c:v>6.2671892967572536</c:v>
                </c:pt>
                <c:pt idx="7">
                  <c:v>5.4961816030186323</c:v>
                </c:pt>
                <c:pt idx="8">
                  <c:v>4.7636362703534676</c:v>
                </c:pt>
                <c:pt idx="9">
                  <c:v>4.0833387947906905</c:v>
                </c:pt>
                <c:pt idx="10">
                  <c:v>3.4648223495977746</c:v>
                </c:pt>
                <c:pt idx="11">
                  <c:v>2.9132274488717642</c:v>
                </c:pt>
                <c:pt idx="12">
                  <c:v>2.4297178245053663</c:v>
                </c:pt>
                <c:pt idx="13">
                  <c:v>2.0122502624877496</c:v>
                </c:pt>
                <c:pt idx="14">
                  <c:v>1.6564844093007813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6D5-410B-8834-78BEBFC530E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equation'!$AZ$20:$AZ$34</c:f>
              <c:numCache>
                <c:formatCode>General</c:formatCode>
                <c:ptCount val="15"/>
                <c:pt idx="0">
                  <c:v>10.148197661581145</c:v>
                </c:pt>
                <c:pt idx="1">
                  <c:v>9.4824860596458898</c:v>
                </c:pt>
                <c:pt idx="2">
                  <c:v>8.7638604734262024</c:v>
                </c:pt>
                <c:pt idx="3">
                  <c:v>8.0054948177580414</c:v>
                </c:pt>
                <c:pt idx="4">
                  <c:v>7.2240895478987071</c:v>
                </c:pt>
                <c:pt idx="5">
                  <c:v>6.4385206815744684</c:v>
                </c:pt>
                <c:pt idx="6">
                  <c:v>5.6680676311077827</c:v>
                </c:pt>
                <c:pt idx="7">
                  <c:v>4.9305602560356556</c:v>
                </c:pt>
                <c:pt idx="8">
                  <c:v>4.2408123195441805</c:v>
                </c:pt>
                <c:pt idx="9">
                  <c:v>3.6096151372816179</c:v>
                </c:pt>
                <c:pt idx="10">
                  <c:v>3.0433960732252729</c:v>
                </c:pt>
                <c:pt idx="11">
                  <c:v>2.5444750560418061</c:v>
                </c:pt>
                <c:pt idx="12">
                  <c:v>2.1117385913110107</c:v>
                </c:pt>
                <c:pt idx="13">
                  <c:v>1.7415160980048972</c:v>
                </c:pt>
                <c:pt idx="14">
                  <c:v>1.4284726683649092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6D5-410B-8834-78BEBFC530E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equation'!$BA$20:$BA$34</c:f>
              <c:numCache>
                <c:formatCode>General</c:formatCode>
                <c:ptCount val="15"/>
                <c:pt idx="0">
                  <c:v>9.5382357417593564</c:v>
                </c:pt>
                <c:pt idx="1">
                  <c:v>8.8439286812179709</c:v>
                </c:pt>
                <c:pt idx="2">
                  <c:v>8.1063335951604749</c:v>
                </c:pt>
                <c:pt idx="3">
                  <c:v>7.3410203590089402</c:v>
                </c:pt>
                <c:pt idx="4">
                  <c:v>6.5661395995723471</c:v>
                </c:pt>
                <c:pt idx="5">
                  <c:v>5.800765485231187</c:v>
                </c:pt>
                <c:pt idx="6">
                  <c:v>5.0630544662253145</c:v>
                </c:pt>
                <c:pt idx="7">
                  <c:v>4.3685869181103181</c:v>
                </c:pt>
                <c:pt idx="8">
                  <c:v>3.7291983672354108</c:v>
                </c:pt>
                <c:pt idx="9">
                  <c:v>3.1524548038876303</c:v>
                </c:pt>
                <c:pt idx="10">
                  <c:v>2.6417509292327548</c:v>
                </c:pt>
                <c:pt idx="11">
                  <c:v>2.1968777809055831</c:v>
                </c:pt>
                <c:pt idx="12">
                  <c:v>1.8148499073275433</c:v>
                </c:pt>
                <c:pt idx="13">
                  <c:v>1.4907959239272985</c:v>
                </c:pt>
                <c:pt idx="14">
                  <c:v>1.2187709600106134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6D5-410B-8834-78BEBFC530E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equation'!$BB$20:$BB$34</c:f>
              <c:numCache>
                <c:formatCode>General</c:formatCode>
                <c:ptCount val="15"/>
                <c:pt idx="0">
                  <c:v>8.8716896890450592</c:v>
                </c:pt>
                <c:pt idx="1">
                  <c:v>8.1572821771555439</c:v>
                </c:pt>
                <c:pt idx="2">
                  <c:v>7.4112756160636071</c:v>
                </c:pt>
                <c:pt idx="3">
                  <c:v>6.6509637709316998</c:v>
                </c:pt>
                <c:pt idx="4">
                  <c:v>5.8950129105043532</c:v>
                </c:pt>
                <c:pt idx="5">
                  <c:v>5.1616668446482903</c:v>
                </c:pt>
                <c:pt idx="6">
                  <c:v>4.4670365433947339</c:v>
                </c:pt>
                <c:pt idx="7">
                  <c:v>3.8238022482573601</c:v>
                </c:pt>
                <c:pt idx="8">
                  <c:v>3.240524955433</c:v>
                </c:pt>
                <c:pt idx="9">
                  <c:v>2.7215905688818922</c:v>
                </c:pt>
                <c:pt idx="10">
                  <c:v>2.2676638305473147</c:v>
                </c:pt>
                <c:pt idx="11">
                  <c:v>1.8764531427339619</c:v>
                </c:pt>
                <c:pt idx="12">
                  <c:v>1.5435847680844883</c:v>
                </c:pt>
                <c:pt idx="13">
                  <c:v>1.2634310607432302</c:v>
                </c:pt>
                <c:pt idx="14">
                  <c:v>1.0298007851714928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6D5-410B-8834-78BEBFC530E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equation'!$BC$20:$BC$34</c:f>
              <c:numCache>
                <c:formatCode>General</c:formatCode>
                <c:ptCount val="15"/>
                <c:pt idx="0">
                  <c:v>8.1589870518878893</c:v>
                </c:pt>
                <c:pt idx="1">
                  <c:v>7.4356484190677525</c:v>
                </c:pt>
                <c:pt idx="2">
                  <c:v>6.6938415385096119</c:v>
                </c:pt>
                <c:pt idx="3">
                  <c:v>5.9516448210738462</c:v>
                </c:pt>
                <c:pt idx="4">
                  <c:v>5.2271744782744198</c:v>
                </c:pt>
                <c:pt idx="5">
                  <c:v>4.5368572204885407</c:v>
                </c:pt>
                <c:pt idx="6">
                  <c:v>3.8940340889026803</c:v>
                </c:pt>
                <c:pt idx="7">
                  <c:v>3.3081272077647292</c:v>
                </c:pt>
                <c:pt idx="8">
                  <c:v>2.7844351677111585</c:v>
                </c:pt>
                <c:pt idx="9">
                  <c:v>2.3244675371853205</c:v>
                </c:pt>
                <c:pt idx="10">
                  <c:v>1.926635517236297</c:v>
                </c:pt>
                <c:pt idx="11">
                  <c:v>1.5870965585139918</c:v>
                </c:pt>
                <c:pt idx="12">
                  <c:v>1.300586807246896</c:v>
                </c:pt>
                <c:pt idx="13">
                  <c:v>1.0611356338945097</c:v>
                </c:pt>
                <c:pt idx="14">
                  <c:v>0.86261537504374586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6D5-410B-8834-78BEBFC530EF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equation'!$BD$20:$BD$34</c:f>
              <c:numCache>
                <c:formatCode>General</c:formatCode>
                <c:ptCount val="15"/>
                <c:pt idx="0">
                  <c:v>7.4144427376954738</c:v>
                </c:pt>
                <c:pt idx="1">
                  <c:v>6.6952765808242374</c:v>
                </c:pt>
                <c:pt idx="2">
                  <c:v>5.9712923991749047</c:v>
                </c:pt>
                <c:pt idx="3">
                  <c:v>5.2602767469603755</c:v>
                </c:pt>
                <c:pt idx="4">
                  <c:v>4.5787706757589124</c:v>
                </c:pt>
                <c:pt idx="5">
                  <c:v>3.940604226994842</c:v>
                </c:pt>
                <c:pt idx="6">
                  <c:v>3.3559368432215186</c:v>
                </c:pt>
                <c:pt idx="7">
                  <c:v>2.8309093724496801</c:v>
                </c:pt>
                <c:pt idx="8">
                  <c:v>2.367853772914891</c:v>
                </c:pt>
                <c:pt idx="9">
                  <c:v>1.9658980787708427</c:v>
                </c:pt>
                <c:pt idx="10">
                  <c:v>1.6217683841639903</c:v>
                </c:pt>
                <c:pt idx="11">
                  <c:v>1.3306140449192361</c:v>
                </c:pt>
                <c:pt idx="12">
                  <c:v>1.0867379264254917</c:v>
                </c:pt>
                <c:pt idx="13">
                  <c:v>0.88417293088398585</c:v>
                </c:pt>
                <c:pt idx="14">
                  <c:v>0.717092755363965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6D5-410B-8834-78BEBFC530E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6D5-410B-8834-78BEBFC530E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6D5-410B-8834-78BEBFC530E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6D5-410B-8834-78BEBFC530E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6D5-410B-8834-78BEBFC530E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6D5-410B-8834-78BEBFC530E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6D5-410B-8834-78BEBFC530E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6D5-410B-8834-78BEBFC530E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6D5-410B-8834-78BEBFC530E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6D5-410B-8834-78BEBFC530E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6D5-410B-8834-78BEBFC530E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66D5-410B-8834-78BEBFC530E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66D5-410B-8834-78BEBFC530E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66D5-410B-8834-78BEBFC530E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66D5-410B-8834-78BEBFC530EF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66D5-410B-8834-78BEBFC530EF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66D5-410B-8834-78BEBFC53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equation'!$AO$36:$AO$50</c:f>
              <c:numCache>
                <c:formatCode>General</c:formatCode>
                <c:ptCount val="15"/>
                <c:pt idx="0">
                  <c:v>7.3333560010931706E-2</c:v>
                </c:pt>
                <c:pt idx="1">
                  <c:v>7.5000201342780223E-2</c:v>
                </c:pt>
                <c:pt idx="2">
                  <c:v>7.7083503007590884E-2</c:v>
                </c:pt>
                <c:pt idx="3">
                  <c:v>7.9687630088604203E-2</c:v>
                </c:pt>
                <c:pt idx="4">
                  <c:v>8.2942788939870879E-2</c:v>
                </c:pt>
                <c:pt idx="5">
                  <c:v>8.7011737503954176E-2</c:v>
                </c:pt>
                <c:pt idx="6">
                  <c:v>9.2097923209058324E-2</c:v>
                </c:pt>
                <c:pt idx="7">
                  <c:v>9.8455655340438514E-2</c:v>
                </c:pt>
                <c:pt idx="8">
                  <c:v>0.10640282050466372</c:v>
                </c:pt>
                <c:pt idx="9">
                  <c:v>0.11633677695994525</c:v>
                </c:pt>
                <c:pt idx="10">
                  <c:v>0.1287542225290472</c:v>
                </c:pt>
                <c:pt idx="11">
                  <c:v>0.14427602949042459</c:v>
                </c:pt>
                <c:pt idx="12">
                  <c:v>0.16367828819214633</c:v>
                </c:pt>
                <c:pt idx="13">
                  <c:v>0.18793111156929848</c:v>
                </c:pt>
                <c:pt idx="14">
                  <c:v>0.21824714079073873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F8-4B32-8545-C9841042B33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equation'!$AP$36:$AP$50</c:f>
              <c:numCache>
                <c:formatCode>General</c:formatCode>
                <c:ptCount val="15"/>
                <c:pt idx="0">
                  <c:v>7.6040044947565777E-2</c:v>
                </c:pt>
                <c:pt idx="1">
                  <c:v>7.8270537109147359E-2</c:v>
                </c:pt>
                <c:pt idx="2">
                  <c:v>8.105865231112433E-2</c:v>
                </c:pt>
                <c:pt idx="3">
                  <c:v>8.4543796313595543E-2</c:v>
                </c:pt>
                <c:pt idx="4">
                  <c:v>8.8900226316684552E-2</c:v>
                </c:pt>
                <c:pt idx="5">
                  <c:v>9.4345763820545825E-2</c:v>
                </c:pt>
                <c:pt idx="6">
                  <c:v>0.10115268570037241</c:v>
                </c:pt>
                <c:pt idx="7">
                  <c:v>0.10966133805015564</c:v>
                </c:pt>
                <c:pt idx="8">
                  <c:v>0.12029715348738466</c:v>
                </c:pt>
                <c:pt idx="9">
                  <c:v>0.13359192278392099</c:v>
                </c:pt>
                <c:pt idx="10">
                  <c:v>0.15021038440459136</c:v>
                </c:pt>
                <c:pt idx="11">
                  <c:v>0.17098346143042928</c:v>
                </c:pt>
                <c:pt idx="12">
                  <c:v>0.19694980771272677</c:v>
                </c:pt>
                <c:pt idx="13">
                  <c:v>0.22940774056559854</c:v>
                </c:pt>
                <c:pt idx="14">
                  <c:v>0.26998015663168828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F8-4B32-8545-C9841042B33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equation'!$AQ$36:$AQ$50</c:f>
              <c:numCache>
                <c:formatCode>General</c:formatCode>
                <c:ptCount val="15"/>
                <c:pt idx="0">
                  <c:v>7.6716666181724305E-2</c:v>
                </c:pt>
                <c:pt idx="1">
                  <c:v>7.9088121050739132E-2</c:v>
                </c:pt>
                <c:pt idx="2">
                  <c:v>8.2052439637007688E-2</c:v>
                </c:pt>
                <c:pt idx="3">
                  <c:v>8.5757837869843367E-2</c:v>
                </c:pt>
                <c:pt idx="4">
                  <c:v>9.0389585660887992E-2</c:v>
                </c:pt>
                <c:pt idx="5">
                  <c:v>9.617927039969372E-2</c:v>
                </c:pt>
                <c:pt idx="6">
                  <c:v>0.10341637632320091</c:v>
                </c:pt>
                <c:pt idx="7">
                  <c:v>0.1124627587275849</c:v>
                </c:pt>
                <c:pt idx="8">
                  <c:v>0.12377073673306489</c:v>
                </c:pt>
                <c:pt idx="9">
                  <c:v>0.13790570923991488</c:v>
                </c:pt>
                <c:pt idx="10">
                  <c:v>0.15557442487347736</c:v>
                </c:pt>
                <c:pt idx="11">
                  <c:v>0.17766031941543045</c:v>
                </c:pt>
                <c:pt idx="12">
                  <c:v>0.20526768759287181</c:v>
                </c:pt>
                <c:pt idx="13">
                  <c:v>0.23977689781467357</c:v>
                </c:pt>
                <c:pt idx="14">
                  <c:v>0.28291341059192571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F8-4B32-8545-C9841042B33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equation'!$AR$36:$AR$50</c:f>
              <c:numCache>
                <c:formatCode>General</c:formatCode>
                <c:ptCount val="15"/>
                <c:pt idx="0">
                  <c:v>7.7562442724422462E-2</c:v>
                </c:pt>
                <c:pt idx="1">
                  <c:v>8.011010097772886E-2</c:v>
                </c:pt>
                <c:pt idx="2">
                  <c:v>8.3294673794361881E-2</c:v>
                </c:pt>
                <c:pt idx="3">
                  <c:v>8.7275389815153162E-2</c:v>
                </c:pt>
                <c:pt idx="4">
                  <c:v>9.2251284841142228E-2</c:v>
                </c:pt>
                <c:pt idx="5">
                  <c:v>9.8471153623628613E-2</c:v>
                </c:pt>
                <c:pt idx="6">
                  <c:v>0.10624598960173656</c:v>
                </c:pt>
                <c:pt idx="7">
                  <c:v>0.1159645345743715</c:v>
                </c:pt>
                <c:pt idx="8">
                  <c:v>0.12811271579016517</c:v>
                </c:pt>
                <c:pt idx="9">
                  <c:v>0.14329794230990731</c:v>
                </c:pt>
                <c:pt idx="10">
                  <c:v>0.1622794754595849</c:v>
                </c:pt>
                <c:pt idx="11">
                  <c:v>0.18600639189668192</c:v>
                </c:pt>
                <c:pt idx="12">
                  <c:v>0.21566503744305321</c:v>
                </c:pt>
                <c:pt idx="13">
                  <c:v>0.25273834437601733</c:v>
                </c:pt>
                <c:pt idx="14">
                  <c:v>0.29907997804222242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F8-4B32-8545-C9841042B33C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equation'!$AS$36:$AS$50</c:f>
              <c:numCache>
                <c:formatCode>General</c:formatCode>
                <c:ptCount val="15"/>
                <c:pt idx="0">
                  <c:v>7.8619663402795137E-2</c:v>
                </c:pt>
                <c:pt idx="1">
                  <c:v>8.1387575886466029E-2</c:v>
                </c:pt>
                <c:pt idx="2">
                  <c:v>8.4847466491054638E-2</c:v>
                </c:pt>
                <c:pt idx="3">
                  <c:v>8.9172329746790402E-2</c:v>
                </c:pt>
                <c:pt idx="4">
                  <c:v>9.4578408816460097E-2</c:v>
                </c:pt>
                <c:pt idx="5">
                  <c:v>0.10133600765354721</c:v>
                </c:pt>
                <c:pt idx="6">
                  <c:v>0.10978300619990612</c:v>
                </c:pt>
                <c:pt idx="7">
                  <c:v>0.12034175438285476</c:v>
                </c:pt>
                <c:pt idx="8">
                  <c:v>0.13354018961154054</c:v>
                </c:pt>
                <c:pt idx="9">
                  <c:v>0.15003823364739777</c:v>
                </c:pt>
                <c:pt idx="10">
                  <c:v>0.17066078869221932</c:v>
                </c:pt>
                <c:pt idx="11">
                  <c:v>0.19643898249824626</c:v>
                </c:pt>
                <c:pt idx="12">
                  <c:v>0.22866172475577989</c:v>
                </c:pt>
                <c:pt idx="13">
                  <c:v>0.26894015257769699</c:v>
                </c:pt>
                <c:pt idx="14">
                  <c:v>0.31928818735509334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F8-4B32-8545-C9841042B33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equation'!$AT$36:$AT$50</c:f>
              <c:numCache>
                <c:formatCode>General</c:formatCode>
                <c:ptCount val="15"/>
                <c:pt idx="0">
                  <c:v>7.9941189250760991E-2</c:v>
                </c:pt>
                <c:pt idx="1">
                  <c:v>8.298441952238747E-2</c:v>
                </c:pt>
                <c:pt idx="2">
                  <c:v>8.6788457361920576E-2</c:v>
                </c:pt>
                <c:pt idx="3">
                  <c:v>9.1543504661336927E-2</c:v>
                </c:pt>
                <c:pt idx="4">
                  <c:v>9.7487313785607377E-2</c:v>
                </c:pt>
                <c:pt idx="5">
                  <c:v>0.10491707519094548</c:v>
                </c:pt>
                <c:pt idx="6">
                  <c:v>0.11420427694761805</c:v>
                </c:pt>
                <c:pt idx="7">
                  <c:v>0.12581327914345883</c:v>
                </c:pt>
                <c:pt idx="8">
                  <c:v>0.14032453188825975</c:v>
                </c:pt>
                <c:pt idx="9">
                  <c:v>0.15846359781926089</c:v>
                </c:pt>
                <c:pt idx="10">
                  <c:v>0.18113743023301232</c:v>
                </c:pt>
                <c:pt idx="11">
                  <c:v>0.20947972075020166</c:v>
                </c:pt>
                <c:pt idx="12">
                  <c:v>0.24490758389668829</c:v>
                </c:pt>
                <c:pt idx="13">
                  <c:v>0.28919241282979663</c:v>
                </c:pt>
                <c:pt idx="14">
                  <c:v>0.34454844899618192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5F8-4B32-8545-C9841042B33C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equation'!$AU$36:$AU$50</c:f>
              <c:numCache>
                <c:formatCode>General</c:formatCode>
                <c:ptCount val="15"/>
                <c:pt idx="0">
                  <c:v>8.1593096560718323E-2</c:v>
                </c:pt>
                <c:pt idx="1">
                  <c:v>8.4980474067289286E-2</c:v>
                </c:pt>
                <c:pt idx="2">
                  <c:v>8.9214695950502992E-2</c:v>
                </c:pt>
                <c:pt idx="3">
                  <c:v>9.4507473304520126E-2</c:v>
                </c:pt>
                <c:pt idx="4">
                  <c:v>0.10112344499704153</c:v>
                </c:pt>
                <c:pt idx="5">
                  <c:v>0.10939340961269328</c:v>
                </c:pt>
                <c:pt idx="6">
                  <c:v>0.11973086538225799</c:v>
                </c:pt>
                <c:pt idx="7">
                  <c:v>0.13265268509421391</c:v>
                </c:pt>
                <c:pt idx="8">
                  <c:v>0.14880495973415875</c:v>
                </c:pt>
                <c:pt idx="9">
                  <c:v>0.1689953030340898</c:v>
                </c:pt>
                <c:pt idx="10">
                  <c:v>0.19423323215900365</c:v>
                </c:pt>
                <c:pt idx="11">
                  <c:v>0.22578064356514591</c:v>
                </c:pt>
                <c:pt idx="12">
                  <c:v>0.26521490782282381</c:v>
                </c:pt>
                <c:pt idx="13">
                  <c:v>0.31450773814492111</c:v>
                </c:pt>
                <c:pt idx="14">
                  <c:v>0.37612377604754277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5F8-4B32-8545-C9841042B33C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equation'!$AV$36:$AV$50</c:f>
              <c:numCache>
                <c:formatCode>General</c:formatCode>
                <c:ptCount val="15"/>
                <c:pt idx="0">
                  <c:v>8.3657980698164977E-2</c:v>
                </c:pt>
                <c:pt idx="1">
                  <c:v>8.7475542248416555E-2</c:v>
                </c:pt>
                <c:pt idx="2">
                  <c:v>9.224749418623103E-2</c:v>
                </c:pt>
                <c:pt idx="3">
                  <c:v>9.82124341084991E-2</c:v>
                </c:pt>
                <c:pt idx="4">
                  <c:v>0.10566860901133419</c:v>
                </c:pt>
                <c:pt idx="5">
                  <c:v>0.11498882763987808</c:v>
                </c:pt>
                <c:pt idx="6">
                  <c:v>0.12663910092555794</c:v>
                </c:pt>
                <c:pt idx="7">
                  <c:v>0.14120194253265775</c:v>
                </c:pt>
                <c:pt idx="8">
                  <c:v>0.15940549454153252</c:v>
                </c:pt>
                <c:pt idx="9">
                  <c:v>0.18215993455262597</c:v>
                </c:pt>
                <c:pt idx="10">
                  <c:v>0.21060298456649276</c:v>
                </c:pt>
                <c:pt idx="11">
                  <c:v>0.24615679708382629</c:v>
                </c:pt>
                <c:pt idx="12">
                  <c:v>0.29059906273049324</c:v>
                </c:pt>
                <c:pt idx="13">
                  <c:v>0.3461518947888268</c:v>
                </c:pt>
                <c:pt idx="14">
                  <c:v>0.41559293486174376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5F8-4B32-8545-C9841042B33C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equation'!$AW$36:$AW$50</c:f>
              <c:numCache>
                <c:formatCode>General</c:formatCode>
                <c:ptCount val="15"/>
                <c:pt idx="0">
                  <c:v>8.6239085869973281E-2</c:v>
                </c:pt>
                <c:pt idx="1">
                  <c:v>9.0594377474825613E-2</c:v>
                </c:pt>
                <c:pt idx="2">
                  <c:v>9.6038491980891025E-2</c:v>
                </c:pt>
                <c:pt idx="3">
                  <c:v>0.10284363511347283</c:v>
                </c:pt>
                <c:pt idx="4">
                  <c:v>0.11135006402920003</c:v>
                </c:pt>
                <c:pt idx="5">
                  <c:v>0.12198310017385906</c:v>
                </c:pt>
                <c:pt idx="6">
                  <c:v>0.13527439535468283</c:v>
                </c:pt>
                <c:pt idx="7">
                  <c:v>0.15188851433071252</c:v>
                </c:pt>
                <c:pt idx="8">
                  <c:v>0.17265616305074968</c:v>
                </c:pt>
                <c:pt idx="9">
                  <c:v>0.1986157239507961</c:v>
                </c:pt>
                <c:pt idx="10">
                  <c:v>0.23106517507585414</c:v>
                </c:pt>
                <c:pt idx="11">
                  <c:v>0.27162698898217669</c:v>
                </c:pt>
                <c:pt idx="12">
                  <c:v>0.32232925636507992</c:v>
                </c:pt>
                <c:pt idx="13">
                  <c:v>0.38570709059370889</c:v>
                </c:pt>
                <c:pt idx="14">
                  <c:v>0.46492938337949502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5F8-4B32-8545-C9841042B33C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equation'!$AX$36:$AX$50</c:f>
              <c:numCache>
                <c:formatCode>General</c:formatCode>
                <c:ptCount val="15"/>
                <c:pt idx="0">
                  <c:v>8.9465467334733706E-2</c:v>
                </c:pt>
                <c:pt idx="1">
                  <c:v>9.4492921507836974E-2</c:v>
                </c:pt>
                <c:pt idx="2">
                  <c:v>0.10077723922421608</c:v>
                </c:pt>
                <c:pt idx="3">
                  <c:v>0.10863263636968998</c:v>
                </c:pt>
                <c:pt idx="4">
                  <c:v>0.11845188280153232</c:v>
                </c:pt>
                <c:pt idx="5">
                  <c:v>0.13072594084133524</c:v>
                </c:pt>
                <c:pt idx="6">
                  <c:v>0.14606851339108892</c:v>
                </c:pt>
                <c:pt idx="7">
                  <c:v>0.16524672907828103</c:v>
                </c:pt>
                <c:pt idx="8">
                  <c:v>0.18921949868727114</c:v>
                </c:pt>
                <c:pt idx="9">
                  <c:v>0.21918546069850883</c:v>
                </c:pt>
                <c:pt idx="10">
                  <c:v>0.25664291321255589</c:v>
                </c:pt>
                <c:pt idx="11">
                  <c:v>0.30346472885511466</c:v>
                </c:pt>
                <c:pt idx="12">
                  <c:v>0.36199199840831325</c:v>
                </c:pt>
                <c:pt idx="13">
                  <c:v>0.43515108534981145</c:v>
                </c:pt>
                <c:pt idx="14">
                  <c:v>0.52659994402668409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5F8-4B32-8545-C9841042B33C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equation'!$AY$36:$AY$50</c:f>
              <c:numCache>
                <c:formatCode>General</c:formatCode>
                <c:ptCount val="15"/>
                <c:pt idx="0">
                  <c:v>9.3498444165684189E-2</c:v>
                </c:pt>
                <c:pt idx="1">
                  <c:v>9.9366101549101152E-2</c:v>
                </c:pt>
                <c:pt idx="2">
                  <c:v>0.10670067327837239</c:v>
                </c:pt>
                <c:pt idx="3">
                  <c:v>0.11586888793996142</c:v>
                </c:pt>
                <c:pt idx="4">
                  <c:v>0.12732915626694771</c:v>
                </c:pt>
                <c:pt idx="5">
                  <c:v>0.14165449167568056</c:v>
                </c:pt>
                <c:pt idx="6">
                  <c:v>0.15956116093659664</c:v>
                </c:pt>
                <c:pt idx="7">
                  <c:v>0.18194449751274167</c:v>
                </c:pt>
                <c:pt idx="8">
                  <c:v>0.20992366823292299</c:v>
                </c:pt>
                <c:pt idx="9">
                  <c:v>0.2448976316331497</c:v>
                </c:pt>
                <c:pt idx="10">
                  <c:v>0.28861508588343304</c:v>
                </c:pt>
                <c:pt idx="11">
                  <c:v>0.34326190369628723</c:v>
                </c:pt>
                <c:pt idx="12">
                  <c:v>0.41157042596235494</c:v>
                </c:pt>
                <c:pt idx="13">
                  <c:v>0.49695607879493958</c:v>
                </c:pt>
                <c:pt idx="14">
                  <c:v>0.60368814483567035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5F8-4B32-8545-C9841042B33C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equation'!$AZ$36:$AZ$50</c:f>
              <c:numCache>
                <c:formatCode>General</c:formatCode>
                <c:ptCount val="15"/>
                <c:pt idx="0">
                  <c:v>9.8539665204372309E-2</c:v>
                </c:pt>
                <c:pt idx="1">
                  <c:v>0.1054575766006814</c:v>
                </c:pt>
                <c:pt idx="2">
                  <c:v>0.11410496584606775</c:v>
                </c:pt>
                <c:pt idx="3">
                  <c:v>0.12491420240280068</c:v>
                </c:pt>
                <c:pt idx="4">
                  <c:v>0.13842574809871688</c:v>
                </c:pt>
                <c:pt idx="5">
                  <c:v>0.15531518021861213</c:v>
                </c:pt>
                <c:pt idx="6">
                  <c:v>0.17642697036848115</c:v>
                </c:pt>
                <c:pt idx="7">
                  <c:v>0.20281670805581742</c:v>
                </c:pt>
                <c:pt idx="8">
                  <c:v>0.23580388016498782</c:v>
                </c:pt>
                <c:pt idx="9">
                  <c:v>0.27703784530145081</c:v>
                </c:pt>
                <c:pt idx="10">
                  <c:v>0.32858030172202951</c:v>
                </c:pt>
                <c:pt idx="11">
                  <c:v>0.39300837224775287</c:v>
                </c:pt>
                <c:pt idx="12">
                  <c:v>0.47354346040490713</c:v>
                </c:pt>
                <c:pt idx="13">
                  <c:v>0.57421232060134997</c:v>
                </c:pt>
                <c:pt idx="14">
                  <c:v>0.70004839584690315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5F8-4B32-8545-C9841042B33C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equation'!$BA$36:$BA$50</c:f>
              <c:numCache>
                <c:formatCode>General</c:formatCode>
                <c:ptCount val="15"/>
                <c:pt idx="0">
                  <c:v>0.10484119150273245</c:v>
                </c:pt>
                <c:pt idx="1">
                  <c:v>0.11307192041515668</c:v>
                </c:pt>
                <c:pt idx="2">
                  <c:v>0.12336033155568696</c:v>
                </c:pt>
                <c:pt idx="3">
                  <c:v>0.13622084548134983</c:v>
                </c:pt>
                <c:pt idx="4">
                  <c:v>0.15229648788842839</c:v>
                </c:pt>
                <c:pt idx="5">
                  <c:v>0.17239104089727658</c:v>
                </c:pt>
                <c:pt idx="6">
                  <c:v>0.19750923215833688</c:v>
                </c:pt>
                <c:pt idx="7">
                  <c:v>0.22890697123466217</c:v>
                </c:pt>
                <c:pt idx="8">
                  <c:v>0.2681541450800688</c:v>
                </c:pt>
                <c:pt idx="9">
                  <c:v>0.31721311238682715</c:v>
                </c:pt>
                <c:pt idx="10">
                  <c:v>0.37853682152027501</c:v>
                </c:pt>
                <c:pt idx="11">
                  <c:v>0.45519145793708482</c:v>
                </c:pt>
                <c:pt idx="12">
                  <c:v>0.55100975345809711</c:v>
                </c:pt>
                <c:pt idx="13">
                  <c:v>0.67078262285936252</c:v>
                </c:pt>
                <c:pt idx="14">
                  <c:v>0.82049870961094429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5F8-4B32-8545-C9841042B33C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equation'!$BB$36:$BB$50</c:f>
              <c:numCache>
                <c:formatCode>General</c:formatCode>
                <c:ptCount val="15"/>
                <c:pt idx="0">
                  <c:v>0.11271809937568264</c:v>
                </c:pt>
                <c:pt idx="1">
                  <c:v>0.12258985018325079</c:v>
                </c:pt>
                <c:pt idx="2">
                  <c:v>0.13492953869271099</c:v>
                </c:pt>
                <c:pt idx="3">
                  <c:v>0.1503541493295362</c:v>
                </c:pt>
                <c:pt idx="4">
                  <c:v>0.16963491262556779</c:v>
                </c:pt>
                <c:pt idx="5">
                  <c:v>0.19373586674560722</c:v>
                </c:pt>
                <c:pt idx="6">
                  <c:v>0.22386205939565648</c:v>
                </c:pt>
                <c:pt idx="7">
                  <c:v>0.26151980020821808</c:v>
                </c:pt>
                <c:pt idx="8">
                  <c:v>0.30859197622392009</c:v>
                </c:pt>
                <c:pt idx="9">
                  <c:v>0.36743219624354767</c:v>
                </c:pt>
                <c:pt idx="10">
                  <c:v>0.44098247126808199</c:v>
                </c:pt>
                <c:pt idx="11">
                  <c:v>0.53292031504875004</c:v>
                </c:pt>
                <c:pt idx="12">
                  <c:v>0.6478426197745849</c:v>
                </c:pt>
                <c:pt idx="13">
                  <c:v>0.79149550068187868</c:v>
                </c:pt>
                <c:pt idx="14">
                  <c:v>0.97106160181599588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5F8-4B32-8545-C9841042B33C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equation'!$BC$36:$BC$50</c:f>
              <c:numCache>
                <c:formatCode>General</c:formatCode>
                <c:ptCount val="15"/>
                <c:pt idx="0">
                  <c:v>0.12256423421687038</c:v>
                </c:pt>
                <c:pt idx="1">
                  <c:v>0.13448726239336845</c:v>
                </c:pt>
                <c:pt idx="2">
                  <c:v>0.14939104761399097</c:v>
                </c:pt>
                <c:pt idx="3">
                  <c:v>0.16802077913976921</c:v>
                </c:pt>
                <c:pt idx="4">
                  <c:v>0.19130794354699199</c:v>
                </c:pt>
                <c:pt idx="5">
                  <c:v>0.22041689905602041</c:v>
                </c:pt>
                <c:pt idx="6">
                  <c:v>0.25680309344230601</c:v>
                </c:pt>
                <c:pt idx="7">
                  <c:v>0.30228583642516293</c:v>
                </c:pt>
                <c:pt idx="8">
                  <c:v>0.35913926515373418</c:v>
                </c:pt>
                <c:pt idx="9">
                  <c:v>0.43020605106444815</c:v>
                </c:pt>
                <c:pt idx="10">
                  <c:v>0.51903953345284071</c:v>
                </c:pt>
                <c:pt idx="11">
                  <c:v>0.63008138643833123</c:v>
                </c:pt>
                <c:pt idx="12">
                  <c:v>0.76888370267019457</c:v>
                </c:pt>
                <c:pt idx="13">
                  <c:v>0.94238659796002344</c:v>
                </c:pt>
                <c:pt idx="14">
                  <c:v>1.1592652170723099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5F8-4B32-8545-C9841042B33C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equation'!$BD$36:$BD$50</c:f>
              <c:numCache>
                <c:formatCode>General</c:formatCode>
                <c:ptCount val="15"/>
                <c:pt idx="0">
                  <c:v>0.13487190276835503</c:v>
                </c:pt>
                <c:pt idx="1">
                  <c:v>0.14935902765601547</c:v>
                </c:pt>
                <c:pt idx="2">
                  <c:v>0.16746793376559102</c:v>
                </c:pt>
                <c:pt idx="3">
                  <c:v>0.19010406640256047</c:v>
                </c:pt>
                <c:pt idx="4">
                  <c:v>0.21839923219877225</c:v>
                </c:pt>
                <c:pt idx="5">
                  <c:v>0.25376818944403701</c:v>
                </c:pt>
                <c:pt idx="6">
                  <c:v>0.29797938600061791</c:v>
                </c:pt>
                <c:pt idx="7">
                  <c:v>0.35324338169634401</c:v>
                </c:pt>
                <c:pt idx="8">
                  <c:v>0.42232337631600175</c:v>
                </c:pt>
                <c:pt idx="9">
                  <c:v>0.50867336959057385</c:v>
                </c:pt>
                <c:pt idx="10">
                  <c:v>0.61661086118378905</c:v>
                </c:pt>
                <c:pt idx="11">
                  <c:v>0.75153272567530782</c:v>
                </c:pt>
                <c:pt idx="12">
                  <c:v>0.92018505628970648</c:v>
                </c:pt>
                <c:pt idx="13">
                  <c:v>1.1310004695577047</c:v>
                </c:pt>
                <c:pt idx="14">
                  <c:v>1.3945197361427026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5F8-4B32-8545-C9841042B33C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5F8-4B32-8545-C9841042B33C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5F8-4B32-8545-C9841042B33C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5F8-4B32-8545-C9841042B33C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5F8-4B32-8545-C9841042B33C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5F8-4B32-8545-C9841042B33C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5F8-4B32-8545-C9841042B33C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5F8-4B32-8545-C9841042B33C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5F8-4B32-8545-C9841042B33C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05F8-4B32-8545-C9841042B33C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5F8-4B32-8545-C9841042B33C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05F8-4B32-8545-C9841042B33C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5F8-4B32-8545-C9841042B33C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05F8-4B32-8545-C9841042B33C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5F8-4B32-8545-C9841042B33C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05F8-4B32-8545-C9841042B33C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05F8-4B32-8545-C9841042B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equation'!$AP$69:$BE$69</c:f>
              <c:numCache>
                <c:formatCode>General</c:formatCode>
                <c:ptCount val="16"/>
                <c:pt idx="0">
                  <c:v>7.3333560010931706E-2</c:v>
                </c:pt>
                <c:pt idx="1">
                  <c:v>7.6040044947565777E-2</c:v>
                </c:pt>
                <c:pt idx="2">
                  <c:v>7.6716666181724305E-2</c:v>
                </c:pt>
                <c:pt idx="3">
                  <c:v>7.7562442724422462E-2</c:v>
                </c:pt>
                <c:pt idx="4">
                  <c:v>7.8619663402795137E-2</c:v>
                </c:pt>
                <c:pt idx="5">
                  <c:v>7.9941189250760991E-2</c:v>
                </c:pt>
                <c:pt idx="6">
                  <c:v>8.1593096560718323E-2</c:v>
                </c:pt>
                <c:pt idx="7">
                  <c:v>8.3657980698164977E-2</c:v>
                </c:pt>
                <c:pt idx="8">
                  <c:v>8.6239085869973281E-2</c:v>
                </c:pt>
                <c:pt idx="9">
                  <c:v>8.9465467334733706E-2</c:v>
                </c:pt>
                <c:pt idx="10">
                  <c:v>9.3498444165684189E-2</c:v>
                </c:pt>
                <c:pt idx="11">
                  <c:v>9.8539665204372309E-2</c:v>
                </c:pt>
                <c:pt idx="12">
                  <c:v>0.10484119150273245</c:v>
                </c:pt>
                <c:pt idx="13">
                  <c:v>0.11271809937568264</c:v>
                </c:pt>
                <c:pt idx="14">
                  <c:v>0.12256423421687038</c:v>
                </c:pt>
                <c:pt idx="15">
                  <c:v>0.13487190276835503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7D-4548-8151-14AE7736F1B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equation'!$AP$70:$BE$70</c:f>
              <c:numCache>
                <c:formatCode>General</c:formatCode>
                <c:ptCount val="16"/>
                <c:pt idx="0">
                  <c:v>7.5000201342780223E-2</c:v>
                </c:pt>
                <c:pt idx="1">
                  <c:v>7.8270537109147359E-2</c:v>
                </c:pt>
                <c:pt idx="2">
                  <c:v>7.9088121050739132E-2</c:v>
                </c:pt>
                <c:pt idx="3">
                  <c:v>8.011010097772886E-2</c:v>
                </c:pt>
                <c:pt idx="4">
                  <c:v>8.1387575886466029E-2</c:v>
                </c:pt>
                <c:pt idx="5">
                  <c:v>8.298441952238747E-2</c:v>
                </c:pt>
                <c:pt idx="6">
                  <c:v>8.4980474067289286E-2</c:v>
                </c:pt>
                <c:pt idx="7">
                  <c:v>8.7475542248416555E-2</c:v>
                </c:pt>
                <c:pt idx="8">
                  <c:v>9.0594377474825613E-2</c:v>
                </c:pt>
                <c:pt idx="9">
                  <c:v>9.4492921507836974E-2</c:v>
                </c:pt>
                <c:pt idx="10">
                  <c:v>9.9366101549101152E-2</c:v>
                </c:pt>
                <c:pt idx="11">
                  <c:v>0.1054575766006814</c:v>
                </c:pt>
                <c:pt idx="12">
                  <c:v>0.11307192041515668</c:v>
                </c:pt>
                <c:pt idx="13">
                  <c:v>0.12258985018325079</c:v>
                </c:pt>
                <c:pt idx="14">
                  <c:v>0.13448726239336845</c:v>
                </c:pt>
                <c:pt idx="15">
                  <c:v>0.14935902765601547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7D-4548-8151-14AE7736F1B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equation'!$AP$71:$BE$71</c:f>
              <c:numCache>
                <c:formatCode>General</c:formatCode>
                <c:ptCount val="16"/>
                <c:pt idx="0">
                  <c:v>7.7083503007590884E-2</c:v>
                </c:pt>
                <c:pt idx="1">
                  <c:v>8.105865231112433E-2</c:v>
                </c:pt>
                <c:pt idx="2">
                  <c:v>8.2052439637007688E-2</c:v>
                </c:pt>
                <c:pt idx="3">
                  <c:v>8.3294673794361881E-2</c:v>
                </c:pt>
                <c:pt idx="4">
                  <c:v>8.4847466491054638E-2</c:v>
                </c:pt>
                <c:pt idx="5">
                  <c:v>8.6788457361920576E-2</c:v>
                </c:pt>
                <c:pt idx="6">
                  <c:v>8.9214695950502992E-2</c:v>
                </c:pt>
                <c:pt idx="7">
                  <c:v>9.224749418623103E-2</c:v>
                </c:pt>
                <c:pt idx="8">
                  <c:v>9.6038491980891025E-2</c:v>
                </c:pt>
                <c:pt idx="9">
                  <c:v>0.10077723922421608</c:v>
                </c:pt>
                <c:pt idx="10">
                  <c:v>0.10670067327837239</c:v>
                </c:pt>
                <c:pt idx="11">
                  <c:v>0.11410496584606775</c:v>
                </c:pt>
                <c:pt idx="12">
                  <c:v>0.12336033155568696</c:v>
                </c:pt>
                <c:pt idx="13">
                  <c:v>0.13492953869271099</c:v>
                </c:pt>
                <c:pt idx="14">
                  <c:v>0.14939104761399097</c:v>
                </c:pt>
                <c:pt idx="15">
                  <c:v>0.16746793376559102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7D-4548-8151-14AE7736F1B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equation'!$AP$72:$BE$72</c:f>
              <c:numCache>
                <c:formatCode>General</c:formatCode>
                <c:ptCount val="16"/>
                <c:pt idx="0">
                  <c:v>7.9687630088604203E-2</c:v>
                </c:pt>
                <c:pt idx="1">
                  <c:v>8.4543796313595543E-2</c:v>
                </c:pt>
                <c:pt idx="2">
                  <c:v>8.5757837869843367E-2</c:v>
                </c:pt>
                <c:pt idx="3">
                  <c:v>8.7275389815153162E-2</c:v>
                </c:pt>
                <c:pt idx="4">
                  <c:v>8.9172329746790402E-2</c:v>
                </c:pt>
                <c:pt idx="5">
                  <c:v>9.1543504661336927E-2</c:v>
                </c:pt>
                <c:pt idx="6">
                  <c:v>9.4507473304520126E-2</c:v>
                </c:pt>
                <c:pt idx="7">
                  <c:v>9.82124341084991E-2</c:v>
                </c:pt>
                <c:pt idx="8">
                  <c:v>0.10284363511347283</c:v>
                </c:pt>
                <c:pt idx="9">
                  <c:v>0.10863263636968998</c:v>
                </c:pt>
                <c:pt idx="10">
                  <c:v>0.11586888793996142</c:v>
                </c:pt>
                <c:pt idx="11">
                  <c:v>0.12491420240280068</c:v>
                </c:pt>
                <c:pt idx="12">
                  <c:v>0.13622084548134983</c:v>
                </c:pt>
                <c:pt idx="13">
                  <c:v>0.1503541493295362</c:v>
                </c:pt>
                <c:pt idx="14">
                  <c:v>0.16802077913976921</c:v>
                </c:pt>
                <c:pt idx="15">
                  <c:v>0.19010406640256047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7D-4548-8151-14AE7736F1B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equation'!$AP$73:$BE$73</c:f>
              <c:numCache>
                <c:formatCode>General</c:formatCode>
                <c:ptCount val="16"/>
                <c:pt idx="0">
                  <c:v>8.2942788939870879E-2</c:v>
                </c:pt>
                <c:pt idx="1">
                  <c:v>8.8900226316684552E-2</c:v>
                </c:pt>
                <c:pt idx="2">
                  <c:v>9.0389585660887992E-2</c:v>
                </c:pt>
                <c:pt idx="3">
                  <c:v>9.2251284841142228E-2</c:v>
                </c:pt>
                <c:pt idx="4">
                  <c:v>9.4578408816460097E-2</c:v>
                </c:pt>
                <c:pt idx="5">
                  <c:v>9.7487313785607377E-2</c:v>
                </c:pt>
                <c:pt idx="6">
                  <c:v>0.10112344499704153</c:v>
                </c:pt>
                <c:pt idx="7">
                  <c:v>0.10566860901133419</c:v>
                </c:pt>
                <c:pt idx="8">
                  <c:v>0.11135006402920003</c:v>
                </c:pt>
                <c:pt idx="9">
                  <c:v>0.11845188280153232</c:v>
                </c:pt>
                <c:pt idx="10">
                  <c:v>0.12732915626694771</c:v>
                </c:pt>
                <c:pt idx="11">
                  <c:v>0.13842574809871688</c:v>
                </c:pt>
                <c:pt idx="12">
                  <c:v>0.15229648788842839</c:v>
                </c:pt>
                <c:pt idx="13">
                  <c:v>0.16963491262556779</c:v>
                </c:pt>
                <c:pt idx="14">
                  <c:v>0.19130794354699199</c:v>
                </c:pt>
                <c:pt idx="15">
                  <c:v>0.21839923219877225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7D-4548-8151-14AE7736F1B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equation'!$AP$74:$BE$74</c:f>
              <c:numCache>
                <c:formatCode>General</c:formatCode>
                <c:ptCount val="16"/>
                <c:pt idx="0">
                  <c:v>8.7011737503954176E-2</c:v>
                </c:pt>
                <c:pt idx="1">
                  <c:v>9.4345763820545825E-2</c:v>
                </c:pt>
                <c:pt idx="2">
                  <c:v>9.617927039969372E-2</c:v>
                </c:pt>
                <c:pt idx="3">
                  <c:v>9.8471153623628613E-2</c:v>
                </c:pt>
                <c:pt idx="4">
                  <c:v>0.10133600765354721</c:v>
                </c:pt>
                <c:pt idx="5">
                  <c:v>0.10491707519094548</c:v>
                </c:pt>
                <c:pt idx="6">
                  <c:v>0.10939340961269328</c:v>
                </c:pt>
                <c:pt idx="7">
                  <c:v>0.11498882763987808</c:v>
                </c:pt>
                <c:pt idx="8">
                  <c:v>0.12198310017385906</c:v>
                </c:pt>
                <c:pt idx="9">
                  <c:v>0.13072594084133524</c:v>
                </c:pt>
                <c:pt idx="10">
                  <c:v>0.14165449167568056</c:v>
                </c:pt>
                <c:pt idx="11">
                  <c:v>0.15531518021861213</c:v>
                </c:pt>
                <c:pt idx="12">
                  <c:v>0.17239104089727658</c:v>
                </c:pt>
                <c:pt idx="13">
                  <c:v>0.19373586674560722</c:v>
                </c:pt>
                <c:pt idx="14">
                  <c:v>0.22041689905602041</c:v>
                </c:pt>
                <c:pt idx="15">
                  <c:v>0.25376818944403701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7D-4548-8151-14AE7736F1B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equation'!$AP$75:$BE$75</c:f>
              <c:numCache>
                <c:formatCode>General</c:formatCode>
                <c:ptCount val="16"/>
                <c:pt idx="0">
                  <c:v>9.2097923209058324E-2</c:v>
                </c:pt>
                <c:pt idx="1">
                  <c:v>0.10115268570037241</c:v>
                </c:pt>
                <c:pt idx="2">
                  <c:v>0.10341637632320091</c:v>
                </c:pt>
                <c:pt idx="3">
                  <c:v>0.10624598960173656</c:v>
                </c:pt>
                <c:pt idx="4">
                  <c:v>0.10978300619990612</c:v>
                </c:pt>
                <c:pt idx="5">
                  <c:v>0.11420427694761805</c:v>
                </c:pt>
                <c:pt idx="6">
                  <c:v>0.11973086538225799</c:v>
                </c:pt>
                <c:pt idx="7">
                  <c:v>0.12663910092555794</c:v>
                </c:pt>
                <c:pt idx="8">
                  <c:v>0.13527439535468283</c:v>
                </c:pt>
                <c:pt idx="9">
                  <c:v>0.14606851339108892</c:v>
                </c:pt>
                <c:pt idx="10">
                  <c:v>0.15956116093659664</c:v>
                </c:pt>
                <c:pt idx="11">
                  <c:v>0.17642697036848115</c:v>
                </c:pt>
                <c:pt idx="12">
                  <c:v>0.19750923215833688</c:v>
                </c:pt>
                <c:pt idx="13">
                  <c:v>0.22386205939565648</c:v>
                </c:pt>
                <c:pt idx="14">
                  <c:v>0.25680309344230601</c:v>
                </c:pt>
                <c:pt idx="15">
                  <c:v>0.29797938600061791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C7D-4548-8151-14AE7736F1B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equation'!$AP$76:$BE$76</c:f>
              <c:numCache>
                <c:formatCode>General</c:formatCode>
                <c:ptCount val="16"/>
                <c:pt idx="0">
                  <c:v>9.8455655340438514E-2</c:v>
                </c:pt>
                <c:pt idx="1">
                  <c:v>0.10966133805015564</c:v>
                </c:pt>
                <c:pt idx="2">
                  <c:v>0.1124627587275849</c:v>
                </c:pt>
                <c:pt idx="3">
                  <c:v>0.1159645345743715</c:v>
                </c:pt>
                <c:pt idx="4">
                  <c:v>0.12034175438285476</c:v>
                </c:pt>
                <c:pt idx="5">
                  <c:v>0.12581327914345883</c:v>
                </c:pt>
                <c:pt idx="6">
                  <c:v>0.13265268509421391</c:v>
                </c:pt>
                <c:pt idx="7">
                  <c:v>0.14120194253265775</c:v>
                </c:pt>
                <c:pt idx="8">
                  <c:v>0.15188851433071252</c:v>
                </c:pt>
                <c:pt idx="9">
                  <c:v>0.16524672907828103</c:v>
                </c:pt>
                <c:pt idx="10">
                  <c:v>0.18194449751274167</c:v>
                </c:pt>
                <c:pt idx="11">
                  <c:v>0.20281670805581742</c:v>
                </c:pt>
                <c:pt idx="12">
                  <c:v>0.22890697123466217</c:v>
                </c:pt>
                <c:pt idx="13">
                  <c:v>0.26151980020821808</c:v>
                </c:pt>
                <c:pt idx="14">
                  <c:v>0.30228583642516293</c:v>
                </c:pt>
                <c:pt idx="15">
                  <c:v>0.35324338169634401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C7D-4548-8151-14AE7736F1B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equation'!$AP$77:$BE$77</c:f>
              <c:numCache>
                <c:formatCode>General</c:formatCode>
                <c:ptCount val="16"/>
                <c:pt idx="0">
                  <c:v>0.10640282050466372</c:v>
                </c:pt>
                <c:pt idx="1">
                  <c:v>0.12029715348738466</c:v>
                </c:pt>
                <c:pt idx="2">
                  <c:v>0.12377073673306489</c:v>
                </c:pt>
                <c:pt idx="3">
                  <c:v>0.12811271579016517</c:v>
                </c:pt>
                <c:pt idx="4">
                  <c:v>0.13354018961154054</c:v>
                </c:pt>
                <c:pt idx="5">
                  <c:v>0.14032453188825975</c:v>
                </c:pt>
                <c:pt idx="6">
                  <c:v>0.14880495973415875</c:v>
                </c:pt>
                <c:pt idx="7">
                  <c:v>0.15940549454153252</c:v>
                </c:pt>
                <c:pt idx="8">
                  <c:v>0.17265616305074968</c:v>
                </c:pt>
                <c:pt idx="9">
                  <c:v>0.18921949868727114</c:v>
                </c:pt>
                <c:pt idx="10">
                  <c:v>0.20992366823292299</c:v>
                </c:pt>
                <c:pt idx="11">
                  <c:v>0.23580388016498782</c:v>
                </c:pt>
                <c:pt idx="12">
                  <c:v>0.2681541450800688</c:v>
                </c:pt>
                <c:pt idx="13">
                  <c:v>0.30859197622392009</c:v>
                </c:pt>
                <c:pt idx="14">
                  <c:v>0.35913926515373418</c:v>
                </c:pt>
                <c:pt idx="15">
                  <c:v>0.42232337631600175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C7D-4548-8151-14AE7736F1B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equation'!$AP$78:$BE$78</c:f>
              <c:numCache>
                <c:formatCode>General</c:formatCode>
                <c:ptCount val="16"/>
                <c:pt idx="0">
                  <c:v>0.11633677695994525</c:v>
                </c:pt>
                <c:pt idx="1">
                  <c:v>0.13359192278392099</c:v>
                </c:pt>
                <c:pt idx="2">
                  <c:v>0.13790570923991488</c:v>
                </c:pt>
                <c:pt idx="3">
                  <c:v>0.14329794230990731</c:v>
                </c:pt>
                <c:pt idx="4">
                  <c:v>0.15003823364739777</c:v>
                </c:pt>
                <c:pt idx="5">
                  <c:v>0.15846359781926089</c:v>
                </c:pt>
                <c:pt idx="6">
                  <c:v>0.1689953030340898</c:v>
                </c:pt>
                <c:pt idx="7">
                  <c:v>0.18215993455262597</c:v>
                </c:pt>
                <c:pt idx="8">
                  <c:v>0.1986157239507961</c:v>
                </c:pt>
                <c:pt idx="9">
                  <c:v>0.21918546069850883</c:v>
                </c:pt>
                <c:pt idx="10">
                  <c:v>0.2448976316331497</c:v>
                </c:pt>
                <c:pt idx="11">
                  <c:v>0.27703784530145081</c:v>
                </c:pt>
                <c:pt idx="12">
                  <c:v>0.31721311238682715</c:v>
                </c:pt>
                <c:pt idx="13">
                  <c:v>0.36743219624354767</c:v>
                </c:pt>
                <c:pt idx="14">
                  <c:v>0.43020605106444815</c:v>
                </c:pt>
                <c:pt idx="15">
                  <c:v>0.50867336959057385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C7D-4548-8151-14AE7736F1B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equation'!$AP$79:$BE$79</c:f>
              <c:numCache>
                <c:formatCode>General</c:formatCode>
                <c:ptCount val="16"/>
                <c:pt idx="0">
                  <c:v>0.1287542225290472</c:v>
                </c:pt>
                <c:pt idx="1">
                  <c:v>0.15021038440459136</c:v>
                </c:pt>
                <c:pt idx="2">
                  <c:v>0.15557442487347736</c:v>
                </c:pt>
                <c:pt idx="3">
                  <c:v>0.1622794754595849</c:v>
                </c:pt>
                <c:pt idx="4">
                  <c:v>0.17066078869221932</c:v>
                </c:pt>
                <c:pt idx="5">
                  <c:v>0.18113743023301232</c:v>
                </c:pt>
                <c:pt idx="6">
                  <c:v>0.19423323215900365</c:v>
                </c:pt>
                <c:pt idx="7">
                  <c:v>0.21060298456649276</c:v>
                </c:pt>
                <c:pt idx="8">
                  <c:v>0.23106517507585414</c:v>
                </c:pt>
                <c:pt idx="9">
                  <c:v>0.25664291321255589</c:v>
                </c:pt>
                <c:pt idx="10">
                  <c:v>0.28861508588343304</c:v>
                </c:pt>
                <c:pt idx="11">
                  <c:v>0.32858030172202951</c:v>
                </c:pt>
                <c:pt idx="12">
                  <c:v>0.37853682152027501</c:v>
                </c:pt>
                <c:pt idx="13">
                  <c:v>0.44098247126808199</c:v>
                </c:pt>
                <c:pt idx="14">
                  <c:v>0.51903953345284071</c:v>
                </c:pt>
                <c:pt idx="15">
                  <c:v>0.61661086118378905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C7D-4548-8151-14AE7736F1B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equation'!$AP$80:$BE$80</c:f>
              <c:numCache>
                <c:formatCode>General</c:formatCode>
                <c:ptCount val="16"/>
                <c:pt idx="0">
                  <c:v>0.14427602949042459</c:v>
                </c:pt>
                <c:pt idx="1">
                  <c:v>0.17098346143042928</c:v>
                </c:pt>
                <c:pt idx="2">
                  <c:v>0.17766031941543045</c:v>
                </c:pt>
                <c:pt idx="3">
                  <c:v>0.18600639189668192</c:v>
                </c:pt>
                <c:pt idx="4">
                  <c:v>0.19643898249824626</c:v>
                </c:pt>
                <c:pt idx="5">
                  <c:v>0.20947972075020166</c:v>
                </c:pt>
                <c:pt idx="6">
                  <c:v>0.22578064356514591</c:v>
                </c:pt>
                <c:pt idx="7">
                  <c:v>0.24615679708382629</c:v>
                </c:pt>
                <c:pt idx="8">
                  <c:v>0.27162698898217669</c:v>
                </c:pt>
                <c:pt idx="9">
                  <c:v>0.30346472885511466</c:v>
                </c:pt>
                <c:pt idx="10">
                  <c:v>0.34326190369628723</c:v>
                </c:pt>
                <c:pt idx="11">
                  <c:v>0.39300837224775287</c:v>
                </c:pt>
                <c:pt idx="12">
                  <c:v>0.45519145793708482</c:v>
                </c:pt>
                <c:pt idx="13">
                  <c:v>0.53292031504875004</c:v>
                </c:pt>
                <c:pt idx="14">
                  <c:v>0.63008138643833123</c:v>
                </c:pt>
                <c:pt idx="15">
                  <c:v>0.75153272567530782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C7D-4548-8151-14AE7736F1B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equation'!$AP$81:$BF$81</c:f>
              <c:numCache>
                <c:formatCode>General</c:formatCode>
                <c:ptCount val="17"/>
                <c:pt idx="0">
                  <c:v>0.16367828819214633</c:v>
                </c:pt>
                <c:pt idx="1">
                  <c:v>0.19694980771272677</c:v>
                </c:pt>
                <c:pt idx="2">
                  <c:v>0.20526768759287181</c:v>
                </c:pt>
                <c:pt idx="3">
                  <c:v>0.21566503744305321</c:v>
                </c:pt>
                <c:pt idx="4">
                  <c:v>0.22866172475577989</c:v>
                </c:pt>
                <c:pt idx="5">
                  <c:v>0.24490758389668829</c:v>
                </c:pt>
                <c:pt idx="6">
                  <c:v>0.26521490782282381</c:v>
                </c:pt>
                <c:pt idx="7">
                  <c:v>0.29059906273049324</c:v>
                </c:pt>
                <c:pt idx="8">
                  <c:v>0.32232925636507992</c:v>
                </c:pt>
                <c:pt idx="9">
                  <c:v>0.36199199840831325</c:v>
                </c:pt>
                <c:pt idx="10">
                  <c:v>0.41157042596235494</c:v>
                </c:pt>
                <c:pt idx="11">
                  <c:v>0.47354346040490713</c:v>
                </c:pt>
                <c:pt idx="12">
                  <c:v>0.55100975345809711</c:v>
                </c:pt>
                <c:pt idx="13">
                  <c:v>0.6478426197745849</c:v>
                </c:pt>
                <c:pt idx="14">
                  <c:v>0.76888370267019457</c:v>
                </c:pt>
                <c:pt idx="15">
                  <c:v>0.92018505628970648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C7D-4548-8151-14AE7736F1B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equation'!$AP$82:$BE$82</c:f>
              <c:numCache>
                <c:formatCode>General</c:formatCode>
                <c:ptCount val="16"/>
                <c:pt idx="0">
                  <c:v>0.18793111156929848</c:v>
                </c:pt>
                <c:pt idx="1">
                  <c:v>0.22940774056559854</c:v>
                </c:pt>
                <c:pt idx="2">
                  <c:v>0.23977689781467357</c:v>
                </c:pt>
                <c:pt idx="3">
                  <c:v>0.25273834437601733</c:v>
                </c:pt>
                <c:pt idx="4">
                  <c:v>0.26894015257769699</c:v>
                </c:pt>
                <c:pt idx="5">
                  <c:v>0.28919241282979663</c:v>
                </c:pt>
                <c:pt idx="6">
                  <c:v>0.31450773814492111</c:v>
                </c:pt>
                <c:pt idx="7">
                  <c:v>0.3461518947888268</c:v>
                </c:pt>
                <c:pt idx="8">
                  <c:v>0.38570709059370889</c:v>
                </c:pt>
                <c:pt idx="9">
                  <c:v>0.43515108534981145</c:v>
                </c:pt>
                <c:pt idx="10">
                  <c:v>0.49695607879493958</c:v>
                </c:pt>
                <c:pt idx="11">
                  <c:v>0.57421232060134997</c:v>
                </c:pt>
                <c:pt idx="12">
                  <c:v>0.67078262285936252</c:v>
                </c:pt>
                <c:pt idx="13">
                  <c:v>0.79149550068187868</c:v>
                </c:pt>
                <c:pt idx="14">
                  <c:v>0.94238659796002344</c:v>
                </c:pt>
                <c:pt idx="15">
                  <c:v>1.1310004695577047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C7D-4548-8151-14AE7736F1B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equation'!$AP$83:$BE$83</c:f>
              <c:numCache>
                <c:formatCode>General</c:formatCode>
                <c:ptCount val="16"/>
                <c:pt idx="0">
                  <c:v>0.21824714079073873</c:v>
                </c:pt>
                <c:pt idx="1">
                  <c:v>0.26998015663168828</c:v>
                </c:pt>
                <c:pt idx="2">
                  <c:v>0.28291341059192571</c:v>
                </c:pt>
                <c:pt idx="3">
                  <c:v>0.29907997804222242</c:v>
                </c:pt>
                <c:pt idx="4">
                  <c:v>0.31928818735509334</c:v>
                </c:pt>
                <c:pt idx="5">
                  <c:v>0.34454844899618192</c:v>
                </c:pt>
                <c:pt idx="6">
                  <c:v>0.37612377604754277</c:v>
                </c:pt>
                <c:pt idx="7">
                  <c:v>0.41559293486174376</c:v>
                </c:pt>
                <c:pt idx="8">
                  <c:v>0.46492938337949502</c:v>
                </c:pt>
                <c:pt idx="9">
                  <c:v>0.52659994402668409</c:v>
                </c:pt>
                <c:pt idx="10">
                  <c:v>0.60368814483567035</c:v>
                </c:pt>
                <c:pt idx="11">
                  <c:v>0.70004839584690315</c:v>
                </c:pt>
                <c:pt idx="12">
                  <c:v>0.82049870961094429</c:v>
                </c:pt>
                <c:pt idx="13">
                  <c:v>0.97106160181599588</c:v>
                </c:pt>
                <c:pt idx="14">
                  <c:v>1.1592652170723099</c:v>
                </c:pt>
                <c:pt idx="15">
                  <c:v>1.3945197361427026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C7D-4548-8151-14AE7736F1B6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7.6039823494012726E-2</c:v>
                </c:pt>
                <c:pt idx="2">
                  <c:v>7.6716446034182553E-2</c:v>
                </c:pt>
                <c:pt idx="3">
                  <c:v>7.7562224209394875E-2</c:v>
                </c:pt>
                <c:pt idx="4">
                  <c:v>7.8619446928410261E-2</c:v>
                </c:pt>
                <c:pt idx="5">
                  <c:v>7.9940975327179503E-2</c:v>
                </c:pt>
                <c:pt idx="6">
                  <c:v>8.1592885825641046E-2</c:v>
                </c:pt>
                <c:pt idx="7">
                  <c:v>8.3657773948717956E-2</c:v>
                </c:pt>
                <c:pt idx="8">
                  <c:v>8.6238884102564112E-2</c:v>
                </c:pt>
                <c:pt idx="9">
                  <c:v>8.9465271794871806E-2</c:v>
                </c:pt>
                <c:pt idx="10">
                  <c:v>9.3498256410256428E-2</c:v>
                </c:pt>
                <c:pt idx="11">
                  <c:v>9.8539487179487184E-2</c:v>
                </c:pt>
                <c:pt idx="12">
                  <c:v>0.10484102564102564</c:v>
                </c:pt>
                <c:pt idx="13">
                  <c:v>0.11271794871794873</c:v>
                </c:pt>
                <c:pt idx="14">
                  <c:v>0.12256410256410256</c:v>
                </c:pt>
                <c:pt idx="15">
                  <c:v>0.13487179487179488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C7D-4548-8151-14AE7736F1B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7.8270342277487595E-2</c:v>
                </c:pt>
                <c:pt idx="2">
                  <c:v>7.9087927846859474E-2</c:v>
                </c:pt>
                <c:pt idx="3">
                  <c:v>8.0109909808574381E-2</c:v>
                </c:pt>
                <c:pt idx="4">
                  <c:v>8.1387387260717953E-2</c:v>
                </c:pt>
                <c:pt idx="5">
                  <c:v>8.2984234075897445E-2</c:v>
                </c:pt>
                <c:pt idx="6">
                  <c:v>8.4980292594871817E-2</c:v>
                </c:pt>
                <c:pt idx="7">
                  <c:v>8.7475365743589745E-2</c:v>
                </c:pt>
                <c:pt idx="8">
                  <c:v>9.0594207179487185E-2</c:v>
                </c:pt>
                <c:pt idx="9">
                  <c:v>9.4492758974358992E-2</c:v>
                </c:pt>
                <c:pt idx="10">
                  <c:v>9.9365948717948752E-2</c:v>
                </c:pt>
                <c:pt idx="11">
                  <c:v>0.10545743589743591</c:v>
                </c:pt>
                <c:pt idx="12">
                  <c:v>0.11307179487179489</c:v>
                </c:pt>
                <c:pt idx="13">
                  <c:v>0.1225897435897436</c:v>
                </c:pt>
                <c:pt idx="14">
                  <c:v>0.1344871794871795</c:v>
                </c:pt>
                <c:pt idx="15">
                  <c:v>0.14935897435897436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C7D-4548-8151-14AE7736F1B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8.1058490756831178E-2</c:v>
                </c:pt>
                <c:pt idx="2">
                  <c:v>8.2052280112705642E-2</c:v>
                </c:pt>
                <c:pt idx="3">
                  <c:v>8.3294516807548721E-2</c:v>
                </c:pt>
                <c:pt idx="4">
                  <c:v>8.4847312676102557E-2</c:v>
                </c:pt>
                <c:pt idx="5">
                  <c:v>8.6788307511794879E-2</c:v>
                </c:pt>
                <c:pt idx="6">
                  <c:v>8.9214551056410268E-2</c:v>
                </c:pt>
                <c:pt idx="7">
                  <c:v>9.2247355487179494E-2</c:v>
                </c:pt>
                <c:pt idx="8">
                  <c:v>9.6038361025641034E-2</c:v>
                </c:pt>
                <c:pt idx="9">
                  <c:v>0.10077711794871796</c:v>
                </c:pt>
                <c:pt idx="10">
                  <c:v>0.10670056410256414</c:v>
                </c:pt>
                <c:pt idx="11">
                  <c:v>0.1141048717948718</c:v>
                </c:pt>
                <c:pt idx="12">
                  <c:v>0.12336025641025641</c:v>
                </c:pt>
                <c:pt idx="13">
                  <c:v>0.13492948717948716</c:v>
                </c:pt>
                <c:pt idx="14">
                  <c:v>0.14939102564102563</c:v>
                </c:pt>
                <c:pt idx="15">
                  <c:v>0.16746794871794868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C7D-4548-8151-14AE7736F1B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8.4543676356010664E-2</c:v>
                </c:pt>
                <c:pt idx="2">
                  <c:v>8.5757720445013327E-2</c:v>
                </c:pt>
                <c:pt idx="3">
                  <c:v>8.7275275556266671E-2</c:v>
                </c:pt>
                <c:pt idx="4">
                  <c:v>8.9172219445333337E-2</c:v>
                </c:pt>
                <c:pt idx="5">
                  <c:v>9.1543399306666662E-2</c:v>
                </c:pt>
                <c:pt idx="6">
                  <c:v>9.4507374133333336E-2</c:v>
                </c:pt>
                <c:pt idx="7">
                  <c:v>9.821234266666666E-2</c:v>
                </c:pt>
                <c:pt idx="8">
                  <c:v>0.10284355333333332</c:v>
                </c:pt>
                <c:pt idx="9">
                  <c:v>0.10863256666666668</c:v>
                </c:pt>
                <c:pt idx="10">
                  <c:v>0.11586883333333335</c:v>
                </c:pt>
                <c:pt idx="11">
                  <c:v>0.12491416666666669</c:v>
                </c:pt>
                <c:pt idx="12">
                  <c:v>0.13622083333333332</c:v>
                </c:pt>
                <c:pt idx="13">
                  <c:v>0.15035416666666665</c:v>
                </c:pt>
                <c:pt idx="14">
                  <c:v>0.16802083333333331</c:v>
                </c:pt>
                <c:pt idx="15">
                  <c:v>0.1901041666666666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C7D-4548-8151-14AE7736F1B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8.8900158354985034E-2</c:v>
                </c:pt>
                <c:pt idx="2">
                  <c:v>9.0389520860397934E-2</c:v>
                </c:pt>
                <c:pt idx="3">
                  <c:v>9.2251223992164094E-2</c:v>
                </c:pt>
                <c:pt idx="4">
                  <c:v>9.457835290687179E-2</c:v>
                </c:pt>
                <c:pt idx="5">
                  <c:v>9.7487264050256428E-2</c:v>
                </c:pt>
                <c:pt idx="6">
                  <c:v>0.10112340297948719</c:v>
                </c:pt>
                <c:pt idx="7">
                  <c:v>0.10566857664102565</c:v>
                </c:pt>
                <c:pt idx="8">
                  <c:v>0.11135004371794872</c:v>
                </c:pt>
                <c:pt idx="9">
                  <c:v>0.11845187756410258</c:v>
                </c:pt>
                <c:pt idx="10">
                  <c:v>0.12732916987179488</c:v>
                </c:pt>
                <c:pt idx="11">
                  <c:v>0.13842578525641025</c:v>
                </c:pt>
                <c:pt idx="12">
                  <c:v>0.15229655448717946</c:v>
                </c:pt>
                <c:pt idx="13">
                  <c:v>0.16963501602564099</c:v>
                </c:pt>
                <c:pt idx="14">
                  <c:v>0.19130809294871795</c:v>
                </c:pt>
                <c:pt idx="15">
                  <c:v>0.21839943910256404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C7D-4548-8151-14AE7736F1B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9.434576085370297E-2</c:v>
                </c:pt>
                <c:pt idx="2">
                  <c:v>9.61792713796287E-2</c:v>
                </c:pt>
                <c:pt idx="3">
                  <c:v>9.8471159537035891E-2</c:v>
                </c:pt>
                <c:pt idx="4">
                  <c:v>0.10133601973379487</c:v>
                </c:pt>
                <c:pt idx="5">
                  <c:v>0.10491709497974358</c:v>
                </c:pt>
                <c:pt idx="6">
                  <c:v>0.10939343903717949</c:v>
                </c:pt>
                <c:pt idx="7">
                  <c:v>0.11498886910897434</c:v>
                </c:pt>
                <c:pt idx="8">
                  <c:v>0.12198315669871794</c:v>
                </c:pt>
                <c:pt idx="9">
                  <c:v>0.13072601618589744</c:v>
                </c:pt>
                <c:pt idx="10">
                  <c:v>0.14165459054487178</c:v>
                </c:pt>
                <c:pt idx="11">
                  <c:v>0.15531530849358974</c:v>
                </c:pt>
                <c:pt idx="12">
                  <c:v>0.17239120592948712</c:v>
                </c:pt>
                <c:pt idx="13">
                  <c:v>0.19373607772435894</c:v>
                </c:pt>
                <c:pt idx="14">
                  <c:v>0.22041716746794868</c:v>
                </c:pt>
                <c:pt idx="15">
                  <c:v>0.25376852964743579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C7D-4548-8151-14AE7736F1B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0.10115276397710042</c:v>
                </c:pt>
                <c:pt idx="2">
                  <c:v>0.10341645952866717</c:v>
                </c:pt>
                <c:pt idx="3">
                  <c:v>0.10624607896812566</c:v>
                </c:pt>
                <c:pt idx="4">
                  <c:v>0.10978310326744871</c:v>
                </c:pt>
                <c:pt idx="5">
                  <c:v>0.11420438364160257</c:v>
                </c:pt>
                <c:pt idx="6">
                  <c:v>0.11973098410929488</c:v>
                </c:pt>
                <c:pt idx="7">
                  <c:v>0.12663923469391025</c:v>
                </c:pt>
                <c:pt idx="8">
                  <c:v>0.13527454792467949</c:v>
                </c:pt>
                <c:pt idx="9">
                  <c:v>0.14606868946314103</c:v>
                </c:pt>
                <c:pt idx="10">
                  <c:v>0.15956136638621796</c:v>
                </c:pt>
                <c:pt idx="11">
                  <c:v>0.1764272125400641</c:v>
                </c:pt>
                <c:pt idx="12">
                  <c:v>0.19750952023237175</c:v>
                </c:pt>
                <c:pt idx="13">
                  <c:v>0.22386240484775638</c:v>
                </c:pt>
                <c:pt idx="14">
                  <c:v>0.25680351061698709</c:v>
                </c:pt>
                <c:pt idx="15">
                  <c:v>0.29797989282852561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C7D-4548-8151-14AE7736F1B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0.10966151788134719</c:v>
                </c:pt>
                <c:pt idx="2">
                  <c:v>0.11246294471496525</c:v>
                </c:pt>
                <c:pt idx="3">
                  <c:v>0.11596472825698784</c:v>
                </c:pt>
                <c:pt idx="4">
                  <c:v>0.12034195768451603</c:v>
                </c:pt>
                <c:pt idx="5">
                  <c:v>0.12581349446892626</c:v>
                </c:pt>
                <c:pt idx="6">
                  <c:v>0.13265291544943911</c:v>
                </c:pt>
                <c:pt idx="7">
                  <c:v>0.14120219167508011</c:v>
                </c:pt>
                <c:pt idx="8">
                  <c:v>0.1518887869571314</c:v>
                </c:pt>
                <c:pt idx="9">
                  <c:v>0.16524703105969551</c:v>
                </c:pt>
                <c:pt idx="10">
                  <c:v>0.18194483618790064</c:v>
                </c:pt>
                <c:pt idx="11">
                  <c:v>0.20281709259815703</c:v>
                </c:pt>
                <c:pt idx="12">
                  <c:v>0.22890741311097748</c:v>
                </c:pt>
                <c:pt idx="13">
                  <c:v>0.26152031375200319</c:v>
                </c:pt>
                <c:pt idx="14">
                  <c:v>0.30228643955328516</c:v>
                </c:pt>
                <c:pt idx="15">
                  <c:v>0.35324409680488766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C7D-4548-8151-14AE7736F1B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0.12029746026165569</c:v>
                </c:pt>
                <c:pt idx="2">
                  <c:v>0.12377105119783784</c:v>
                </c:pt>
                <c:pt idx="3">
                  <c:v>0.12811303986806555</c:v>
                </c:pt>
                <c:pt idx="4">
                  <c:v>0.13354052570585018</c:v>
                </c:pt>
                <c:pt idx="5">
                  <c:v>0.14032488300308091</c:v>
                </c:pt>
                <c:pt idx="6">
                  <c:v>0.14880532962461937</c:v>
                </c:pt>
                <c:pt idx="7">
                  <c:v>0.15940588790154245</c:v>
                </c:pt>
                <c:pt idx="8">
                  <c:v>0.17265658574769627</c:v>
                </c:pt>
                <c:pt idx="9">
                  <c:v>0.1892199580553886</c:v>
                </c:pt>
                <c:pt idx="10">
                  <c:v>0.20992417344000402</c:v>
                </c:pt>
                <c:pt idx="11">
                  <c:v>0.23580444267077319</c:v>
                </c:pt>
                <c:pt idx="12">
                  <c:v>0.26815477920923469</c:v>
                </c:pt>
                <c:pt idx="13">
                  <c:v>0.30859269988231164</c:v>
                </c:pt>
                <c:pt idx="14">
                  <c:v>0.35914010072365771</c:v>
                </c:pt>
                <c:pt idx="15">
                  <c:v>0.42232435177534039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C7D-4548-8151-14AE7736F1B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0.13359238823704131</c:v>
                </c:pt>
                <c:pt idx="2">
                  <c:v>0.13790618430142856</c:v>
                </c:pt>
                <c:pt idx="3">
                  <c:v>0.14329842938191267</c:v>
                </c:pt>
                <c:pt idx="4">
                  <c:v>0.1500387357325178</c:v>
                </c:pt>
                <c:pt idx="5">
                  <c:v>0.1584641186707742</c:v>
                </c:pt>
                <c:pt idx="6">
                  <c:v>0.16899584734359471</c:v>
                </c:pt>
                <c:pt idx="7">
                  <c:v>0.18216050818462037</c:v>
                </c:pt>
                <c:pt idx="8">
                  <c:v>0.19861633423590239</c:v>
                </c:pt>
                <c:pt idx="9">
                  <c:v>0.21918611680000497</c:v>
                </c:pt>
                <c:pt idx="10">
                  <c:v>0.24489834500513316</c:v>
                </c:pt>
                <c:pt idx="11">
                  <c:v>0.27703863026154341</c:v>
                </c:pt>
                <c:pt idx="12">
                  <c:v>0.31721398683205615</c:v>
                </c:pt>
                <c:pt idx="13">
                  <c:v>0.36743318254519719</c:v>
                </c:pt>
                <c:pt idx="14">
                  <c:v>0.43020717718662349</c:v>
                </c:pt>
                <c:pt idx="15">
                  <c:v>0.5086746704884062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C7D-4548-8151-14AE7736F1B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0.15021104820627329</c:v>
                </c:pt>
                <c:pt idx="2">
                  <c:v>0.15557510068091698</c:v>
                </c:pt>
                <c:pt idx="3">
                  <c:v>0.16228016627422165</c:v>
                </c:pt>
                <c:pt idx="4">
                  <c:v>0.17066149826585239</c:v>
                </c:pt>
                <c:pt idx="5">
                  <c:v>0.18113816325539084</c:v>
                </c:pt>
                <c:pt idx="6">
                  <c:v>0.19423399449231393</c:v>
                </c:pt>
                <c:pt idx="7">
                  <c:v>0.21060378353846776</c:v>
                </c:pt>
                <c:pt idx="8">
                  <c:v>0.23106601984616004</c:v>
                </c:pt>
                <c:pt idx="9">
                  <c:v>0.25664381523077545</c:v>
                </c:pt>
                <c:pt idx="10">
                  <c:v>0.28861605946154473</c:v>
                </c:pt>
                <c:pt idx="11">
                  <c:v>0.32858136475000616</c:v>
                </c:pt>
                <c:pt idx="12">
                  <c:v>0.378537996360583</c:v>
                </c:pt>
                <c:pt idx="13">
                  <c:v>0.44098378587380421</c:v>
                </c:pt>
                <c:pt idx="14">
                  <c:v>0.51904102276533071</c:v>
                </c:pt>
                <c:pt idx="15">
                  <c:v>0.61661256887973859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C7D-4548-8151-14AE7736F1B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0.17098437316781334</c:v>
                </c:pt>
                <c:pt idx="2">
                  <c:v>0.17766124615527754</c:v>
                </c:pt>
                <c:pt idx="3">
                  <c:v>0.18600733738960781</c:v>
                </c:pt>
                <c:pt idx="4">
                  <c:v>0.19643995143252063</c:v>
                </c:pt>
                <c:pt idx="5">
                  <c:v>0.20948071898616163</c:v>
                </c:pt>
                <c:pt idx="6">
                  <c:v>0.22578167842821295</c:v>
                </c:pt>
                <c:pt idx="7">
                  <c:v>0.24615787773077705</c:v>
                </c:pt>
                <c:pt idx="8">
                  <c:v>0.27162812685898213</c:v>
                </c:pt>
                <c:pt idx="9">
                  <c:v>0.30346593826923857</c:v>
                </c:pt>
                <c:pt idx="10">
                  <c:v>0.34326320253205911</c:v>
                </c:pt>
                <c:pt idx="11">
                  <c:v>0.39300978286058469</c:v>
                </c:pt>
                <c:pt idx="12">
                  <c:v>0.45519300827124165</c:v>
                </c:pt>
                <c:pt idx="13">
                  <c:v>0.53292204003456289</c:v>
                </c:pt>
                <c:pt idx="14">
                  <c:v>0.63008332973871461</c:v>
                </c:pt>
                <c:pt idx="15">
                  <c:v>0.75153494186890402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C7D-4548-8151-14AE7736F1B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0.19695102936973835</c:v>
                </c:pt>
                <c:pt idx="2">
                  <c:v>0.20526892799822818</c:v>
                </c:pt>
                <c:pt idx="3">
                  <c:v>0.21566630128384048</c:v>
                </c:pt>
                <c:pt idx="4">
                  <c:v>0.22866301789085591</c:v>
                </c:pt>
                <c:pt idx="5">
                  <c:v>0.24490891364962511</c:v>
                </c:pt>
                <c:pt idx="6">
                  <c:v>0.26521628334808661</c:v>
                </c:pt>
                <c:pt idx="7">
                  <c:v>0.29060049547116351</c:v>
                </c:pt>
                <c:pt idx="8">
                  <c:v>0.32233076062500965</c:v>
                </c:pt>
                <c:pt idx="9">
                  <c:v>0.3619935920673174</c:v>
                </c:pt>
                <c:pt idx="10">
                  <c:v>0.41157213137020199</c:v>
                </c:pt>
                <c:pt idx="11">
                  <c:v>0.47354530549880774</c:v>
                </c:pt>
                <c:pt idx="12">
                  <c:v>0.55101177315956473</c:v>
                </c:pt>
                <c:pt idx="13">
                  <c:v>0.64784485773551126</c:v>
                </c:pt>
                <c:pt idx="14">
                  <c:v>0.76888621345544439</c:v>
                </c:pt>
                <c:pt idx="15">
                  <c:v>0.92018790810536066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C7D-4548-8151-14AE7736F1B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0.2294093496221446</c:v>
                </c:pt>
                <c:pt idx="2">
                  <c:v>0.23977853030191651</c:v>
                </c:pt>
                <c:pt idx="3">
                  <c:v>0.25274000615163134</c:v>
                </c:pt>
                <c:pt idx="4">
                  <c:v>0.26894185096377499</c:v>
                </c:pt>
                <c:pt idx="5">
                  <c:v>0.2891941569789544</c:v>
                </c:pt>
                <c:pt idx="6">
                  <c:v>0.31450953949792881</c:v>
                </c:pt>
                <c:pt idx="7">
                  <c:v>0.34615376764664668</c:v>
                </c:pt>
                <c:pt idx="8">
                  <c:v>0.38570905283254409</c:v>
                </c:pt>
                <c:pt idx="9">
                  <c:v>0.43515315931491588</c:v>
                </c:pt>
                <c:pt idx="10">
                  <c:v>0.4969582924178807</c:v>
                </c:pt>
                <c:pt idx="11">
                  <c:v>0.57421470879658654</c:v>
                </c:pt>
                <c:pt idx="12">
                  <c:v>0.67078522926996875</c:v>
                </c:pt>
                <c:pt idx="13">
                  <c:v>0.79149837986169691</c:v>
                </c:pt>
                <c:pt idx="14">
                  <c:v>0.94238981810135658</c:v>
                </c:pt>
                <c:pt idx="15">
                  <c:v>1.1310041159009314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C7D-4548-8151-14AE7736F1B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0.26998224993765246</c:v>
                </c:pt>
                <c:pt idx="2">
                  <c:v>0.2829155331815269</c:v>
                </c:pt>
                <c:pt idx="3">
                  <c:v>0.29908213723637</c:v>
                </c:pt>
                <c:pt idx="4">
                  <c:v>0.31929039230492384</c:v>
                </c:pt>
                <c:pt idx="5">
                  <c:v>0.34455071114061608</c:v>
                </c:pt>
                <c:pt idx="6">
                  <c:v>0.37612610968523152</c:v>
                </c:pt>
                <c:pt idx="7">
                  <c:v>0.41559535786600066</c:v>
                </c:pt>
                <c:pt idx="8">
                  <c:v>0.46493191809196216</c:v>
                </c:pt>
                <c:pt idx="9">
                  <c:v>0.52660261837441413</c:v>
                </c:pt>
                <c:pt idx="10">
                  <c:v>0.60369099372747903</c:v>
                </c:pt>
                <c:pt idx="11">
                  <c:v>0.70005146291881004</c:v>
                </c:pt>
                <c:pt idx="12">
                  <c:v>0.82050204940797378</c:v>
                </c:pt>
                <c:pt idx="13">
                  <c:v>0.97106528251942859</c:v>
                </c:pt>
                <c:pt idx="14">
                  <c:v>1.159269323908747</c:v>
                </c:pt>
                <c:pt idx="15">
                  <c:v>1.3945243756453951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C7D-4548-8151-14AE7736F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Competitive!$X$21:$X$260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Competitive!$Y$21:$Y$260</c:f>
              <c:numCache>
                <c:formatCode>General</c:formatCode>
                <c:ptCount val="240"/>
                <c:pt idx="0">
                  <c:v>13.488043744667353</c:v>
                </c:pt>
                <c:pt idx="1">
                  <c:v>13.206234517205806</c:v>
                </c:pt>
                <c:pt idx="2">
                  <c:v>12.870111264146296</c:v>
                </c:pt>
                <c:pt idx="3">
                  <c:v>12.473276141726979</c:v>
                </c:pt>
                <c:pt idx="4">
                  <c:v>12.010368708478172</c:v>
                </c:pt>
                <c:pt idx="5">
                  <c:v>11.477909401119433</c:v>
                </c:pt>
                <c:pt idx="6">
                  <c:v>10.875240257934427</c:v>
                </c:pt>
                <c:pt idx="7">
                  <c:v>10.205421764051854</c:v>
                </c:pt>
                <c:pt idx="8">
                  <c:v>9.4758836179251116</c:v>
                </c:pt>
                <c:pt idx="9">
                  <c:v>8.698605082494435</c:v>
                </c:pt>
                <c:pt idx="10">
                  <c:v>7.8896494943777249</c:v>
                </c:pt>
                <c:pt idx="11">
                  <c:v>7.0680084292998364</c:v>
                </c:pt>
                <c:pt idx="12">
                  <c:v>6.2538948228027333</c:v>
                </c:pt>
                <c:pt idx="13">
                  <c:v>5.4667935085284256</c:v>
                </c:pt>
                <c:pt idx="14">
                  <c:v>4.7236572448571819</c:v>
                </c:pt>
                <c:pt idx="15">
                  <c:v>13.060705209322871</c:v>
                </c:pt>
                <c:pt idx="16">
                  <c:v>12.697756167964316</c:v>
                </c:pt>
                <c:pt idx="17">
                  <c:v>12.271484808945955</c:v>
                </c:pt>
                <c:pt idx="18">
                  <c:v>11.777272118427728</c:v>
                </c:pt>
                <c:pt idx="19">
                  <c:v>11.212802013775404</c:v>
                </c:pt>
                <c:pt idx="20">
                  <c:v>10.579003784312661</c:v>
                </c:pt>
                <c:pt idx="21">
                  <c:v>9.8808648782541706</c:v>
                </c:pt>
                <c:pt idx="22">
                  <c:v>9.1278948169812519</c:v>
                </c:pt>
                <c:pt idx="23">
                  <c:v>8.3340278875131641</c:v>
                </c:pt>
                <c:pt idx="24">
                  <c:v>7.5168391818665556</c:v>
                </c:pt>
                <c:pt idx="25">
                  <c:v>6.6961097926423454</c:v>
                </c:pt>
                <c:pt idx="26">
                  <c:v>5.8919639512163373</c:v>
                </c:pt>
                <c:pt idx="27">
                  <c:v>5.1229374276293882</c:v>
                </c:pt>
                <c:pt idx="28">
                  <c:v>4.4043593033183281</c:v>
                </c:pt>
                <c:pt idx="29">
                  <c:v>3.7473272274114535</c:v>
                </c:pt>
                <c:pt idx="30">
                  <c:v>12.958068347128807</c:v>
                </c:pt>
                <c:pt idx="31">
                  <c:v>12.576696342268047</c:v>
                </c:pt>
                <c:pt idx="32">
                  <c:v>12.130429386144078</c:v>
                </c:pt>
                <c:pt idx="33">
                  <c:v>11.615240625753779</c:v>
                </c:pt>
                <c:pt idx="34">
                  <c:v>11.029691183575274</c:v>
                </c:pt>
                <c:pt idx="35">
                  <c:v>10.375854551948814</c:v>
                </c:pt>
                <c:pt idx="36">
                  <c:v>9.660048730826146</c:v>
                </c:pt>
                <c:pt idx="37">
                  <c:v>8.8931516870849769</c:v>
                </c:pt>
                <c:pt idx="38">
                  <c:v>8.0903049422048845</c:v>
                </c:pt>
                <c:pt idx="39">
                  <c:v>7.2699218413598965</c:v>
                </c:pt>
                <c:pt idx="40">
                  <c:v>6.4520929604292245</c:v>
                </c:pt>
                <c:pt idx="41">
                  <c:v>5.6566612729245858</c:v>
                </c:pt>
                <c:pt idx="42">
                  <c:v>4.9013469340859404</c:v>
                </c:pt>
                <c:pt idx="43">
                  <c:v>4.2002850807218985</c:v>
                </c:pt>
                <c:pt idx="44">
                  <c:v>3.5632078772638871</c:v>
                </c:pt>
                <c:pt idx="45">
                  <c:v>12.832018670745249</c:v>
                </c:pt>
                <c:pt idx="46">
                  <c:v>12.428579458174886</c:v>
                </c:pt>
                <c:pt idx="47">
                  <c:v>11.958605621706358</c:v>
                </c:pt>
                <c:pt idx="48">
                  <c:v>11.418864958779684</c:v>
                </c:pt>
                <c:pt idx="49">
                  <c:v>10.809044603817199</c:v>
                </c:pt>
                <c:pt idx="50">
                  <c:v>10.132632626027169</c:v>
                </c:pt>
                <c:pt idx="51">
                  <c:v>9.3975304080857232</c:v>
                </c:pt>
                <c:pt idx="52">
                  <c:v>8.6161727930304117</c:v>
                </c:pt>
                <c:pt idx="53">
                  <c:v>7.8049904336810645</c:v>
                </c:pt>
                <c:pt idx="54">
                  <c:v>6.983187285920204</c:v>
                </c:pt>
                <c:pt idx="55">
                  <c:v>6.1709920706365393</c:v>
                </c:pt>
                <c:pt idx="56">
                  <c:v>5.38770562949155</c:v>
                </c:pt>
                <c:pt idx="57">
                  <c:v>4.6499333087522112</c:v>
                </c:pt>
                <c:pt idx="58">
                  <c:v>3.9703304912318371</c:v>
                </c:pt>
                <c:pt idx="59">
                  <c:v>3.3570295589234695</c:v>
                </c:pt>
                <c:pt idx="60">
                  <c:v>12.677863690560255</c:v>
                </c:pt>
                <c:pt idx="61">
                  <c:v>12.24826826186459</c:v>
                </c:pt>
                <c:pt idx="62">
                  <c:v>11.750551973112165</c:v>
                </c:pt>
                <c:pt idx="63">
                  <c:v>11.182539816485841</c:v>
                </c:pt>
                <c:pt idx="64">
                  <c:v>10.54534785808349</c:v>
                </c:pt>
                <c:pt idx="65">
                  <c:v>9.8441839297612628</c:v>
                </c:pt>
                <c:pt idx="66">
                  <c:v>9.0887879980478576</c:v>
                </c:pt>
                <c:pt idx="67">
                  <c:v>8.2933022075598348</c:v>
                </c:pt>
                <c:pt idx="68">
                  <c:v>7.4754517368208777</c:v>
                </c:pt>
                <c:pt idx="69">
                  <c:v>6.6550816475014294</c:v>
                </c:pt>
                <c:pt idx="70">
                  <c:v>5.8522812513047135</c:v>
                </c:pt>
                <c:pt idx="71">
                  <c:v>5.0854595309730914</c:v>
                </c:pt>
                <c:pt idx="72">
                  <c:v>4.3697513880833929</c:v>
                </c:pt>
                <c:pt idx="73">
                  <c:v>3.7160270737673544</c:v>
                </c:pt>
                <c:pt idx="74">
                  <c:v>3.1305969336675186</c:v>
                </c:pt>
                <c:pt idx="75">
                  <c:v>12.490301408320331</c:v>
                </c:pt>
                <c:pt idx="76">
                  <c:v>12.030105486375328</c:v>
                </c:pt>
                <c:pt idx="77">
                  <c:v>11.500448578645951</c:v>
                </c:pt>
                <c:pt idx="78">
                  <c:v>10.900542410702885</c:v>
                </c:pt>
                <c:pt idx="79">
                  <c:v>10.233284677823807</c:v>
                </c:pt>
                <c:pt idx="80">
                  <c:v>9.5059239399251663</c:v>
                </c:pt>
                <c:pt idx="81">
                  <c:v>8.7302626445641458</c:v>
                </c:pt>
                <c:pt idx="82">
                  <c:v>7.9222192969571292</c:v>
                </c:pt>
                <c:pt idx="83">
                  <c:v>7.1006987148335936</c:v>
                </c:pt>
                <c:pt idx="84">
                  <c:v>6.2859021027573192</c:v>
                </c:pt>
                <c:pt idx="85">
                  <c:v>5.4973799547426712</c:v>
                </c:pt>
                <c:pt idx="86">
                  <c:v>4.752215066200935</c:v>
                </c:pt>
                <c:pt idx="87">
                  <c:v>4.063679891618615</c:v>
                </c:pt>
                <c:pt idx="88">
                  <c:v>3.4405629417449548</c:v>
                </c:pt>
                <c:pt idx="89">
                  <c:v>2.8871712522930206</c:v>
                </c:pt>
                <c:pt idx="90">
                  <c:v>12.26351121248849</c:v>
                </c:pt>
                <c:pt idx="91">
                  <c:v>11.768092954653159</c:v>
                </c:pt>
                <c:pt idx="92">
                  <c:v>11.202403107072703</c:v>
                </c:pt>
                <c:pt idx="93">
                  <c:v>10.567435027189033</c:v>
                </c:pt>
                <c:pt idx="94">
                  <c:v>9.8682519029589599</c:v>
                </c:pt>
                <c:pt idx="95">
                  <c:v>9.1144426232536695</c:v>
                </c:pt>
                <c:pt idx="96">
                  <c:v>8.3200132666944704</c:v>
                </c:pt>
                <c:pt idx="97">
                  <c:v>7.5025910171096735</c:v>
                </c:pt>
                <c:pt idx="98">
                  <c:v>6.6819795338203765</c:v>
                </c:pt>
                <c:pt idx="99">
                  <c:v>5.8782915866898628</c:v>
                </c:pt>
                <c:pt idx="100">
                  <c:v>5.1100197611661873</c:v>
                </c:pt>
                <c:pt idx="101">
                  <c:v>4.3924265764387718</c:v>
                </c:pt>
                <c:pt idx="102">
                  <c:v>3.7365314797244595</c:v>
                </c:pt>
                <c:pt idx="103">
                  <c:v>3.148793145185937</c:v>
                </c:pt>
                <c:pt idx="104">
                  <c:v>2.6314083774966948</c:v>
                </c:pt>
                <c:pt idx="105">
                  <c:v>11.991348027770011</c:v>
                </c:pt>
                <c:pt idx="106">
                  <c:v>11.456201633610558</c:v>
                </c:pt>
                <c:pt idx="107">
                  <c:v>10.850888747478917</c:v>
                </c:pt>
                <c:pt idx="108">
                  <c:v>10.178626878971466</c:v>
                </c:pt>
                <c:pt idx="109">
                  <c:v>9.4470196325724896</c:v>
                </c:pt>
                <c:pt idx="110">
                  <c:v>8.6682150570072753</c:v>
                </c:pt>
                <c:pt idx="111">
                  <c:v>7.8584135690398194</c:v>
                </c:pt>
                <c:pt idx="112">
                  <c:v>7.0366873217605468</c:v>
                </c:pt>
                <c:pt idx="113">
                  <c:v>6.2232575461000446</c:v>
                </c:pt>
                <c:pt idx="114">
                  <c:v>5.4375434168104197</c:v>
                </c:pt>
                <c:pt idx="115">
                  <c:v>4.696371072448315</c:v>
                </c:pt>
                <c:pt idx="116">
                  <c:v>4.0126785208466069</c:v>
                </c:pt>
                <c:pt idx="117">
                  <c:v>3.3948968240228923</c:v>
                </c:pt>
                <c:pt idx="118">
                  <c:v>2.8470006695691787</c:v>
                </c:pt>
                <c:pt idx="119">
                  <c:v>2.3690748737915377</c:v>
                </c:pt>
                <c:pt idx="120">
                  <c:v>11.667673280063678</c:v>
                </c:pt>
                <c:pt idx="121">
                  <c:v>11.088840383021976</c:v>
                </c:pt>
                <c:pt idx="122">
                  <c:v>10.441346784348735</c:v>
                </c:pt>
                <c:pt idx="123">
                  <c:v>9.7310816801509024</c:v>
                </c:pt>
                <c:pt idx="124">
                  <c:v>8.9684879991382491</c:v>
                </c:pt>
                <c:pt idx="125">
                  <c:v>8.1683306358481769</c:v>
                </c:pt>
                <c:pt idx="126">
                  <c:v>7.3487704207063551</c:v>
                </c:pt>
                <c:pt idx="127">
                  <c:v>6.52981803711734</c:v>
                </c:pt>
                <c:pt idx="128">
                  <c:v>5.7314252303834259</c:v>
                </c:pt>
                <c:pt idx="129">
                  <c:v>4.9715878313819042</c:v>
                </c:pt>
                <c:pt idx="130">
                  <c:v>4.2648311971722794</c:v>
                </c:pt>
                <c:pt idx="131">
                  <c:v>3.6213255540201463</c:v>
                </c:pt>
                <c:pt idx="132">
                  <c:v>3.0466941185622898</c:v>
                </c:pt>
                <c:pt idx="133">
                  <c:v>2.5424079445775307</c:v>
                </c:pt>
                <c:pt idx="134">
                  <c:v>2.106562451963029</c:v>
                </c:pt>
                <c:pt idx="135">
                  <c:v>11.2868499258333</c:v>
                </c:pt>
                <c:pt idx="136">
                  <c:v>10.661493296714154</c:v>
                </c:pt>
                <c:pt idx="137">
                  <c:v>9.9709341700817813</c:v>
                </c:pt>
                <c:pt idx="138">
                  <c:v>9.224111666092206</c:v>
                </c:pt>
                <c:pt idx="139">
                  <c:v>8.4344379089199943</c:v>
                </c:pt>
                <c:pt idx="140">
                  <c:v>7.6191013478712044</c:v>
                </c:pt>
                <c:pt idx="141">
                  <c:v>6.7977044417558297</c:v>
                </c:pt>
                <c:pt idx="142">
                  <c:v>5.9904363558729239</c:v>
                </c:pt>
                <c:pt idx="143">
                  <c:v>5.2161282904082071</c:v>
                </c:pt>
                <c:pt idx="144">
                  <c:v>4.490577911282835</c:v>
                </c:pt>
                <c:pt idx="145">
                  <c:v>3.8254412858204336</c:v>
                </c:pt>
                <c:pt idx="146">
                  <c:v>3.2278178048505746</c:v>
                </c:pt>
                <c:pt idx="147">
                  <c:v>2.7004716867454013</c:v>
                </c:pt>
                <c:pt idx="148">
                  <c:v>2.2425082524509801</c:v>
                </c:pt>
                <c:pt idx="149">
                  <c:v>1.8502801715521981</c:v>
                </c:pt>
                <c:pt idx="150">
                  <c:v>10.844409074591685</c:v>
                </c:pt>
                <c:pt idx="151">
                  <c:v>10.1715005459456</c:v>
                </c:pt>
                <c:pt idx="152">
                  <c:v>9.4393471010829781</c:v>
                </c:pt>
                <c:pt idx="153">
                  <c:v>8.6601414690206013</c:v>
                </c:pt>
                <c:pt idx="154">
                  <c:v>7.8501201594066323</c:v>
                </c:pt>
                <c:pt idx="155">
                  <c:v>7.0283762850122198</c:v>
                </c:pt>
                <c:pt idx="156">
                  <c:v>6.2151327935245835</c:v>
                </c:pt>
                <c:pt idx="157">
                  <c:v>5.4297909873991426</c:v>
                </c:pt>
                <c:pt idx="158">
                  <c:v>4.6891430769704625</c:v>
                </c:pt>
                <c:pt idx="159">
                  <c:v>4.0060833455368119</c:v>
                </c:pt>
                <c:pt idx="160">
                  <c:v>3.3889964478147796</c:v>
                </c:pt>
                <c:pt idx="161">
                  <c:v>2.8418141590196297</c:v>
                </c:pt>
                <c:pt idx="162">
                  <c:v>2.3645860150500591</c:v>
                </c:pt>
                <c:pt idx="163">
                  <c:v>1.9543430161693158</c:v>
                </c:pt>
                <c:pt idx="164">
                  <c:v>1.6060431655880612</c:v>
                </c:pt>
                <c:pt idx="165">
                  <c:v>10.33785821890109</c:v>
                </c:pt>
                <c:pt idx="166">
                  <c:v>9.6189051382367445</c:v>
                </c:pt>
                <c:pt idx="167">
                  <c:v>8.8495918540700735</c:v>
                </c:pt>
                <c:pt idx="168">
                  <c:v>8.0452727652423786</c:v>
                </c:pt>
                <c:pt idx="169">
                  <c:v>7.2244999904400631</c:v>
                </c:pt>
                <c:pt idx="170">
                  <c:v>6.4074019791102774</c:v>
                </c:pt>
                <c:pt idx="171">
                  <c:v>5.6137510628489213</c:v>
                </c:pt>
                <c:pt idx="172">
                  <c:v>4.8611023411663661</c:v>
                </c:pt>
                <c:pt idx="173">
                  <c:v>4.1633626442555753</c:v>
                </c:pt>
                <c:pt idx="174">
                  <c:v>3.5300112013041858</c:v>
                </c:pt>
                <c:pt idx="175">
                  <c:v>2.9660065976521794</c:v>
                </c:pt>
                <c:pt idx="176">
                  <c:v>2.4722537411200141</c:v>
                </c:pt>
                <c:pt idx="177">
                  <c:v>2.0464181956993679</c:v>
                </c:pt>
                <c:pt idx="178">
                  <c:v>1.6838688378684394</c:v>
                </c:pt>
                <c:pt idx="179">
                  <c:v>1.3785778058971128</c:v>
                </c:pt>
                <c:pt idx="180">
                  <c:v>9.7675460454476593</c:v>
                </c:pt>
                <c:pt idx="181">
                  <c:v>9.0072264634192969</c:v>
                </c:pt>
                <c:pt idx="182">
                  <c:v>8.2085227093723532</c:v>
                </c:pt>
                <c:pt idx="183">
                  <c:v>7.3894596510040449</c:v>
                </c:pt>
                <c:pt idx="184">
                  <c:v>6.5699997603894662</c:v>
                </c:pt>
                <c:pt idx="185">
                  <c:v>5.7701439886119212</c:v>
                </c:pt>
                <c:pt idx="186">
                  <c:v>5.0080249267813821</c:v>
                </c:pt>
                <c:pt idx="187">
                  <c:v>4.2983661280981043</c:v>
                </c:pt>
                <c:pt idx="188">
                  <c:v>3.6515632414489123</c:v>
                </c:pt>
                <c:pt idx="189">
                  <c:v>3.0734591955124131</c:v>
                </c:pt>
                <c:pt idx="190">
                  <c:v>2.5657143741971171</c:v>
                </c:pt>
                <c:pt idx="191">
                  <c:v>2.1265696451598819</c:v>
                </c:pt>
                <c:pt idx="192">
                  <c:v>1.7517790329864762</c:v>
                </c:pt>
                <c:pt idx="193">
                  <c:v>1.4355287031093253</c:v>
                </c:pt>
                <c:pt idx="194">
                  <c:v>1.171225614638159</c:v>
                </c:pt>
                <c:pt idx="195">
                  <c:v>9.1374359620798273</c:v>
                </c:pt>
                <c:pt idx="196">
                  <c:v>8.343971479612053</c:v>
                </c:pt>
                <c:pt idx="197">
                  <c:v>7.5269521809782756</c:v>
                </c:pt>
                <c:pt idx="198">
                  <c:v>6.7061427953379029</c:v>
                </c:pt>
                <c:pt idx="199">
                  <c:v>5.9016753318026947</c:v>
                </c:pt>
                <c:pt idx="200">
                  <c:v>5.1321159147004458</c:v>
                </c:pt>
                <c:pt idx="201">
                  <c:v>4.4128406847461585</c:v>
                </c:pt>
                <c:pt idx="202">
                  <c:v>3.7550027418918259</c:v>
                </c:pt>
                <c:pt idx="203">
                  <c:v>3.1651942149552839</c:v>
                </c:pt>
                <c:pt idx="204">
                  <c:v>2.6457293119297063</c:v>
                </c:pt>
                <c:pt idx="205">
                  <c:v>2.1953575760629023</c:v>
                </c:pt>
                <c:pt idx="206">
                  <c:v>1.8101825609324187</c:v>
                </c:pt>
                <c:pt idx="207">
                  <c:v>1.484593128970999</c:v>
                </c:pt>
                <c:pt idx="208">
                  <c:v>1.2120790823090186</c:v>
                </c:pt>
                <c:pt idx="209">
                  <c:v>0.98586954544417993</c:v>
                </c:pt>
                <c:pt idx="210">
                  <c:v>8.4555920066668389</c:v>
                </c:pt>
                <c:pt idx="211">
                  <c:v>7.6406857709292453</c:v>
                </c:pt>
                <c:pt idx="212">
                  <c:v>6.8191881536305363</c:v>
                </c:pt>
                <c:pt idx="213">
                  <c:v>6.0112981236193734</c:v>
                </c:pt>
                <c:pt idx="214">
                  <c:v>5.2359059315956813</c:v>
                </c:pt>
                <c:pt idx="215">
                  <c:v>4.5089060273562795</c:v>
                </c:pt>
                <c:pt idx="216">
                  <c:v>3.8420716369403594</c:v>
                </c:pt>
                <c:pt idx="217">
                  <c:v>3.2426214852918327</c:v>
                </c:pt>
                <c:pt idx="218">
                  <c:v>2.7134265293507682</c:v>
                </c:pt>
                <c:pt idx="219">
                  <c:v>2.2536771474918371</c:v>
                </c:pt>
                <c:pt idx="220">
                  <c:v>1.8597861093084003</c:v>
                </c:pt>
                <c:pt idx="221">
                  <c:v>1.5263273699779358</c:v>
                </c:pt>
                <c:pt idx="222">
                  <c:v>1.2468727725187438</c:v>
                </c:pt>
                <c:pt idx="223">
                  <c:v>1.0146565121510416</c:v>
                </c:pt>
                <c:pt idx="224">
                  <c:v>0.82305126967285691</c:v>
                </c:pt>
                <c:pt idx="225">
                  <c:v>7.7341776134865254</c:v>
                </c:pt>
                <c:pt idx="226">
                  <c:v>6.9124060213914911</c:v>
                </c:pt>
                <c:pt idx="227">
                  <c:v>6.1019727543041906</c:v>
                </c:pt>
                <c:pt idx="228">
                  <c:v>5.3220102270659488</c:v>
                </c:pt>
                <c:pt idx="229">
                  <c:v>4.5888231417563299</c:v>
                </c:pt>
                <c:pt idx="230">
                  <c:v>3.9146889237936247</c:v>
                </c:pt>
                <c:pt idx="231">
                  <c:v>3.3073451488770691</c:v>
                </c:pt>
                <c:pt idx="232">
                  <c:v>2.7701307871404803</c:v>
                </c:pt>
                <c:pt idx="233">
                  <c:v>2.3026121753702449</c:v>
                </c:pt>
                <c:pt idx="234">
                  <c:v>1.9014701554943112</c:v>
                </c:pt>
                <c:pt idx="235">
                  <c:v>1.5614430604560952</c:v>
                </c:pt>
                <c:pt idx="236">
                  <c:v>1.2761797735829816</c:v>
                </c:pt>
                <c:pt idx="237">
                  <c:v>1.0389254532679191</c:v>
                </c:pt>
                <c:pt idx="238">
                  <c:v>0.8430186683211075</c:v>
                </c:pt>
                <c:pt idx="239">
                  <c:v>0.68221487527897928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40-4AD4-8E35-973C6D55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Competitive!$AO$20:$AO$34</c:f>
              <c:numCache>
                <c:formatCode>General</c:formatCode>
                <c:ptCount val="15"/>
                <c:pt idx="0">
                  <c:v>13.488043744667353</c:v>
                </c:pt>
                <c:pt idx="1">
                  <c:v>13.206234517205806</c:v>
                </c:pt>
                <c:pt idx="2">
                  <c:v>12.870111264146296</c:v>
                </c:pt>
                <c:pt idx="3">
                  <c:v>12.473276141726979</c:v>
                </c:pt>
                <c:pt idx="4">
                  <c:v>12.010368708478172</c:v>
                </c:pt>
                <c:pt idx="5">
                  <c:v>11.477909401119433</c:v>
                </c:pt>
                <c:pt idx="6">
                  <c:v>10.875240257934427</c:v>
                </c:pt>
                <c:pt idx="7">
                  <c:v>10.205421764051854</c:v>
                </c:pt>
                <c:pt idx="8">
                  <c:v>9.4758836179251116</c:v>
                </c:pt>
                <c:pt idx="9">
                  <c:v>8.698605082494435</c:v>
                </c:pt>
                <c:pt idx="10">
                  <c:v>7.8896494943777249</c:v>
                </c:pt>
                <c:pt idx="11">
                  <c:v>7.0680084292998364</c:v>
                </c:pt>
                <c:pt idx="12">
                  <c:v>6.2538948228027333</c:v>
                </c:pt>
                <c:pt idx="13">
                  <c:v>5.4667935085284256</c:v>
                </c:pt>
                <c:pt idx="14">
                  <c:v>4.7236572448571819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A-42A9-B110-4EBE42B9680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Competitive!$AP$20:$AP$34</c:f>
              <c:numCache>
                <c:formatCode>General</c:formatCode>
                <c:ptCount val="15"/>
                <c:pt idx="0">
                  <c:v>13.060705209322871</c:v>
                </c:pt>
                <c:pt idx="1">
                  <c:v>12.697756167964316</c:v>
                </c:pt>
                <c:pt idx="2">
                  <c:v>12.271484808945955</c:v>
                </c:pt>
                <c:pt idx="3">
                  <c:v>11.777272118427728</c:v>
                </c:pt>
                <c:pt idx="4">
                  <c:v>11.212802013775404</c:v>
                </c:pt>
                <c:pt idx="5">
                  <c:v>10.579003784312661</c:v>
                </c:pt>
                <c:pt idx="6">
                  <c:v>9.8808648782541706</c:v>
                </c:pt>
                <c:pt idx="7">
                  <c:v>9.1278948169812519</c:v>
                </c:pt>
                <c:pt idx="8">
                  <c:v>8.3340278875131641</c:v>
                </c:pt>
                <c:pt idx="9">
                  <c:v>7.5168391818665556</c:v>
                </c:pt>
                <c:pt idx="10">
                  <c:v>6.6961097926423454</c:v>
                </c:pt>
                <c:pt idx="11">
                  <c:v>5.8919639512163373</c:v>
                </c:pt>
                <c:pt idx="12">
                  <c:v>5.1229374276293882</c:v>
                </c:pt>
                <c:pt idx="13">
                  <c:v>4.4043593033183281</c:v>
                </c:pt>
                <c:pt idx="14">
                  <c:v>3.7473272274114535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A-42A9-B110-4EBE42B9680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Competitive!$AQ$20:$AQ$34</c:f>
              <c:numCache>
                <c:formatCode>General</c:formatCode>
                <c:ptCount val="15"/>
                <c:pt idx="0">
                  <c:v>12.958068347128807</c:v>
                </c:pt>
                <c:pt idx="1">
                  <c:v>12.576696342268047</c:v>
                </c:pt>
                <c:pt idx="2">
                  <c:v>12.130429386144078</c:v>
                </c:pt>
                <c:pt idx="3">
                  <c:v>11.615240625753779</c:v>
                </c:pt>
                <c:pt idx="4">
                  <c:v>11.029691183575274</c:v>
                </c:pt>
                <c:pt idx="5">
                  <c:v>10.375854551948814</c:v>
                </c:pt>
                <c:pt idx="6">
                  <c:v>9.660048730826146</c:v>
                </c:pt>
                <c:pt idx="7">
                  <c:v>8.8931516870849769</c:v>
                </c:pt>
                <c:pt idx="8">
                  <c:v>8.0903049422048845</c:v>
                </c:pt>
                <c:pt idx="9">
                  <c:v>7.2699218413598965</c:v>
                </c:pt>
                <c:pt idx="10">
                  <c:v>6.4520929604292245</c:v>
                </c:pt>
                <c:pt idx="11">
                  <c:v>5.6566612729245858</c:v>
                </c:pt>
                <c:pt idx="12">
                  <c:v>4.9013469340859404</c:v>
                </c:pt>
                <c:pt idx="13">
                  <c:v>4.2002850807218985</c:v>
                </c:pt>
                <c:pt idx="14">
                  <c:v>3.5632078772638871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AA-42A9-B110-4EBE42B9680E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Competitive!$AR$20:$AR$34</c:f>
              <c:numCache>
                <c:formatCode>General</c:formatCode>
                <c:ptCount val="15"/>
                <c:pt idx="0">
                  <c:v>12.832018670745249</c:v>
                </c:pt>
                <c:pt idx="1">
                  <c:v>12.428579458174886</c:v>
                </c:pt>
                <c:pt idx="2">
                  <c:v>11.958605621706358</c:v>
                </c:pt>
                <c:pt idx="3">
                  <c:v>11.418864958779684</c:v>
                </c:pt>
                <c:pt idx="4">
                  <c:v>10.809044603817199</c:v>
                </c:pt>
                <c:pt idx="5">
                  <c:v>10.132632626027169</c:v>
                </c:pt>
                <c:pt idx="6">
                  <c:v>9.3975304080857232</c:v>
                </c:pt>
                <c:pt idx="7">
                  <c:v>8.6161727930304117</c:v>
                </c:pt>
                <c:pt idx="8">
                  <c:v>7.8049904336810645</c:v>
                </c:pt>
                <c:pt idx="9">
                  <c:v>6.983187285920204</c:v>
                </c:pt>
                <c:pt idx="10">
                  <c:v>6.1709920706365393</c:v>
                </c:pt>
                <c:pt idx="11">
                  <c:v>5.38770562949155</c:v>
                </c:pt>
                <c:pt idx="12">
                  <c:v>4.6499333087522112</c:v>
                </c:pt>
                <c:pt idx="13">
                  <c:v>3.9703304912318371</c:v>
                </c:pt>
                <c:pt idx="14">
                  <c:v>3.3570295589234695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AA-42A9-B110-4EBE42B9680E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Competitive!$AS$20:$AS$34</c:f>
              <c:numCache>
                <c:formatCode>General</c:formatCode>
                <c:ptCount val="15"/>
                <c:pt idx="0">
                  <c:v>12.677863690560255</c:v>
                </c:pt>
                <c:pt idx="1">
                  <c:v>12.24826826186459</c:v>
                </c:pt>
                <c:pt idx="2">
                  <c:v>11.750551973112165</c:v>
                </c:pt>
                <c:pt idx="3">
                  <c:v>11.182539816485841</c:v>
                </c:pt>
                <c:pt idx="4">
                  <c:v>10.54534785808349</c:v>
                </c:pt>
                <c:pt idx="5">
                  <c:v>9.8441839297612628</c:v>
                </c:pt>
                <c:pt idx="6">
                  <c:v>9.0887879980478576</c:v>
                </c:pt>
                <c:pt idx="7">
                  <c:v>8.2933022075598348</c:v>
                </c:pt>
                <c:pt idx="8">
                  <c:v>7.4754517368208777</c:v>
                </c:pt>
                <c:pt idx="9">
                  <c:v>6.6550816475014294</c:v>
                </c:pt>
                <c:pt idx="10">
                  <c:v>5.8522812513047135</c:v>
                </c:pt>
                <c:pt idx="11">
                  <c:v>5.0854595309730914</c:v>
                </c:pt>
                <c:pt idx="12">
                  <c:v>4.3697513880833929</c:v>
                </c:pt>
                <c:pt idx="13">
                  <c:v>3.7160270737673544</c:v>
                </c:pt>
                <c:pt idx="14">
                  <c:v>3.1305969336675186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AA-42A9-B110-4EBE42B9680E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Competitive!$AT$20:$AT$34</c:f>
              <c:numCache>
                <c:formatCode>General</c:formatCode>
                <c:ptCount val="15"/>
                <c:pt idx="0">
                  <c:v>12.490301408320331</c:v>
                </c:pt>
                <c:pt idx="1">
                  <c:v>12.030105486375328</c:v>
                </c:pt>
                <c:pt idx="2">
                  <c:v>11.500448578645951</c:v>
                </c:pt>
                <c:pt idx="3">
                  <c:v>10.900542410702885</c:v>
                </c:pt>
                <c:pt idx="4">
                  <c:v>10.233284677823807</c:v>
                </c:pt>
                <c:pt idx="5">
                  <c:v>9.5059239399251663</c:v>
                </c:pt>
                <c:pt idx="6">
                  <c:v>8.7302626445641458</c:v>
                </c:pt>
                <c:pt idx="7">
                  <c:v>7.9222192969571292</c:v>
                </c:pt>
                <c:pt idx="8">
                  <c:v>7.1006987148335936</c:v>
                </c:pt>
                <c:pt idx="9">
                  <c:v>6.2859021027573192</c:v>
                </c:pt>
                <c:pt idx="10">
                  <c:v>5.4973799547426712</c:v>
                </c:pt>
                <c:pt idx="11">
                  <c:v>4.752215066200935</c:v>
                </c:pt>
                <c:pt idx="12">
                  <c:v>4.063679891618615</c:v>
                </c:pt>
                <c:pt idx="13">
                  <c:v>3.4405629417449548</c:v>
                </c:pt>
                <c:pt idx="14">
                  <c:v>2.8871712522930206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AA-42A9-B110-4EBE42B9680E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Competitive!$AU$20:$AU$34</c:f>
              <c:numCache>
                <c:formatCode>General</c:formatCode>
                <c:ptCount val="15"/>
                <c:pt idx="0">
                  <c:v>12.26351121248849</c:v>
                </c:pt>
                <c:pt idx="1">
                  <c:v>11.768092954653159</c:v>
                </c:pt>
                <c:pt idx="2">
                  <c:v>11.202403107072703</c:v>
                </c:pt>
                <c:pt idx="3">
                  <c:v>10.567435027189033</c:v>
                </c:pt>
                <c:pt idx="4">
                  <c:v>9.8682519029589599</c:v>
                </c:pt>
                <c:pt idx="5">
                  <c:v>9.1144426232536695</c:v>
                </c:pt>
                <c:pt idx="6">
                  <c:v>8.3200132666944704</c:v>
                </c:pt>
                <c:pt idx="7">
                  <c:v>7.5025910171096735</c:v>
                </c:pt>
                <c:pt idx="8">
                  <c:v>6.6819795338203765</c:v>
                </c:pt>
                <c:pt idx="9">
                  <c:v>5.8782915866898628</c:v>
                </c:pt>
                <c:pt idx="10">
                  <c:v>5.1100197611661873</c:v>
                </c:pt>
                <c:pt idx="11">
                  <c:v>4.3924265764387718</c:v>
                </c:pt>
                <c:pt idx="12">
                  <c:v>3.7365314797244595</c:v>
                </c:pt>
                <c:pt idx="13">
                  <c:v>3.148793145185937</c:v>
                </c:pt>
                <c:pt idx="14">
                  <c:v>2.6314083774966948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AA-42A9-B110-4EBE42B9680E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Competitive!$AV$20:$AV$34</c:f>
              <c:numCache>
                <c:formatCode>General</c:formatCode>
                <c:ptCount val="15"/>
                <c:pt idx="0">
                  <c:v>11.991348027770011</c:v>
                </c:pt>
                <c:pt idx="1">
                  <c:v>11.456201633610558</c:v>
                </c:pt>
                <c:pt idx="2">
                  <c:v>10.850888747478917</c:v>
                </c:pt>
                <c:pt idx="3">
                  <c:v>10.178626878971466</c:v>
                </c:pt>
                <c:pt idx="4">
                  <c:v>9.4470196325724896</c:v>
                </c:pt>
                <c:pt idx="5">
                  <c:v>8.6682150570072753</c:v>
                </c:pt>
                <c:pt idx="6">
                  <c:v>7.8584135690398194</c:v>
                </c:pt>
                <c:pt idx="7">
                  <c:v>7.0366873217605468</c:v>
                </c:pt>
                <c:pt idx="8">
                  <c:v>6.2232575461000446</c:v>
                </c:pt>
                <c:pt idx="9">
                  <c:v>5.4375434168104197</c:v>
                </c:pt>
                <c:pt idx="10">
                  <c:v>4.696371072448315</c:v>
                </c:pt>
                <c:pt idx="11">
                  <c:v>4.0126785208466069</c:v>
                </c:pt>
                <c:pt idx="12">
                  <c:v>3.3948968240228923</c:v>
                </c:pt>
                <c:pt idx="13">
                  <c:v>2.8470006695691787</c:v>
                </c:pt>
                <c:pt idx="14">
                  <c:v>2.3690748737915377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AA-42A9-B110-4EBE42B9680E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Competitive!$AW$20:$AW$34</c:f>
              <c:numCache>
                <c:formatCode>General</c:formatCode>
                <c:ptCount val="15"/>
                <c:pt idx="0">
                  <c:v>11.667673280063678</c:v>
                </c:pt>
                <c:pt idx="1">
                  <c:v>11.088840383021976</c:v>
                </c:pt>
                <c:pt idx="2">
                  <c:v>10.441346784348735</c:v>
                </c:pt>
                <c:pt idx="3">
                  <c:v>9.7310816801509024</c:v>
                </c:pt>
                <c:pt idx="4">
                  <c:v>8.9684879991382491</c:v>
                </c:pt>
                <c:pt idx="5">
                  <c:v>8.1683306358481769</c:v>
                </c:pt>
                <c:pt idx="6">
                  <c:v>7.3487704207063551</c:v>
                </c:pt>
                <c:pt idx="7">
                  <c:v>6.52981803711734</c:v>
                </c:pt>
                <c:pt idx="8">
                  <c:v>5.7314252303834259</c:v>
                </c:pt>
                <c:pt idx="9">
                  <c:v>4.9715878313819042</c:v>
                </c:pt>
                <c:pt idx="10">
                  <c:v>4.2648311971722794</c:v>
                </c:pt>
                <c:pt idx="11">
                  <c:v>3.6213255540201463</c:v>
                </c:pt>
                <c:pt idx="12">
                  <c:v>3.0466941185622898</c:v>
                </c:pt>
                <c:pt idx="13">
                  <c:v>2.5424079445775307</c:v>
                </c:pt>
                <c:pt idx="14">
                  <c:v>2.106562451963029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AA-42A9-B110-4EBE42B9680E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Competitive!$AX$20:$AX$34</c:f>
              <c:numCache>
                <c:formatCode>General</c:formatCode>
                <c:ptCount val="15"/>
                <c:pt idx="0">
                  <c:v>11.2868499258333</c:v>
                </c:pt>
                <c:pt idx="1">
                  <c:v>10.661493296714154</c:v>
                </c:pt>
                <c:pt idx="2">
                  <c:v>9.9709341700817813</c:v>
                </c:pt>
                <c:pt idx="3">
                  <c:v>9.224111666092206</c:v>
                </c:pt>
                <c:pt idx="4">
                  <c:v>8.4344379089199943</c:v>
                </c:pt>
                <c:pt idx="5">
                  <c:v>7.6191013478712044</c:v>
                </c:pt>
                <c:pt idx="6">
                  <c:v>6.7977044417558297</c:v>
                </c:pt>
                <c:pt idx="7">
                  <c:v>5.9904363558729239</c:v>
                </c:pt>
                <c:pt idx="8">
                  <c:v>5.2161282904082071</c:v>
                </c:pt>
                <c:pt idx="9">
                  <c:v>4.490577911282835</c:v>
                </c:pt>
                <c:pt idx="10">
                  <c:v>3.8254412858204336</c:v>
                </c:pt>
                <c:pt idx="11">
                  <c:v>3.2278178048505746</c:v>
                </c:pt>
                <c:pt idx="12">
                  <c:v>2.7004716867454013</c:v>
                </c:pt>
                <c:pt idx="13">
                  <c:v>2.2425082524509801</c:v>
                </c:pt>
                <c:pt idx="14">
                  <c:v>1.8502801715521981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AA-42A9-B110-4EBE42B9680E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Competitive!$AY$20:$AY$34</c:f>
              <c:numCache>
                <c:formatCode>General</c:formatCode>
                <c:ptCount val="15"/>
                <c:pt idx="0">
                  <c:v>10.844409074591685</c:v>
                </c:pt>
                <c:pt idx="1">
                  <c:v>10.1715005459456</c:v>
                </c:pt>
                <c:pt idx="2">
                  <c:v>9.4393471010829781</c:v>
                </c:pt>
                <c:pt idx="3">
                  <c:v>8.6601414690206013</c:v>
                </c:pt>
                <c:pt idx="4">
                  <c:v>7.8501201594066323</c:v>
                </c:pt>
                <c:pt idx="5">
                  <c:v>7.0283762850122198</c:v>
                </c:pt>
                <c:pt idx="6">
                  <c:v>6.2151327935245835</c:v>
                </c:pt>
                <c:pt idx="7">
                  <c:v>5.4297909873991426</c:v>
                </c:pt>
                <c:pt idx="8">
                  <c:v>4.6891430769704625</c:v>
                </c:pt>
                <c:pt idx="9">
                  <c:v>4.0060833455368119</c:v>
                </c:pt>
                <c:pt idx="10">
                  <c:v>3.3889964478147796</c:v>
                </c:pt>
                <c:pt idx="11">
                  <c:v>2.8418141590196297</c:v>
                </c:pt>
                <c:pt idx="12">
                  <c:v>2.3645860150500591</c:v>
                </c:pt>
                <c:pt idx="13">
                  <c:v>1.9543430161693158</c:v>
                </c:pt>
                <c:pt idx="14">
                  <c:v>1.6060431655880612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AA-42A9-B110-4EBE42B9680E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Competitive!$AZ$20:$AZ$34</c:f>
              <c:numCache>
                <c:formatCode>General</c:formatCode>
                <c:ptCount val="15"/>
                <c:pt idx="0">
                  <c:v>10.33785821890109</c:v>
                </c:pt>
                <c:pt idx="1">
                  <c:v>9.6189051382367445</c:v>
                </c:pt>
                <c:pt idx="2">
                  <c:v>8.8495918540700735</c:v>
                </c:pt>
                <c:pt idx="3">
                  <c:v>8.0452727652423786</c:v>
                </c:pt>
                <c:pt idx="4">
                  <c:v>7.2244999904400631</c:v>
                </c:pt>
                <c:pt idx="5">
                  <c:v>6.4074019791102774</c:v>
                </c:pt>
                <c:pt idx="6">
                  <c:v>5.6137510628489213</c:v>
                </c:pt>
                <c:pt idx="7">
                  <c:v>4.8611023411663661</c:v>
                </c:pt>
                <c:pt idx="8">
                  <c:v>4.1633626442555753</c:v>
                </c:pt>
                <c:pt idx="9">
                  <c:v>3.5300112013041858</c:v>
                </c:pt>
                <c:pt idx="10">
                  <c:v>2.9660065976521794</c:v>
                </c:pt>
                <c:pt idx="11">
                  <c:v>2.4722537411200141</c:v>
                </c:pt>
                <c:pt idx="12">
                  <c:v>2.0464181956993679</c:v>
                </c:pt>
                <c:pt idx="13">
                  <c:v>1.6838688378684394</c:v>
                </c:pt>
                <c:pt idx="14">
                  <c:v>1.3785778058971128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AA-42A9-B110-4EBE42B9680E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Competitive!$BA$20:$BA$34</c:f>
              <c:numCache>
                <c:formatCode>General</c:formatCode>
                <c:ptCount val="15"/>
                <c:pt idx="0">
                  <c:v>9.7675460454476593</c:v>
                </c:pt>
                <c:pt idx="1">
                  <c:v>9.0072264634192969</c:v>
                </c:pt>
                <c:pt idx="2">
                  <c:v>8.2085227093723532</c:v>
                </c:pt>
                <c:pt idx="3">
                  <c:v>7.3894596510040449</c:v>
                </c:pt>
                <c:pt idx="4">
                  <c:v>6.5699997603894662</c:v>
                </c:pt>
                <c:pt idx="5">
                  <c:v>5.7701439886119212</c:v>
                </c:pt>
                <c:pt idx="6">
                  <c:v>5.0080249267813821</c:v>
                </c:pt>
                <c:pt idx="7">
                  <c:v>4.2983661280981043</c:v>
                </c:pt>
                <c:pt idx="8">
                  <c:v>3.6515632414489123</c:v>
                </c:pt>
                <c:pt idx="9">
                  <c:v>3.0734591955124131</c:v>
                </c:pt>
                <c:pt idx="10">
                  <c:v>2.5657143741971171</c:v>
                </c:pt>
                <c:pt idx="11">
                  <c:v>2.1265696451598819</c:v>
                </c:pt>
                <c:pt idx="12">
                  <c:v>1.7517790329864762</c:v>
                </c:pt>
                <c:pt idx="13">
                  <c:v>1.4355287031093253</c:v>
                </c:pt>
                <c:pt idx="14">
                  <c:v>1.171225614638159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AA-42A9-B110-4EBE42B9680E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Competitive!$BB$20:$BB$34</c:f>
              <c:numCache>
                <c:formatCode>General</c:formatCode>
                <c:ptCount val="15"/>
                <c:pt idx="0">
                  <c:v>9.1374359620798273</c:v>
                </c:pt>
                <c:pt idx="1">
                  <c:v>8.343971479612053</c:v>
                </c:pt>
                <c:pt idx="2">
                  <c:v>7.5269521809782756</c:v>
                </c:pt>
                <c:pt idx="3">
                  <c:v>6.7061427953379029</c:v>
                </c:pt>
                <c:pt idx="4">
                  <c:v>5.9016753318026947</c:v>
                </c:pt>
                <c:pt idx="5">
                  <c:v>5.1321159147004458</c:v>
                </c:pt>
                <c:pt idx="6">
                  <c:v>4.4128406847461585</c:v>
                </c:pt>
                <c:pt idx="7">
                  <c:v>3.7550027418918259</c:v>
                </c:pt>
                <c:pt idx="8">
                  <c:v>3.1651942149552839</c:v>
                </c:pt>
                <c:pt idx="9">
                  <c:v>2.6457293119297063</c:v>
                </c:pt>
                <c:pt idx="10">
                  <c:v>2.1953575760629023</c:v>
                </c:pt>
                <c:pt idx="11">
                  <c:v>1.8101825609324187</c:v>
                </c:pt>
                <c:pt idx="12">
                  <c:v>1.484593128970999</c:v>
                </c:pt>
                <c:pt idx="13">
                  <c:v>1.2120790823090186</c:v>
                </c:pt>
                <c:pt idx="14">
                  <c:v>0.98586954544417993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AA-42A9-B110-4EBE42B9680E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Competitive!$BC$20:$BC$34</c:f>
              <c:numCache>
                <c:formatCode>General</c:formatCode>
                <c:ptCount val="15"/>
                <c:pt idx="0">
                  <c:v>8.4555920066668389</c:v>
                </c:pt>
                <c:pt idx="1">
                  <c:v>7.6406857709292453</c:v>
                </c:pt>
                <c:pt idx="2">
                  <c:v>6.8191881536305363</c:v>
                </c:pt>
                <c:pt idx="3">
                  <c:v>6.0112981236193734</c:v>
                </c:pt>
                <c:pt idx="4">
                  <c:v>5.2359059315956813</c:v>
                </c:pt>
                <c:pt idx="5">
                  <c:v>4.5089060273562795</c:v>
                </c:pt>
                <c:pt idx="6">
                  <c:v>3.8420716369403594</c:v>
                </c:pt>
                <c:pt idx="7">
                  <c:v>3.2426214852918327</c:v>
                </c:pt>
                <c:pt idx="8">
                  <c:v>2.7134265293507682</c:v>
                </c:pt>
                <c:pt idx="9">
                  <c:v>2.2536771474918371</c:v>
                </c:pt>
                <c:pt idx="10">
                  <c:v>1.8597861093084003</c:v>
                </c:pt>
                <c:pt idx="11">
                  <c:v>1.5263273699779358</c:v>
                </c:pt>
                <c:pt idx="12">
                  <c:v>1.2468727725187438</c:v>
                </c:pt>
                <c:pt idx="13">
                  <c:v>1.0146565121510416</c:v>
                </c:pt>
                <c:pt idx="14">
                  <c:v>0.82305126967285691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AA-42A9-B110-4EBE42B9680E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Competitive!$BD$20:$BD$34</c:f>
              <c:numCache>
                <c:formatCode>General</c:formatCode>
                <c:ptCount val="15"/>
                <c:pt idx="0">
                  <c:v>7.7341776134865254</c:v>
                </c:pt>
                <c:pt idx="1">
                  <c:v>6.9124060213914911</c:v>
                </c:pt>
                <c:pt idx="2">
                  <c:v>6.1019727543041906</c:v>
                </c:pt>
                <c:pt idx="3">
                  <c:v>5.3220102270659488</c:v>
                </c:pt>
                <c:pt idx="4">
                  <c:v>4.5888231417563299</c:v>
                </c:pt>
                <c:pt idx="5">
                  <c:v>3.9146889237936247</c:v>
                </c:pt>
                <c:pt idx="6">
                  <c:v>3.3073451488770691</c:v>
                </c:pt>
                <c:pt idx="7">
                  <c:v>2.7701307871404803</c:v>
                </c:pt>
                <c:pt idx="8">
                  <c:v>2.3026121753702449</c:v>
                </c:pt>
                <c:pt idx="9">
                  <c:v>1.9014701554943112</c:v>
                </c:pt>
                <c:pt idx="10">
                  <c:v>1.5614430604560952</c:v>
                </c:pt>
                <c:pt idx="11">
                  <c:v>1.2761797735829816</c:v>
                </c:pt>
                <c:pt idx="12">
                  <c:v>1.0389254532679191</c:v>
                </c:pt>
                <c:pt idx="13">
                  <c:v>0.8430186683211075</c:v>
                </c:pt>
                <c:pt idx="14">
                  <c:v>0.68221487527897928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AA-42A9-B110-4EBE42B9680E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AA-42A9-B110-4EBE42B9680E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AA-42A9-B110-4EBE42B9680E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AA-42A9-B110-4EBE42B9680E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AA-42A9-B110-4EBE42B9680E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7AA-42A9-B110-4EBE42B9680E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7AA-42A9-B110-4EBE42B9680E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7AA-42A9-B110-4EBE42B9680E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7AA-42A9-B110-4EBE42B9680E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7AA-42A9-B110-4EBE42B9680E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7AA-42A9-B110-4EBE42B9680E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7AA-42A9-B110-4EBE42B9680E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7AA-42A9-B110-4EBE42B9680E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7AA-42A9-B110-4EBE42B9680E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7AA-42A9-B110-4EBE42B9680E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37AA-42A9-B110-4EBE42B9680E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Competitive!$BT$20:$BT$34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7AA-42A9-B110-4EBE42B96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Competitive!$AO$36:$AO$50</c:f>
              <c:numCache>
                <c:formatCode>General</c:formatCode>
                <c:ptCount val="15"/>
                <c:pt idx="0">
                  <c:v>7.4139735823095992E-2</c:v>
                </c:pt>
                <c:pt idx="1">
                  <c:v>7.5721811444219411E-2</c:v>
                </c:pt>
                <c:pt idx="2">
                  <c:v>7.7699405970623706E-2</c:v>
                </c:pt>
                <c:pt idx="3">
                  <c:v>8.017139912862907E-2</c:v>
                </c:pt>
                <c:pt idx="4">
                  <c:v>8.3261390576135741E-2</c:v>
                </c:pt>
                <c:pt idx="5">
                  <c:v>8.7123879885519104E-2</c:v>
                </c:pt>
                <c:pt idx="6">
                  <c:v>9.1951991522248311E-2</c:v>
                </c:pt>
                <c:pt idx="7">
                  <c:v>9.798713106815983E-2</c:v>
                </c:pt>
                <c:pt idx="8">
                  <c:v>0.10553105550054921</c:v>
                </c:pt>
                <c:pt idx="9">
                  <c:v>0.11496096104103594</c:v>
                </c:pt>
                <c:pt idx="10">
                  <c:v>0.12674834296664433</c:v>
                </c:pt>
                <c:pt idx="11">
                  <c:v>0.14148257037365489</c:v>
                </c:pt>
                <c:pt idx="12">
                  <c:v>0.159900354632418</c:v>
                </c:pt>
                <c:pt idx="13">
                  <c:v>0.18292258495587191</c:v>
                </c:pt>
                <c:pt idx="14">
                  <c:v>0.21170037286018931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A1-429A-B6F2-4BDD35CFCEE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Competitive!$AP$36:$AP$50</c:f>
              <c:numCache>
                <c:formatCode>General</c:formatCode>
                <c:ptCount val="15"/>
                <c:pt idx="0">
                  <c:v>7.6565544047819817E-2</c:v>
                </c:pt>
                <c:pt idx="1">
                  <c:v>7.8754071725124206E-2</c:v>
                </c:pt>
                <c:pt idx="2">
                  <c:v>8.1489731321754688E-2</c:v>
                </c:pt>
                <c:pt idx="3">
                  <c:v>8.4909305817542788E-2</c:v>
                </c:pt>
                <c:pt idx="4">
                  <c:v>8.9183773937277902E-2</c:v>
                </c:pt>
                <c:pt idx="5">
                  <c:v>9.4526859086946816E-2</c:v>
                </c:pt>
                <c:pt idx="6">
                  <c:v>0.10120571552403294</c:v>
                </c:pt>
                <c:pt idx="7">
                  <c:v>0.10955428607039062</c:v>
                </c:pt>
                <c:pt idx="8">
                  <c:v>0.11998999925333768</c:v>
                </c:pt>
                <c:pt idx="9">
                  <c:v>0.13303464073202154</c:v>
                </c:pt>
                <c:pt idx="10">
                  <c:v>0.14934044258037635</c:v>
                </c:pt>
                <c:pt idx="11">
                  <c:v>0.1697226948908199</c:v>
                </c:pt>
                <c:pt idx="12">
                  <c:v>0.19520051027887425</c:v>
                </c:pt>
                <c:pt idx="13">
                  <c:v>0.22704777951394223</c:v>
                </c:pt>
                <c:pt idx="14">
                  <c:v>0.26685686605777725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A1-429A-B6F2-4BDD35CFCEE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Competitive!$AQ$36:$AQ$50</c:f>
              <c:numCache>
                <c:formatCode>General</c:formatCode>
                <c:ptCount val="15"/>
                <c:pt idx="0">
                  <c:v>7.7171996104000773E-2</c:v>
                </c:pt>
                <c:pt idx="1">
                  <c:v>7.9512136795350408E-2</c:v>
                </c:pt>
                <c:pt idx="2">
                  <c:v>8.2437312659537423E-2</c:v>
                </c:pt>
                <c:pt idx="3">
                  <c:v>8.6093782489771217E-2</c:v>
                </c:pt>
                <c:pt idx="4">
                  <c:v>9.0664369777563439E-2</c:v>
                </c:pt>
                <c:pt idx="5">
                  <c:v>9.6377603887303723E-2</c:v>
                </c:pt>
                <c:pt idx="6">
                  <c:v>0.10351914652447908</c:v>
                </c:pt>
                <c:pt idx="7">
                  <c:v>0.1124460748209483</c:v>
                </c:pt>
                <c:pt idx="8">
                  <c:v>0.1236047351915348</c:v>
                </c:pt>
                <c:pt idx="9">
                  <c:v>0.13755306065476794</c:v>
                </c:pt>
                <c:pt idx="10">
                  <c:v>0.15498846748380934</c:v>
                </c:pt>
                <c:pt idx="11">
                  <c:v>0.17678272602011111</c:v>
                </c:pt>
                <c:pt idx="12">
                  <c:v>0.20402554919048829</c:v>
                </c:pt>
                <c:pt idx="13">
                  <c:v>0.23807907815345977</c:v>
                </c:pt>
                <c:pt idx="14">
                  <c:v>0.28064598935717416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A1-429A-B6F2-4BDD35CFCEE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Competitive!$AR$36:$AR$50</c:f>
              <c:numCache>
                <c:formatCode>General</c:formatCode>
                <c:ptCount val="15"/>
                <c:pt idx="0">
                  <c:v>7.7930061174226975E-2</c:v>
                </c:pt>
                <c:pt idx="1">
                  <c:v>8.0459718133133143E-2</c:v>
                </c:pt>
                <c:pt idx="2">
                  <c:v>8.3621789331765867E-2</c:v>
                </c:pt>
                <c:pt idx="3">
                  <c:v>8.7574378330056754E-2</c:v>
                </c:pt>
                <c:pt idx="4">
                  <c:v>9.251511457792036E-2</c:v>
                </c:pt>
                <c:pt idx="5">
                  <c:v>9.8691034887749884E-2</c:v>
                </c:pt>
                <c:pt idx="6">
                  <c:v>0.1064109352750368</c:v>
                </c:pt>
                <c:pt idx="7">
                  <c:v>0.11606081075914541</c:v>
                </c:pt>
                <c:pt idx="8">
                  <c:v>0.12812315511428121</c:v>
                </c:pt>
                <c:pt idx="9">
                  <c:v>0.14320108555820091</c:v>
                </c:pt>
                <c:pt idx="10">
                  <c:v>0.16204849861310058</c:v>
                </c:pt>
                <c:pt idx="11">
                  <c:v>0.18560776493172518</c:v>
                </c:pt>
                <c:pt idx="12">
                  <c:v>0.21505684783000587</c:v>
                </c:pt>
                <c:pt idx="13">
                  <c:v>0.25186820145285671</c:v>
                </c:pt>
                <c:pt idx="14">
                  <c:v>0.29788239348142037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A1-429A-B6F2-4BDD35CFCEE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Competitive!$AS$36:$AS$50</c:f>
              <c:numCache>
                <c:formatCode>General</c:formatCode>
                <c:ptCount val="15"/>
                <c:pt idx="0">
                  <c:v>7.8877642512009724E-2</c:v>
                </c:pt>
                <c:pt idx="1">
                  <c:v>8.1644194805361572E-2</c:v>
                </c:pt>
                <c:pt idx="2">
                  <c:v>8.5102385172051404E-2</c:v>
                </c:pt>
                <c:pt idx="3">
                  <c:v>8.9425123130413689E-2</c:v>
                </c:pt>
                <c:pt idx="4">
                  <c:v>9.4828545578366522E-2</c:v>
                </c:pt>
                <c:pt idx="5">
                  <c:v>0.10158282363830758</c:v>
                </c:pt>
                <c:pt idx="6">
                  <c:v>0.11002567121323391</c:v>
                </c:pt>
                <c:pt idx="7">
                  <c:v>0.12057923068189182</c:v>
                </c:pt>
                <c:pt idx="8">
                  <c:v>0.13377118001771421</c:v>
                </c:pt>
                <c:pt idx="9">
                  <c:v>0.15026111668749217</c:v>
                </c:pt>
                <c:pt idx="10">
                  <c:v>0.17087353752471465</c:v>
                </c:pt>
                <c:pt idx="11">
                  <c:v>0.19663906357124275</c:v>
                </c:pt>
                <c:pt idx="12">
                  <c:v>0.2288459711294028</c:v>
                </c:pt>
                <c:pt idx="13">
                  <c:v>0.26910460557710297</c:v>
                </c:pt>
                <c:pt idx="14">
                  <c:v>0.3194278986367281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A1-429A-B6F2-4BDD35CFCEE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Competitive!$AT$36:$AT$50</c:f>
              <c:numCache>
                <c:formatCode>General</c:formatCode>
                <c:ptCount val="15"/>
                <c:pt idx="0">
                  <c:v>8.0062119184238154E-2</c:v>
                </c:pt>
                <c:pt idx="1">
                  <c:v>8.3124790645647123E-2</c:v>
                </c:pt>
                <c:pt idx="2">
                  <c:v>8.6953129972408325E-2</c:v>
                </c:pt>
                <c:pt idx="3">
                  <c:v>9.1738554130859837E-2</c:v>
                </c:pt>
                <c:pt idx="4">
                  <c:v>9.7720334328924213E-2</c:v>
                </c:pt>
                <c:pt idx="5">
                  <c:v>0.1051975595765047</c:v>
                </c:pt>
                <c:pt idx="6">
                  <c:v>0.11454409113598031</c:v>
                </c:pt>
                <c:pt idx="7">
                  <c:v>0.12622725558532483</c:v>
                </c:pt>
                <c:pt idx="8">
                  <c:v>0.14083121114700545</c:v>
                </c:pt>
                <c:pt idx="9">
                  <c:v>0.15908615559910624</c:v>
                </c:pt>
                <c:pt idx="10">
                  <c:v>0.18190483616423223</c:v>
                </c:pt>
                <c:pt idx="11">
                  <c:v>0.21042818687063974</c:v>
                </c:pt>
                <c:pt idx="12">
                  <c:v>0.24608237525364907</c:v>
                </c:pt>
                <c:pt idx="13">
                  <c:v>0.29065011073241076</c:v>
                </c:pt>
                <c:pt idx="14">
                  <c:v>0.34635978008086282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A1-429A-B6F2-4BDD35CFCEEA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Competitive!$AU$36:$AU$50</c:f>
              <c:numCache>
                <c:formatCode>General</c:formatCode>
                <c:ptCount val="15"/>
                <c:pt idx="0">
                  <c:v>8.154271502452369E-2</c:v>
                </c:pt>
                <c:pt idx="1">
                  <c:v>8.4975535446004044E-2</c:v>
                </c:pt>
                <c:pt idx="2">
                  <c:v>8.9266560972854486E-2</c:v>
                </c:pt>
                <c:pt idx="3">
                  <c:v>9.4630342881417528E-2</c:v>
                </c:pt>
                <c:pt idx="4">
                  <c:v>0.10133507026712134</c:v>
                </c:pt>
                <c:pt idx="5">
                  <c:v>0.1097159794992511</c:v>
                </c:pt>
                <c:pt idx="6">
                  <c:v>0.12019211603941331</c:v>
                </c:pt>
                <c:pt idx="7">
                  <c:v>0.13328728671461607</c:v>
                </c:pt>
                <c:pt idx="8">
                  <c:v>0.14965625005861949</c:v>
                </c:pt>
                <c:pt idx="9">
                  <c:v>0.17011745423862379</c:v>
                </c:pt>
                <c:pt idx="10">
                  <c:v>0.19569395946362919</c:v>
                </c:pt>
                <c:pt idx="11">
                  <c:v>0.22766459099488592</c:v>
                </c:pt>
                <c:pt idx="12">
                  <c:v>0.2676278804089568</c:v>
                </c:pt>
                <c:pt idx="13">
                  <c:v>0.31758199217654537</c:v>
                </c:pt>
                <c:pt idx="14">
                  <c:v>0.38002463188603119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A1-429A-B6F2-4BDD35CFCEE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Competitive!$AV$36:$AV$50</c:f>
              <c:numCache>
                <c:formatCode>General</c:formatCode>
                <c:ptCount val="15"/>
                <c:pt idx="0">
                  <c:v>8.3393459824880639E-2</c:v>
                </c:pt>
                <c:pt idx="1">
                  <c:v>8.7288966446450206E-2</c:v>
                </c:pt>
                <c:pt idx="2">
                  <c:v>9.2158349723412178E-2</c:v>
                </c:pt>
                <c:pt idx="3">
                  <c:v>9.8245078819614653E-2</c:v>
                </c:pt>
                <c:pt idx="4">
                  <c:v>0.10585349018986774</c:v>
                </c:pt>
                <c:pt idx="5">
                  <c:v>0.11536400440268411</c:v>
                </c:pt>
                <c:pt idx="6">
                  <c:v>0.12725214716870456</c:v>
                </c:pt>
                <c:pt idx="7">
                  <c:v>0.14211232562623013</c:v>
                </c:pt>
                <c:pt idx="8">
                  <c:v>0.16068754869813709</c:v>
                </c:pt>
                <c:pt idx="9">
                  <c:v>0.18390657753802081</c:v>
                </c:pt>
                <c:pt idx="10">
                  <c:v>0.2129303635878754</c:v>
                </c:pt>
                <c:pt idx="11">
                  <c:v>0.24921009615019371</c:v>
                </c:pt>
                <c:pt idx="12">
                  <c:v>0.29455976185309157</c:v>
                </c:pt>
                <c:pt idx="13">
                  <c:v>0.3512468439817138</c:v>
                </c:pt>
                <c:pt idx="14">
                  <c:v>0.42210569664249165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A1-429A-B6F2-4BDD35CFCEE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Competitive!$AW$36:$AW$50</c:f>
              <c:numCache>
                <c:formatCode>General</c:formatCode>
                <c:ptCount val="15"/>
                <c:pt idx="0">
                  <c:v>8.5706890825326773E-2</c:v>
                </c:pt>
                <c:pt idx="1">
                  <c:v>9.0180755197007884E-2</c:v>
                </c:pt>
                <c:pt idx="2">
                  <c:v>9.5773085661609289E-2</c:v>
                </c:pt>
                <c:pt idx="3">
                  <c:v>0.10276349874236106</c:v>
                </c:pt>
                <c:pt idx="4">
                  <c:v>0.11150151509330074</c:v>
                </c:pt>
                <c:pt idx="5">
                  <c:v>0.12242403553197535</c:v>
                </c:pt>
                <c:pt idx="6">
                  <c:v>0.1360771860803186</c:v>
                </c:pt>
                <c:pt idx="7">
                  <c:v>0.15314362426574768</c:v>
                </c:pt>
                <c:pt idx="8">
                  <c:v>0.17447667199753406</c:v>
                </c:pt>
                <c:pt idx="9">
                  <c:v>0.20114298166226699</c:v>
                </c:pt>
                <c:pt idx="10">
                  <c:v>0.23447586874318313</c:v>
                </c:pt>
                <c:pt idx="11">
                  <c:v>0.27614197759432835</c:v>
                </c:pt>
                <c:pt idx="12">
                  <c:v>0.32822461365825983</c:v>
                </c:pt>
                <c:pt idx="13">
                  <c:v>0.39332790873817419</c:v>
                </c:pt>
                <c:pt idx="14">
                  <c:v>0.47470702758806715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A1-429A-B6F2-4BDD35CFCEEA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Competitive!$AX$36:$AX$50</c:f>
              <c:numCache>
                <c:formatCode>General</c:formatCode>
                <c:ptCount val="15"/>
                <c:pt idx="0">
                  <c:v>8.8598679575884479E-2</c:v>
                </c:pt>
                <c:pt idx="1">
                  <c:v>9.3795491135205009E-2</c:v>
                </c:pt>
                <c:pt idx="2">
                  <c:v>0.10029150558435569</c:v>
                </c:pt>
                <c:pt idx="3">
                  <c:v>0.10841152364579405</c:v>
                </c:pt>
                <c:pt idx="4">
                  <c:v>0.11856154622259199</c:v>
                </c:pt>
                <c:pt idx="5">
                  <c:v>0.13124907444358938</c:v>
                </c:pt>
                <c:pt idx="6">
                  <c:v>0.14710848471983617</c:v>
                </c:pt>
                <c:pt idx="7">
                  <c:v>0.16693274756514467</c:v>
                </c:pt>
                <c:pt idx="8">
                  <c:v>0.19171307612178023</c:v>
                </c:pt>
                <c:pt idx="9">
                  <c:v>0.22268848681757475</c:v>
                </c:pt>
                <c:pt idx="10">
                  <c:v>0.26140775018731788</c:v>
                </c:pt>
                <c:pt idx="11">
                  <c:v>0.30980682939949672</c:v>
                </c:pt>
                <c:pt idx="12">
                  <c:v>0.37030567841472034</c:v>
                </c:pt>
                <c:pt idx="13">
                  <c:v>0.44592923968374981</c:v>
                </c:pt>
                <c:pt idx="14">
                  <c:v>0.54045869127003665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A1-429A-B6F2-4BDD35CFCEE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Competitive!$AY$36:$AY$50</c:f>
              <c:numCache>
                <c:formatCode>General</c:formatCode>
                <c:ptCount val="15"/>
                <c:pt idx="0">
                  <c:v>9.221341551408159E-2</c:v>
                </c:pt>
                <c:pt idx="1">
                  <c:v>9.8313911057951425E-2</c:v>
                </c:pt>
                <c:pt idx="2">
                  <c:v>0.10593953048778869</c:v>
                </c:pt>
                <c:pt idx="3">
                  <c:v>0.11547155477508529</c:v>
                </c:pt>
                <c:pt idx="4">
                  <c:v>0.12738658513420603</c:v>
                </c:pt>
                <c:pt idx="5">
                  <c:v>0.14228037308310698</c:v>
                </c:pt>
                <c:pt idx="6">
                  <c:v>0.16089760801923317</c:v>
                </c:pt>
                <c:pt idx="7">
                  <c:v>0.18416915168939085</c:v>
                </c:pt>
                <c:pt idx="8">
                  <c:v>0.21325858127708802</c:v>
                </c:pt>
                <c:pt idx="9">
                  <c:v>0.24962036826170944</c:v>
                </c:pt>
                <c:pt idx="10">
                  <c:v>0.29507260199248619</c:v>
                </c:pt>
                <c:pt idx="11">
                  <c:v>0.35188789415595723</c:v>
                </c:pt>
                <c:pt idx="12">
                  <c:v>0.42290700936029585</c:v>
                </c:pt>
                <c:pt idx="13">
                  <c:v>0.51168090336571925</c:v>
                </c:pt>
                <c:pt idx="14">
                  <c:v>0.62264827087249841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A1-429A-B6F2-4BDD35CFCEEA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Competitive!$AZ$36:$AZ$50</c:f>
              <c:numCache>
                <c:formatCode>General</c:formatCode>
                <c:ptCount val="15"/>
                <c:pt idx="0">
                  <c:v>9.6731835436827993E-2</c:v>
                </c:pt>
                <c:pt idx="1">
                  <c:v>0.10396193596138442</c:v>
                </c:pt>
                <c:pt idx="2">
                  <c:v>0.11299956161707994</c:v>
                </c:pt>
                <c:pt idx="3">
                  <c:v>0.12429659368669935</c:v>
                </c:pt>
                <c:pt idx="4">
                  <c:v>0.1384178837737236</c:v>
                </c:pt>
                <c:pt idx="5">
                  <c:v>0.15606949638250395</c:v>
                </c:pt>
                <c:pt idx="6">
                  <c:v>0.17813401214347938</c:v>
                </c:pt>
                <c:pt idx="7">
                  <c:v>0.20571465684469861</c:v>
                </c:pt>
                <c:pt idx="8">
                  <c:v>0.24019046272122271</c:v>
                </c:pt>
                <c:pt idx="9">
                  <c:v>0.28328522006687784</c:v>
                </c:pt>
                <c:pt idx="10">
                  <c:v>0.33715366674894665</c:v>
                </c:pt>
                <c:pt idx="11">
                  <c:v>0.40448922510153279</c:v>
                </c:pt>
                <c:pt idx="12">
                  <c:v>0.48865867304226535</c:v>
                </c:pt>
                <c:pt idx="13">
                  <c:v>0.59387048296818112</c:v>
                </c:pt>
                <c:pt idx="14">
                  <c:v>0.7253852453755758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A1-429A-B6F2-4BDD35CFCEE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Competitive!$BA$36:$BA$50</c:f>
              <c:numCache>
                <c:formatCode>General</c:formatCode>
                <c:ptCount val="15"/>
                <c:pt idx="0">
                  <c:v>0.102379860340261</c:v>
                </c:pt>
                <c:pt idx="1">
                  <c:v>0.11102196709067565</c:v>
                </c:pt>
                <c:pt idx="2">
                  <c:v>0.12182460052869401</c:v>
                </c:pt>
                <c:pt idx="3">
                  <c:v>0.13532789232621695</c:v>
                </c:pt>
                <c:pt idx="4">
                  <c:v>0.15220700707312057</c:v>
                </c:pt>
                <c:pt idx="5">
                  <c:v>0.17330590050675013</c:v>
                </c:pt>
                <c:pt idx="6">
                  <c:v>0.19967951729878711</c:v>
                </c:pt>
                <c:pt idx="7">
                  <c:v>0.23264653828883336</c:v>
                </c:pt>
                <c:pt idx="8">
                  <c:v>0.27385531452639106</c:v>
                </c:pt>
                <c:pt idx="9">
                  <c:v>0.32536628482333829</c:v>
                </c:pt>
                <c:pt idx="10">
                  <c:v>0.38975499769452226</c:v>
                </c:pt>
                <c:pt idx="11">
                  <c:v>0.47024088878350229</c:v>
                </c:pt>
                <c:pt idx="12">
                  <c:v>0.57084825264472727</c:v>
                </c:pt>
                <c:pt idx="13">
                  <c:v>0.6966074574712583</c:v>
                </c:pt>
                <c:pt idx="14">
                  <c:v>0.85380646350442235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A1-429A-B6F2-4BDD35CFCEEA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Competitive!$BB$36:$BB$50</c:f>
              <c:numCache>
                <c:formatCode>General</c:formatCode>
                <c:ptCount val="15"/>
                <c:pt idx="0">
                  <c:v>0.10943989146955224</c:v>
                </c:pt>
                <c:pt idx="1">
                  <c:v>0.11984700600228973</c:v>
                </c:pt>
                <c:pt idx="2">
                  <c:v>0.13285589916821158</c:v>
                </c:pt>
                <c:pt idx="3">
                  <c:v>0.14911701562561389</c:v>
                </c:pt>
                <c:pt idx="4">
                  <c:v>0.16944341119736678</c:v>
                </c:pt>
                <c:pt idx="5">
                  <c:v>0.19485140566205791</c:v>
                </c:pt>
                <c:pt idx="6">
                  <c:v>0.22661139874292185</c:v>
                </c:pt>
                <c:pt idx="7">
                  <c:v>0.26631139009400168</c:v>
                </c:pt>
                <c:pt idx="8">
                  <c:v>0.31593637928285151</c:v>
                </c:pt>
                <c:pt idx="9">
                  <c:v>0.37796761576891386</c:v>
                </c:pt>
                <c:pt idx="10">
                  <c:v>0.45550666137649171</c:v>
                </c:pt>
                <c:pt idx="11">
                  <c:v>0.5524304683859641</c:v>
                </c:pt>
                <c:pt idx="12">
                  <c:v>0.67358522714780433</c:v>
                </c:pt>
                <c:pt idx="13">
                  <c:v>0.82502867560010473</c:v>
                </c:pt>
                <c:pt idx="14">
                  <c:v>1.0143329861654806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A1-429A-B6F2-4BDD35CFCEEA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Competitive!$BC$36:$BC$50</c:f>
              <c:numCache>
                <c:formatCode>General</c:formatCode>
                <c:ptCount val="15"/>
                <c:pt idx="0">
                  <c:v>0.11826493038116631</c:v>
                </c:pt>
                <c:pt idx="1">
                  <c:v>0.1308783046418073</c:v>
                </c:pt>
                <c:pt idx="2">
                  <c:v>0.14664502246760855</c:v>
                </c:pt>
                <c:pt idx="3">
                  <c:v>0.16635341974986009</c:v>
                </c:pt>
                <c:pt idx="4">
                  <c:v>0.19098891635267454</c:v>
                </c:pt>
                <c:pt idx="5">
                  <c:v>0.22178328710619258</c:v>
                </c:pt>
                <c:pt idx="6">
                  <c:v>0.26027625054809017</c:v>
                </c:pt>
                <c:pt idx="7">
                  <c:v>0.30839245485046213</c:v>
                </c:pt>
                <c:pt idx="8">
                  <c:v>0.36853771022842707</c:v>
                </c:pt>
                <c:pt idx="9">
                  <c:v>0.4437192794508833</c:v>
                </c:pt>
                <c:pt idx="10">
                  <c:v>0.53769624097895352</c:v>
                </c:pt>
                <c:pt idx="11">
                  <c:v>0.65516744288904138</c:v>
                </c:pt>
                <c:pt idx="12">
                  <c:v>0.80200644527665099</c:v>
                </c:pt>
                <c:pt idx="13">
                  <c:v>0.98555519826116311</c:v>
                </c:pt>
                <c:pt idx="14">
                  <c:v>1.2149911394918034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A1-429A-B6F2-4BDD35CFCEEA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Competitive!$BD$36:$BD$50</c:f>
              <c:numCache>
                <c:formatCode>General</c:formatCode>
                <c:ptCount val="15"/>
                <c:pt idx="0">
                  <c:v>0.12929622902068386</c:v>
                </c:pt>
                <c:pt idx="1">
                  <c:v>0.14466742794120427</c:v>
                </c:pt>
                <c:pt idx="2">
                  <c:v>0.16388142659185476</c:v>
                </c:pt>
                <c:pt idx="3">
                  <c:v>0.18789892490516785</c:v>
                </c:pt>
                <c:pt idx="4">
                  <c:v>0.21792079779680923</c:v>
                </c:pt>
                <c:pt idx="5">
                  <c:v>0.25544813891136098</c:v>
                </c:pt>
                <c:pt idx="6">
                  <c:v>0.30235731530455068</c:v>
                </c:pt>
                <c:pt idx="7">
                  <c:v>0.36099378579603775</c:v>
                </c:pt>
                <c:pt idx="8">
                  <c:v>0.43428937391039663</c:v>
                </c:pt>
                <c:pt idx="9">
                  <c:v>0.52590885905334517</c:v>
                </c:pt>
                <c:pt idx="10">
                  <c:v>0.6404332154820308</c:v>
                </c:pt>
                <c:pt idx="11">
                  <c:v>0.78358866101788793</c:v>
                </c:pt>
                <c:pt idx="12">
                  <c:v>0.96253296793770926</c:v>
                </c:pt>
                <c:pt idx="13">
                  <c:v>1.1862133515874858</c:v>
                </c:pt>
                <c:pt idx="14">
                  <c:v>1.4658138311497069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A1-429A-B6F2-4BDD35CFCEEA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A1-429A-B6F2-4BDD35CFCEEA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Competitive!$BF$36:$BF$50</c:f>
              <c:numCache>
                <c:formatCode>General</c:formatCode>
                <c:ptCount val="15"/>
                <c:pt idx="0">
                  <c:v>7.6039823494012726E-2</c:v>
                </c:pt>
                <c:pt idx="1">
                  <c:v>7.8270342277487595E-2</c:v>
                </c:pt>
                <c:pt idx="2">
                  <c:v>8.1058490756831178E-2</c:v>
                </c:pt>
                <c:pt idx="3">
                  <c:v>8.4543676356010664E-2</c:v>
                </c:pt>
                <c:pt idx="4">
                  <c:v>8.8900158354985034E-2</c:v>
                </c:pt>
                <c:pt idx="5">
                  <c:v>9.434576085370297E-2</c:v>
                </c:pt>
                <c:pt idx="6">
                  <c:v>0.10115276397710042</c:v>
                </c:pt>
                <c:pt idx="7">
                  <c:v>0.10966151788134719</c:v>
                </c:pt>
                <c:pt idx="8">
                  <c:v>0.12029746026165569</c:v>
                </c:pt>
                <c:pt idx="9">
                  <c:v>0.13359238823704131</c:v>
                </c:pt>
                <c:pt idx="10">
                  <c:v>0.15021104820627329</c:v>
                </c:pt>
                <c:pt idx="11">
                  <c:v>0.17098437316781334</c:v>
                </c:pt>
                <c:pt idx="12">
                  <c:v>0.19695102936973835</c:v>
                </c:pt>
                <c:pt idx="13">
                  <c:v>0.2294093496221446</c:v>
                </c:pt>
                <c:pt idx="14">
                  <c:v>0.26998224993765246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A1-429A-B6F2-4BDD35CFCEEA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Competitive!$BG$36:$BG$50</c:f>
              <c:numCache>
                <c:formatCode>General</c:formatCode>
                <c:ptCount val="15"/>
                <c:pt idx="0">
                  <c:v>7.6716446034182553E-2</c:v>
                </c:pt>
                <c:pt idx="1">
                  <c:v>7.9087927846859474E-2</c:v>
                </c:pt>
                <c:pt idx="2">
                  <c:v>8.2052280112705642E-2</c:v>
                </c:pt>
                <c:pt idx="3">
                  <c:v>8.5757720445013327E-2</c:v>
                </c:pt>
                <c:pt idx="4">
                  <c:v>9.0389520860397934E-2</c:v>
                </c:pt>
                <c:pt idx="5">
                  <c:v>9.61792713796287E-2</c:v>
                </c:pt>
                <c:pt idx="6">
                  <c:v>0.10341645952866717</c:v>
                </c:pt>
                <c:pt idx="7">
                  <c:v>0.11246294471496525</c:v>
                </c:pt>
                <c:pt idx="8">
                  <c:v>0.12377105119783784</c:v>
                </c:pt>
                <c:pt idx="9">
                  <c:v>0.13790618430142856</c:v>
                </c:pt>
                <c:pt idx="10">
                  <c:v>0.15557510068091698</c:v>
                </c:pt>
                <c:pt idx="11">
                  <c:v>0.17766124615527754</c:v>
                </c:pt>
                <c:pt idx="12">
                  <c:v>0.20526892799822818</c:v>
                </c:pt>
                <c:pt idx="13">
                  <c:v>0.23977853030191651</c:v>
                </c:pt>
                <c:pt idx="14">
                  <c:v>0.2829155331815269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A1-429A-B6F2-4BDD35CFCEEA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Competitive!$BH$36:$BH$50</c:f>
              <c:numCache>
                <c:formatCode>General</c:formatCode>
                <c:ptCount val="15"/>
                <c:pt idx="0">
                  <c:v>7.7562224209394875E-2</c:v>
                </c:pt>
                <c:pt idx="1">
                  <c:v>8.0109909808574381E-2</c:v>
                </c:pt>
                <c:pt idx="2">
                  <c:v>8.3294516807548721E-2</c:v>
                </c:pt>
                <c:pt idx="3">
                  <c:v>8.7275275556266671E-2</c:v>
                </c:pt>
                <c:pt idx="4">
                  <c:v>9.2251223992164094E-2</c:v>
                </c:pt>
                <c:pt idx="5">
                  <c:v>9.8471159537035891E-2</c:v>
                </c:pt>
                <c:pt idx="6">
                  <c:v>0.10624607896812566</c:v>
                </c:pt>
                <c:pt idx="7">
                  <c:v>0.11596472825698784</c:v>
                </c:pt>
                <c:pt idx="8">
                  <c:v>0.12811303986806555</c:v>
                </c:pt>
                <c:pt idx="9">
                  <c:v>0.14329842938191267</c:v>
                </c:pt>
                <c:pt idx="10">
                  <c:v>0.16228016627422165</c:v>
                </c:pt>
                <c:pt idx="11">
                  <c:v>0.18600733738960781</c:v>
                </c:pt>
                <c:pt idx="12">
                  <c:v>0.21566630128384048</c:v>
                </c:pt>
                <c:pt idx="13">
                  <c:v>0.25274000615163134</c:v>
                </c:pt>
                <c:pt idx="14">
                  <c:v>0.29908213723637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A1-429A-B6F2-4BDD35CFCEEA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Competitive!$BI$36:$BI$50</c:f>
              <c:numCache>
                <c:formatCode>General</c:formatCode>
                <c:ptCount val="15"/>
                <c:pt idx="0">
                  <c:v>7.8619446928410261E-2</c:v>
                </c:pt>
                <c:pt idx="1">
                  <c:v>8.1387387260717953E-2</c:v>
                </c:pt>
                <c:pt idx="2">
                  <c:v>8.4847312676102557E-2</c:v>
                </c:pt>
                <c:pt idx="3">
                  <c:v>8.9172219445333337E-2</c:v>
                </c:pt>
                <c:pt idx="4">
                  <c:v>9.457835290687179E-2</c:v>
                </c:pt>
                <c:pt idx="5">
                  <c:v>0.10133601973379487</c:v>
                </c:pt>
                <c:pt idx="6">
                  <c:v>0.10978310326744871</c:v>
                </c:pt>
                <c:pt idx="7">
                  <c:v>0.12034195768451603</c:v>
                </c:pt>
                <c:pt idx="8">
                  <c:v>0.13354052570585018</c:v>
                </c:pt>
                <c:pt idx="9">
                  <c:v>0.1500387357325178</c:v>
                </c:pt>
                <c:pt idx="10">
                  <c:v>0.17066149826585239</c:v>
                </c:pt>
                <c:pt idx="11">
                  <c:v>0.19643995143252063</c:v>
                </c:pt>
                <c:pt idx="12">
                  <c:v>0.22866301789085591</c:v>
                </c:pt>
                <c:pt idx="13">
                  <c:v>0.26894185096377499</c:v>
                </c:pt>
                <c:pt idx="14">
                  <c:v>0.31929039230492384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A1-429A-B6F2-4BDD35CFCEEA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Competitive!$BJ$36:$BJ$50</c:f>
              <c:numCache>
                <c:formatCode>General</c:formatCode>
                <c:ptCount val="15"/>
                <c:pt idx="0">
                  <c:v>7.9940975327179503E-2</c:v>
                </c:pt>
                <c:pt idx="1">
                  <c:v>8.2984234075897445E-2</c:v>
                </c:pt>
                <c:pt idx="2">
                  <c:v>8.6788307511794879E-2</c:v>
                </c:pt>
                <c:pt idx="3">
                  <c:v>9.1543399306666662E-2</c:v>
                </c:pt>
                <c:pt idx="4">
                  <c:v>9.7487264050256428E-2</c:v>
                </c:pt>
                <c:pt idx="5">
                  <c:v>0.10491709497974358</c:v>
                </c:pt>
                <c:pt idx="6">
                  <c:v>0.11420438364160257</c:v>
                </c:pt>
                <c:pt idx="7">
                  <c:v>0.12581349446892626</c:v>
                </c:pt>
                <c:pt idx="8">
                  <c:v>0.14032488300308091</c:v>
                </c:pt>
                <c:pt idx="9">
                  <c:v>0.1584641186707742</c:v>
                </c:pt>
                <c:pt idx="10">
                  <c:v>0.18113816325539084</c:v>
                </c:pt>
                <c:pt idx="11">
                  <c:v>0.20948071898616163</c:v>
                </c:pt>
                <c:pt idx="12">
                  <c:v>0.24490891364962511</c:v>
                </c:pt>
                <c:pt idx="13">
                  <c:v>0.2891941569789544</c:v>
                </c:pt>
                <c:pt idx="14">
                  <c:v>0.34455071114061608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2A1-429A-B6F2-4BDD35CFCEEA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Competitive!$BK$36:$BK$50</c:f>
              <c:numCache>
                <c:formatCode>General</c:formatCode>
                <c:ptCount val="15"/>
                <c:pt idx="0">
                  <c:v>8.1592885825641046E-2</c:v>
                </c:pt>
                <c:pt idx="1">
                  <c:v>8.4980292594871817E-2</c:v>
                </c:pt>
                <c:pt idx="2">
                  <c:v>8.9214551056410268E-2</c:v>
                </c:pt>
                <c:pt idx="3">
                  <c:v>9.4507374133333336E-2</c:v>
                </c:pt>
                <c:pt idx="4">
                  <c:v>0.10112340297948719</c:v>
                </c:pt>
                <c:pt idx="5">
                  <c:v>0.10939343903717949</c:v>
                </c:pt>
                <c:pt idx="6">
                  <c:v>0.11973098410929488</c:v>
                </c:pt>
                <c:pt idx="7">
                  <c:v>0.13265291544943911</c:v>
                </c:pt>
                <c:pt idx="8">
                  <c:v>0.14880532962461937</c:v>
                </c:pt>
                <c:pt idx="9">
                  <c:v>0.16899584734359471</c:v>
                </c:pt>
                <c:pt idx="10">
                  <c:v>0.19423399449231393</c:v>
                </c:pt>
                <c:pt idx="11">
                  <c:v>0.22578167842821295</c:v>
                </c:pt>
                <c:pt idx="12">
                  <c:v>0.26521628334808661</c:v>
                </c:pt>
                <c:pt idx="13">
                  <c:v>0.31450953949792881</c:v>
                </c:pt>
                <c:pt idx="14">
                  <c:v>0.37612610968523152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2A1-429A-B6F2-4BDD35CFCEEA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Competitive!$BL$36:$BL$50</c:f>
              <c:numCache>
                <c:formatCode>General</c:formatCode>
                <c:ptCount val="15"/>
                <c:pt idx="0">
                  <c:v>8.3657773948717956E-2</c:v>
                </c:pt>
                <c:pt idx="1">
                  <c:v>8.7475365743589745E-2</c:v>
                </c:pt>
                <c:pt idx="2">
                  <c:v>9.2247355487179494E-2</c:v>
                </c:pt>
                <c:pt idx="3">
                  <c:v>9.821234266666666E-2</c:v>
                </c:pt>
                <c:pt idx="4">
                  <c:v>0.10566857664102565</c:v>
                </c:pt>
                <c:pt idx="5">
                  <c:v>0.11498886910897434</c:v>
                </c:pt>
                <c:pt idx="6">
                  <c:v>0.12663923469391025</c:v>
                </c:pt>
                <c:pt idx="7">
                  <c:v>0.14120219167508011</c:v>
                </c:pt>
                <c:pt idx="8">
                  <c:v>0.15940588790154245</c:v>
                </c:pt>
                <c:pt idx="9">
                  <c:v>0.18216050818462037</c:v>
                </c:pt>
                <c:pt idx="10">
                  <c:v>0.21060378353846776</c:v>
                </c:pt>
                <c:pt idx="11">
                  <c:v>0.24615787773077705</c:v>
                </c:pt>
                <c:pt idx="12">
                  <c:v>0.29060049547116351</c:v>
                </c:pt>
                <c:pt idx="13">
                  <c:v>0.34615376764664668</c:v>
                </c:pt>
                <c:pt idx="14">
                  <c:v>0.41559535786600066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2A1-429A-B6F2-4BDD35CFCEEA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Competitive!$BM$36:$BM$50</c:f>
              <c:numCache>
                <c:formatCode>General</c:formatCode>
                <c:ptCount val="15"/>
                <c:pt idx="0">
                  <c:v>8.6238884102564112E-2</c:v>
                </c:pt>
                <c:pt idx="1">
                  <c:v>9.0594207179487185E-2</c:v>
                </c:pt>
                <c:pt idx="2">
                  <c:v>9.6038361025641034E-2</c:v>
                </c:pt>
                <c:pt idx="3">
                  <c:v>0.10284355333333332</c:v>
                </c:pt>
                <c:pt idx="4">
                  <c:v>0.11135004371794872</c:v>
                </c:pt>
                <c:pt idx="5">
                  <c:v>0.12198315669871794</c:v>
                </c:pt>
                <c:pt idx="6">
                  <c:v>0.13527454792467949</c:v>
                </c:pt>
                <c:pt idx="7">
                  <c:v>0.1518887869571314</c:v>
                </c:pt>
                <c:pt idx="8">
                  <c:v>0.17265658574769627</c:v>
                </c:pt>
                <c:pt idx="9">
                  <c:v>0.19861633423590239</c:v>
                </c:pt>
                <c:pt idx="10">
                  <c:v>0.23106601984616004</c:v>
                </c:pt>
                <c:pt idx="11">
                  <c:v>0.27162812685898213</c:v>
                </c:pt>
                <c:pt idx="12">
                  <c:v>0.32233076062500965</c:v>
                </c:pt>
                <c:pt idx="13">
                  <c:v>0.38570905283254409</c:v>
                </c:pt>
                <c:pt idx="14">
                  <c:v>0.46493191809196216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2A1-429A-B6F2-4BDD35CFCEEA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Competitive!$BN$36:$BN$50</c:f>
              <c:numCache>
                <c:formatCode>General</c:formatCode>
                <c:ptCount val="15"/>
                <c:pt idx="0">
                  <c:v>8.9465271794871806E-2</c:v>
                </c:pt>
                <c:pt idx="1">
                  <c:v>9.4492758974358992E-2</c:v>
                </c:pt>
                <c:pt idx="2">
                  <c:v>0.10077711794871796</c:v>
                </c:pt>
                <c:pt idx="3">
                  <c:v>0.10863256666666668</c:v>
                </c:pt>
                <c:pt idx="4">
                  <c:v>0.11845187756410258</c:v>
                </c:pt>
                <c:pt idx="5">
                  <c:v>0.13072601618589744</c:v>
                </c:pt>
                <c:pt idx="6">
                  <c:v>0.14606868946314103</c:v>
                </c:pt>
                <c:pt idx="7">
                  <c:v>0.16524703105969551</c:v>
                </c:pt>
                <c:pt idx="8">
                  <c:v>0.1892199580553886</c:v>
                </c:pt>
                <c:pt idx="9">
                  <c:v>0.21918611680000497</c:v>
                </c:pt>
                <c:pt idx="10">
                  <c:v>0.25664381523077545</c:v>
                </c:pt>
                <c:pt idx="11">
                  <c:v>0.30346593826923857</c:v>
                </c:pt>
                <c:pt idx="12">
                  <c:v>0.3619935920673174</c:v>
                </c:pt>
                <c:pt idx="13">
                  <c:v>0.43515315931491588</c:v>
                </c:pt>
                <c:pt idx="14">
                  <c:v>0.52660261837441413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2A1-429A-B6F2-4BDD35CFCEEA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Competitive!$BO$36:$BO$50</c:f>
              <c:numCache>
                <c:formatCode>General</c:formatCode>
                <c:ptCount val="15"/>
                <c:pt idx="0">
                  <c:v>9.3498256410256428E-2</c:v>
                </c:pt>
                <c:pt idx="1">
                  <c:v>9.9365948717948752E-2</c:v>
                </c:pt>
                <c:pt idx="2">
                  <c:v>0.10670056410256414</c:v>
                </c:pt>
                <c:pt idx="3">
                  <c:v>0.11586883333333335</c:v>
                </c:pt>
                <c:pt idx="4">
                  <c:v>0.12732916987179488</c:v>
                </c:pt>
                <c:pt idx="5">
                  <c:v>0.14165459054487178</c:v>
                </c:pt>
                <c:pt idx="6">
                  <c:v>0.15956136638621796</c:v>
                </c:pt>
                <c:pt idx="7">
                  <c:v>0.18194483618790064</c:v>
                </c:pt>
                <c:pt idx="8">
                  <c:v>0.20992417344000402</c:v>
                </c:pt>
                <c:pt idx="9">
                  <c:v>0.24489834500513316</c:v>
                </c:pt>
                <c:pt idx="10">
                  <c:v>0.28861605946154473</c:v>
                </c:pt>
                <c:pt idx="11">
                  <c:v>0.34326320253205911</c:v>
                </c:pt>
                <c:pt idx="12">
                  <c:v>0.41157213137020199</c:v>
                </c:pt>
                <c:pt idx="13">
                  <c:v>0.4969582924178807</c:v>
                </c:pt>
                <c:pt idx="14">
                  <c:v>0.60369099372747903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2A1-429A-B6F2-4BDD35CFCEEA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Competitive!$BP$36:$BP$50</c:f>
              <c:numCache>
                <c:formatCode>General</c:formatCode>
                <c:ptCount val="15"/>
                <c:pt idx="0">
                  <c:v>9.8539487179487184E-2</c:v>
                </c:pt>
                <c:pt idx="1">
                  <c:v>0.10545743589743591</c:v>
                </c:pt>
                <c:pt idx="2">
                  <c:v>0.1141048717948718</c:v>
                </c:pt>
                <c:pt idx="3">
                  <c:v>0.12491416666666669</c:v>
                </c:pt>
                <c:pt idx="4">
                  <c:v>0.13842578525641025</c:v>
                </c:pt>
                <c:pt idx="5">
                  <c:v>0.15531530849358974</c:v>
                </c:pt>
                <c:pt idx="6">
                  <c:v>0.1764272125400641</c:v>
                </c:pt>
                <c:pt idx="7">
                  <c:v>0.20281709259815703</c:v>
                </c:pt>
                <c:pt idx="8">
                  <c:v>0.23580444267077319</c:v>
                </c:pt>
                <c:pt idx="9">
                  <c:v>0.27703863026154341</c:v>
                </c:pt>
                <c:pt idx="10">
                  <c:v>0.32858136475000616</c:v>
                </c:pt>
                <c:pt idx="11">
                  <c:v>0.39300978286058469</c:v>
                </c:pt>
                <c:pt idx="12">
                  <c:v>0.47354530549880774</c:v>
                </c:pt>
                <c:pt idx="13">
                  <c:v>0.57421470879658654</c:v>
                </c:pt>
                <c:pt idx="14">
                  <c:v>0.70005146291881004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2A1-429A-B6F2-4BDD35CFCEEA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Competitive!$BQ$36:$BQ$50</c:f>
              <c:numCache>
                <c:formatCode>General</c:formatCode>
                <c:ptCount val="15"/>
                <c:pt idx="0">
                  <c:v>0.10484102564102564</c:v>
                </c:pt>
                <c:pt idx="1">
                  <c:v>0.11307179487179489</c:v>
                </c:pt>
                <c:pt idx="2">
                  <c:v>0.12336025641025641</c:v>
                </c:pt>
                <c:pt idx="3">
                  <c:v>0.13622083333333332</c:v>
                </c:pt>
                <c:pt idx="4">
                  <c:v>0.15229655448717946</c:v>
                </c:pt>
                <c:pt idx="5">
                  <c:v>0.17239120592948712</c:v>
                </c:pt>
                <c:pt idx="6">
                  <c:v>0.19750952023237175</c:v>
                </c:pt>
                <c:pt idx="7">
                  <c:v>0.22890741311097748</c:v>
                </c:pt>
                <c:pt idx="8">
                  <c:v>0.26815477920923469</c:v>
                </c:pt>
                <c:pt idx="9">
                  <c:v>0.31721398683205615</c:v>
                </c:pt>
                <c:pt idx="10">
                  <c:v>0.378537996360583</c:v>
                </c:pt>
                <c:pt idx="11">
                  <c:v>0.45519300827124165</c:v>
                </c:pt>
                <c:pt idx="12">
                  <c:v>0.55101177315956473</c:v>
                </c:pt>
                <c:pt idx="13">
                  <c:v>0.67078522926996875</c:v>
                </c:pt>
                <c:pt idx="14">
                  <c:v>0.82050204940797378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2A1-429A-B6F2-4BDD35CFCEEA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Competitive!$BR$36:$BR$50</c:f>
              <c:numCache>
                <c:formatCode>General</c:formatCode>
                <c:ptCount val="15"/>
                <c:pt idx="0">
                  <c:v>0.11271794871794873</c:v>
                </c:pt>
                <c:pt idx="1">
                  <c:v>0.1225897435897436</c:v>
                </c:pt>
                <c:pt idx="2">
                  <c:v>0.13492948717948716</c:v>
                </c:pt>
                <c:pt idx="3">
                  <c:v>0.15035416666666665</c:v>
                </c:pt>
                <c:pt idx="4">
                  <c:v>0.16963501602564099</c:v>
                </c:pt>
                <c:pt idx="5">
                  <c:v>0.19373607772435894</c:v>
                </c:pt>
                <c:pt idx="6">
                  <c:v>0.22386240484775638</c:v>
                </c:pt>
                <c:pt idx="7">
                  <c:v>0.26152031375200319</c:v>
                </c:pt>
                <c:pt idx="8">
                  <c:v>0.30859269988231164</c:v>
                </c:pt>
                <c:pt idx="9">
                  <c:v>0.36743318254519719</c:v>
                </c:pt>
                <c:pt idx="10">
                  <c:v>0.44098378587380421</c:v>
                </c:pt>
                <c:pt idx="11">
                  <c:v>0.53292204003456289</c:v>
                </c:pt>
                <c:pt idx="12">
                  <c:v>0.64784485773551126</c:v>
                </c:pt>
                <c:pt idx="13">
                  <c:v>0.79149837986169691</c:v>
                </c:pt>
                <c:pt idx="14">
                  <c:v>0.97106528251942859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2A1-429A-B6F2-4BDD35CFCEEA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Competitive!$BS$36:$BS$50</c:f>
              <c:numCache>
                <c:formatCode>General</c:formatCode>
                <c:ptCount val="15"/>
                <c:pt idx="0">
                  <c:v>0.12256410256410256</c:v>
                </c:pt>
                <c:pt idx="1">
                  <c:v>0.1344871794871795</c:v>
                </c:pt>
                <c:pt idx="2">
                  <c:v>0.14939102564102563</c:v>
                </c:pt>
                <c:pt idx="3">
                  <c:v>0.16802083333333331</c:v>
                </c:pt>
                <c:pt idx="4">
                  <c:v>0.19130809294871795</c:v>
                </c:pt>
                <c:pt idx="5">
                  <c:v>0.22041716746794868</c:v>
                </c:pt>
                <c:pt idx="6">
                  <c:v>0.25680351061698709</c:v>
                </c:pt>
                <c:pt idx="7">
                  <c:v>0.30228643955328516</c:v>
                </c:pt>
                <c:pt idx="8">
                  <c:v>0.35914010072365771</c:v>
                </c:pt>
                <c:pt idx="9">
                  <c:v>0.43020717718662349</c:v>
                </c:pt>
                <c:pt idx="10">
                  <c:v>0.51904102276533071</c:v>
                </c:pt>
                <c:pt idx="11">
                  <c:v>0.63008332973871461</c:v>
                </c:pt>
                <c:pt idx="12">
                  <c:v>0.76888621345544439</c:v>
                </c:pt>
                <c:pt idx="13">
                  <c:v>0.94238981810135658</c:v>
                </c:pt>
                <c:pt idx="14">
                  <c:v>1.159269323908747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2A1-429A-B6F2-4BDD35CFCEEA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Competitive!$AN$36:$AN$50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Competitive!$BT$36:$BT$50</c:f>
              <c:numCache>
                <c:formatCode>General</c:formatCode>
                <c:ptCount val="15"/>
                <c:pt idx="0">
                  <c:v>0.13487179487179488</c:v>
                </c:pt>
                <c:pt idx="1">
                  <c:v>0.14935897435897436</c:v>
                </c:pt>
                <c:pt idx="2">
                  <c:v>0.16746794871794868</c:v>
                </c:pt>
                <c:pt idx="3">
                  <c:v>0.1901041666666666</c:v>
                </c:pt>
                <c:pt idx="4">
                  <c:v>0.21839943910256404</c:v>
                </c:pt>
                <c:pt idx="5">
                  <c:v>0.25376852964743579</c:v>
                </c:pt>
                <c:pt idx="6">
                  <c:v>0.29797989282852561</c:v>
                </c:pt>
                <c:pt idx="7">
                  <c:v>0.35324409680488766</c:v>
                </c:pt>
                <c:pt idx="8">
                  <c:v>0.42232435177534039</c:v>
                </c:pt>
                <c:pt idx="9">
                  <c:v>0.5086746704884062</c:v>
                </c:pt>
                <c:pt idx="10">
                  <c:v>0.61661256887973859</c:v>
                </c:pt>
                <c:pt idx="11">
                  <c:v>0.75153494186890402</c:v>
                </c:pt>
                <c:pt idx="12">
                  <c:v>0.92018790810536066</c:v>
                </c:pt>
                <c:pt idx="13">
                  <c:v>1.1310041159009314</c:v>
                </c:pt>
                <c:pt idx="14">
                  <c:v>1.3945243756453951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2A1-429A-B6F2-4BDD35CFC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Uncompetitive!$X$21:$X$260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13.151003698459908</c:v>
                </c:pt>
                <c:pt idx="16">
                  <c:v>12.776231340023458</c:v>
                </c:pt>
                <c:pt idx="17">
                  <c:v>12.336770530306541</c:v>
                </c:pt>
                <c:pt idx="18">
                  <c:v>11.828205764190246</c:v>
                </c:pt>
                <c:pt idx="19">
                  <c:v>11.248573889001689</c:v>
                </c:pt>
                <c:pt idx="20">
                  <c:v>10.599310355349697</c:v>
                </c:pt>
                <c:pt idx="21">
                  <c:v>9.886037322978007</c:v>
                </c:pt>
                <c:pt idx="22">
                  <c:v>9.1189691636585888</c:v>
                </c:pt>
                <c:pt idx="23">
                  <c:v>8.3127274493154513</c:v>
                </c:pt>
                <c:pt idx="24">
                  <c:v>7.4854564185620935</c:v>
                </c:pt>
                <c:pt idx="25">
                  <c:v>6.6572999252809737</c:v>
                </c:pt>
                <c:pt idx="26">
                  <c:v>5.8484876803247143</c:v>
                </c:pt>
                <c:pt idx="27">
                  <c:v>5.0774042826792689</c:v>
                </c:pt>
                <c:pt idx="28">
                  <c:v>4.3590202476362858</c:v>
                </c:pt>
                <c:pt idx="29">
                  <c:v>3.7039472047919153</c:v>
                </c:pt>
                <c:pt idx="30">
                  <c:v>13.035014676702176</c:v>
                </c:pt>
                <c:pt idx="31">
                  <c:v>12.644154768302091</c:v>
                </c:pt>
                <c:pt idx="32">
                  <c:v>12.187351754593738</c:v>
                </c:pt>
                <c:pt idx="33">
                  <c:v>11.660757711501745</c:v>
                </c:pt>
                <c:pt idx="34">
                  <c:v>11.063229348725608</c:v>
                </c:pt>
                <c:pt idx="35">
                  <c:v>10.397250734546587</c:v>
                </c:pt>
                <c:pt idx="36">
                  <c:v>9.6696406409349063</c:v>
                </c:pt>
                <c:pt idx="37">
                  <c:v>8.8918176785649443</c:v>
                </c:pt>
                <c:pt idx="38">
                  <c:v>8.0794336827727378</c:v>
                </c:pt>
                <c:pt idx="39">
                  <c:v>7.2513064230263167</c:v>
                </c:pt>
                <c:pt idx="40">
                  <c:v>6.4277637978264286</c:v>
                </c:pt>
                <c:pt idx="41">
                  <c:v>5.6286895518338929</c:v>
                </c:pt>
                <c:pt idx="42">
                  <c:v>4.8716579257852004</c:v>
                </c:pt>
                <c:pt idx="43">
                  <c:v>4.1705151780722511</c:v>
                </c:pt>
                <c:pt idx="44">
                  <c:v>3.5346238813913788</c:v>
                </c:pt>
                <c:pt idx="45">
                  <c:v>12.892874207685152</c:v>
                </c:pt>
                <c:pt idx="46">
                  <c:v>12.482850154113734</c:v>
                </c:pt>
                <c:pt idx="47">
                  <c:v>12.00559218454309</c:v>
                </c:pt>
                <c:pt idx="48">
                  <c:v>11.457998770285137</c:v>
                </c:pt>
                <c:pt idx="49">
                  <c:v>10.839964574182137</c:v>
                </c:pt>
                <c:pt idx="50">
                  <c:v>10.155257688662546</c:v>
                </c:pt>
                <c:pt idx="51">
                  <c:v>9.4121120488597505</c:v>
                </c:pt>
                <c:pt idx="52">
                  <c:v>8.6233117175415082</c:v>
                </c:pt>
                <c:pt idx="53">
                  <c:v>7.8056066816448073</c:v>
                </c:pt>
                <c:pt idx="54">
                  <c:v>6.9784435482879159</c:v>
                </c:pt>
                <c:pt idx="55">
                  <c:v>6.1621824956119173</c:v>
                </c:pt>
                <c:pt idx="56">
                  <c:v>5.3761320065854017</c:v>
                </c:pt>
                <c:pt idx="57">
                  <c:v>4.636793017949941</c:v>
                </c:pt>
                <c:pt idx="58">
                  <c:v>3.9566351810565759</c:v>
                </c:pt>
                <c:pt idx="59">
                  <c:v>3.3435631069122729</c:v>
                </c:pt>
                <c:pt idx="60">
                  <c:v>12.719499297808412</c:v>
                </c:pt>
                <c:pt idx="61">
                  <c:v>12.286916113876226</c:v>
                </c:pt>
                <c:pt idx="62">
                  <c:v>11.785877106295818</c:v>
                </c:pt>
                <c:pt idx="63">
                  <c:v>11.214254912798777</c:v>
                </c:pt>
                <c:pt idx="64">
                  <c:v>10.573243974598155</c:v>
                </c:pt>
                <c:pt idx="65">
                  <c:v>9.8681594424860446</c:v>
                </c:pt>
                <c:pt idx="66">
                  <c:v>9.1088698555354597</c:v>
                </c:pt>
                <c:pt idx="67">
                  <c:v>8.3096537503699466</c:v>
                </c:pt>
                <c:pt idx="68">
                  <c:v>7.4883635114834046</c:v>
                </c:pt>
                <c:pt idx="69">
                  <c:v>6.6649455230198305</c:v>
                </c:pt>
                <c:pt idx="70">
                  <c:v>5.8595524483338588</c:v>
                </c:pt>
                <c:pt idx="71">
                  <c:v>5.0906141683888135</c:v>
                </c:pt>
                <c:pt idx="72">
                  <c:v>4.3732476253650869</c:v>
                </c:pt>
                <c:pt idx="73">
                  <c:v>3.7182758890682828</c:v>
                </c:pt>
                <c:pt idx="74">
                  <c:v>3.1319451637147768</c:v>
                </c:pt>
                <c:pt idx="75">
                  <c:v>12.509229414667967</c:v>
                </c:pt>
                <c:pt idx="76">
                  <c:v>12.050481770855404</c:v>
                </c:pt>
                <c:pt idx="77">
                  <c:v>11.522289449694545</c:v>
                </c:pt>
                <c:pt idx="78">
                  <c:v>10.923780497270378</c:v>
                </c:pt>
                <c:pt idx="79">
                  <c:v>10.257750176315156</c:v>
                </c:pt>
                <c:pt idx="80">
                  <c:v>9.5313351955948722</c:v>
                </c:pt>
                <c:pt idx="81">
                  <c:v>8.7562313119101525</c:v>
                </c:pt>
                <c:pt idx="82">
                  <c:v>7.9482729910739627</c:v>
                </c:pt>
                <c:pt idx="83">
                  <c:v>7.1263198557453595</c:v>
                </c:pt>
                <c:pt idx="84">
                  <c:v>6.3105768573238006</c:v>
                </c:pt>
                <c:pt idx="85">
                  <c:v>5.5206477863534316</c:v>
                </c:pt>
                <c:pt idx="86">
                  <c:v>4.7737090307870309</c:v>
                </c:pt>
                <c:pt idx="87">
                  <c:v>4.0831506909978517</c:v>
                </c:pt>
                <c:pt idx="88">
                  <c:v>3.4578845245229943</c:v>
                </c:pt>
                <c:pt idx="89">
                  <c:v>2.9023303904657611</c:v>
                </c:pt>
                <c:pt idx="90">
                  <c:v>12.255970479300588</c:v>
                </c:pt>
                <c:pt idx="91">
                  <c:v>11.767434183444381</c:v>
                </c:pt>
                <c:pt idx="92">
                  <c:v>11.20893383600284</c:v>
                </c:pt>
                <c:pt idx="93">
                  <c:v>10.581184898748486</c:v>
                </c:pt>
                <c:pt idx="94">
                  <c:v>9.8889077160788315</c:v>
                </c:pt>
                <c:pt idx="95">
                  <c:v>9.1413160496776271</c:v>
                </c:pt>
                <c:pt idx="96">
                  <c:v>8.3520569670350575</c:v>
                </c:pt>
                <c:pt idx="97">
                  <c:v>7.5384698226338784</c:v>
                </c:pt>
                <c:pt idx="98">
                  <c:v>6.7201894080180384</c:v>
                </c:pt>
                <c:pt idx="99">
                  <c:v>5.9173051629300994</c:v>
                </c:pt>
                <c:pt idx="100">
                  <c:v>5.1484293602352453</c:v>
                </c:pt>
                <c:pt idx="101">
                  <c:v>4.4290573396456923</c:v>
                </c:pt>
                <c:pt idx="102">
                  <c:v>3.7705075547248232</c:v>
                </c:pt>
                <c:pt idx="103">
                  <c:v>3.1795537953995363</c:v>
                </c:pt>
                <c:pt idx="104">
                  <c:v>2.6586827509445423</c:v>
                </c:pt>
                <c:pt idx="105">
                  <c:v>11.953461738212136</c:v>
                </c:pt>
                <c:pt idx="106">
                  <c:v>11.431789870204465</c:v>
                </c:pt>
                <c:pt idx="107">
                  <c:v>10.840419161273189</c:v>
                </c:pt>
                <c:pt idx="108">
                  <c:v>10.182019620425985</c:v>
                </c:pt>
                <c:pt idx="109">
                  <c:v>9.4635513393652708</c:v>
                </c:pt>
                <c:pt idx="110">
                  <c:v>8.6964939106610863</c:v>
                </c:pt>
                <c:pt idx="111">
                  <c:v>7.8964469614572561</c:v>
                </c:pt>
                <c:pt idx="112">
                  <c:v>7.0820430486029329</c:v>
                </c:pt>
                <c:pt idx="113">
                  <c:v>6.2732939991379313</c:v>
                </c:pt>
                <c:pt idx="114">
                  <c:v>5.4896640878191674</c:v>
                </c:pt>
                <c:pt idx="115">
                  <c:v>4.7482527768421852</c:v>
                </c:pt>
                <c:pt idx="116">
                  <c:v>4.0624334643220328</c:v>
                </c:pt>
                <c:pt idx="117">
                  <c:v>3.441150361353154</c:v>
                </c:pt>
                <c:pt idx="118">
                  <c:v>2.8888895440849245</c:v>
                </c:pt>
                <c:pt idx="119">
                  <c:v>2.4061866454303069</c:v>
                </c:pt>
                <c:pt idx="120">
                  <c:v>11.595697351680682</c:v>
                </c:pt>
                <c:pt idx="121">
                  <c:v>11.038233360978353</c:v>
                </c:pt>
                <c:pt idx="122">
                  <c:v>10.412505891609422</c:v>
                </c:pt>
                <c:pt idx="123">
                  <c:v>9.7235068955545625</c:v>
                </c:pt>
                <c:pt idx="124">
                  <c:v>8.9806879872720522</c:v>
                </c:pt>
                <c:pt idx="125">
                  <c:v>8.1978531058174369</c:v>
                </c:pt>
                <c:pt idx="126">
                  <c:v>7.3923736234313449</c:v>
                </c:pt>
                <c:pt idx="127">
                  <c:v>6.583764476848688</c:v>
                </c:pt>
                <c:pt idx="128">
                  <c:v>5.7918439407883566</c:v>
                </c:pt>
                <c:pt idx="129">
                  <c:v>5.0348326276743736</c:v>
                </c:pt>
                <c:pt idx="130">
                  <c:v>4.3277674522016847</c:v>
                </c:pt>
                <c:pt idx="131">
                  <c:v>3.6815038691451782</c:v>
                </c:pt>
                <c:pt idx="132">
                  <c:v>3.1024032520537848</c:v>
                </c:pt>
                <c:pt idx="133">
                  <c:v>2.5926277660746293</c:v>
                </c:pt>
                <c:pt idx="134">
                  <c:v>2.1508525465489829</c:v>
                </c:pt>
                <c:pt idx="135">
                  <c:v>11.177521511283448</c:v>
                </c:pt>
                <c:pt idx="136">
                  <c:v>10.582821486579244</c:v>
                </c:pt>
                <c:pt idx="137">
                  <c:v>9.9228874605132678</c:v>
                </c:pt>
                <c:pt idx="138">
                  <c:v>9.2053426581408822</c:v>
                </c:pt>
                <c:pt idx="139">
                  <c:v>8.4422469323783424</c:v>
                </c:pt>
                <c:pt idx="140">
                  <c:v>7.6495867400866979</c:v>
                </c:pt>
                <c:pt idx="141">
                  <c:v>6.8460941470440178</c:v>
                </c:pt>
                <c:pt idx="142">
                  <c:v>6.0515459405667018</c:v>
                </c:pt>
                <c:pt idx="143">
                  <c:v>5.2848547810547517</c:v>
                </c:pt>
                <c:pt idx="144">
                  <c:v>4.5623327544620169</c:v>
                </c:pt>
                <c:pt idx="145">
                  <c:v>3.8964508032301297</c:v>
                </c:pt>
                <c:pt idx="146">
                  <c:v>3.2952627425117749</c:v>
                </c:pt>
                <c:pt idx="147">
                  <c:v>2.762479839184659</c:v>
                </c:pt>
                <c:pt idx="148">
                  <c:v>2.2980414564250244</c:v>
                </c:pt>
                <c:pt idx="149">
                  <c:v>1.8989651116565482</c:v>
                </c:pt>
                <c:pt idx="150">
                  <c:v>10.695386613544416</c:v>
                </c:pt>
                <c:pt idx="151">
                  <c:v>10.063809714518101</c:v>
                </c:pt>
                <c:pt idx="152">
                  <c:v>9.3720216796489169</c:v>
                </c:pt>
                <c:pt idx="153">
                  <c:v>8.6304485100249835</c:v>
                </c:pt>
                <c:pt idx="154">
                  <c:v>7.8536599351655196</c:v>
                </c:pt>
                <c:pt idx="155">
                  <c:v>7.0594252975037257</c:v>
                </c:pt>
                <c:pt idx="156">
                  <c:v>6.2671812271869252</c:v>
                </c:pt>
                <c:pt idx="157">
                  <c:v>5.4961713723343371</c:v>
                </c:pt>
                <c:pt idx="158">
                  <c:v>4.7636248061055166</c:v>
                </c:pt>
                <c:pt idx="159">
                  <c:v>4.0833269003064911</c:v>
                </c:pt>
                <c:pt idx="160">
                  <c:v>3.4648106618378951</c:v>
                </c:pt>
                <c:pt idx="161">
                  <c:v>2.9132164258317346</c:v>
                </c:pt>
                <c:pt idx="162">
                  <c:v>2.4297077566229026</c:v>
                </c:pt>
                <c:pt idx="163">
                  <c:v>2.0122412992338665</c:v>
                </c:pt>
                <c:pt idx="164">
                  <c:v>1.6564765921477778</c:v>
                </c:pt>
                <c:pt idx="165">
                  <c:v>10.148215995670094</c:v>
                </c:pt>
                <c:pt idx="166">
                  <c:v>9.4824987113527381</c:v>
                </c:pt>
                <c:pt idx="167">
                  <c:v>8.7638676970578118</c:v>
                </c:pt>
                <c:pt idx="168">
                  <c:v>8.0054971080141684</c:v>
                </c:pt>
                <c:pt idx="169">
                  <c:v>7.2240876087332273</c:v>
                </c:pt>
                <c:pt idx="170">
                  <c:v>6.4385153639975714</c:v>
                </c:pt>
                <c:pt idx="171">
                  <c:v>5.6680598508742763</c:v>
                </c:pt>
                <c:pt idx="172">
                  <c:v>4.9305509076658902</c:v>
                </c:pt>
                <c:pt idx="173">
                  <c:v>4.2408022031891308</c:v>
                </c:pt>
                <c:pt idx="174">
                  <c:v>3.6096049098132332</c:v>
                </c:pt>
                <c:pt idx="175">
                  <c:v>3.0433862272159828</c:v>
                </c:pt>
                <c:pt idx="176">
                  <c:v>2.5444659232687283</c:v>
                </c:pt>
                <c:pt idx="177">
                  <c:v>2.1117303632577511</c:v>
                </c:pt>
                <c:pt idx="178">
                  <c:v>1.7415088549294657</c:v>
                </c:pt>
                <c:pt idx="179">
                  <c:v>1.4284664099273185</c:v>
                </c:pt>
                <c:pt idx="180">
                  <c:v>9.5382508315398162</c:v>
                </c:pt>
                <c:pt idx="181">
                  <c:v>8.8439385006122713</c:v>
                </c:pt>
                <c:pt idx="182">
                  <c:v>8.1063385331684348</c:v>
                </c:pt>
                <c:pt idx="183">
                  <c:v>7.3410210136726519</c:v>
                </c:pt>
                <c:pt idx="184">
                  <c:v>6.5661367282224452</c:v>
                </c:pt>
                <c:pt idx="185">
                  <c:v>5.800759932087419</c:v>
                </c:pt>
                <c:pt idx="186">
                  <c:v>5.0630470815963244</c:v>
                </c:pt>
                <c:pt idx="187">
                  <c:v>4.3685784851152292</c:v>
                </c:pt>
                <c:pt idx="188">
                  <c:v>3.7291895484723927</c:v>
                </c:pt>
                <c:pt idx="189">
                  <c:v>3.1524461137000053</c:v>
                </c:pt>
                <c:pt idx="190">
                  <c:v>2.6417427302263006</c:v>
                </c:pt>
                <c:pt idx="191">
                  <c:v>2.1968702985967599</c:v>
                </c:pt>
                <c:pt idx="192">
                  <c:v>1.8148432551012208</c:v>
                </c:pt>
                <c:pt idx="193">
                  <c:v>1.4907901312739451</c:v>
                </c:pt>
                <c:pt idx="194">
                  <c:v>1.2187659990874384</c:v>
                </c:pt>
                <c:pt idx="195">
                  <c:v>8.8717015468607823</c:v>
                </c:pt>
                <c:pt idx="196">
                  <c:v>8.1572892700271904</c:v>
                </c:pt>
                <c:pt idx="197">
                  <c:v>7.4112784455318552</c:v>
                </c:pt>
                <c:pt idx="198">
                  <c:v>6.6509630040182905</c:v>
                </c:pt>
                <c:pt idx="199">
                  <c:v>5.8950093172322759</c:v>
                </c:pt>
                <c:pt idx="200">
                  <c:v>5.1616612235887516</c:v>
                </c:pt>
                <c:pt idx="201">
                  <c:v>4.4670296501106419</c:v>
                </c:pt>
                <c:pt idx="202">
                  <c:v>3.8237947395103271</c:v>
                </c:pt>
                <c:pt idx="203">
                  <c:v>3.2405173563126128</c:v>
                </c:pt>
                <c:pt idx="204">
                  <c:v>2.7215832633107166</c:v>
                </c:pt>
                <c:pt idx="205">
                  <c:v>2.2676570704714498</c:v>
                </c:pt>
                <c:pt idx="206">
                  <c:v>1.8764470689467909</c:v>
                </c:pt>
                <c:pt idx="207">
                  <c:v>1.5435794358164983</c:v>
                </c:pt>
                <c:pt idx="208">
                  <c:v>1.2634264648459999</c:v>
                </c:pt>
                <c:pt idx="209">
                  <c:v>1.0297968818383665</c:v>
                </c:pt>
                <c:pt idx="210">
                  <c:v>8.1589958158995817</c:v>
                </c:pt>
                <c:pt idx="211">
                  <c:v>7.4356530028598655</c:v>
                </c:pt>
                <c:pt idx="212">
                  <c:v>6.6938425230637204</c:v>
                </c:pt>
                <c:pt idx="213">
                  <c:v>5.9516429014259149</c:v>
                </c:pt>
                <c:pt idx="214">
                  <c:v>5.2271703961215064</c:v>
                </c:pt>
                <c:pt idx="215">
                  <c:v>4.5368516957528371</c:v>
                </c:pt>
                <c:pt idx="216">
                  <c:v>3.8940277630840603</c:v>
                </c:pt>
                <c:pt idx="217">
                  <c:v>3.3081206073212761</c:v>
                </c:pt>
                <c:pt idx="218">
                  <c:v>2.7844286894864334</c:v>
                </c:pt>
                <c:pt idx="219">
                  <c:v>2.3244614525949689</c:v>
                </c:pt>
                <c:pt idx="220">
                  <c:v>1.9266299890367644</c:v>
                </c:pt>
                <c:pt idx="221">
                  <c:v>1.5870916635973911</c:v>
                </c:pt>
                <c:pt idx="222">
                  <c:v>1.3005825602021257</c:v>
                </c:pt>
                <c:pt idx="223">
                  <c:v>1.0611320079993132</c:v>
                </c:pt>
                <c:pt idx="224">
                  <c:v>0.86261231913587311</c:v>
                </c:pt>
                <c:pt idx="225">
                  <c:v>7.414448669201521</c:v>
                </c:pt>
                <c:pt idx="226">
                  <c:v>6.6952789699570818</c:v>
                </c:pt>
                <c:pt idx="227">
                  <c:v>5.9712918660287091</c:v>
                </c:pt>
                <c:pt idx="228">
                  <c:v>5.2602739726027412</c:v>
                </c:pt>
                <c:pt idx="229">
                  <c:v>4.5787663379958738</c:v>
                </c:pt>
                <c:pt idx="230">
                  <c:v>3.9405989442005049</c:v>
                </c:pt>
                <c:pt idx="231">
                  <c:v>3.3559311351771521</c:v>
                </c:pt>
                <c:pt idx="232">
                  <c:v>2.8309036415471769</c:v>
                </c:pt>
                <c:pt idx="233">
                  <c:v>2.3678483037889322</c:v>
                </c:pt>
                <c:pt idx="234">
                  <c:v>1.9658930511319654</c:v>
                </c:pt>
                <c:pt idx="235">
                  <c:v>1.6217638927094846</c:v>
                </c:pt>
                <c:pt idx="236">
                  <c:v>1.3306101210852783</c:v>
                </c:pt>
                <c:pt idx="237">
                  <c:v>1.0867345584435792</c:v>
                </c:pt>
                <c:pt idx="238">
                  <c:v>0.88417008032143485</c:v>
                </c:pt>
                <c:pt idx="239">
                  <c:v>0.71709036963745676</c:v>
                </c:pt>
              </c:numCache>
            </c:numRef>
          </c:xVal>
          <c:yVal>
            <c:numRef>
              <c:f>Uncompetitive!$Y$21:$Y$260</c:f>
              <c:numCache>
                <c:formatCode>General</c:formatCode>
                <c:ptCount val="240"/>
                <c:pt idx="0">
                  <c:v>15.331408682831631</c:v>
                </c:pt>
                <c:pt idx="1">
                  <c:v>14.580901060856156</c:v>
                </c:pt>
                <c:pt idx="2">
                  <c:v>13.740137030176866</c:v>
                </c:pt>
                <c:pt idx="3">
                  <c:v>12.816365332956231</c:v>
                </c:pt>
                <c:pt idx="4">
                  <c:v>11.822784141894878</c:v>
                </c:pt>
                <c:pt idx="5">
                  <c:v>10.778306768755842</c:v>
                </c:pt>
                <c:pt idx="6">
                  <c:v>9.7064212043620177</c:v>
                </c:pt>
                <c:pt idx="7">
                  <c:v>8.6332209852909454</c:v>
                </c:pt>
                <c:pt idx="8">
                  <c:v>7.584927119451029</c:v>
                </c:pt>
                <c:pt idx="9">
                  <c:v>6.5853844596225457</c:v>
                </c:pt>
                <c:pt idx="10">
                  <c:v>5.6540243931874663</c:v>
                </c:pt>
                <c:pt idx="11">
                  <c:v>4.8046349024553612</c:v>
                </c:pt>
                <c:pt idx="12">
                  <c:v>4.0450400037873173</c:v>
                </c:pt>
                <c:pt idx="13">
                  <c:v>3.377564525525615</c:v>
                </c:pt>
                <c:pt idx="14">
                  <c:v>2.8000220184752531</c:v>
                </c:pt>
                <c:pt idx="15">
                  <c:v>14.131637185417336</c:v>
                </c:pt>
                <c:pt idx="16">
                  <c:v>13.491544544761553</c:v>
                </c:pt>
                <c:pt idx="17">
                  <c:v>12.768602102726998</c:v>
                </c:pt>
                <c:pt idx="18">
                  <c:v>11.967037180483166</c:v>
                </c:pt>
                <c:pt idx="19">
                  <c:v>11.096306574553511</c:v>
                </c:pt>
                <c:pt idx="20">
                  <c:v>10.171224192945555</c:v>
                </c:pt>
                <c:pt idx="21">
                  <c:v>9.2113080762974437</c:v>
                </c:pt>
                <c:pt idx="22">
                  <c:v>8.2393189943043552</c:v>
                </c:pt>
                <c:pt idx="23">
                  <c:v>7.2791830418549921</c:v>
                </c:pt>
                <c:pt idx="24">
                  <c:v>6.3536820174920816</c:v>
                </c:pt>
                <c:pt idx="25">
                  <c:v>5.4823718786285909</c:v>
                </c:pt>
                <c:pt idx="26">
                  <c:v>4.6801144007604272</c:v>
                </c:pt>
                <c:pt idx="27">
                  <c:v>3.9564165179476558</c:v>
                </c:pt>
                <c:pt idx="28">
                  <c:v>3.3155514280730705</c:v>
                </c:pt>
                <c:pt idx="29">
                  <c:v>2.757269212977806</c:v>
                </c:pt>
                <c:pt idx="30">
                  <c:v>13.860471646007051</c:v>
                </c:pt>
                <c:pt idx="31">
                  <c:v>13.244172561037244</c:v>
                </c:pt>
                <c:pt idx="32">
                  <c:v>12.546812706704893</c:v>
                </c:pt>
                <c:pt idx="33">
                  <c:v>11.772007292045474</c:v>
                </c:pt>
                <c:pt idx="34">
                  <c:v>10.928426142508197</c:v>
                </c:pt>
                <c:pt idx="35">
                  <c:v>10.029990678555761</c:v>
                </c:pt>
                <c:pt idx="36">
                  <c:v>9.0953226489024601</c:v>
                </c:pt>
                <c:pt idx="37">
                  <c:v>8.1463964974409198</c:v>
                </c:pt>
                <c:pt idx="38">
                  <c:v>7.2065599634141915</c:v>
                </c:pt>
                <c:pt idx="39">
                  <c:v>6.2982817868680829</c:v>
                </c:pt>
                <c:pt idx="40">
                  <c:v>5.4410750013542701</c:v>
                </c:pt>
                <c:pt idx="41">
                  <c:v>4.6499862726456103</c:v>
                </c:pt>
                <c:pt idx="42">
                  <c:v>3.934864112186474</c:v>
                </c:pt>
                <c:pt idx="43">
                  <c:v>3.3004023339535276</c:v>
                </c:pt>
                <c:pt idx="44">
                  <c:v>2.7467842300779282</c:v>
                </c:pt>
                <c:pt idx="45">
                  <c:v>13.535806134532285</c:v>
                </c:pt>
                <c:pt idx="46">
                  <c:v>12.947428273755962</c:v>
                </c:pt>
                <c:pt idx="47">
                  <c:v>12.280180751805581</c:v>
                </c:pt>
                <c:pt idx="48">
                  <c:v>11.536980854934214</c:v>
                </c:pt>
                <c:pt idx="49">
                  <c:v>10.725586565388669</c:v>
                </c:pt>
                <c:pt idx="50">
                  <c:v>9.8588703105138276</c:v>
                </c:pt>
                <c:pt idx="51">
                  <c:v>8.9543847209881573</c:v>
                </c:pt>
                <c:pt idx="52">
                  <c:v>8.0331498291904175</c:v>
                </c:pt>
                <c:pt idx="53">
                  <c:v>7.1177938040144779</c:v>
                </c:pt>
                <c:pt idx="54">
                  <c:v>6.2303754461742349</c:v>
                </c:pt>
                <c:pt idx="55">
                  <c:v>5.3903206437915232</c:v>
                </c:pt>
                <c:pt idx="56">
                  <c:v>4.6128672400525277</c:v>
                </c:pt>
                <c:pt idx="57">
                  <c:v>3.908251575503995</c:v>
                </c:pt>
                <c:pt idx="58">
                  <c:v>3.2816595357141853</c:v>
                </c:pt>
                <c:pt idx="59">
                  <c:v>2.7337896079188098</c:v>
                </c:pt>
                <c:pt idx="60">
                  <c:v>13.150754620399541</c:v>
                </c:pt>
                <c:pt idx="61">
                  <c:v>12.594688067001973</c:v>
                </c:pt>
                <c:pt idx="62">
                  <c:v>11.962414592514996</c:v>
                </c:pt>
                <c:pt idx="63">
                  <c:v>11.256073489015675</c:v>
                </c:pt>
                <c:pt idx="64">
                  <c:v>10.482385641151224</c:v>
                </c:pt>
                <c:pt idx="65">
                  <c:v>9.6530093865268398</c:v>
                </c:pt>
                <c:pt idx="66">
                  <c:v>8.7842378864808168</c:v>
                </c:pt>
                <c:pt idx="67">
                  <c:v>7.8959435653909216</c:v>
                </c:pt>
                <c:pt idx="68">
                  <c:v>7.0098645771051302</c:v>
                </c:pt>
                <c:pt idx="69">
                  <c:v>6.1475243024354613</c:v>
                </c:pt>
                <c:pt idx="70">
                  <c:v>5.3281938908446644</c:v>
                </c:pt>
                <c:pt idx="71">
                  <c:v>4.5672935788428815</c:v>
                </c:pt>
                <c:pt idx="72">
                  <c:v>3.8754878763232092</c:v>
                </c:pt>
                <c:pt idx="73">
                  <c:v>3.2585282883367168</c:v>
                </c:pt>
                <c:pt idx="74">
                  <c:v>2.7177182138965637</c:v>
                </c:pt>
                <c:pt idx="75">
                  <c:v>12.699189160793592</c:v>
                </c:pt>
                <c:pt idx="76">
                  <c:v>12.179900985260383</c:v>
                </c:pt>
                <c:pt idx="77">
                  <c:v>11.58760844103298</c:v>
                </c:pt>
                <c:pt idx="78">
                  <c:v>10.923607625230057</c:v>
                </c:pt>
                <c:pt idx="79">
                  <c:v>10.193466651078712</c:v>
                </c:pt>
                <c:pt idx="80">
                  <c:v>9.4074653425841657</c:v>
                </c:pt>
                <c:pt idx="81">
                  <c:v>8.5804363237999652</c:v>
                </c:pt>
                <c:pt idx="82">
                  <c:v>7.7308890072341736</c:v>
                </c:pt>
                <c:pt idx="83">
                  <c:v>6.8794702571024668</c:v>
                </c:pt>
                <c:pt idx="84">
                  <c:v>6.0470083775513279</c:v>
                </c:pt>
                <c:pt idx="85">
                  <c:v>5.2525207352863674</c:v>
                </c:pt>
                <c:pt idx="86">
                  <c:v>4.5115773916890776</c:v>
                </c:pt>
                <c:pt idx="87">
                  <c:v>3.8352977366644612</c:v>
                </c:pt>
                <c:pt idx="88">
                  <c:v>3.2300687851107153</c:v>
                </c:pt>
                <c:pt idx="89">
                  <c:v>2.6978927592247461</c:v>
                </c:pt>
                <c:pt idx="90">
                  <c:v>12.17654727398676</c:v>
                </c:pt>
                <c:pt idx="91">
                  <c:v>11.698317885389953</c:v>
                </c:pt>
                <c:pt idx="92">
                  <c:v>11.150884316086195</c:v>
                </c:pt>
                <c:pt idx="93">
                  <c:v>10.534660386169106</c:v>
                </c:pt>
                <c:pt idx="94">
                  <c:v>9.8539687084220748</c:v>
                </c:pt>
                <c:pt idx="95">
                  <c:v>9.1175605824891637</c:v>
                </c:pt>
                <c:pt idx="96">
                  <c:v>8.3386080937847016</c:v>
                </c:pt>
                <c:pt idx="97">
                  <c:v>7.5340275464224957</c:v>
                </c:pt>
                <c:pt idx="98">
                  <c:v>6.7231441609447868</c:v>
                </c:pt>
                <c:pt idx="99">
                  <c:v>5.9258932323101963</c:v>
                </c:pt>
                <c:pt idx="100">
                  <c:v>5.1608992727679111</c:v>
                </c:pt>
                <c:pt idx="101">
                  <c:v>4.4438150433858326</c:v>
                </c:pt>
                <c:pt idx="102">
                  <c:v>3.7862172706235349</c:v>
                </c:pt>
                <c:pt idx="103">
                  <c:v>3.1951859344938125</c:v>
                </c:pt>
                <c:pt idx="104">
                  <c:v>2.6735140217686242</c:v>
                </c:pt>
                <c:pt idx="105">
                  <c:v>11.580780780438591</c:v>
                </c:pt>
                <c:pt idx="106">
                  <c:v>11.147370738708625</c:v>
                </c:pt>
                <c:pt idx="107">
                  <c:v>10.649189139715066</c:v>
                </c:pt>
                <c:pt idx="108">
                  <c:v>10.085766665243201</c:v>
                </c:pt>
                <c:pt idx="109">
                  <c:v>9.4601265529590517</c:v>
                </c:pt>
                <c:pt idx="110">
                  <c:v>8.7793740678133361</c:v>
                </c:pt>
                <c:pt idx="111">
                  <c:v>8.0548393734043788</c:v>
                </c:pt>
                <c:pt idx="112">
                  <c:v>7.3016146685833112</c:v>
                </c:pt>
                <c:pt idx="113">
                  <c:v>6.5374514007987008</c:v>
                </c:pt>
                <c:pt idx="114">
                  <c:v>5.7811552450588923</c:v>
                </c:pt>
                <c:pt idx="115">
                  <c:v>5.0507714199557476</c:v>
                </c:pt>
                <c:pt idx="116">
                  <c:v>4.3619218272041111</c:v>
                </c:pt>
                <c:pt idx="117">
                  <c:v>3.7266053641364825</c:v>
                </c:pt>
                <c:pt idx="118">
                  <c:v>3.1526277682415955</c:v>
                </c:pt>
                <c:pt idx="119">
                  <c:v>2.6436532497456233</c:v>
                </c:pt>
                <c:pt idx="120">
                  <c:v>10.913330042354813</c:v>
                </c:pt>
                <c:pt idx="121">
                  <c:v>10.527606954122135</c:v>
                </c:pt>
                <c:pt idx="122">
                  <c:v>10.082173800434271</c:v>
                </c:pt>
                <c:pt idx="123">
                  <c:v>9.5757260989646014</c:v>
                </c:pt>
                <c:pt idx="124">
                  <c:v>9.0099889517479816</c:v>
                </c:pt>
                <c:pt idx="125">
                  <c:v>8.3903574921248367</c:v>
                </c:pt>
                <c:pt idx="126">
                  <c:v>7.7261801663499234</c:v>
                </c:pt>
                <c:pt idx="127">
                  <c:v>7.0305143087303881</c:v>
                </c:pt>
                <c:pt idx="128">
                  <c:v>6.3192788638375985</c:v>
                </c:pt>
                <c:pt idx="129">
                  <c:v>5.6098808827276496</c:v>
                </c:pt>
                <c:pt idx="130">
                  <c:v>4.9195492796048246</c:v>
                </c:pt>
                <c:pt idx="131">
                  <c:v>4.2637042895396267</c:v>
                </c:pt>
                <c:pt idx="132">
                  <c:v>3.654679223693702</c:v>
                </c:pt>
                <c:pt idx="133">
                  <c:v>3.100998222802188</c:v>
                </c:pt>
                <c:pt idx="134">
                  <c:v>2.6072523890423964</c:v>
                </c:pt>
                <c:pt idx="135">
                  <c:v>10.179937480788904</c:v>
                </c:pt>
                <c:pt idx="136">
                  <c:v>9.843515754434474</c:v>
                </c:pt>
                <c:pt idx="137">
                  <c:v>9.453017238996285</c:v>
                </c:pt>
                <c:pt idx="138">
                  <c:v>9.0064049887011475</c:v>
                </c:pt>
                <c:pt idx="139">
                  <c:v>8.5041752820883101</c:v>
                </c:pt>
                <c:pt idx="140">
                  <c:v>7.9500227643114414</c:v>
                </c:pt>
                <c:pt idx="141">
                  <c:v>7.3512419996073088</c:v>
                </c:pt>
                <c:pt idx="142">
                  <c:v>6.7186928598585958</c:v>
                </c:pt>
                <c:pt idx="143">
                  <c:v>6.0662209933566027</c:v>
                </c:pt>
                <c:pt idx="144">
                  <c:v>5.4095495663218767</c:v>
                </c:pt>
                <c:pt idx="145">
                  <c:v>4.7648084702700677</c:v>
                </c:pt>
                <c:pt idx="146">
                  <c:v>4.1469821229717105</c:v>
                </c:pt>
                <c:pt idx="147">
                  <c:v>3.5685839554530947</c:v>
                </c:pt>
                <c:pt idx="148">
                  <c:v>3.0387916124871888</c:v>
                </c:pt>
                <c:pt idx="149">
                  <c:v>2.5631371117378654</c:v>
                </c:pt>
                <c:pt idx="150">
                  <c:v>9.3910695835696387</c:v>
                </c:pt>
                <c:pt idx="151">
                  <c:v>9.1040327994179222</c:v>
                </c:pt>
                <c:pt idx="152">
                  <c:v>8.7690035263900441</c:v>
                </c:pt>
                <c:pt idx="153">
                  <c:v>8.3833676190906736</c:v>
                </c:pt>
                <c:pt idx="154">
                  <c:v>7.946535025292734</c:v>
                </c:pt>
                <c:pt idx="155">
                  <c:v>7.4605978043797281</c:v>
                </c:pt>
                <c:pt idx="156">
                  <c:v>6.930816331091469</c:v>
                </c:pt>
                <c:pt idx="157">
                  <c:v>6.3657699576004747</c:v>
                </c:pt>
                <c:pt idx="158">
                  <c:v>5.7770412868521266</c:v>
                </c:pt>
                <c:pt idx="159">
                  <c:v>5.1783960619841531</c:v>
                </c:pt>
                <c:pt idx="160">
                  <c:v>4.5845537562796821</c:v>
                </c:pt>
                <c:pt idx="161">
                  <c:v>4.0097690055786206</c:v>
                </c:pt>
                <c:pt idx="162">
                  <c:v>3.4665059941742955</c:v>
                </c:pt>
                <c:pt idx="163">
                  <c:v>2.9644571492634779</c:v>
                </c:pt>
                <c:pt idx="164">
                  <c:v>2.5100488954155016</c:v>
                </c:pt>
                <c:pt idx="165">
                  <c:v>8.5617329270950293</c:v>
                </c:pt>
                <c:pt idx="166">
                  <c:v>8.3225089903830547</c:v>
                </c:pt>
                <c:pt idx="167">
                  <c:v>8.0416438721425614</c:v>
                </c:pt>
                <c:pt idx="168">
                  <c:v>7.716141808419005</c:v>
                </c:pt>
                <c:pt idx="169">
                  <c:v>7.34453535382307</c:v>
                </c:pt>
                <c:pt idx="170">
                  <c:v>6.9275029687685796</c:v>
                </c:pt>
                <c:pt idx="171">
                  <c:v>6.4683977924514888</c:v>
                </c:pt>
                <c:pt idx="172">
                  <c:v>5.973543320407674</c:v>
                </c:pt>
                <c:pt idx="173">
                  <c:v>5.4521575336233772</c:v>
                </c:pt>
                <c:pt idx="174">
                  <c:v>4.915825606328684</c:v>
                </c:pt>
                <c:pt idx="175">
                  <c:v>4.3775481407814132</c:v>
                </c:pt>
                <c:pt idx="176">
                  <c:v>3.8505143182231336</c:v>
                </c:pt>
                <c:pt idx="177">
                  <c:v>3.3468372652629643</c:v>
                </c:pt>
                <c:pt idx="178">
                  <c:v>2.8765014666466042</c:v>
                </c:pt>
                <c:pt idx="179">
                  <c:v>2.4467031303443081</c:v>
                </c:pt>
                <c:pt idx="180">
                  <c:v>7.7105707044826755</c:v>
                </c:pt>
                <c:pt idx="181">
                  <c:v>7.5160067568705573</c:v>
                </c:pt>
                <c:pt idx="182">
                  <c:v>7.286187610079736</c:v>
                </c:pt>
                <c:pt idx="183">
                  <c:v>7.0179502035400692</c:v>
                </c:pt>
                <c:pt idx="184">
                  <c:v>6.7092051036906284</c:v>
                </c:pt>
                <c:pt idx="185">
                  <c:v>6.3594841198849856</c:v>
                </c:pt>
                <c:pt idx="186">
                  <c:v>5.9704668117756157</c:v>
                </c:pt>
                <c:pt idx="187">
                  <c:v>5.5463692010827552</c:v>
                </c:pt>
                <c:pt idx="188">
                  <c:v>5.0940636504874215</c:v>
                </c:pt>
                <c:pt idx="189">
                  <c:v>4.6228252910392786</c:v>
                </c:pt>
                <c:pt idx="190">
                  <c:v>4.1436747922521544</c:v>
                </c:pt>
                <c:pt idx="191">
                  <c:v>3.6683938177261015</c:v>
                </c:pt>
                <c:pt idx="192">
                  <c:v>3.2083895391354194</c:v>
                </c:pt>
                <c:pt idx="193">
                  <c:v>2.7736340348613955</c:v>
                </c:pt>
                <c:pt idx="194">
                  <c:v>2.3718796230931001</c:v>
                </c:pt>
                <c:pt idx="195">
                  <c:v>6.8583007079173512</c:v>
                </c:pt>
                <c:pt idx="196">
                  <c:v>6.7039404989669347</c:v>
                </c:pt>
                <c:pt idx="197">
                  <c:v>6.5204940330941215</c:v>
                </c:pt>
                <c:pt idx="198">
                  <c:v>6.3048372648259363</c:v>
                </c:pt>
                <c:pt idx="199">
                  <c:v>6.0545302297856001</c:v>
                </c:pt>
                <c:pt idx="200">
                  <c:v>5.7682739232425346</c:v>
                </c:pt>
                <c:pt idx="201">
                  <c:v>5.446394146219407</c:v>
                </c:pt>
                <c:pt idx="202">
                  <c:v>5.0912671294142191</c:v>
                </c:pt>
                <c:pt idx="203">
                  <c:v>4.7075758038502045</c:v>
                </c:pt>
                <c:pt idx="204">
                  <c:v>4.302286248319759</c:v>
                </c:pt>
                <c:pt idx="205">
                  <c:v>3.8842749094666855</c:v>
                </c:pt>
                <c:pt idx="206">
                  <c:v>3.4636173657851033</c:v>
                </c:pt>
                <c:pt idx="207">
                  <c:v>3.0506454893977688</c:v>
                </c:pt>
                <c:pt idx="208">
                  <c:v>2.6549533078336109</c:v>
                </c:pt>
                <c:pt idx="209">
                  <c:v>2.2845488614547134</c:v>
                </c:pt>
                <c:pt idx="210">
                  <c:v>6.0257481407860958</c:v>
                </c:pt>
                <c:pt idx="211">
                  <c:v>5.9062633934178921</c:v>
                </c:pt>
                <c:pt idx="212">
                  <c:v>5.7634098518253518</c:v>
                </c:pt>
                <c:pt idx="213">
                  <c:v>5.59427540895084</c:v>
                </c:pt>
                <c:pt idx="214">
                  <c:v>5.3963231269860747</c:v>
                </c:pt>
                <c:pt idx="215">
                  <c:v>5.1677484836716756</c:v>
                </c:pt>
                <c:pt idx="216">
                  <c:v>4.9078911153492433</c:v>
                </c:pt>
                <c:pt idx="217">
                  <c:v>4.6176463792365565</c:v>
                </c:pt>
                <c:pt idx="218">
                  <c:v>4.2997928899877218</c:v>
                </c:pt>
                <c:pt idx="219">
                  <c:v>3.959136311986422</c:v>
                </c:pt>
                <c:pt idx="220">
                  <c:v>3.6023821583254358</c:v>
                </c:pt>
                <c:pt idx="221">
                  <c:v>3.2376994826936358</c:v>
                </c:pt>
                <c:pt idx="222">
                  <c:v>2.8740152813311246</c:v>
                </c:pt>
                <c:pt idx="223">
                  <c:v>2.5201597535907645</c:v>
                </c:pt>
                <c:pt idx="224">
                  <c:v>2.1840309613072098</c:v>
                </c:pt>
                <c:pt idx="225">
                  <c:v>5.2318568990498413</c:v>
                </c:pt>
                <c:pt idx="226">
                  <c:v>5.1415463882385728</c:v>
                </c:pt>
                <c:pt idx="227">
                  <c:v>5.0329500760154904</c:v>
                </c:pt>
                <c:pt idx="228">
                  <c:v>4.9034897768704155</c:v>
                </c:pt>
                <c:pt idx="229">
                  <c:v>4.7507384068918164</c:v>
                </c:pt>
                <c:pt idx="230">
                  <c:v>4.5726807183901634</c:v>
                </c:pt>
                <c:pt idx="231">
                  <c:v>4.3680381176254057</c:v>
                </c:pt>
                <c:pt idx="232">
                  <c:v>4.1366283505263164</c:v>
                </c:pt>
                <c:pt idx="233">
                  <c:v>3.8797047746179305</c:v>
                </c:pt>
                <c:pt idx="234">
                  <c:v>3.6001970954866498</c:v>
                </c:pt>
                <c:pt idx="235">
                  <c:v>3.3027681912665949</c:v>
                </c:pt>
                <c:pt idx="236">
                  <c:v>2.9936220203909327</c:v>
                </c:pt>
                <c:pt idx="237">
                  <c:v>2.6800491056462192</c:v>
                </c:pt>
                <c:pt idx="238">
                  <c:v>2.3697666786898015</c:v>
                </c:pt>
                <c:pt idx="239">
                  <c:v>2.0701739427632209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B3-4402-AB69-301FDACE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Uncompetitive!$AO$20:$AO$34</c:f>
              <c:numCache>
                <c:formatCode>General</c:formatCode>
                <c:ptCount val="15"/>
                <c:pt idx="0">
                  <c:v>15.331408682831631</c:v>
                </c:pt>
                <c:pt idx="1">
                  <c:v>14.580901060856156</c:v>
                </c:pt>
                <c:pt idx="2">
                  <c:v>13.740137030176866</c:v>
                </c:pt>
                <c:pt idx="3">
                  <c:v>12.816365332956231</c:v>
                </c:pt>
                <c:pt idx="4">
                  <c:v>11.822784141894878</c:v>
                </c:pt>
                <c:pt idx="5">
                  <c:v>10.778306768755842</c:v>
                </c:pt>
                <c:pt idx="6">
                  <c:v>9.7064212043620177</c:v>
                </c:pt>
                <c:pt idx="7">
                  <c:v>8.6332209852909454</c:v>
                </c:pt>
                <c:pt idx="8">
                  <c:v>7.584927119451029</c:v>
                </c:pt>
                <c:pt idx="9">
                  <c:v>6.5853844596225457</c:v>
                </c:pt>
                <c:pt idx="10">
                  <c:v>5.6540243931874663</c:v>
                </c:pt>
                <c:pt idx="11">
                  <c:v>4.8046349024553612</c:v>
                </c:pt>
                <c:pt idx="12">
                  <c:v>4.0450400037873173</c:v>
                </c:pt>
                <c:pt idx="13">
                  <c:v>3.377564525525615</c:v>
                </c:pt>
                <c:pt idx="14">
                  <c:v>2.8000220184752531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44-49F1-A580-AA693A9CD0A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Uncompetitive!$AP$20:$AP$34</c:f>
              <c:numCache>
                <c:formatCode>General</c:formatCode>
                <c:ptCount val="15"/>
                <c:pt idx="0">
                  <c:v>14.131637185417336</c:v>
                </c:pt>
                <c:pt idx="1">
                  <c:v>13.491544544761553</c:v>
                </c:pt>
                <c:pt idx="2">
                  <c:v>12.768602102726998</c:v>
                </c:pt>
                <c:pt idx="3">
                  <c:v>11.967037180483166</c:v>
                </c:pt>
                <c:pt idx="4">
                  <c:v>11.096306574553511</c:v>
                </c:pt>
                <c:pt idx="5">
                  <c:v>10.171224192945555</c:v>
                </c:pt>
                <c:pt idx="6">
                  <c:v>9.2113080762974437</c:v>
                </c:pt>
                <c:pt idx="7">
                  <c:v>8.2393189943043552</c:v>
                </c:pt>
                <c:pt idx="8">
                  <c:v>7.2791830418549921</c:v>
                </c:pt>
                <c:pt idx="9">
                  <c:v>6.3536820174920816</c:v>
                </c:pt>
                <c:pt idx="10">
                  <c:v>5.4823718786285909</c:v>
                </c:pt>
                <c:pt idx="11">
                  <c:v>4.6801144007604272</c:v>
                </c:pt>
                <c:pt idx="12">
                  <c:v>3.9564165179476558</c:v>
                </c:pt>
                <c:pt idx="13">
                  <c:v>3.3155514280730705</c:v>
                </c:pt>
                <c:pt idx="14">
                  <c:v>2.757269212977806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44-49F1-A580-AA693A9CD0A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Uncompetitive!$AQ$20:$AQ$34</c:f>
              <c:numCache>
                <c:formatCode>General</c:formatCode>
                <c:ptCount val="15"/>
                <c:pt idx="0">
                  <c:v>13.860471646007051</c:v>
                </c:pt>
                <c:pt idx="1">
                  <c:v>13.244172561037244</c:v>
                </c:pt>
                <c:pt idx="2">
                  <c:v>12.546812706704893</c:v>
                </c:pt>
                <c:pt idx="3">
                  <c:v>11.772007292045474</c:v>
                </c:pt>
                <c:pt idx="4">
                  <c:v>10.928426142508197</c:v>
                </c:pt>
                <c:pt idx="5">
                  <c:v>10.029990678555761</c:v>
                </c:pt>
                <c:pt idx="6">
                  <c:v>9.0953226489024601</c:v>
                </c:pt>
                <c:pt idx="7">
                  <c:v>8.1463964974409198</c:v>
                </c:pt>
                <c:pt idx="8">
                  <c:v>7.2065599634141915</c:v>
                </c:pt>
                <c:pt idx="9">
                  <c:v>6.2982817868680829</c:v>
                </c:pt>
                <c:pt idx="10">
                  <c:v>5.4410750013542701</c:v>
                </c:pt>
                <c:pt idx="11">
                  <c:v>4.6499862726456103</c:v>
                </c:pt>
                <c:pt idx="12">
                  <c:v>3.934864112186474</c:v>
                </c:pt>
                <c:pt idx="13">
                  <c:v>3.3004023339535276</c:v>
                </c:pt>
                <c:pt idx="14">
                  <c:v>2.7467842300779282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44-49F1-A580-AA693A9CD0A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Uncompetitive!$AR$20:$AR$34</c:f>
              <c:numCache>
                <c:formatCode>General</c:formatCode>
                <c:ptCount val="15"/>
                <c:pt idx="0">
                  <c:v>13.535806134532285</c:v>
                </c:pt>
                <c:pt idx="1">
                  <c:v>12.947428273755962</c:v>
                </c:pt>
                <c:pt idx="2">
                  <c:v>12.280180751805581</c:v>
                </c:pt>
                <c:pt idx="3">
                  <c:v>11.536980854934214</c:v>
                </c:pt>
                <c:pt idx="4">
                  <c:v>10.725586565388669</c:v>
                </c:pt>
                <c:pt idx="5">
                  <c:v>9.8588703105138276</c:v>
                </c:pt>
                <c:pt idx="6">
                  <c:v>8.9543847209881573</c:v>
                </c:pt>
                <c:pt idx="7">
                  <c:v>8.0331498291904175</c:v>
                </c:pt>
                <c:pt idx="8">
                  <c:v>7.1177938040144779</c:v>
                </c:pt>
                <c:pt idx="9">
                  <c:v>6.2303754461742349</c:v>
                </c:pt>
                <c:pt idx="10">
                  <c:v>5.3903206437915232</c:v>
                </c:pt>
                <c:pt idx="11">
                  <c:v>4.6128672400525277</c:v>
                </c:pt>
                <c:pt idx="12">
                  <c:v>3.908251575503995</c:v>
                </c:pt>
                <c:pt idx="13">
                  <c:v>3.2816595357141853</c:v>
                </c:pt>
                <c:pt idx="14">
                  <c:v>2.7337896079188098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44-49F1-A580-AA693A9CD0A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Uncompetitive!$AS$20:$AS$34</c:f>
              <c:numCache>
                <c:formatCode>General</c:formatCode>
                <c:ptCount val="15"/>
                <c:pt idx="0">
                  <c:v>13.150754620399541</c:v>
                </c:pt>
                <c:pt idx="1">
                  <c:v>12.594688067001973</c:v>
                </c:pt>
                <c:pt idx="2">
                  <c:v>11.962414592514996</c:v>
                </c:pt>
                <c:pt idx="3">
                  <c:v>11.256073489015675</c:v>
                </c:pt>
                <c:pt idx="4">
                  <c:v>10.482385641151224</c:v>
                </c:pt>
                <c:pt idx="5">
                  <c:v>9.6530093865268398</c:v>
                </c:pt>
                <c:pt idx="6">
                  <c:v>8.7842378864808168</c:v>
                </c:pt>
                <c:pt idx="7">
                  <c:v>7.8959435653909216</c:v>
                </c:pt>
                <c:pt idx="8">
                  <c:v>7.0098645771051302</c:v>
                </c:pt>
                <c:pt idx="9">
                  <c:v>6.1475243024354613</c:v>
                </c:pt>
                <c:pt idx="10">
                  <c:v>5.3281938908446644</c:v>
                </c:pt>
                <c:pt idx="11">
                  <c:v>4.5672935788428815</c:v>
                </c:pt>
                <c:pt idx="12">
                  <c:v>3.8754878763232092</c:v>
                </c:pt>
                <c:pt idx="13">
                  <c:v>3.2585282883367168</c:v>
                </c:pt>
                <c:pt idx="14">
                  <c:v>2.7177182138965637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44-49F1-A580-AA693A9CD0A1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Uncompetitive!$AT$20:$AT$34</c:f>
              <c:numCache>
                <c:formatCode>General</c:formatCode>
                <c:ptCount val="15"/>
                <c:pt idx="0">
                  <c:v>12.699189160793592</c:v>
                </c:pt>
                <c:pt idx="1">
                  <c:v>12.179900985260383</c:v>
                </c:pt>
                <c:pt idx="2">
                  <c:v>11.58760844103298</c:v>
                </c:pt>
                <c:pt idx="3">
                  <c:v>10.923607625230057</c:v>
                </c:pt>
                <c:pt idx="4">
                  <c:v>10.193466651078712</c:v>
                </c:pt>
                <c:pt idx="5">
                  <c:v>9.4074653425841657</c:v>
                </c:pt>
                <c:pt idx="6">
                  <c:v>8.5804363237999652</c:v>
                </c:pt>
                <c:pt idx="7">
                  <c:v>7.7308890072341736</c:v>
                </c:pt>
                <c:pt idx="8">
                  <c:v>6.8794702571024668</c:v>
                </c:pt>
                <c:pt idx="9">
                  <c:v>6.0470083775513279</c:v>
                </c:pt>
                <c:pt idx="10">
                  <c:v>5.2525207352863674</c:v>
                </c:pt>
                <c:pt idx="11">
                  <c:v>4.5115773916890776</c:v>
                </c:pt>
                <c:pt idx="12">
                  <c:v>3.8352977366644612</c:v>
                </c:pt>
                <c:pt idx="13">
                  <c:v>3.2300687851107153</c:v>
                </c:pt>
                <c:pt idx="14">
                  <c:v>2.6978927592247461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344-49F1-A580-AA693A9CD0A1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Uncompetitive!$AU$20:$AU$34</c:f>
              <c:numCache>
                <c:formatCode>General</c:formatCode>
                <c:ptCount val="15"/>
                <c:pt idx="0">
                  <c:v>12.17654727398676</c:v>
                </c:pt>
                <c:pt idx="1">
                  <c:v>11.698317885389953</c:v>
                </c:pt>
                <c:pt idx="2">
                  <c:v>11.150884316086195</c:v>
                </c:pt>
                <c:pt idx="3">
                  <c:v>10.534660386169106</c:v>
                </c:pt>
                <c:pt idx="4">
                  <c:v>9.8539687084220748</c:v>
                </c:pt>
                <c:pt idx="5">
                  <c:v>9.1175605824891637</c:v>
                </c:pt>
                <c:pt idx="6">
                  <c:v>8.3386080937847016</c:v>
                </c:pt>
                <c:pt idx="7">
                  <c:v>7.5340275464224957</c:v>
                </c:pt>
                <c:pt idx="8">
                  <c:v>6.7231441609447868</c:v>
                </c:pt>
                <c:pt idx="9">
                  <c:v>5.9258932323101963</c:v>
                </c:pt>
                <c:pt idx="10">
                  <c:v>5.1608992727679111</c:v>
                </c:pt>
                <c:pt idx="11">
                  <c:v>4.4438150433858326</c:v>
                </c:pt>
                <c:pt idx="12">
                  <c:v>3.7862172706235349</c:v>
                </c:pt>
                <c:pt idx="13">
                  <c:v>3.1951859344938125</c:v>
                </c:pt>
                <c:pt idx="14">
                  <c:v>2.6735140217686242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344-49F1-A580-AA693A9CD0A1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Uncompetitive!$AV$20:$AV$34</c:f>
              <c:numCache>
                <c:formatCode>General</c:formatCode>
                <c:ptCount val="15"/>
                <c:pt idx="0">
                  <c:v>11.580780780438591</c:v>
                </c:pt>
                <c:pt idx="1">
                  <c:v>11.147370738708625</c:v>
                </c:pt>
                <c:pt idx="2">
                  <c:v>10.649189139715066</c:v>
                </c:pt>
                <c:pt idx="3">
                  <c:v>10.085766665243201</c:v>
                </c:pt>
                <c:pt idx="4">
                  <c:v>9.4601265529590517</c:v>
                </c:pt>
                <c:pt idx="5">
                  <c:v>8.7793740678133361</c:v>
                </c:pt>
                <c:pt idx="6">
                  <c:v>8.0548393734043788</c:v>
                </c:pt>
                <c:pt idx="7">
                  <c:v>7.3016146685833112</c:v>
                </c:pt>
                <c:pt idx="8">
                  <c:v>6.5374514007987008</c:v>
                </c:pt>
                <c:pt idx="9">
                  <c:v>5.7811552450588923</c:v>
                </c:pt>
                <c:pt idx="10">
                  <c:v>5.0507714199557476</c:v>
                </c:pt>
                <c:pt idx="11">
                  <c:v>4.3619218272041111</c:v>
                </c:pt>
                <c:pt idx="12">
                  <c:v>3.7266053641364825</c:v>
                </c:pt>
                <c:pt idx="13">
                  <c:v>3.1526277682415955</c:v>
                </c:pt>
                <c:pt idx="14">
                  <c:v>2.6436532497456233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344-49F1-A580-AA693A9CD0A1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Uncompetitive!$AW$20:$AW$34</c:f>
              <c:numCache>
                <c:formatCode>General</c:formatCode>
                <c:ptCount val="15"/>
                <c:pt idx="0">
                  <c:v>10.913330042354813</c:v>
                </c:pt>
                <c:pt idx="1">
                  <c:v>10.527606954122135</c:v>
                </c:pt>
                <c:pt idx="2">
                  <c:v>10.082173800434271</c:v>
                </c:pt>
                <c:pt idx="3">
                  <c:v>9.5757260989646014</c:v>
                </c:pt>
                <c:pt idx="4">
                  <c:v>9.0099889517479816</c:v>
                </c:pt>
                <c:pt idx="5">
                  <c:v>8.3903574921248367</c:v>
                </c:pt>
                <c:pt idx="6">
                  <c:v>7.7261801663499234</c:v>
                </c:pt>
                <c:pt idx="7">
                  <c:v>7.0305143087303881</c:v>
                </c:pt>
                <c:pt idx="8">
                  <c:v>6.3192788638375985</c:v>
                </c:pt>
                <c:pt idx="9">
                  <c:v>5.6098808827276496</c:v>
                </c:pt>
                <c:pt idx="10">
                  <c:v>4.9195492796048246</c:v>
                </c:pt>
                <c:pt idx="11">
                  <c:v>4.2637042895396267</c:v>
                </c:pt>
                <c:pt idx="12">
                  <c:v>3.654679223693702</c:v>
                </c:pt>
                <c:pt idx="13">
                  <c:v>3.100998222802188</c:v>
                </c:pt>
                <c:pt idx="14">
                  <c:v>2.6072523890423964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344-49F1-A580-AA693A9CD0A1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Uncompetitive!$AX$20:$AX$34</c:f>
              <c:numCache>
                <c:formatCode>General</c:formatCode>
                <c:ptCount val="15"/>
                <c:pt idx="0">
                  <c:v>10.179937480788904</c:v>
                </c:pt>
                <c:pt idx="1">
                  <c:v>9.843515754434474</c:v>
                </c:pt>
                <c:pt idx="2">
                  <c:v>9.453017238996285</c:v>
                </c:pt>
                <c:pt idx="3">
                  <c:v>9.0064049887011475</c:v>
                </c:pt>
                <c:pt idx="4">
                  <c:v>8.5041752820883101</c:v>
                </c:pt>
                <c:pt idx="5">
                  <c:v>7.9500227643114414</c:v>
                </c:pt>
                <c:pt idx="6">
                  <c:v>7.3512419996073088</c:v>
                </c:pt>
                <c:pt idx="7">
                  <c:v>6.7186928598585958</c:v>
                </c:pt>
                <c:pt idx="8">
                  <c:v>6.0662209933566027</c:v>
                </c:pt>
                <c:pt idx="9">
                  <c:v>5.4095495663218767</c:v>
                </c:pt>
                <c:pt idx="10">
                  <c:v>4.7648084702700677</c:v>
                </c:pt>
                <c:pt idx="11">
                  <c:v>4.1469821229717105</c:v>
                </c:pt>
                <c:pt idx="12">
                  <c:v>3.5685839554530947</c:v>
                </c:pt>
                <c:pt idx="13">
                  <c:v>3.0387916124871888</c:v>
                </c:pt>
                <c:pt idx="14">
                  <c:v>2.5631371117378654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344-49F1-A580-AA693A9CD0A1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Uncompetitive!$AY$20:$AY$34</c:f>
              <c:numCache>
                <c:formatCode>General</c:formatCode>
                <c:ptCount val="15"/>
                <c:pt idx="0">
                  <c:v>9.3910695835696387</c:v>
                </c:pt>
                <c:pt idx="1">
                  <c:v>9.1040327994179222</c:v>
                </c:pt>
                <c:pt idx="2">
                  <c:v>8.7690035263900441</c:v>
                </c:pt>
                <c:pt idx="3">
                  <c:v>8.3833676190906736</c:v>
                </c:pt>
                <c:pt idx="4">
                  <c:v>7.946535025292734</c:v>
                </c:pt>
                <c:pt idx="5">
                  <c:v>7.4605978043797281</c:v>
                </c:pt>
                <c:pt idx="6">
                  <c:v>6.930816331091469</c:v>
                </c:pt>
                <c:pt idx="7">
                  <c:v>6.3657699576004747</c:v>
                </c:pt>
                <c:pt idx="8">
                  <c:v>5.7770412868521266</c:v>
                </c:pt>
                <c:pt idx="9">
                  <c:v>5.1783960619841531</c:v>
                </c:pt>
                <c:pt idx="10">
                  <c:v>4.5845537562796821</c:v>
                </c:pt>
                <c:pt idx="11">
                  <c:v>4.0097690055786206</c:v>
                </c:pt>
                <c:pt idx="12">
                  <c:v>3.4665059941742955</c:v>
                </c:pt>
                <c:pt idx="13">
                  <c:v>2.9644571492634779</c:v>
                </c:pt>
                <c:pt idx="14">
                  <c:v>2.5100488954155016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344-49F1-A580-AA693A9CD0A1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Uncompetitive!$AZ$20:$AZ$34</c:f>
              <c:numCache>
                <c:formatCode>General</c:formatCode>
                <c:ptCount val="15"/>
                <c:pt idx="0">
                  <c:v>8.5617329270950293</c:v>
                </c:pt>
                <c:pt idx="1">
                  <c:v>8.3225089903830547</c:v>
                </c:pt>
                <c:pt idx="2">
                  <c:v>8.0416438721425614</c:v>
                </c:pt>
                <c:pt idx="3">
                  <c:v>7.716141808419005</c:v>
                </c:pt>
                <c:pt idx="4">
                  <c:v>7.34453535382307</c:v>
                </c:pt>
                <c:pt idx="5">
                  <c:v>6.9275029687685796</c:v>
                </c:pt>
                <c:pt idx="6">
                  <c:v>6.4683977924514888</c:v>
                </c:pt>
                <c:pt idx="7">
                  <c:v>5.973543320407674</c:v>
                </c:pt>
                <c:pt idx="8">
                  <c:v>5.4521575336233772</c:v>
                </c:pt>
                <c:pt idx="9">
                  <c:v>4.915825606328684</c:v>
                </c:pt>
                <c:pt idx="10">
                  <c:v>4.3775481407814132</c:v>
                </c:pt>
                <c:pt idx="11">
                  <c:v>3.8505143182231336</c:v>
                </c:pt>
                <c:pt idx="12">
                  <c:v>3.3468372652629643</c:v>
                </c:pt>
                <c:pt idx="13">
                  <c:v>2.8765014666466042</c:v>
                </c:pt>
                <c:pt idx="14">
                  <c:v>2.4467031303443081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344-49F1-A580-AA693A9CD0A1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Uncompetitive!$BA$20:$BA$34</c:f>
              <c:numCache>
                <c:formatCode>General</c:formatCode>
                <c:ptCount val="15"/>
                <c:pt idx="0">
                  <c:v>7.7105707044826755</c:v>
                </c:pt>
                <c:pt idx="1">
                  <c:v>7.5160067568705573</c:v>
                </c:pt>
                <c:pt idx="2">
                  <c:v>7.286187610079736</c:v>
                </c:pt>
                <c:pt idx="3">
                  <c:v>7.0179502035400692</c:v>
                </c:pt>
                <c:pt idx="4">
                  <c:v>6.7092051036906284</c:v>
                </c:pt>
                <c:pt idx="5">
                  <c:v>6.3594841198849856</c:v>
                </c:pt>
                <c:pt idx="6">
                  <c:v>5.9704668117756157</c:v>
                </c:pt>
                <c:pt idx="7">
                  <c:v>5.5463692010827552</c:v>
                </c:pt>
                <c:pt idx="8">
                  <c:v>5.0940636504874215</c:v>
                </c:pt>
                <c:pt idx="9">
                  <c:v>4.6228252910392786</c:v>
                </c:pt>
                <c:pt idx="10">
                  <c:v>4.1436747922521544</c:v>
                </c:pt>
                <c:pt idx="11">
                  <c:v>3.6683938177261015</c:v>
                </c:pt>
                <c:pt idx="12">
                  <c:v>3.2083895391354194</c:v>
                </c:pt>
                <c:pt idx="13">
                  <c:v>2.7736340348613955</c:v>
                </c:pt>
                <c:pt idx="14">
                  <c:v>2.3718796230931001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344-49F1-A580-AA693A9CD0A1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Uncompetitive!$BB$20:$BB$34</c:f>
              <c:numCache>
                <c:formatCode>General</c:formatCode>
                <c:ptCount val="15"/>
                <c:pt idx="0">
                  <c:v>6.8583007079173512</c:v>
                </c:pt>
                <c:pt idx="1">
                  <c:v>6.7039404989669347</c:v>
                </c:pt>
                <c:pt idx="2">
                  <c:v>6.5204940330941215</c:v>
                </c:pt>
                <c:pt idx="3">
                  <c:v>6.3048372648259363</c:v>
                </c:pt>
                <c:pt idx="4">
                  <c:v>6.0545302297856001</c:v>
                </c:pt>
                <c:pt idx="5">
                  <c:v>5.7682739232425346</c:v>
                </c:pt>
                <c:pt idx="6">
                  <c:v>5.446394146219407</c:v>
                </c:pt>
                <c:pt idx="7">
                  <c:v>5.0912671294142191</c:v>
                </c:pt>
                <c:pt idx="8">
                  <c:v>4.7075758038502045</c:v>
                </c:pt>
                <c:pt idx="9">
                  <c:v>4.302286248319759</c:v>
                </c:pt>
                <c:pt idx="10">
                  <c:v>3.8842749094666855</c:v>
                </c:pt>
                <c:pt idx="11">
                  <c:v>3.4636173657851033</c:v>
                </c:pt>
                <c:pt idx="12">
                  <c:v>3.0506454893977688</c:v>
                </c:pt>
                <c:pt idx="13">
                  <c:v>2.6549533078336109</c:v>
                </c:pt>
                <c:pt idx="14">
                  <c:v>2.2845488614547134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344-49F1-A580-AA693A9CD0A1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Uncompetitive!$BC$20:$BC$34</c:f>
              <c:numCache>
                <c:formatCode>General</c:formatCode>
                <c:ptCount val="15"/>
                <c:pt idx="0">
                  <c:v>6.0257481407860958</c:v>
                </c:pt>
                <c:pt idx="1">
                  <c:v>5.9062633934178921</c:v>
                </c:pt>
                <c:pt idx="2">
                  <c:v>5.7634098518253518</c:v>
                </c:pt>
                <c:pt idx="3">
                  <c:v>5.59427540895084</c:v>
                </c:pt>
                <c:pt idx="4">
                  <c:v>5.3963231269860747</c:v>
                </c:pt>
                <c:pt idx="5">
                  <c:v>5.1677484836716756</c:v>
                </c:pt>
                <c:pt idx="6">
                  <c:v>4.9078911153492433</c:v>
                </c:pt>
                <c:pt idx="7">
                  <c:v>4.6176463792365565</c:v>
                </c:pt>
                <c:pt idx="8">
                  <c:v>4.2997928899877218</c:v>
                </c:pt>
                <c:pt idx="9">
                  <c:v>3.959136311986422</c:v>
                </c:pt>
                <c:pt idx="10">
                  <c:v>3.6023821583254358</c:v>
                </c:pt>
                <c:pt idx="11">
                  <c:v>3.2376994826936358</c:v>
                </c:pt>
                <c:pt idx="12">
                  <c:v>2.8740152813311246</c:v>
                </c:pt>
                <c:pt idx="13">
                  <c:v>2.5201597535907645</c:v>
                </c:pt>
                <c:pt idx="14">
                  <c:v>2.1840309613072098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344-49F1-A580-AA693A9CD0A1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Uncompetitive!$BD$20:$BD$34</c:f>
              <c:numCache>
                <c:formatCode>General</c:formatCode>
                <c:ptCount val="15"/>
                <c:pt idx="0">
                  <c:v>5.2318568990498413</c:v>
                </c:pt>
                <c:pt idx="1">
                  <c:v>5.1415463882385728</c:v>
                </c:pt>
                <c:pt idx="2">
                  <c:v>5.0329500760154904</c:v>
                </c:pt>
                <c:pt idx="3">
                  <c:v>4.9034897768704155</c:v>
                </c:pt>
                <c:pt idx="4">
                  <c:v>4.7507384068918164</c:v>
                </c:pt>
                <c:pt idx="5">
                  <c:v>4.5726807183901634</c:v>
                </c:pt>
                <c:pt idx="6">
                  <c:v>4.3680381176254057</c:v>
                </c:pt>
                <c:pt idx="7">
                  <c:v>4.1366283505263164</c:v>
                </c:pt>
                <c:pt idx="8">
                  <c:v>3.8797047746179305</c:v>
                </c:pt>
                <c:pt idx="9">
                  <c:v>3.6001970954866498</c:v>
                </c:pt>
                <c:pt idx="10">
                  <c:v>3.3027681912665949</c:v>
                </c:pt>
                <c:pt idx="11">
                  <c:v>2.9936220203909327</c:v>
                </c:pt>
                <c:pt idx="12">
                  <c:v>2.6800491056462192</c:v>
                </c:pt>
                <c:pt idx="13">
                  <c:v>2.3697666786898015</c:v>
                </c:pt>
                <c:pt idx="14">
                  <c:v>2.0701739427632209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344-49F1-A580-AA693A9CD0A1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344-49F1-A580-AA693A9CD0A1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Uncompetitive!$BF$20:$BF$34</c:f>
              <c:numCache>
                <c:formatCode>General</c:formatCode>
                <c:ptCount val="15"/>
                <c:pt idx="0">
                  <c:v>13.151003698459908</c:v>
                </c:pt>
                <c:pt idx="1">
                  <c:v>12.776231340023458</c:v>
                </c:pt>
                <c:pt idx="2">
                  <c:v>12.336770530306541</c:v>
                </c:pt>
                <c:pt idx="3">
                  <c:v>11.828205764190246</c:v>
                </c:pt>
                <c:pt idx="4">
                  <c:v>11.248573889001689</c:v>
                </c:pt>
                <c:pt idx="5">
                  <c:v>10.599310355349697</c:v>
                </c:pt>
                <c:pt idx="6">
                  <c:v>9.886037322978007</c:v>
                </c:pt>
                <c:pt idx="7">
                  <c:v>9.1189691636585888</c:v>
                </c:pt>
                <c:pt idx="8">
                  <c:v>8.3127274493154513</c:v>
                </c:pt>
                <c:pt idx="9">
                  <c:v>7.4854564185620935</c:v>
                </c:pt>
                <c:pt idx="10">
                  <c:v>6.6572999252809737</c:v>
                </c:pt>
                <c:pt idx="11">
                  <c:v>5.8484876803247143</c:v>
                </c:pt>
                <c:pt idx="12">
                  <c:v>5.0774042826792689</c:v>
                </c:pt>
                <c:pt idx="13">
                  <c:v>4.3590202476362858</c:v>
                </c:pt>
                <c:pt idx="14">
                  <c:v>3.7039472047919153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344-49F1-A580-AA693A9CD0A1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Uncompetitive!$BG$20:$BG$34</c:f>
              <c:numCache>
                <c:formatCode>General</c:formatCode>
                <c:ptCount val="15"/>
                <c:pt idx="0">
                  <c:v>13.035014676702176</c:v>
                </c:pt>
                <c:pt idx="1">
                  <c:v>12.644154768302091</c:v>
                </c:pt>
                <c:pt idx="2">
                  <c:v>12.187351754593738</c:v>
                </c:pt>
                <c:pt idx="3">
                  <c:v>11.660757711501745</c:v>
                </c:pt>
                <c:pt idx="4">
                  <c:v>11.063229348725608</c:v>
                </c:pt>
                <c:pt idx="5">
                  <c:v>10.397250734546587</c:v>
                </c:pt>
                <c:pt idx="6">
                  <c:v>9.6696406409349063</c:v>
                </c:pt>
                <c:pt idx="7">
                  <c:v>8.8918176785649443</c:v>
                </c:pt>
                <c:pt idx="8">
                  <c:v>8.0794336827727378</c:v>
                </c:pt>
                <c:pt idx="9">
                  <c:v>7.2513064230263167</c:v>
                </c:pt>
                <c:pt idx="10">
                  <c:v>6.4277637978264286</c:v>
                </c:pt>
                <c:pt idx="11">
                  <c:v>5.6286895518338929</c:v>
                </c:pt>
                <c:pt idx="12">
                  <c:v>4.8716579257852004</c:v>
                </c:pt>
                <c:pt idx="13">
                  <c:v>4.1705151780722511</c:v>
                </c:pt>
                <c:pt idx="14">
                  <c:v>3.5346238813913788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344-49F1-A580-AA693A9CD0A1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Uncompetitive!$BH$20:$BH$34</c:f>
              <c:numCache>
                <c:formatCode>General</c:formatCode>
                <c:ptCount val="15"/>
                <c:pt idx="0">
                  <c:v>12.892874207685152</c:v>
                </c:pt>
                <c:pt idx="1">
                  <c:v>12.482850154113734</c:v>
                </c:pt>
                <c:pt idx="2">
                  <c:v>12.00559218454309</c:v>
                </c:pt>
                <c:pt idx="3">
                  <c:v>11.457998770285137</c:v>
                </c:pt>
                <c:pt idx="4">
                  <c:v>10.839964574182137</c:v>
                </c:pt>
                <c:pt idx="5">
                  <c:v>10.155257688662546</c:v>
                </c:pt>
                <c:pt idx="6">
                  <c:v>9.4121120488597505</c:v>
                </c:pt>
                <c:pt idx="7">
                  <c:v>8.6233117175415082</c:v>
                </c:pt>
                <c:pt idx="8">
                  <c:v>7.8056066816448073</c:v>
                </c:pt>
                <c:pt idx="9">
                  <c:v>6.9784435482879159</c:v>
                </c:pt>
                <c:pt idx="10">
                  <c:v>6.1621824956119173</c:v>
                </c:pt>
                <c:pt idx="11">
                  <c:v>5.3761320065854017</c:v>
                </c:pt>
                <c:pt idx="12">
                  <c:v>4.636793017949941</c:v>
                </c:pt>
                <c:pt idx="13">
                  <c:v>3.9566351810565759</c:v>
                </c:pt>
                <c:pt idx="14">
                  <c:v>3.3435631069122729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344-49F1-A580-AA693A9CD0A1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Uncompetitive!$BI$20:$BI$34</c:f>
              <c:numCache>
                <c:formatCode>General</c:formatCode>
                <c:ptCount val="15"/>
                <c:pt idx="0">
                  <c:v>12.719499297808412</c:v>
                </c:pt>
                <c:pt idx="1">
                  <c:v>12.286916113876226</c:v>
                </c:pt>
                <c:pt idx="2">
                  <c:v>11.785877106295818</c:v>
                </c:pt>
                <c:pt idx="3">
                  <c:v>11.214254912798777</c:v>
                </c:pt>
                <c:pt idx="4">
                  <c:v>10.573243974598155</c:v>
                </c:pt>
                <c:pt idx="5">
                  <c:v>9.8681594424860446</c:v>
                </c:pt>
                <c:pt idx="6">
                  <c:v>9.1088698555354597</c:v>
                </c:pt>
                <c:pt idx="7">
                  <c:v>8.3096537503699466</c:v>
                </c:pt>
                <c:pt idx="8">
                  <c:v>7.4883635114834046</c:v>
                </c:pt>
                <c:pt idx="9">
                  <c:v>6.6649455230198305</c:v>
                </c:pt>
                <c:pt idx="10">
                  <c:v>5.8595524483338588</c:v>
                </c:pt>
                <c:pt idx="11">
                  <c:v>5.0906141683888135</c:v>
                </c:pt>
                <c:pt idx="12">
                  <c:v>4.3732476253650869</c:v>
                </c:pt>
                <c:pt idx="13">
                  <c:v>3.7182758890682828</c:v>
                </c:pt>
                <c:pt idx="14">
                  <c:v>3.1319451637147768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344-49F1-A580-AA693A9CD0A1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Uncompetitive!$BJ$20:$BJ$34</c:f>
              <c:numCache>
                <c:formatCode>General</c:formatCode>
                <c:ptCount val="15"/>
                <c:pt idx="0">
                  <c:v>12.509229414667967</c:v>
                </c:pt>
                <c:pt idx="1">
                  <c:v>12.050481770855404</c:v>
                </c:pt>
                <c:pt idx="2">
                  <c:v>11.522289449694545</c:v>
                </c:pt>
                <c:pt idx="3">
                  <c:v>10.923780497270378</c:v>
                </c:pt>
                <c:pt idx="4">
                  <c:v>10.257750176315156</c:v>
                </c:pt>
                <c:pt idx="5">
                  <c:v>9.5313351955948722</c:v>
                </c:pt>
                <c:pt idx="6">
                  <c:v>8.7562313119101525</c:v>
                </c:pt>
                <c:pt idx="7">
                  <c:v>7.9482729910739627</c:v>
                </c:pt>
                <c:pt idx="8">
                  <c:v>7.1263198557453595</c:v>
                </c:pt>
                <c:pt idx="9">
                  <c:v>6.3105768573238006</c:v>
                </c:pt>
                <c:pt idx="10">
                  <c:v>5.5206477863534316</c:v>
                </c:pt>
                <c:pt idx="11">
                  <c:v>4.7737090307870309</c:v>
                </c:pt>
                <c:pt idx="12">
                  <c:v>4.0831506909978517</c:v>
                </c:pt>
                <c:pt idx="13">
                  <c:v>3.4578845245229943</c:v>
                </c:pt>
                <c:pt idx="14">
                  <c:v>2.9023303904657611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344-49F1-A580-AA693A9CD0A1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Uncompetitive!$BK$20:$BK$34</c:f>
              <c:numCache>
                <c:formatCode>General</c:formatCode>
                <c:ptCount val="15"/>
                <c:pt idx="0">
                  <c:v>12.255970479300588</c:v>
                </c:pt>
                <c:pt idx="1">
                  <c:v>11.767434183444381</c:v>
                </c:pt>
                <c:pt idx="2">
                  <c:v>11.20893383600284</c:v>
                </c:pt>
                <c:pt idx="3">
                  <c:v>10.581184898748486</c:v>
                </c:pt>
                <c:pt idx="4">
                  <c:v>9.8889077160788315</c:v>
                </c:pt>
                <c:pt idx="5">
                  <c:v>9.1413160496776271</c:v>
                </c:pt>
                <c:pt idx="6">
                  <c:v>8.3520569670350575</c:v>
                </c:pt>
                <c:pt idx="7">
                  <c:v>7.5384698226338784</c:v>
                </c:pt>
                <c:pt idx="8">
                  <c:v>6.7201894080180384</c:v>
                </c:pt>
                <c:pt idx="9">
                  <c:v>5.9173051629300994</c:v>
                </c:pt>
                <c:pt idx="10">
                  <c:v>5.1484293602352453</c:v>
                </c:pt>
                <c:pt idx="11">
                  <c:v>4.4290573396456923</c:v>
                </c:pt>
                <c:pt idx="12">
                  <c:v>3.7705075547248232</c:v>
                </c:pt>
                <c:pt idx="13">
                  <c:v>3.1795537953995363</c:v>
                </c:pt>
                <c:pt idx="14">
                  <c:v>2.6586827509445423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344-49F1-A580-AA693A9CD0A1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Uncompetitive!$BL$20:$BL$34</c:f>
              <c:numCache>
                <c:formatCode>General</c:formatCode>
                <c:ptCount val="15"/>
                <c:pt idx="0">
                  <c:v>11.953461738212136</c:v>
                </c:pt>
                <c:pt idx="1">
                  <c:v>11.431789870204465</c:v>
                </c:pt>
                <c:pt idx="2">
                  <c:v>10.840419161273189</c:v>
                </c:pt>
                <c:pt idx="3">
                  <c:v>10.182019620425985</c:v>
                </c:pt>
                <c:pt idx="4">
                  <c:v>9.4635513393652708</c:v>
                </c:pt>
                <c:pt idx="5">
                  <c:v>8.6964939106610863</c:v>
                </c:pt>
                <c:pt idx="6">
                  <c:v>7.8964469614572561</c:v>
                </c:pt>
                <c:pt idx="7">
                  <c:v>7.0820430486029329</c:v>
                </c:pt>
                <c:pt idx="8">
                  <c:v>6.2732939991379313</c:v>
                </c:pt>
                <c:pt idx="9">
                  <c:v>5.4896640878191674</c:v>
                </c:pt>
                <c:pt idx="10">
                  <c:v>4.7482527768421852</c:v>
                </c:pt>
                <c:pt idx="11">
                  <c:v>4.0624334643220328</c:v>
                </c:pt>
                <c:pt idx="12">
                  <c:v>3.441150361353154</c:v>
                </c:pt>
                <c:pt idx="13">
                  <c:v>2.8888895440849245</c:v>
                </c:pt>
                <c:pt idx="14">
                  <c:v>2.4061866454303069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344-49F1-A580-AA693A9CD0A1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Uncompetitive!$BM$20:$BM$34</c:f>
              <c:numCache>
                <c:formatCode>General</c:formatCode>
                <c:ptCount val="15"/>
                <c:pt idx="0">
                  <c:v>11.595697351680682</c:v>
                </c:pt>
                <c:pt idx="1">
                  <c:v>11.038233360978353</c:v>
                </c:pt>
                <c:pt idx="2">
                  <c:v>10.412505891609422</c:v>
                </c:pt>
                <c:pt idx="3">
                  <c:v>9.7235068955545625</c:v>
                </c:pt>
                <c:pt idx="4">
                  <c:v>8.9806879872720522</c:v>
                </c:pt>
                <c:pt idx="5">
                  <c:v>8.1978531058174369</c:v>
                </c:pt>
                <c:pt idx="6">
                  <c:v>7.3923736234313449</c:v>
                </c:pt>
                <c:pt idx="7">
                  <c:v>6.583764476848688</c:v>
                </c:pt>
                <c:pt idx="8">
                  <c:v>5.7918439407883566</c:v>
                </c:pt>
                <c:pt idx="9">
                  <c:v>5.0348326276743736</c:v>
                </c:pt>
                <c:pt idx="10">
                  <c:v>4.3277674522016847</c:v>
                </c:pt>
                <c:pt idx="11">
                  <c:v>3.6815038691451782</c:v>
                </c:pt>
                <c:pt idx="12">
                  <c:v>3.1024032520537848</c:v>
                </c:pt>
                <c:pt idx="13">
                  <c:v>2.5926277660746293</c:v>
                </c:pt>
                <c:pt idx="14">
                  <c:v>2.1508525465489829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344-49F1-A580-AA693A9CD0A1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Uncompetitive!$BN$20:$BN$34</c:f>
              <c:numCache>
                <c:formatCode>General</c:formatCode>
                <c:ptCount val="15"/>
                <c:pt idx="0">
                  <c:v>11.177521511283448</c:v>
                </c:pt>
                <c:pt idx="1">
                  <c:v>10.582821486579244</c:v>
                </c:pt>
                <c:pt idx="2">
                  <c:v>9.9228874605132678</c:v>
                </c:pt>
                <c:pt idx="3">
                  <c:v>9.2053426581408822</c:v>
                </c:pt>
                <c:pt idx="4">
                  <c:v>8.4422469323783424</c:v>
                </c:pt>
                <c:pt idx="5">
                  <c:v>7.6495867400866979</c:v>
                </c:pt>
                <c:pt idx="6">
                  <c:v>6.8460941470440178</c:v>
                </c:pt>
                <c:pt idx="7">
                  <c:v>6.0515459405667018</c:v>
                </c:pt>
                <c:pt idx="8">
                  <c:v>5.2848547810547517</c:v>
                </c:pt>
                <c:pt idx="9">
                  <c:v>4.5623327544620169</c:v>
                </c:pt>
                <c:pt idx="10">
                  <c:v>3.8964508032301297</c:v>
                </c:pt>
                <c:pt idx="11">
                  <c:v>3.2952627425117749</c:v>
                </c:pt>
                <c:pt idx="12">
                  <c:v>2.762479839184659</c:v>
                </c:pt>
                <c:pt idx="13">
                  <c:v>2.2980414564250244</c:v>
                </c:pt>
                <c:pt idx="14">
                  <c:v>1.8989651116565482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344-49F1-A580-AA693A9CD0A1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Uncompetitive!$BO$20:$BO$34</c:f>
              <c:numCache>
                <c:formatCode>General</c:formatCode>
                <c:ptCount val="15"/>
                <c:pt idx="0">
                  <c:v>10.695386613544416</c:v>
                </c:pt>
                <c:pt idx="1">
                  <c:v>10.063809714518101</c:v>
                </c:pt>
                <c:pt idx="2">
                  <c:v>9.3720216796489169</c:v>
                </c:pt>
                <c:pt idx="3">
                  <c:v>8.6304485100249835</c:v>
                </c:pt>
                <c:pt idx="4">
                  <c:v>7.8536599351655196</c:v>
                </c:pt>
                <c:pt idx="5">
                  <c:v>7.0594252975037257</c:v>
                </c:pt>
                <c:pt idx="6">
                  <c:v>6.2671812271869252</c:v>
                </c:pt>
                <c:pt idx="7">
                  <c:v>5.4961713723343371</c:v>
                </c:pt>
                <c:pt idx="8">
                  <c:v>4.7636248061055166</c:v>
                </c:pt>
                <c:pt idx="9">
                  <c:v>4.0833269003064911</c:v>
                </c:pt>
                <c:pt idx="10">
                  <c:v>3.4648106618378951</c:v>
                </c:pt>
                <c:pt idx="11">
                  <c:v>2.9132164258317346</c:v>
                </c:pt>
                <c:pt idx="12">
                  <c:v>2.4297077566229026</c:v>
                </c:pt>
                <c:pt idx="13">
                  <c:v>2.0122412992338665</c:v>
                </c:pt>
                <c:pt idx="14">
                  <c:v>1.6564765921477778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344-49F1-A580-AA693A9CD0A1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Uncompetitive!$BP$20:$BP$34</c:f>
              <c:numCache>
                <c:formatCode>General</c:formatCode>
                <c:ptCount val="15"/>
                <c:pt idx="0">
                  <c:v>10.148215995670094</c:v>
                </c:pt>
                <c:pt idx="1">
                  <c:v>9.4824987113527381</c:v>
                </c:pt>
                <c:pt idx="2">
                  <c:v>8.7638676970578118</c:v>
                </c:pt>
                <c:pt idx="3">
                  <c:v>8.0054971080141684</c:v>
                </c:pt>
                <c:pt idx="4">
                  <c:v>7.2240876087332273</c:v>
                </c:pt>
                <c:pt idx="5">
                  <c:v>6.4385153639975714</c:v>
                </c:pt>
                <c:pt idx="6">
                  <c:v>5.6680598508742763</c:v>
                </c:pt>
                <c:pt idx="7">
                  <c:v>4.9305509076658902</c:v>
                </c:pt>
                <c:pt idx="8">
                  <c:v>4.2408022031891308</c:v>
                </c:pt>
                <c:pt idx="9">
                  <c:v>3.6096049098132332</c:v>
                </c:pt>
                <c:pt idx="10">
                  <c:v>3.0433862272159828</c:v>
                </c:pt>
                <c:pt idx="11">
                  <c:v>2.5444659232687283</c:v>
                </c:pt>
                <c:pt idx="12">
                  <c:v>2.1117303632577511</c:v>
                </c:pt>
                <c:pt idx="13">
                  <c:v>1.7415088549294657</c:v>
                </c:pt>
                <c:pt idx="14">
                  <c:v>1.4284664099273185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344-49F1-A580-AA693A9CD0A1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Uncompetitive!$BQ$20:$BQ$34</c:f>
              <c:numCache>
                <c:formatCode>General</c:formatCode>
                <c:ptCount val="15"/>
                <c:pt idx="0">
                  <c:v>9.5382508315398162</c:v>
                </c:pt>
                <c:pt idx="1">
                  <c:v>8.8439385006122713</c:v>
                </c:pt>
                <c:pt idx="2">
                  <c:v>8.1063385331684348</c:v>
                </c:pt>
                <c:pt idx="3">
                  <c:v>7.3410210136726519</c:v>
                </c:pt>
                <c:pt idx="4">
                  <c:v>6.5661367282224452</c:v>
                </c:pt>
                <c:pt idx="5">
                  <c:v>5.800759932087419</c:v>
                </c:pt>
                <c:pt idx="6">
                  <c:v>5.0630470815963244</c:v>
                </c:pt>
                <c:pt idx="7">
                  <c:v>4.3685784851152292</c:v>
                </c:pt>
                <c:pt idx="8">
                  <c:v>3.7291895484723927</c:v>
                </c:pt>
                <c:pt idx="9">
                  <c:v>3.1524461137000053</c:v>
                </c:pt>
                <c:pt idx="10">
                  <c:v>2.6417427302263006</c:v>
                </c:pt>
                <c:pt idx="11">
                  <c:v>2.1968702985967599</c:v>
                </c:pt>
                <c:pt idx="12">
                  <c:v>1.8148432551012208</c:v>
                </c:pt>
                <c:pt idx="13">
                  <c:v>1.4907901312739451</c:v>
                </c:pt>
                <c:pt idx="14">
                  <c:v>1.2187659990874384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344-49F1-A580-AA693A9CD0A1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Uncompetitive!$BR$20:$BR$34</c:f>
              <c:numCache>
                <c:formatCode>General</c:formatCode>
                <c:ptCount val="15"/>
                <c:pt idx="0">
                  <c:v>8.8717015468607823</c:v>
                </c:pt>
                <c:pt idx="1">
                  <c:v>8.1572892700271904</c:v>
                </c:pt>
                <c:pt idx="2">
                  <c:v>7.4112784455318552</c:v>
                </c:pt>
                <c:pt idx="3">
                  <c:v>6.6509630040182905</c:v>
                </c:pt>
                <c:pt idx="4">
                  <c:v>5.8950093172322759</c:v>
                </c:pt>
                <c:pt idx="5">
                  <c:v>5.1616612235887516</c:v>
                </c:pt>
                <c:pt idx="6">
                  <c:v>4.4670296501106419</c:v>
                </c:pt>
                <c:pt idx="7">
                  <c:v>3.8237947395103271</c:v>
                </c:pt>
                <c:pt idx="8">
                  <c:v>3.2405173563126128</c:v>
                </c:pt>
                <c:pt idx="9">
                  <c:v>2.7215832633107166</c:v>
                </c:pt>
                <c:pt idx="10">
                  <c:v>2.2676570704714498</c:v>
                </c:pt>
                <c:pt idx="11">
                  <c:v>1.8764470689467909</c:v>
                </c:pt>
                <c:pt idx="12">
                  <c:v>1.5435794358164983</c:v>
                </c:pt>
                <c:pt idx="13">
                  <c:v>1.2634264648459999</c:v>
                </c:pt>
                <c:pt idx="14">
                  <c:v>1.0297968818383665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344-49F1-A580-AA693A9CD0A1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Uncompetitive!$BS$20:$BS$34</c:f>
              <c:numCache>
                <c:formatCode>General</c:formatCode>
                <c:ptCount val="15"/>
                <c:pt idx="0">
                  <c:v>8.1589958158995817</c:v>
                </c:pt>
                <c:pt idx="1">
                  <c:v>7.4356530028598655</c:v>
                </c:pt>
                <c:pt idx="2">
                  <c:v>6.6938425230637204</c:v>
                </c:pt>
                <c:pt idx="3">
                  <c:v>5.9516429014259149</c:v>
                </c:pt>
                <c:pt idx="4">
                  <c:v>5.2271703961215064</c:v>
                </c:pt>
                <c:pt idx="5">
                  <c:v>4.5368516957528371</c:v>
                </c:pt>
                <c:pt idx="6">
                  <c:v>3.8940277630840603</c:v>
                </c:pt>
                <c:pt idx="7">
                  <c:v>3.3081206073212761</c:v>
                </c:pt>
                <c:pt idx="8">
                  <c:v>2.7844286894864334</c:v>
                </c:pt>
                <c:pt idx="9">
                  <c:v>2.3244614525949689</c:v>
                </c:pt>
                <c:pt idx="10">
                  <c:v>1.9266299890367644</c:v>
                </c:pt>
                <c:pt idx="11">
                  <c:v>1.5870916635973911</c:v>
                </c:pt>
                <c:pt idx="12">
                  <c:v>1.3005825602021257</c:v>
                </c:pt>
                <c:pt idx="13">
                  <c:v>1.0611320079993132</c:v>
                </c:pt>
                <c:pt idx="14">
                  <c:v>0.86261231913587311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344-49F1-A580-AA693A9CD0A1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Uncompetitive!$AN$20:$AN$34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Uncompetitive!$BT$20:$BT$34</c:f>
              <c:numCache>
                <c:formatCode>General</c:formatCode>
                <c:ptCount val="15"/>
                <c:pt idx="0">
                  <c:v>7.414448669201521</c:v>
                </c:pt>
                <c:pt idx="1">
                  <c:v>6.6952789699570818</c:v>
                </c:pt>
                <c:pt idx="2">
                  <c:v>5.9712918660287091</c:v>
                </c:pt>
                <c:pt idx="3">
                  <c:v>5.2602739726027412</c:v>
                </c:pt>
                <c:pt idx="4">
                  <c:v>4.5787663379958738</c:v>
                </c:pt>
                <c:pt idx="5">
                  <c:v>3.9405989442005049</c:v>
                </c:pt>
                <c:pt idx="6">
                  <c:v>3.3559311351771521</c:v>
                </c:pt>
                <c:pt idx="7">
                  <c:v>2.8309036415471769</c:v>
                </c:pt>
                <c:pt idx="8">
                  <c:v>2.3678483037889322</c:v>
                </c:pt>
                <c:pt idx="9">
                  <c:v>1.9658930511319654</c:v>
                </c:pt>
                <c:pt idx="10">
                  <c:v>1.6217638927094846</c:v>
                </c:pt>
                <c:pt idx="11">
                  <c:v>1.3306101210852783</c:v>
                </c:pt>
                <c:pt idx="12">
                  <c:v>1.0867345584435792</c:v>
                </c:pt>
                <c:pt idx="13">
                  <c:v>0.88417008032143485</c:v>
                </c:pt>
                <c:pt idx="14">
                  <c:v>0.71709036963745676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344-49F1-A580-AA693A9CD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0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4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chart" Target="../charts/chart38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2.xml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chart" Target="../charts/chart46.xml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496534</xdr:colOff>
      <xdr:row>22</xdr:row>
      <xdr:rowOff>3</xdr:rowOff>
    </xdr:from>
    <xdr:to>
      <xdr:col>12</xdr:col>
      <xdr:colOff>239888</xdr:colOff>
      <xdr:row>36</xdr:row>
      <xdr:rowOff>154528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72320</xdr:colOff>
      <xdr:row>61</xdr:row>
      <xdr:rowOff>92606</xdr:rowOff>
    </xdr:from>
    <xdr:to>
      <xdr:col>14</xdr:col>
      <xdr:colOff>230764</xdr:colOff>
      <xdr:row>76</xdr:row>
      <xdr:rowOff>55339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572381</xdr:colOff>
      <xdr:row>76</xdr:row>
      <xdr:rowOff>57325</xdr:rowOff>
    </xdr:from>
    <xdr:to>
      <xdr:col>10</xdr:col>
      <xdr:colOff>81715</xdr:colOff>
      <xdr:row>91</xdr:row>
      <xdr:rowOff>29688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76</xdr:row>
      <xdr:rowOff>65263</xdr:rowOff>
    </xdr:from>
    <xdr:to>
      <xdr:col>4</xdr:col>
      <xdr:colOff>573175</xdr:colOff>
      <xdr:row>91</xdr:row>
      <xdr:rowOff>37626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77610</xdr:colOff>
      <xdr:row>92</xdr:row>
      <xdr:rowOff>28221</xdr:rowOff>
    </xdr:from>
    <xdr:to>
      <xdr:col>14</xdr:col>
      <xdr:colOff>236054</xdr:colOff>
      <xdr:row>107</xdr:row>
      <xdr:rowOff>1754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557387</xdr:colOff>
      <xdr:row>107</xdr:row>
      <xdr:rowOff>-1</xdr:rowOff>
    </xdr:from>
    <xdr:to>
      <xdr:col>10</xdr:col>
      <xdr:colOff>66721</xdr:colOff>
      <xdr:row>121</xdr:row>
      <xdr:rowOff>156977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107</xdr:row>
      <xdr:rowOff>-1</xdr:rowOff>
    </xdr:from>
    <xdr:to>
      <xdr:col>4</xdr:col>
      <xdr:colOff>573175</xdr:colOff>
      <xdr:row>121</xdr:row>
      <xdr:rowOff>156977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56444</xdr:colOff>
      <xdr:row>121</xdr:row>
      <xdr:rowOff>148165</xdr:rowOff>
    </xdr:from>
    <xdr:to>
      <xdr:col>14</xdr:col>
      <xdr:colOff>214888</xdr:colOff>
      <xdr:row>136</xdr:row>
      <xdr:rowOff>121699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578555</xdr:colOff>
      <xdr:row>136</xdr:row>
      <xdr:rowOff>134056</xdr:rowOff>
    </xdr:from>
    <xdr:to>
      <xdr:col>10</xdr:col>
      <xdr:colOff>76640</xdr:colOff>
      <xdr:row>151</xdr:row>
      <xdr:rowOff>107589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136</xdr:row>
      <xdr:rowOff>127000</xdr:rowOff>
    </xdr:from>
    <xdr:to>
      <xdr:col>4</xdr:col>
      <xdr:colOff>573175</xdr:colOff>
      <xdr:row>151</xdr:row>
      <xdr:rowOff>100533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84666</xdr:colOff>
      <xdr:row>152</xdr:row>
      <xdr:rowOff>21167</xdr:rowOff>
    </xdr:from>
    <xdr:to>
      <xdr:col>14</xdr:col>
      <xdr:colOff>243110</xdr:colOff>
      <xdr:row>166</xdr:row>
      <xdr:rowOff>178145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571499</xdr:colOff>
      <xdr:row>166</xdr:row>
      <xdr:rowOff>169332</xdr:rowOff>
    </xdr:from>
    <xdr:to>
      <xdr:col>10</xdr:col>
      <xdr:colOff>80833</xdr:colOff>
      <xdr:row>181</xdr:row>
      <xdr:rowOff>142866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166</xdr:row>
      <xdr:rowOff>169333</xdr:rowOff>
    </xdr:from>
    <xdr:to>
      <xdr:col>4</xdr:col>
      <xdr:colOff>574722</xdr:colOff>
      <xdr:row>181</xdr:row>
      <xdr:rowOff>142867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98760</xdr:colOff>
      <xdr:row>182</xdr:row>
      <xdr:rowOff>42287</xdr:rowOff>
    </xdr:from>
    <xdr:to>
      <xdr:col>14</xdr:col>
      <xdr:colOff>257204</xdr:colOff>
      <xdr:row>197</xdr:row>
      <xdr:rowOff>15820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585594</xdr:colOff>
      <xdr:row>197</xdr:row>
      <xdr:rowOff>21121</xdr:rowOff>
    </xdr:from>
    <xdr:to>
      <xdr:col>10</xdr:col>
      <xdr:colOff>94928</xdr:colOff>
      <xdr:row>211</xdr:row>
      <xdr:rowOff>178099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21150</xdr:colOff>
      <xdr:row>197</xdr:row>
      <xdr:rowOff>28176</xdr:rowOff>
    </xdr:from>
    <xdr:to>
      <xdr:col>4</xdr:col>
      <xdr:colOff>595872</xdr:colOff>
      <xdr:row>212</xdr:row>
      <xdr:rowOff>1710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246944</xdr:colOff>
      <xdr:row>22</xdr:row>
      <xdr:rowOff>3</xdr:rowOff>
    </xdr:from>
    <xdr:to>
      <xdr:col>15</xdr:col>
      <xdr:colOff>948375</xdr:colOff>
      <xdr:row>36</xdr:row>
      <xdr:rowOff>154528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557376</xdr:colOff>
      <xdr:row>44</xdr:row>
      <xdr:rowOff>162268</xdr:rowOff>
    </xdr:from>
    <xdr:to>
      <xdr:col>12</xdr:col>
      <xdr:colOff>253977</xdr:colOff>
      <xdr:row>61</xdr:row>
      <xdr:rowOff>176381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557376" y="8233824"/>
          <a:ext cx="7126101" cy="3132668"/>
          <a:chOff x="141112" y="7972778"/>
          <a:chExt cx="7126101" cy="3132668"/>
        </a:xfrm>
      </xdr:grpSpPr>
      <xdr:graphicFrame macro="">
        <xdr:nvGraphicFramePr>
          <xdr:cNvPr id="33" name="Chart 1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GraphicFramePr>
            <a:graphicFrameLocks/>
          </xdr:cNvGraphicFramePr>
        </xdr:nvGraphicFramePr>
        <xdr:xfrm>
          <a:off x="141112" y="7972778"/>
          <a:ext cx="6371167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32" name="Chart 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GraphicFramePr>
            <a:graphicFrameLocks/>
          </xdr:cNvGraphicFramePr>
        </xdr:nvGraphicFramePr>
        <xdr:xfrm>
          <a:off x="395103" y="7972779"/>
          <a:ext cx="6872110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10</xdr:col>
      <xdr:colOff>84667</xdr:colOff>
      <xdr:row>76</xdr:row>
      <xdr:rowOff>56443</xdr:rowOff>
    </xdr:from>
    <xdr:to>
      <xdr:col>14</xdr:col>
      <xdr:colOff>243111</xdr:colOff>
      <xdr:row>91</xdr:row>
      <xdr:rowOff>19177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70555</xdr:colOff>
      <xdr:row>106</xdr:row>
      <xdr:rowOff>176389</xdr:rowOff>
    </xdr:from>
    <xdr:to>
      <xdr:col>14</xdr:col>
      <xdr:colOff>228999</xdr:colOff>
      <xdr:row>121</xdr:row>
      <xdr:rowOff>149922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70555</xdr:colOff>
      <xdr:row>136</xdr:row>
      <xdr:rowOff>127001</xdr:rowOff>
    </xdr:from>
    <xdr:to>
      <xdr:col>14</xdr:col>
      <xdr:colOff>228999</xdr:colOff>
      <xdr:row>151</xdr:row>
      <xdr:rowOff>100534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77611</xdr:colOff>
      <xdr:row>166</xdr:row>
      <xdr:rowOff>169334</xdr:rowOff>
    </xdr:from>
    <xdr:to>
      <xdr:col>14</xdr:col>
      <xdr:colOff>236055</xdr:colOff>
      <xdr:row>181</xdr:row>
      <xdr:rowOff>142868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105817</xdr:colOff>
      <xdr:row>197</xdr:row>
      <xdr:rowOff>21120</xdr:rowOff>
    </xdr:from>
    <xdr:to>
      <xdr:col>14</xdr:col>
      <xdr:colOff>264261</xdr:colOff>
      <xdr:row>211</xdr:row>
      <xdr:rowOff>178098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oneCellAnchor>
    <xdr:from>
      <xdr:col>13</xdr:col>
      <xdr:colOff>0</xdr:colOff>
      <xdr:row>44</xdr:row>
      <xdr:rowOff>0</xdr:rowOff>
    </xdr:from>
    <xdr:ext cx="1892248" cy="38036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D4B0E241-53B0-4F99-9BA4-AAAEA05B8158}"/>
                </a:ext>
              </a:extLst>
            </xdr:cNvPr>
            <xdr:cNvSpPr txBox="1"/>
          </xdr:nvSpPr>
          <xdr:spPr>
            <a:xfrm>
              <a:off x="8036278" y="8071556"/>
              <a:ext cx="1892248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CA" sz="1100" b="0" i="1">
                        <a:latin typeface="Cambria Math" panose="02040503050406030204" pitchFamily="18" charset="0"/>
                      </a:rPr>
                      <m:t>𝐵𝐼𝐶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𝑛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𝑙𝑜𝑔</m:t>
                    </m:r>
                    <m:d>
                      <m:d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CA" sz="1100" b="0" i="1">
                                <a:latin typeface="Cambria Math" panose="02040503050406030204" pitchFamily="18" charset="0"/>
                              </a:rPr>
                              <m:t>𝑅𝑆𝑆</m:t>
                            </m:r>
                          </m:num>
                          <m:den>
                            <m:r>
                              <a:rPr lang="en-CA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den>
                        </m:f>
                      </m:e>
                    </m:d>
                    <m:r>
                      <a:rPr lang="en-CA" sz="11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𝑘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𝑙𝑜𝑔</m:t>
                    </m:r>
                    <m:d>
                      <m:d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</m:d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D4B0E241-53B0-4F99-9BA4-AAAEA05B8158}"/>
                </a:ext>
              </a:extLst>
            </xdr:cNvPr>
            <xdr:cNvSpPr txBox="1"/>
          </xdr:nvSpPr>
          <xdr:spPr>
            <a:xfrm>
              <a:off x="8036278" y="8071556"/>
              <a:ext cx="1892248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CA" sz="1100" b="0" i="0">
                  <a:latin typeface="Cambria Math" panose="02040503050406030204" pitchFamily="18" charset="0"/>
                </a:rPr>
                <a:t>𝐵𝐼𝐶=𝑛 𝑙𝑜𝑔(𝑅𝑆𝑆/𝑛)+𝑘 𝑙𝑜𝑔(𝑛)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124</xdr:row>
      <xdr:rowOff>14114</xdr:rowOff>
    </xdr:from>
    <xdr:ext cx="1675907" cy="4985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49D1511B-3560-409A-BA74-1C57C5C6A805}"/>
                </a:ext>
              </a:extLst>
            </xdr:cNvPr>
            <xdr:cNvSpPr txBox="1"/>
          </xdr:nvSpPr>
          <xdr:spPr>
            <a:xfrm>
              <a:off x="606778" y="22761225"/>
              <a:ext cx="1675907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𝑀</m:t>
                            </m:r>
                          </m:sub>
                        </m:sSub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49D1511B-3560-409A-BA74-1C57C5C6A805}"/>
                </a:ext>
              </a:extLst>
            </xdr:cNvPr>
            <xdr:cNvSpPr txBox="1"/>
          </xdr:nvSpPr>
          <xdr:spPr>
            <a:xfrm>
              <a:off x="606778" y="22761225"/>
              <a:ext cx="1675907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153</xdr:row>
      <xdr:rowOff>162282</xdr:rowOff>
    </xdr:from>
    <xdr:ext cx="2298578" cy="4985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5CB64EBE-3794-4162-A818-3C3B0EF1A22E}"/>
                </a:ext>
              </a:extLst>
            </xdr:cNvPr>
            <xdr:cNvSpPr txBox="1"/>
          </xdr:nvSpPr>
          <xdr:spPr>
            <a:xfrm>
              <a:off x="606778" y="28229282"/>
              <a:ext cx="2298578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𝛼</m:t>
                                    </m:r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𝑀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</m:oMath>
                </m:oMathPara>
              </a14:m>
              <a:endParaRPr lang="en-CA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5CB64EBE-3794-4162-A818-3C3B0EF1A22E}"/>
                </a:ext>
              </a:extLst>
            </xdr:cNvPr>
            <xdr:cNvSpPr txBox="1"/>
          </xdr:nvSpPr>
          <xdr:spPr>
            <a:xfrm>
              <a:off x="606778" y="28229282"/>
              <a:ext cx="2298578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/〖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〗_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endParaRPr lang="en-CA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94</xdr:row>
      <xdr:rowOff>56448</xdr:rowOff>
    </xdr:from>
    <xdr:ext cx="1675907" cy="4985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2" name="TextBox 41">
              <a:extLst>
                <a:ext uri="{FF2B5EF4-FFF2-40B4-BE49-F238E27FC236}">
                  <a16:creationId xmlns:a16="http://schemas.microsoft.com/office/drawing/2014/main" id="{159AC059-763A-4597-B51C-72B7D49E86AA}"/>
                </a:ext>
              </a:extLst>
            </xdr:cNvPr>
            <xdr:cNvSpPr txBox="1"/>
          </xdr:nvSpPr>
          <xdr:spPr>
            <a:xfrm>
              <a:off x="606778" y="17300226"/>
              <a:ext cx="1675907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𝑀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42" name="TextBox 41">
              <a:extLst>
                <a:ext uri="{FF2B5EF4-FFF2-40B4-BE49-F238E27FC236}">
                  <a16:creationId xmlns:a16="http://schemas.microsoft.com/office/drawing/2014/main" id="{159AC059-763A-4597-B51C-72B7D49E86AA}"/>
                </a:ext>
              </a:extLst>
            </xdr:cNvPr>
            <xdr:cNvSpPr txBox="1"/>
          </xdr:nvSpPr>
          <xdr:spPr>
            <a:xfrm>
              <a:off x="606778" y="17300226"/>
              <a:ext cx="1675907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64</xdr:row>
      <xdr:rowOff>56448</xdr:rowOff>
    </xdr:from>
    <xdr:ext cx="1792991" cy="4985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7F2DE4D3-1928-4E00-B251-2AE374ECF9FB}"/>
                </a:ext>
              </a:extLst>
            </xdr:cNvPr>
            <xdr:cNvSpPr txBox="1"/>
          </xdr:nvSpPr>
          <xdr:spPr>
            <a:xfrm>
              <a:off x="606778" y="11796892"/>
              <a:ext cx="1792991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d>
                              <m:dPr>
                                <m:begChr m:val="["/>
                                <m:endChr m:val="]"/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𝑆</m:t>
                                </m:r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</m:sub>
                            </m:sSub>
                          </m:e>
                        </m:d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7F2DE4D3-1928-4E00-B251-2AE374ECF9FB}"/>
                </a:ext>
              </a:extLst>
            </xdr:cNvPr>
            <xdr:cNvSpPr txBox="1"/>
          </xdr:nvSpPr>
          <xdr:spPr>
            <a:xfrm>
              <a:off x="606778" y="11796892"/>
              <a:ext cx="1792991" cy="498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183</xdr:row>
      <xdr:rowOff>169337</xdr:rowOff>
    </xdr:from>
    <xdr:ext cx="4329454" cy="503921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10D40914-342A-4479-A908-9F114471A5FC}"/>
                </a:ext>
              </a:extLst>
            </xdr:cNvPr>
            <xdr:cNvSpPr txBox="1"/>
          </xdr:nvSpPr>
          <xdr:spPr>
            <a:xfrm>
              <a:off x="606778" y="33739670"/>
              <a:ext cx="4329454" cy="5039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𝑀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−</m:t>
                        </m:r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f>
                          <m:f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[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𝑋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]</m:t>
                            </m:r>
                          </m:num>
                          <m:den>
                            <m:d>
                              <m:dPr>
                                <m:begChr m:val="["/>
                                <m:endChr m:val="]"/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𝑋</m:t>
                                </m:r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𝑘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𝑥</m:t>
                                </m:r>
                              </m:sub>
                            </m:sSub>
                          </m:den>
                        </m:f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+mn-lt"/>
                        <a:ea typeface="+mn-ea"/>
                        <a:cs typeface="+mn-cs"/>
                      </a:rPr>
                      <m:t>−</m:t>
                    </m:r>
                    <m:d>
                      <m:d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𝑚𝑎𝑥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𝑚𝑎𝑥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e>
                    </m:d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𝑋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𝑘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𝑥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10D40914-342A-4479-A908-9F114471A5FC}"/>
                </a:ext>
              </a:extLst>
            </xdr:cNvPr>
            <xdr:cNvSpPr txBox="1"/>
          </xdr:nvSpPr>
          <xdr:spPr>
            <a:xfrm>
              <a:off x="606778" y="33739670"/>
              <a:ext cx="4329454" cy="5039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𝑀1−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𝑀1−𝐾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𝑀2 )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[𝑋]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𝑋]+𝑘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𝑚𝑎𝑥1−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𝑚𝑎𝑥1−𝑉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𝑚𝑎𝑥2 )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[𝑋]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𝑋]+𝑘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50800</xdr:colOff>
      <xdr:row>62</xdr:row>
      <xdr:rowOff>127000</xdr:rowOff>
    </xdr:from>
    <xdr:to>
      <xdr:col>19</xdr:col>
      <xdr:colOff>50800</xdr:colOff>
      <xdr:row>92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412750</xdr:colOff>
      <xdr:row>64</xdr:row>
      <xdr:rowOff>50800</xdr:rowOff>
    </xdr:from>
    <xdr:to>
      <xdr:col>15</xdr:col>
      <xdr:colOff>425450</xdr:colOff>
      <xdr:row>101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571500</xdr:colOff>
      <xdr:row>4</xdr:row>
      <xdr:rowOff>126999</xdr:rowOff>
    </xdr:from>
    <xdr:to>
      <xdr:col>22</xdr:col>
      <xdr:colOff>41374</xdr:colOff>
      <xdr:row>7</xdr:row>
      <xdr:rowOff>122266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881062"/>
          <a:ext cx="1914624" cy="54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7937</xdr:colOff>
      <xdr:row>4</xdr:row>
      <xdr:rowOff>103187</xdr:rowOff>
    </xdr:from>
    <xdr:to>
      <xdr:col>21</xdr:col>
      <xdr:colOff>576354</xdr:colOff>
      <xdr:row>7</xdr:row>
      <xdr:rowOff>98454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857250"/>
          <a:ext cx="1790792" cy="54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-1</xdr:colOff>
      <xdr:row>4</xdr:row>
      <xdr:rowOff>39690</xdr:rowOff>
    </xdr:from>
    <xdr:to>
      <xdr:col>21</xdr:col>
      <xdr:colOff>568416</xdr:colOff>
      <xdr:row>7</xdr:row>
      <xdr:rowOff>34957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5437" y="793753"/>
          <a:ext cx="1790792" cy="54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603249</xdr:colOff>
      <xdr:row>4</xdr:row>
      <xdr:rowOff>79375</xdr:rowOff>
    </xdr:from>
    <xdr:to>
      <xdr:col>22</xdr:col>
      <xdr:colOff>14415</xdr:colOff>
      <xdr:row>7</xdr:row>
      <xdr:rowOff>74642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312" y="833438"/>
          <a:ext cx="2467103" cy="54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206375</xdr:colOff>
      <xdr:row>17</xdr:row>
      <xdr:rowOff>142875</xdr:rowOff>
    </xdr:from>
    <xdr:to>
      <xdr:col>22</xdr:col>
      <xdr:colOff>512763</xdr:colOff>
      <xdr:row>33</xdr:row>
      <xdr:rowOff>125413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127001</xdr:colOff>
      <xdr:row>5</xdr:row>
      <xdr:rowOff>63501</xdr:rowOff>
    </xdr:from>
    <xdr:to>
      <xdr:col>22</xdr:col>
      <xdr:colOff>590552</xdr:colOff>
      <xdr:row>8</xdr:row>
      <xdr:rowOff>58738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7689" y="1000126"/>
          <a:ext cx="4741863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292100</xdr:colOff>
      <xdr:row>67</xdr:row>
      <xdr:rowOff>44450</xdr:rowOff>
    </xdr:from>
    <xdr:to>
      <xdr:col>55</xdr:col>
      <xdr:colOff>585787</xdr:colOff>
      <xdr:row>82</xdr:row>
      <xdr:rowOff>49213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A220"/>
  <sheetViews>
    <sheetView tabSelected="1" topLeftCell="A52" zoomScale="90" zoomScaleNormal="90" workbookViewId="0">
      <selection activeCell="A53" sqref="A53"/>
    </sheetView>
  </sheetViews>
  <sheetFormatPr defaultRowHeight="14.5"/>
  <cols>
    <col min="3" max="3" width="10.81640625" customWidth="1"/>
    <col min="8" max="8" width="8.6328125" customWidth="1"/>
    <col min="10" max="10" width="8.7265625" bestFit="1" customWidth="1"/>
    <col min="14" max="14" width="16.7265625" customWidth="1"/>
    <col min="15" max="15" width="12" bestFit="1" customWidth="1"/>
    <col min="16" max="16" width="13.90625" bestFit="1" customWidth="1"/>
    <col min="17" max="17" width="21" bestFit="1" customWidth="1"/>
    <col min="18" max="18" width="16.453125" bestFit="1" customWidth="1"/>
    <col min="19" max="19" width="16.54296875" bestFit="1" customWidth="1"/>
  </cols>
  <sheetData>
    <row r="3" spans="1:157"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</row>
    <row r="4" spans="1:157"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14</v>
      </c>
      <c r="R4" s="2" t="s">
        <v>15</v>
      </c>
      <c r="T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</row>
    <row r="5" spans="1:157">
      <c r="C5" s="2">
        <v>0</v>
      </c>
      <c r="D5" s="74">
        <v>4.3980465111040035E-2</v>
      </c>
      <c r="E5" s="74">
        <v>5.4975581388800036E-2</v>
      </c>
      <c r="F5" s="74">
        <v>6.871947673600004E-2</v>
      </c>
      <c r="G5" s="2">
        <v>8.589934592000005E-2</v>
      </c>
      <c r="H5" s="2">
        <v>0.10737418240000006</v>
      </c>
      <c r="I5" s="2">
        <v>0.13421772800000006</v>
      </c>
      <c r="J5" s="2">
        <v>0.16777216000000009</v>
      </c>
      <c r="K5" s="2">
        <v>0.2097152000000001</v>
      </c>
      <c r="L5" s="2">
        <v>0.2621440000000001</v>
      </c>
      <c r="M5" s="2">
        <v>0.32768000000000014</v>
      </c>
      <c r="N5" s="2">
        <v>0.40960000000000013</v>
      </c>
      <c r="O5" s="2">
        <v>0.51200000000000012</v>
      </c>
      <c r="P5" s="2">
        <v>0.64000000000000012</v>
      </c>
      <c r="Q5" s="2">
        <v>0.8</v>
      </c>
      <c r="R5" s="2">
        <v>1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</row>
    <row r="6" spans="1:157">
      <c r="A6" s="1" t="s">
        <v>16</v>
      </c>
      <c r="B6" s="1">
        <v>1</v>
      </c>
      <c r="C6">
        <v>13.636363636363635</v>
      </c>
      <c r="D6">
        <v>13.151003698459908</v>
      </c>
      <c r="E6">
        <v>13.035014676702176</v>
      </c>
      <c r="F6" s="73">
        <v>12.892874207685152</v>
      </c>
      <c r="G6">
        <v>12.719499297808412</v>
      </c>
      <c r="H6">
        <v>12.509229414667967</v>
      </c>
      <c r="I6">
        <v>12.255970479300588</v>
      </c>
      <c r="J6">
        <v>11.953461738212136</v>
      </c>
      <c r="K6">
        <v>11.595697351680682</v>
      </c>
      <c r="L6">
        <v>11.177521511283448</v>
      </c>
      <c r="M6">
        <v>10.695386613544416</v>
      </c>
      <c r="N6">
        <v>10.148215995670094</v>
      </c>
      <c r="O6">
        <v>9.5382508315398162</v>
      </c>
      <c r="P6">
        <v>8.8717015468607823</v>
      </c>
      <c r="Q6">
        <v>8.1589958158995817</v>
      </c>
      <c r="R6">
        <v>7.414448669201521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</row>
    <row r="7" spans="1:157">
      <c r="A7" s="1" t="s">
        <v>17</v>
      </c>
      <c r="B7" s="1">
        <v>0.8</v>
      </c>
      <c r="C7">
        <v>13.333333333333332</v>
      </c>
      <c r="D7">
        <v>12.776231340023458</v>
      </c>
      <c r="E7">
        <v>12.644154768302091</v>
      </c>
      <c r="F7" s="73">
        <v>12.482850154113734</v>
      </c>
      <c r="G7">
        <v>12.286916113876226</v>
      </c>
      <c r="H7">
        <v>12.050481770855404</v>
      </c>
      <c r="I7">
        <v>11.767434183444381</v>
      </c>
      <c r="J7">
        <v>11.431789870204465</v>
      </c>
      <c r="K7">
        <v>11.038233360978353</v>
      </c>
      <c r="L7">
        <v>10.582821486579244</v>
      </c>
      <c r="M7">
        <v>10.063809714518101</v>
      </c>
      <c r="N7">
        <v>9.4824987113527381</v>
      </c>
      <c r="O7">
        <v>8.8439385006122713</v>
      </c>
      <c r="P7">
        <v>8.1572892700271904</v>
      </c>
      <c r="Q7">
        <v>7.4356530028598655</v>
      </c>
      <c r="R7">
        <v>6.6952789699570818</v>
      </c>
      <c r="S7" s="3"/>
      <c r="T7" s="3"/>
      <c r="U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</row>
    <row r="8" spans="1:157">
      <c r="A8" s="1" t="s">
        <v>18</v>
      </c>
      <c r="B8" s="1">
        <v>0.64000000000000012</v>
      </c>
      <c r="C8">
        <v>12.972972972972974</v>
      </c>
      <c r="D8">
        <v>12.336770530306541</v>
      </c>
      <c r="E8">
        <v>12.187351754593738</v>
      </c>
      <c r="F8" s="73">
        <v>12.00559218454309</v>
      </c>
      <c r="G8">
        <v>11.785877106295818</v>
      </c>
      <c r="H8">
        <v>11.522289449694545</v>
      </c>
      <c r="I8">
        <v>11.20893383600284</v>
      </c>
      <c r="J8">
        <v>10.840419161273189</v>
      </c>
      <c r="K8">
        <v>10.412505891609422</v>
      </c>
      <c r="L8">
        <v>9.9228874605132678</v>
      </c>
      <c r="M8">
        <v>9.3720216796489169</v>
      </c>
      <c r="N8">
        <v>8.7638676970578118</v>
      </c>
      <c r="O8">
        <v>8.1063385331684348</v>
      </c>
      <c r="P8">
        <v>7.4112784455318552</v>
      </c>
      <c r="Q8">
        <v>6.6938425230637204</v>
      </c>
      <c r="R8">
        <v>5.9712918660287091</v>
      </c>
      <c r="S8" s="3"/>
      <c r="T8" s="3"/>
      <c r="U8" s="3"/>
      <c r="X8" s="7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</row>
    <row r="9" spans="1:157">
      <c r="A9" s="1" t="s">
        <v>19</v>
      </c>
      <c r="B9" s="1">
        <v>0.51200000000000012</v>
      </c>
      <c r="C9">
        <v>12.549019607843137</v>
      </c>
      <c r="D9">
        <v>11.828205764190246</v>
      </c>
      <c r="E9">
        <v>11.660757711501745</v>
      </c>
      <c r="F9" s="73">
        <v>11.457998770285137</v>
      </c>
      <c r="G9">
        <v>11.214254912798777</v>
      </c>
      <c r="H9">
        <v>10.923780497270378</v>
      </c>
      <c r="I9">
        <v>10.581184898748486</v>
      </c>
      <c r="J9">
        <v>10.182019620425985</v>
      </c>
      <c r="K9">
        <v>9.7235068955545625</v>
      </c>
      <c r="L9">
        <v>9.2053426581408822</v>
      </c>
      <c r="M9">
        <v>8.6304485100249835</v>
      </c>
      <c r="N9">
        <v>8.0054971080141684</v>
      </c>
      <c r="O9">
        <v>7.3410210136726519</v>
      </c>
      <c r="P9">
        <v>6.6509630040182905</v>
      </c>
      <c r="Q9">
        <v>5.9516429014259149</v>
      </c>
      <c r="R9">
        <v>5.2602739726027412</v>
      </c>
      <c r="S9" s="3"/>
      <c r="T9" s="3"/>
      <c r="U9" s="3"/>
      <c r="X9" s="7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</row>
    <row r="10" spans="1:157">
      <c r="A10" s="1" t="s">
        <v>20</v>
      </c>
      <c r="B10" s="1">
        <v>0.40960000000000013</v>
      </c>
      <c r="C10">
        <v>12.05651491365777</v>
      </c>
      <c r="D10">
        <v>11.248573889001689</v>
      </c>
      <c r="E10">
        <v>11.063229348725608</v>
      </c>
      <c r="F10" s="73">
        <v>10.839964574182137</v>
      </c>
      <c r="G10">
        <v>10.573243974598155</v>
      </c>
      <c r="H10">
        <v>10.257750176315156</v>
      </c>
      <c r="I10">
        <v>9.8889077160788315</v>
      </c>
      <c r="J10">
        <v>9.4635513393652708</v>
      </c>
      <c r="K10">
        <v>8.9806879872720522</v>
      </c>
      <c r="L10">
        <v>8.4422469323783424</v>
      </c>
      <c r="M10">
        <v>7.8536599351655196</v>
      </c>
      <c r="N10">
        <v>7.2240876087332273</v>
      </c>
      <c r="O10">
        <v>6.5661367282224452</v>
      </c>
      <c r="P10">
        <v>5.8950093172322759</v>
      </c>
      <c r="Q10">
        <v>5.2271703961215064</v>
      </c>
      <c r="R10">
        <v>4.5787663379958738</v>
      </c>
      <c r="S10" s="3"/>
      <c r="T10" s="3"/>
      <c r="U10" s="3"/>
      <c r="X10" s="7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</row>
    <row r="11" spans="1:157">
      <c r="A11" s="1" t="s">
        <v>21</v>
      </c>
      <c r="B11" s="1">
        <v>0.32768000000000014</v>
      </c>
      <c r="C11">
        <v>11.49270482603816</v>
      </c>
      <c r="D11">
        <v>10.599310355349697</v>
      </c>
      <c r="E11">
        <v>10.397250734546587</v>
      </c>
      <c r="F11">
        <v>10.155257688662546</v>
      </c>
      <c r="G11">
        <v>9.8681594424860446</v>
      </c>
      <c r="H11">
        <v>9.5313351955948722</v>
      </c>
      <c r="I11">
        <v>9.1413160496776271</v>
      </c>
      <c r="J11">
        <v>8.6964939106610863</v>
      </c>
      <c r="K11">
        <v>8.1978531058174369</v>
      </c>
      <c r="L11">
        <v>7.6495867400866979</v>
      </c>
      <c r="M11">
        <v>7.0594252975037257</v>
      </c>
      <c r="N11">
        <v>6.4385153639975714</v>
      </c>
      <c r="O11">
        <v>5.800759932087419</v>
      </c>
      <c r="P11">
        <v>5.1616612235887516</v>
      </c>
      <c r="Q11">
        <v>4.5368516957528371</v>
      </c>
      <c r="R11">
        <v>3.9405989442005049</v>
      </c>
      <c r="S11" s="3"/>
      <c r="T11" s="3"/>
      <c r="U11" s="3"/>
      <c r="X11" s="7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</row>
    <row r="12" spans="1:157">
      <c r="A12" s="1" t="s">
        <v>22</v>
      </c>
      <c r="B12" s="1">
        <v>0.2621440000000001</v>
      </c>
      <c r="C12">
        <v>10.858001237076964</v>
      </c>
      <c r="D12">
        <v>9.886037322978007</v>
      </c>
      <c r="E12">
        <v>9.6696406409349063</v>
      </c>
      <c r="F12">
        <v>9.4121120488597505</v>
      </c>
      <c r="G12">
        <v>9.1088698555354597</v>
      </c>
      <c r="H12">
        <v>8.7562313119101525</v>
      </c>
      <c r="I12">
        <v>8.3520569670350575</v>
      </c>
      <c r="J12">
        <v>7.8964469614572561</v>
      </c>
      <c r="K12">
        <v>7.3923736234313449</v>
      </c>
      <c r="L12">
        <v>6.8460941470440178</v>
      </c>
      <c r="M12">
        <v>6.2671812271869252</v>
      </c>
      <c r="N12">
        <v>5.6680598508742763</v>
      </c>
      <c r="O12">
        <v>5.0630470815963244</v>
      </c>
      <c r="P12">
        <v>4.4670296501106419</v>
      </c>
      <c r="Q12">
        <v>3.8940277630840603</v>
      </c>
      <c r="R12">
        <v>3.3559311351771521</v>
      </c>
      <c r="S12" s="3"/>
      <c r="T12" s="3"/>
      <c r="U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</row>
    <row r="13" spans="1:157">
      <c r="A13" s="1" t="s">
        <v>23</v>
      </c>
      <c r="B13" s="1">
        <v>0.2097152000000001</v>
      </c>
      <c r="C13">
        <v>10.156840865414422</v>
      </c>
      <c r="D13">
        <v>9.1189691636585888</v>
      </c>
      <c r="E13">
        <v>8.8918176785649443</v>
      </c>
      <c r="F13">
        <v>8.6233117175415082</v>
      </c>
      <c r="G13">
        <v>8.3096537503699466</v>
      </c>
      <c r="H13">
        <v>7.9482729910739627</v>
      </c>
      <c r="I13">
        <v>7.5384698226338784</v>
      </c>
      <c r="J13">
        <v>7.0820430486029329</v>
      </c>
      <c r="K13">
        <v>6.583764476848688</v>
      </c>
      <c r="L13">
        <v>6.0515459405667018</v>
      </c>
      <c r="M13">
        <v>5.4961713723343371</v>
      </c>
      <c r="N13">
        <v>4.9305509076658902</v>
      </c>
      <c r="O13">
        <v>4.3685784851152292</v>
      </c>
      <c r="P13">
        <v>3.8237947395103271</v>
      </c>
      <c r="Q13">
        <v>3.3081206073212761</v>
      </c>
      <c r="R13">
        <v>2.8309036415471769</v>
      </c>
      <c r="S13" s="3"/>
      <c r="T13" s="3"/>
      <c r="U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</row>
    <row r="14" spans="1:157">
      <c r="A14" s="1" t="s">
        <v>24</v>
      </c>
      <c r="B14" s="1">
        <v>0.16777216000000009</v>
      </c>
      <c r="C14">
        <v>9.3982227278593875</v>
      </c>
      <c r="D14">
        <v>8.3127274493154513</v>
      </c>
      <c r="E14">
        <v>8.0794336827727378</v>
      </c>
      <c r="F14">
        <v>7.8056066816448073</v>
      </c>
      <c r="G14">
        <v>7.4883635114834046</v>
      </c>
      <c r="H14">
        <v>7.1263198557453595</v>
      </c>
      <c r="I14">
        <v>6.7201894080180384</v>
      </c>
      <c r="J14">
        <v>6.2732939991379313</v>
      </c>
      <c r="K14">
        <v>5.7918439407883566</v>
      </c>
      <c r="L14">
        <v>5.2848547810547517</v>
      </c>
      <c r="M14">
        <v>4.7636248061055166</v>
      </c>
      <c r="N14">
        <v>4.2408022031891308</v>
      </c>
      <c r="O14">
        <v>3.7291895484723927</v>
      </c>
      <c r="P14">
        <v>3.2405173563126128</v>
      </c>
      <c r="Q14">
        <v>2.7844286894864334</v>
      </c>
      <c r="R14">
        <v>2.3678483037889322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</row>
    <row r="15" spans="1:157">
      <c r="A15" s="1" t="s">
        <v>25</v>
      </c>
      <c r="B15" s="1">
        <v>0.13421772800000006</v>
      </c>
      <c r="C15">
        <v>8.595702542208933</v>
      </c>
      <c r="D15">
        <v>7.4854564185620935</v>
      </c>
      <c r="E15">
        <v>7.2513064230263167</v>
      </c>
      <c r="F15">
        <v>6.9784435482879159</v>
      </c>
      <c r="G15">
        <v>6.6649455230198305</v>
      </c>
      <c r="H15">
        <v>6.3105768573238006</v>
      </c>
      <c r="I15">
        <v>5.9173051629300994</v>
      </c>
      <c r="J15">
        <v>5.4896640878191674</v>
      </c>
      <c r="K15">
        <v>5.0348326276743736</v>
      </c>
      <c r="L15">
        <v>4.5623327544620169</v>
      </c>
      <c r="M15">
        <v>4.0833269003064911</v>
      </c>
      <c r="N15">
        <v>3.6096049098132332</v>
      </c>
      <c r="O15">
        <v>3.1524461137000053</v>
      </c>
      <c r="P15">
        <v>2.7215832633107166</v>
      </c>
      <c r="Q15">
        <v>2.3244614525949689</v>
      </c>
      <c r="R15">
        <v>1.9658930511319654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</row>
    <row r="16" spans="1:157">
      <c r="A16" s="1" t="s">
        <v>26</v>
      </c>
      <c r="B16" s="1">
        <v>0.10737418240000006</v>
      </c>
      <c r="C16">
        <v>7.7666984258113727</v>
      </c>
      <c r="D16">
        <v>6.6572999252809737</v>
      </c>
      <c r="E16">
        <v>6.4277637978264286</v>
      </c>
      <c r="F16">
        <v>6.1621824956119173</v>
      </c>
      <c r="G16">
        <v>5.8595524483338588</v>
      </c>
      <c r="H16">
        <v>5.5206477863534316</v>
      </c>
      <c r="I16">
        <v>5.1484293602352453</v>
      </c>
      <c r="J16">
        <v>4.7482527768421852</v>
      </c>
      <c r="K16">
        <v>4.3277674522016847</v>
      </c>
      <c r="L16">
        <v>3.8964508032301297</v>
      </c>
      <c r="M16">
        <v>3.4648106618378951</v>
      </c>
      <c r="N16">
        <v>3.0433862272159828</v>
      </c>
      <c r="O16">
        <v>2.6417427302263006</v>
      </c>
      <c r="P16">
        <v>2.2676570704714498</v>
      </c>
      <c r="Q16">
        <v>1.9266299890367644</v>
      </c>
      <c r="R16">
        <v>1.6217638927094846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</row>
    <row r="17" spans="1:157">
      <c r="A17" s="1" t="s">
        <v>27</v>
      </c>
      <c r="B17" s="1">
        <v>8.589934592000005E-2</v>
      </c>
      <c r="C17">
        <v>6.9311173873333018</v>
      </c>
      <c r="D17">
        <v>5.8484876803247143</v>
      </c>
      <c r="E17">
        <v>5.6286895518338929</v>
      </c>
      <c r="F17">
        <v>5.3761320065854017</v>
      </c>
      <c r="G17">
        <v>5.0906141683888135</v>
      </c>
      <c r="H17">
        <v>4.7737090307870309</v>
      </c>
      <c r="I17">
        <v>4.4290573396456923</v>
      </c>
      <c r="J17">
        <v>4.0624334643220328</v>
      </c>
      <c r="K17">
        <v>3.6815038691451782</v>
      </c>
      <c r="L17">
        <v>3.2952627425117749</v>
      </c>
      <c r="M17">
        <v>2.9132164258317346</v>
      </c>
      <c r="N17">
        <v>2.5444659232687283</v>
      </c>
      <c r="O17">
        <v>2.1968702985967599</v>
      </c>
      <c r="P17">
        <v>1.8764470689467909</v>
      </c>
      <c r="Q17">
        <v>1.5870916635973911</v>
      </c>
      <c r="R17">
        <v>1.3306101210852783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</row>
    <row r="18" spans="1:157">
      <c r="A18" s="1" t="s">
        <v>28</v>
      </c>
      <c r="B18" s="1">
        <v>6.871947673600004E-2</v>
      </c>
      <c r="C18">
        <v>6.1095030104491679</v>
      </c>
      <c r="D18">
        <v>5.0774042826792689</v>
      </c>
      <c r="E18">
        <v>4.8716579257852004</v>
      </c>
      <c r="F18">
        <v>4.636793017949941</v>
      </c>
      <c r="G18">
        <v>4.3732476253650869</v>
      </c>
      <c r="H18">
        <v>4.0831506909978517</v>
      </c>
      <c r="I18">
        <v>3.7705075547248232</v>
      </c>
      <c r="J18">
        <v>3.441150361353154</v>
      </c>
      <c r="K18">
        <v>3.1024032520537848</v>
      </c>
      <c r="L18">
        <v>2.762479839184659</v>
      </c>
      <c r="M18">
        <v>2.4297077566229026</v>
      </c>
      <c r="N18">
        <v>2.1117303632577511</v>
      </c>
      <c r="O18">
        <v>1.8148432551012208</v>
      </c>
      <c r="P18">
        <v>1.5435794358164983</v>
      </c>
      <c r="Q18">
        <v>1.3005825602021257</v>
      </c>
      <c r="R18">
        <v>1.0867345584435792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</row>
    <row r="19" spans="1:157">
      <c r="A19" s="1" t="s">
        <v>29</v>
      </c>
      <c r="B19" s="1">
        <v>5.4975581388800036E-2</v>
      </c>
      <c r="C19">
        <v>5.321055829841824</v>
      </c>
      <c r="D19">
        <v>4.3590202476362858</v>
      </c>
      <c r="E19">
        <v>4.1705151780722511</v>
      </c>
      <c r="F19">
        <v>3.9566351810565759</v>
      </c>
      <c r="G19">
        <v>3.7182758890682828</v>
      </c>
      <c r="H19">
        <v>3.4578845245229943</v>
      </c>
      <c r="I19">
        <v>3.1795537953995363</v>
      </c>
      <c r="J19">
        <v>2.8888895440849245</v>
      </c>
      <c r="K19">
        <v>2.5926277660746293</v>
      </c>
      <c r="L19">
        <v>2.2980414564250244</v>
      </c>
      <c r="M19">
        <v>2.0122412992338665</v>
      </c>
      <c r="N19">
        <v>1.7415088549294657</v>
      </c>
      <c r="O19">
        <v>1.4907901312739451</v>
      </c>
      <c r="P19">
        <v>1.2634264648459999</v>
      </c>
      <c r="Q19">
        <v>1.0611320079993132</v>
      </c>
      <c r="R19">
        <v>0.88417008032143485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</row>
    <row r="20" spans="1:157">
      <c r="A20" s="1" t="s">
        <v>30</v>
      </c>
      <c r="B20" s="1">
        <v>4.3980465111040035E-2</v>
      </c>
      <c r="C20">
        <v>4.5819200275316794</v>
      </c>
      <c r="D20">
        <v>3.7039472047919153</v>
      </c>
      <c r="E20">
        <v>3.5346238813913788</v>
      </c>
      <c r="F20">
        <v>3.3435631069122729</v>
      </c>
      <c r="G20">
        <v>3.1319451637147768</v>
      </c>
      <c r="H20">
        <v>2.9023303904657611</v>
      </c>
      <c r="I20">
        <v>2.6586827509445423</v>
      </c>
      <c r="J20">
        <v>2.4061866454303069</v>
      </c>
      <c r="K20">
        <v>2.1508525465489829</v>
      </c>
      <c r="L20">
        <v>1.8989651116565482</v>
      </c>
      <c r="M20">
        <v>1.6564765921477778</v>
      </c>
      <c r="N20">
        <v>1.4284664099273185</v>
      </c>
      <c r="O20">
        <v>1.2187659990874384</v>
      </c>
      <c r="P20">
        <v>1.0297968818383665</v>
      </c>
      <c r="Q20">
        <v>0.86261231913587311</v>
      </c>
      <c r="R20">
        <v>0.71709036963745676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</row>
    <row r="21" spans="1:157">
      <c r="A21" s="3"/>
      <c r="B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</row>
    <row r="22" spans="1:157">
      <c r="C22" s="52" t="s">
        <v>90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</row>
    <row r="23" spans="1:157">
      <c r="H23">
        <f>(C6/2-C6)/SLOPE(C6:R6,C5:R5)</f>
        <v>1.0709273036059956</v>
      </c>
      <c r="I23">
        <f t="shared" ref="I23:I37" si="0">B6</f>
        <v>1</v>
      </c>
      <c r="J23" s="51">
        <f>$D$25*I23/(I23+$D$24)</f>
        <v>13.636363636363635</v>
      </c>
      <c r="K23">
        <f>I23/I23</f>
        <v>1</v>
      </c>
      <c r="L23">
        <f>J23/J23</f>
        <v>1</v>
      </c>
      <c r="M23">
        <f t="shared" ref="M23:M37" si="1">I23*K23</f>
        <v>1</v>
      </c>
      <c r="N23">
        <f t="shared" ref="N23:N37" si="2">J23*L23</f>
        <v>13.636363636363635</v>
      </c>
      <c r="O23">
        <f t="shared" ref="O23:O35" si="3">IFERROR(M23,NA())</f>
        <v>1</v>
      </c>
      <c r="P23">
        <f t="shared" ref="P23:P37" si="4">IFERROR(N23,NA())</f>
        <v>13.636363636363635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</row>
    <row r="24" spans="1:157">
      <c r="C24" s="53" t="s">
        <v>32</v>
      </c>
      <c r="D24" s="51">
        <f>'modified direct linear plot'!AI25</f>
        <v>9.9999999999999964E-2</v>
      </c>
      <c r="H24">
        <f>(C7/2-C7)/SLOPE(C7:R7,C5:R5)</f>
        <v>0.98265811465714314</v>
      </c>
      <c r="I24">
        <f t="shared" si="0"/>
        <v>0.8</v>
      </c>
      <c r="J24" s="51">
        <f t="shared" ref="J24:J37" si="5">$D$25*I24/(I24+$D$24)</f>
        <v>13.33333333333333</v>
      </c>
      <c r="K24">
        <f t="shared" ref="K24:L37" si="6">I24/I24</f>
        <v>1</v>
      </c>
      <c r="L24">
        <f t="shared" si="6"/>
        <v>1</v>
      </c>
      <c r="M24">
        <f t="shared" si="1"/>
        <v>0.8</v>
      </c>
      <c r="N24">
        <f t="shared" si="2"/>
        <v>13.33333333333333</v>
      </c>
      <c r="O24">
        <f t="shared" si="3"/>
        <v>0.8</v>
      </c>
      <c r="P24">
        <f t="shared" si="4"/>
        <v>13.33333333333333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</row>
    <row r="25" spans="1:157">
      <c r="C25" s="53" t="s">
        <v>33</v>
      </c>
      <c r="D25" s="51">
        <f>'modified direct linear plot'!AF51</f>
        <v>14.999999999999996</v>
      </c>
      <c r="I25">
        <f t="shared" si="0"/>
        <v>0.64000000000000012</v>
      </c>
      <c r="J25" s="51">
        <f t="shared" si="5"/>
        <v>12.97297297297297</v>
      </c>
      <c r="K25">
        <f t="shared" si="6"/>
        <v>1</v>
      </c>
      <c r="L25">
        <f t="shared" si="6"/>
        <v>1</v>
      </c>
      <c r="M25">
        <f t="shared" si="1"/>
        <v>0.64000000000000012</v>
      </c>
      <c r="N25">
        <f t="shared" si="2"/>
        <v>12.97297297297297</v>
      </c>
      <c r="O25">
        <f t="shared" si="3"/>
        <v>0.64000000000000012</v>
      </c>
      <c r="P25">
        <f t="shared" si="4"/>
        <v>12.97297297297297</v>
      </c>
    </row>
    <row r="26" spans="1:157">
      <c r="I26">
        <f t="shared" si="0"/>
        <v>0.51200000000000012</v>
      </c>
      <c r="J26" s="51">
        <f t="shared" si="5"/>
        <v>12.549019607843135</v>
      </c>
      <c r="K26">
        <f t="shared" si="6"/>
        <v>1</v>
      </c>
      <c r="L26">
        <f t="shared" si="6"/>
        <v>1</v>
      </c>
      <c r="M26">
        <f t="shared" si="1"/>
        <v>0.51200000000000012</v>
      </c>
      <c r="N26">
        <f t="shared" si="2"/>
        <v>12.549019607843135</v>
      </c>
      <c r="O26">
        <f t="shared" si="3"/>
        <v>0.51200000000000012</v>
      </c>
      <c r="P26">
        <f t="shared" si="4"/>
        <v>12.549019607843135</v>
      </c>
    </row>
    <row r="27" spans="1:157">
      <c r="B27" s="52" t="s">
        <v>91</v>
      </c>
      <c r="I27">
        <f t="shared" si="0"/>
        <v>0.40960000000000013</v>
      </c>
      <c r="J27" s="51">
        <f t="shared" si="5"/>
        <v>12.05651491365777</v>
      </c>
      <c r="K27">
        <f t="shared" si="6"/>
        <v>1</v>
      </c>
      <c r="L27">
        <f t="shared" si="6"/>
        <v>1</v>
      </c>
      <c r="M27">
        <f t="shared" si="1"/>
        <v>0.40960000000000013</v>
      </c>
      <c r="N27">
        <f t="shared" si="2"/>
        <v>12.05651491365777</v>
      </c>
      <c r="O27">
        <f t="shared" si="3"/>
        <v>0.40960000000000013</v>
      </c>
      <c r="P27">
        <f t="shared" si="4"/>
        <v>12.05651491365777</v>
      </c>
    </row>
    <row r="28" spans="1:157">
      <c r="I28">
        <f t="shared" si="0"/>
        <v>0.32768000000000014</v>
      </c>
      <c r="J28" s="51">
        <f t="shared" si="5"/>
        <v>11.492704826038159</v>
      </c>
      <c r="K28">
        <f t="shared" si="6"/>
        <v>1</v>
      </c>
      <c r="L28">
        <f t="shared" si="6"/>
        <v>1</v>
      </c>
      <c r="M28">
        <f t="shared" si="1"/>
        <v>0.32768000000000014</v>
      </c>
      <c r="N28">
        <f t="shared" si="2"/>
        <v>11.492704826038159</v>
      </c>
      <c r="O28">
        <f t="shared" si="3"/>
        <v>0.32768000000000014</v>
      </c>
      <c r="P28">
        <f t="shared" si="4"/>
        <v>11.492704826038159</v>
      </c>
    </row>
    <row r="29" spans="1:157">
      <c r="C29" t="s">
        <v>31</v>
      </c>
      <c r="D29">
        <f>IFERROR(H23,H24)</f>
        <v>1.0709273036059956</v>
      </c>
      <c r="I29">
        <f t="shared" si="0"/>
        <v>0.2621440000000001</v>
      </c>
      <c r="J29" s="51">
        <f t="shared" si="5"/>
        <v>10.858001237076962</v>
      </c>
      <c r="K29">
        <f t="shared" si="6"/>
        <v>1</v>
      </c>
      <c r="L29">
        <f t="shared" si="6"/>
        <v>1</v>
      </c>
      <c r="M29">
        <f t="shared" si="1"/>
        <v>0.2621440000000001</v>
      </c>
      <c r="N29">
        <f t="shared" si="2"/>
        <v>10.858001237076962</v>
      </c>
      <c r="O29">
        <f t="shared" si="3"/>
        <v>0.2621440000000001</v>
      </c>
      <c r="P29">
        <f t="shared" si="4"/>
        <v>10.858001237076962</v>
      </c>
    </row>
    <row r="30" spans="1:157">
      <c r="I30">
        <f t="shared" si="0"/>
        <v>0.2097152000000001</v>
      </c>
      <c r="J30" s="51">
        <f t="shared" si="5"/>
        <v>10.15684086541442</v>
      </c>
      <c r="K30">
        <f t="shared" si="6"/>
        <v>1</v>
      </c>
      <c r="L30">
        <f t="shared" si="6"/>
        <v>1</v>
      </c>
      <c r="M30">
        <f t="shared" si="1"/>
        <v>0.2097152000000001</v>
      </c>
      <c r="N30">
        <f t="shared" si="2"/>
        <v>10.15684086541442</v>
      </c>
      <c r="O30">
        <f t="shared" si="3"/>
        <v>0.2097152000000001</v>
      </c>
      <c r="P30">
        <f t="shared" si="4"/>
        <v>10.15684086541442</v>
      </c>
    </row>
    <row r="31" spans="1:157">
      <c r="I31">
        <f t="shared" si="0"/>
        <v>0.16777216000000009</v>
      </c>
      <c r="J31" s="51">
        <f t="shared" si="5"/>
        <v>9.3982227278593875</v>
      </c>
      <c r="K31">
        <f t="shared" si="6"/>
        <v>1</v>
      </c>
      <c r="L31">
        <f t="shared" si="6"/>
        <v>1</v>
      </c>
      <c r="M31">
        <f t="shared" si="1"/>
        <v>0.16777216000000009</v>
      </c>
      <c r="N31">
        <f t="shared" si="2"/>
        <v>9.3982227278593875</v>
      </c>
      <c r="O31">
        <f t="shared" si="3"/>
        <v>0.16777216000000009</v>
      </c>
      <c r="P31">
        <f t="shared" si="4"/>
        <v>9.3982227278593875</v>
      </c>
    </row>
    <row r="32" spans="1:157">
      <c r="I32">
        <f t="shared" si="0"/>
        <v>0.13421772800000006</v>
      </c>
      <c r="J32" s="51">
        <f t="shared" si="5"/>
        <v>8.5957025422089313</v>
      </c>
      <c r="K32">
        <f t="shared" si="6"/>
        <v>1</v>
      </c>
      <c r="L32">
        <f t="shared" si="6"/>
        <v>1</v>
      </c>
      <c r="M32">
        <f t="shared" si="1"/>
        <v>0.13421772800000006</v>
      </c>
      <c r="N32">
        <f t="shared" si="2"/>
        <v>8.5957025422089313</v>
      </c>
      <c r="O32">
        <f t="shared" si="3"/>
        <v>0.13421772800000006</v>
      </c>
      <c r="P32">
        <f t="shared" si="4"/>
        <v>8.5957025422089313</v>
      </c>
    </row>
    <row r="33" spans="3:16">
      <c r="I33">
        <f t="shared" si="0"/>
        <v>0.10737418240000006</v>
      </c>
      <c r="J33" s="51">
        <f t="shared" si="5"/>
        <v>7.7666984258113718</v>
      </c>
      <c r="K33">
        <f t="shared" si="6"/>
        <v>1</v>
      </c>
      <c r="L33">
        <f t="shared" si="6"/>
        <v>1</v>
      </c>
      <c r="M33">
        <f t="shared" si="1"/>
        <v>0.10737418240000006</v>
      </c>
      <c r="N33">
        <f t="shared" si="2"/>
        <v>7.7666984258113718</v>
      </c>
      <c r="O33">
        <f t="shared" si="3"/>
        <v>0.10737418240000006</v>
      </c>
      <c r="P33">
        <f t="shared" si="4"/>
        <v>7.7666984258113718</v>
      </c>
    </row>
    <row r="34" spans="3:16">
      <c r="I34">
        <f t="shared" si="0"/>
        <v>8.589934592000005E-2</v>
      </c>
      <c r="J34" s="51">
        <f t="shared" si="5"/>
        <v>6.9311173873333027</v>
      </c>
      <c r="K34">
        <f t="shared" si="6"/>
        <v>1</v>
      </c>
      <c r="L34">
        <f t="shared" si="6"/>
        <v>1</v>
      </c>
      <c r="M34">
        <f t="shared" si="1"/>
        <v>8.589934592000005E-2</v>
      </c>
      <c r="N34">
        <f t="shared" si="2"/>
        <v>6.9311173873333027</v>
      </c>
      <c r="O34">
        <f t="shared" si="3"/>
        <v>8.589934592000005E-2</v>
      </c>
      <c r="P34">
        <f t="shared" si="4"/>
        <v>6.9311173873333027</v>
      </c>
    </row>
    <row r="35" spans="3:16">
      <c r="I35">
        <f t="shared" si="0"/>
        <v>6.871947673600004E-2</v>
      </c>
      <c r="J35" s="51">
        <f t="shared" si="5"/>
        <v>6.1095030104491679</v>
      </c>
      <c r="K35">
        <f t="shared" si="6"/>
        <v>1</v>
      </c>
      <c r="L35">
        <f t="shared" si="6"/>
        <v>1</v>
      </c>
      <c r="M35">
        <f t="shared" si="1"/>
        <v>6.871947673600004E-2</v>
      </c>
      <c r="N35">
        <f t="shared" si="2"/>
        <v>6.1095030104491679</v>
      </c>
      <c r="O35">
        <f t="shared" si="3"/>
        <v>6.871947673600004E-2</v>
      </c>
      <c r="P35">
        <f t="shared" si="4"/>
        <v>6.1095030104491679</v>
      </c>
    </row>
    <row r="36" spans="3:16">
      <c r="I36">
        <f t="shared" si="0"/>
        <v>5.4975581388800036E-2</v>
      </c>
      <c r="J36" s="51">
        <f t="shared" si="5"/>
        <v>5.3210558298418249</v>
      </c>
      <c r="K36">
        <f t="shared" si="6"/>
        <v>1</v>
      </c>
      <c r="L36">
        <f t="shared" si="6"/>
        <v>1</v>
      </c>
      <c r="M36">
        <f t="shared" si="1"/>
        <v>5.4975581388800036E-2</v>
      </c>
      <c r="N36">
        <f t="shared" si="2"/>
        <v>5.3210558298418249</v>
      </c>
      <c r="O36">
        <f>IFERROR(M36,NA())</f>
        <v>5.4975581388800036E-2</v>
      </c>
      <c r="P36">
        <f t="shared" si="4"/>
        <v>5.3210558298418249</v>
      </c>
    </row>
    <row r="37" spans="3:16">
      <c r="I37">
        <f t="shared" si="0"/>
        <v>4.3980465111040035E-2</v>
      </c>
      <c r="J37" s="51">
        <f t="shared" si="5"/>
        <v>4.5819200275316794</v>
      </c>
      <c r="K37">
        <f t="shared" si="6"/>
        <v>1</v>
      </c>
      <c r="L37">
        <f t="shared" si="6"/>
        <v>1</v>
      </c>
      <c r="M37">
        <f t="shared" si="1"/>
        <v>4.3980465111040035E-2</v>
      </c>
      <c r="N37">
        <f t="shared" si="2"/>
        <v>4.5819200275316794</v>
      </c>
      <c r="O37">
        <f>IFERROR(M37,NA())</f>
        <v>4.3980465111040035E-2</v>
      </c>
      <c r="P37">
        <f t="shared" si="4"/>
        <v>4.5819200275316794</v>
      </c>
    </row>
    <row r="39" spans="3:16">
      <c r="D39" t="s">
        <v>32</v>
      </c>
      <c r="E39" t="s">
        <v>52</v>
      </c>
      <c r="F39" t="s">
        <v>33</v>
      </c>
      <c r="G39" t="s">
        <v>53</v>
      </c>
      <c r="H39" t="s">
        <v>31</v>
      </c>
      <c r="I39" s="5" t="s">
        <v>41</v>
      </c>
      <c r="J39" t="s">
        <v>56</v>
      </c>
      <c r="K39" t="s">
        <v>104</v>
      </c>
      <c r="L39" s="17" t="s">
        <v>54</v>
      </c>
      <c r="M39" s="17" t="s">
        <v>57</v>
      </c>
      <c r="N39" t="s">
        <v>55</v>
      </c>
    </row>
    <row r="40" spans="3:16">
      <c r="C40" s="4" t="s">
        <v>47</v>
      </c>
      <c r="D40" s="54">
        <v>0.19744555576699055</v>
      </c>
      <c r="E40" s="6"/>
      <c r="F40" s="55">
        <v>17.967784652020992</v>
      </c>
      <c r="G40" s="6"/>
      <c r="H40" s="7">
        <v>0.61308694601214553</v>
      </c>
      <c r="I40" s="8"/>
      <c r="J40" s="24">
        <f>'Non-competitive'!BJ1</f>
        <v>82.085709476635301</v>
      </c>
      <c r="K40" s="82">
        <f>(J40/(L40-M40))^0.5</f>
        <v>0.58851780308055679</v>
      </c>
      <c r="L40" s="18">
        <f>'Non-competitive'!B52</f>
        <v>240</v>
      </c>
      <c r="M40" s="19">
        <v>3</v>
      </c>
      <c r="N40" s="15">
        <f>L40*(LOG(J40/L40))+(M40*LOG(L40))</f>
        <v>-104.68585079811469</v>
      </c>
    </row>
    <row r="41" spans="3:16">
      <c r="C41" s="4" t="s">
        <v>49</v>
      </c>
      <c r="D41" s="56">
        <v>9.3322057548830245E-2</v>
      </c>
      <c r="E41" s="9"/>
      <c r="F41" s="57">
        <v>14.74677573922834</v>
      </c>
      <c r="G41" s="9"/>
      <c r="H41" s="10">
        <v>0.11473359014728768</v>
      </c>
      <c r="I41" s="11"/>
      <c r="J41" s="25">
        <f>Competitive!BJ1</f>
        <v>1.2425318710750892</v>
      </c>
      <c r="K41" s="83">
        <f t="shared" ref="K41:K44" si="7">(J41/(L41-M41))^0.5</f>
        <v>7.2406840221524341E-2</v>
      </c>
      <c r="L41" s="20">
        <f>L40</f>
        <v>240</v>
      </c>
      <c r="M41" s="21">
        <v>3</v>
      </c>
      <c r="N41" s="12">
        <f>L41*(LOG(J41/L41))+(M41*LOG(L41))</f>
        <v>-541.47625534611973</v>
      </c>
    </row>
    <row r="42" spans="3:16">
      <c r="C42" s="4" t="s">
        <v>48</v>
      </c>
      <c r="D42" s="56">
        <v>0.25926798896206654</v>
      </c>
      <c r="E42" s="9"/>
      <c r="F42" s="57">
        <v>19.306352179984955</v>
      </c>
      <c r="G42" s="9"/>
      <c r="H42" s="10">
        <v>0.41137281905287754</v>
      </c>
      <c r="I42" s="11"/>
      <c r="J42" s="25">
        <f>Uncompetitive!BJ1</f>
        <v>207.9672200664896</v>
      </c>
      <c r="K42" s="83">
        <f t="shared" si="7"/>
        <v>0.93674906930615509</v>
      </c>
      <c r="L42" s="20">
        <f>L41</f>
        <v>240</v>
      </c>
      <c r="M42" s="21">
        <v>3</v>
      </c>
      <c r="N42" s="12">
        <f>L42*(LOG(J42/L42))+(M42*LOG(L42))</f>
        <v>-7.7912915093614448</v>
      </c>
    </row>
    <row r="43" spans="3:16">
      <c r="C43" s="4" t="s">
        <v>50</v>
      </c>
      <c r="D43" s="56">
        <f>D24</f>
        <v>9.9999999999999964E-2</v>
      </c>
      <c r="E43" s="9"/>
      <c r="F43" s="57">
        <f>D25</f>
        <v>14.999999999999996</v>
      </c>
      <c r="G43" s="9"/>
      <c r="H43" s="10">
        <v>0.12999998304016208</v>
      </c>
      <c r="I43" s="75">
        <v>6.4999696787446801</v>
      </c>
      <c r="J43" s="25">
        <f>'Mixed Non-competitive'!BJ1</f>
        <v>2.0329339236247682E-10</v>
      </c>
      <c r="K43" s="83">
        <f t="shared" si="7"/>
        <v>9.2812320276029111E-7</v>
      </c>
      <c r="L43" s="20">
        <f>L42</f>
        <v>240</v>
      </c>
      <c r="M43" s="21">
        <v>4</v>
      </c>
      <c r="N43" s="12">
        <f>L43*(LOG(J43/L43))+(M43*LOG(L43))</f>
        <v>-2887.780269921504</v>
      </c>
    </row>
    <row r="44" spans="3:16">
      <c r="C44" s="4" t="s">
        <v>51</v>
      </c>
      <c r="D44" s="58">
        <v>9.9997987895505333E-2</v>
      </c>
      <c r="E44" s="59">
        <v>4.9999894263542393</v>
      </c>
      <c r="F44" s="59">
        <v>14.999926196567174</v>
      </c>
      <c r="G44" s="59">
        <v>0</v>
      </c>
      <c r="H44" s="13">
        <v>6.5000330731166462</v>
      </c>
      <c r="I44" s="14"/>
      <c r="J44" s="26">
        <f>'Modifier equation'!BJ1</f>
        <v>7.2320979002969783E-8</v>
      </c>
      <c r="K44" s="84">
        <f t="shared" si="7"/>
        <v>1.7542771925244539E-5</v>
      </c>
      <c r="L44" s="22">
        <f>L43</f>
        <v>240</v>
      </c>
      <c r="M44" s="23">
        <v>5</v>
      </c>
      <c r="N44" s="16">
        <f>L44*(LOG(J44/L44))+(M44*LOG(L44))</f>
        <v>-2273.1262106386916</v>
      </c>
    </row>
    <row r="45" spans="3:16">
      <c r="C45" s="4"/>
      <c r="D45" s="57"/>
      <c r="E45" s="57"/>
      <c r="F45" s="57"/>
      <c r="G45" s="57"/>
      <c r="H45" s="10"/>
      <c r="I45" s="3"/>
      <c r="J45" s="57"/>
      <c r="K45" s="21"/>
      <c r="L45" s="21"/>
      <c r="M45" s="10"/>
    </row>
    <row r="46" spans="3:16">
      <c r="C46" s="4"/>
      <c r="D46" s="57"/>
      <c r="E46" s="57"/>
      <c r="F46" s="57"/>
      <c r="G46" s="57"/>
      <c r="H46" s="10"/>
      <c r="I46" s="3"/>
      <c r="J46" s="57"/>
      <c r="K46" s="21"/>
      <c r="L46" s="21"/>
      <c r="M46" s="10"/>
    </row>
    <row r="47" spans="3:16">
      <c r="C47" s="4"/>
      <c r="D47" s="57"/>
      <c r="K47" s="21"/>
      <c r="L47" s="21"/>
      <c r="M47" s="10"/>
    </row>
    <row r="48" spans="3:16">
      <c r="C48" s="4"/>
      <c r="D48" s="57"/>
      <c r="K48" s="21"/>
      <c r="L48" s="21"/>
      <c r="M48" s="10"/>
    </row>
    <row r="49" spans="1:18">
      <c r="C49" s="4"/>
      <c r="D49" s="57"/>
      <c r="K49" s="21"/>
      <c r="L49" s="10"/>
      <c r="N49" s="53" t="s">
        <v>102</v>
      </c>
    </row>
    <row r="50" spans="1:18">
      <c r="C50" s="4"/>
      <c r="D50" s="57"/>
      <c r="K50" s="21"/>
      <c r="L50" s="10"/>
      <c r="N50" s="17" t="s">
        <v>47</v>
      </c>
      <c r="O50" s="17" t="s">
        <v>49</v>
      </c>
      <c r="P50" s="17" t="s">
        <v>48</v>
      </c>
      <c r="Q50" s="17" t="s">
        <v>50</v>
      </c>
      <c r="R50" s="17" t="s">
        <v>51</v>
      </c>
    </row>
    <row r="51" spans="1:18">
      <c r="C51" s="4"/>
      <c r="D51" s="57"/>
      <c r="K51" s="21"/>
      <c r="L51" s="10"/>
      <c r="M51" s="4" t="s">
        <v>92</v>
      </c>
      <c r="N51" s="85">
        <f>MIN('Non-competitive'!AB21:AB260)</f>
        <v>-1.7114528944957197</v>
      </c>
      <c r="O51" s="85">
        <f>MIN(Competitive!AB21:AB260)</f>
        <v>-0.14831989169628201</v>
      </c>
      <c r="P51" s="85">
        <f>MIN(Uncompetitive!AB21:AB260)</f>
        <v>-2.1825917701516797</v>
      </c>
      <c r="Q51" s="85">
        <f>MIN('Mixed Non-competitive'!AB21:AB260)</f>
        <v>-2.997991253472776E-6</v>
      </c>
      <c r="R51" s="85">
        <f>MIN('Modifier equation'!AB21:AB260)</f>
        <v>-4.2150662793005722E-5</v>
      </c>
    </row>
    <row r="52" spans="1:18">
      <c r="C52" s="4"/>
      <c r="D52" s="57"/>
      <c r="K52" s="21"/>
      <c r="L52" s="10"/>
      <c r="M52" s="4" t="s">
        <v>93</v>
      </c>
      <c r="N52" s="85">
        <f>_xlfn.QUARTILE.INC('Non-competitive'!AB21:AB260, 1)</f>
        <v>-0.30421224946688974</v>
      </c>
      <c r="O52" s="85">
        <f>_xlfn.QUARTILE.INC(Competitive!AB21:AB260,1)</f>
        <v>-5.4578299330458102E-2</v>
      </c>
      <c r="P52" s="85">
        <f>_xlfn.QUARTILE.INC(Uncompetitive!AB21:AB260,1)</f>
        <v>-0.512325110288256</v>
      </c>
      <c r="Q52" s="85">
        <f>_xlfn.QUARTILE.INC('Mixed Non-competitive'!AB21:AB260,1)</f>
        <v>-9.2145340957472399E-7</v>
      </c>
      <c r="R52" s="85">
        <f>_xlfn.QUARTILE.INC('Modifier equation'!AB21:AB260,1)</f>
        <v>-4.2276348513059503E-6</v>
      </c>
    </row>
    <row r="53" spans="1:18">
      <c r="C53" s="4"/>
      <c r="D53" s="57"/>
      <c r="K53" s="21"/>
      <c r="L53" s="10"/>
      <c r="M53" s="4" t="s">
        <v>94</v>
      </c>
      <c r="N53" s="85">
        <f>_xlfn.QUARTILE.INC('Non-competitive'!AB21:AB260, 2)</f>
        <v>5.8171866855004417E-2</v>
      </c>
      <c r="O53" s="85">
        <f>_xlfn.QUARTILE.INC(Competitive!AB21:AB260, 2)</f>
        <v>-2.8112261025184271E-2</v>
      </c>
      <c r="P53" s="85">
        <f>_xlfn.QUARTILE.INC(Uncompetitive!AB21:AB260, 2)</f>
        <v>3.5559770346413444E-2</v>
      </c>
      <c r="Q53" s="85">
        <f>_xlfn.QUARTILE.INC('Mixed Non-competitive'!AB21:AB260, 2)</f>
        <v>-4.7718916151850976E-7</v>
      </c>
      <c r="R53" s="85">
        <f>_xlfn.QUARTILE.INC('Modifier equation'!AB21:AB260, 2)</f>
        <v>6.5393340891173324E-6</v>
      </c>
    </row>
    <row r="54" spans="1:18">
      <c r="C54" s="4"/>
      <c r="D54" s="57"/>
      <c r="F54" t="str">
        <f>N50</f>
        <v xml:space="preserve">Non-competitive </v>
      </c>
      <c r="G54" t="str">
        <f>O50</f>
        <v xml:space="preserve">Competitive </v>
      </c>
      <c r="H54" t="str">
        <f>P50</f>
        <v xml:space="preserve">Uncompetitive </v>
      </c>
      <c r="I54" t="str">
        <f>Q50</f>
        <v>Mixed Non-competitive</v>
      </c>
      <c r="J54" t="str">
        <f>R50</f>
        <v>Modifier equation</v>
      </c>
      <c r="K54" s="21"/>
      <c r="L54" s="10"/>
      <c r="M54" s="4" t="s">
        <v>95</v>
      </c>
      <c r="N54" s="85">
        <f>_xlfn.QUARTILE.INC('Non-competitive'!AB21:AB260, 3)</f>
        <v>0.52298149844798036</v>
      </c>
      <c r="O54" s="85">
        <f>_xlfn.QUARTILE.INC(Competitive!AB21:AB260, 3)</f>
        <v>1.0570004512332698E-2</v>
      </c>
      <c r="P54" s="85">
        <f>_xlfn.QUARTILE.INC(Uncompetitive!AB21:AB260, 3)</f>
        <v>0.8017794852500183</v>
      </c>
      <c r="Q54" s="85">
        <f>_xlfn.QUARTILE.INC('Mixed Non-competitive'!AB21:AB260, 3)</f>
        <v>-2.5256635122206106E-7</v>
      </c>
      <c r="R54" s="85">
        <f>_xlfn.QUARTILE.INC('Modifier equation'!AB21:AB260, 3)</f>
        <v>1.4767255458014716E-5</v>
      </c>
    </row>
    <row r="55" spans="1:18">
      <c r="C55" s="4"/>
      <c r="D55" s="57"/>
      <c r="E55" t="s">
        <v>97</v>
      </c>
      <c r="F55" s="21">
        <f>N52</f>
        <v>-0.30421224946688974</v>
      </c>
      <c r="G55" s="21">
        <f>O52</f>
        <v>-5.4578299330458102E-2</v>
      </c>
      <c r="H55" s="21">
        <f>P52</f>
        <v>-0.512325110288256</v>
      </c>
      <c r="I55" s="21">
        <f>Q52</f>
        <v>-9.2145340957472399E-7</v>
      </c>
      <c r="J55" s="21">
        <f>R52</f>
        <v>-4.2276348513059503E-6</v>
      </c>
      <c r="K55" s="21"/>
      <c r="L55" s="10"/>
      <c r="M55" s="4" t="s">
        <v>96</v>
      </c>
      <c r="N55" s="85">
        <f>MAX('Non-competitive'!AB21:AB260)</f>
        <v>1.3687316395649862</v>
      </c>
      <c r="O55" s="85">
        <f>MAX(Competitive!AB21:AB260)</f>
        <v>0.31972894428500442</v>
      </c>
      <c r="P55" s="85">
        <f>MAX(Uncompetitive!AB21:AB260)</f>
        <v>1.695045046467996</v>
      </c>
      <c r="Q55" s="85">
        <f>MAX('Mixed Non-competitive'!AB21:AB260)</f>
        <v>0</v>
      </c>
      <c r="R55" s="85">
        <f>MAX('Modifier equation'!AB21:AB260)</f>
        <v>4.2904953111211341E-5</v>
      </c>
    </row>
    <row r="56" spans="1:18">
      <c r="C56" s="4"/>
      <c r="D56" s="57"/>
      <c r="E56" t="s">
        <v>98</v>
      </c>
      <c r="F56" s="21">
        <f>N51</f>
        <v>-1.7114528944957197</v>
      </c>
      <c r="G56" s="21">
        <f>O51</f>
        <v>-0.14831989169628201</v>
      </c>
      <c r="H56" s="21">
        <f>P51</f>
        <v>-2.1825917701516797</v>
      </c>
      <c r="I56" s="21">
        <f>Q51</f>
        <v>-2.997991253472776E-6</v>
      </c>
      <c r="J56" s="21">
        <f>R51</f>
        <v>-4.2150662793005722E-5</v>
      </c>
      <c r="K56" s="21"/>
      <c r="L56" s="21"/>
      <c r="M56" s="21"/>
      <c r="N56" s="21"/>
      <c r="O56" s="21"/>
    </row>
    <row r="57" spans="1:18">
      <c r="C57" s="4"/>
      <c r="D57" s="57"/>
      <c r="E57" t="s">
        <v>99</v>
      </c>
      <c r="F57" s="21">
        <f>N53</f>
        <v>5.8171866855004417E-2</v>
      </c>
      <c r="G57" s="21">
        <f>O53</f>
        <v>-2.8112261025184271E-2</v>
      </c>
      <c r="H57" s="21">
        <f>P53</f>
        <v>3.5559770346413444E-2</v>
      </c>
      <c r="I57" s="21">
        <f>Q53</f>
        <v>-4.7718916151850976E-7</v>
      </c>
      <c r="J57" s="21">
        <f>R53</f>
        <v>6.5393340891173324E-6</v>
      </c>
      <c r="K57" s="21"/>
      <c r="M57" s="21"/>
      <c r="N57" s="21"/>
      <c r="O57" s="21"/>
      <c r="P57" s="21"/>
    </row>
    <row r="58" spans="1:18">
      <c r="C58" s="4"/>
      <c r="D58" s="57"/>
      <c r="E58" t="s">
        <v>100</v>
      </c>
      <c r="F58" s="21">
        <f>N55</f>
        <v>1.3687316395649862</v>
      </c>
      <c r="G58" s="21">
        <f>O55</f>
        <v>0.31972894428500442</v>
      </c>
      <c r="H58" s="21">
        <f>P55</f>
        <v>1.695045046467996</v>
      </c>
      <c r="I58" s="21">
        <f>Q55</f>
        <v>0</v>
      </c>
      <c r="J58" s="21">
        <f>R55</f>
        <v>4.2904953111211341E-5</v>
      </c>
      <c r="K58" s="21"/>
      <c r="M58" s="21"/>
      <c r="N58" s="21"/>
      <c r="O58" s="21"/>
      <c r="P58" s="21"/>
    </row>
    <row r="59" spans="1:18">
      <c r="C59" s="4"/>
      <c r="D59" s="57"/>
      <c r="E59" t="s">
        <v>101</v>
      </c>
      <c r="F59" s="21">
        <f>N54</f>
        <v>0.52298149844798036</v>
      </c>
      <c r="G59" s="21">
        <f>O54</f>
        <v>1.0570004512332698E-2</v>
      </c>
      <c r="H59" s="21">
        <f>P54</f>
        <v>0.8017794852500183</v>
      </c>
      <c r="I59" s="21">
        <f>Q54</f>
        <v>-2.5256635122206106E-7</v>
      </c>
      <c r="J59" s="21">
        <f>R54</f>
        <v>1.4767255458014716E-5</v>
      </c>
      <c r="K59" s="21"/>
      <c r="M59" s="10"/>
    </row>
    <row r="60" spans="1:18">
      <c r="C60" s="4"/>
      <c r="D60" s="57"/>
      <c r="E60" s="4"/>
      <c r="M60" s="10"/>
    </row>
    <row r="61" spans="1:18">
      <c r="C61" s="4"/>
      <c r="D61" s="57"/>
      <c r="E61" s="57"/>
      <c r="F61" s="57"/>
      <c r="G61" s="57"/>
      <c r="H61" s="10"/>
      <c r="I61" s="3"/>
      <c r="J61" s="57"/>
      <c r="K61" s="21"/>
      <c r="L61" s="21"/>
      <c r="M61" s="10"/>
    </row>
    <row r="63" spans="1:18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8"/>
      <c r="M63" s="78"/>
      <c r="N63" s="78"/>
      <c r="O63" s="78"/>
    </row>
    <row r="64" spans="1:18">
      <c r="A64" s="70"/>
      <c r="B64" s="71" t="s">
        <v>47</v>
      </c>
      <c r="C64" s="70"/>
      <c r="D64" s="70"/>
      <c r="E64" s="70"/>
      <c r="F64" s="70"/>
      <c r="G64" s="70"/>
      <c r="H64" s="70"/>
      <c r="I64" s="70"/>
      <c r="J64" s="70"/>
      <c r="K64" s="70"/>
      <c r="L64" s="78"/>
      <c r="M64" s="78"/>
      <c r="N64" s="78"/>
      <c r="O64" s="78"/>
    </row>
    <row r="65" spans="1:1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8"/>
      <c r="M65" s="78"/>
      <c r="N65" s="78"/>
      <c r="O65" s="78"/>
    </row>
    <row r="66" spans="1:1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8"/>
      <c r="M66" s="78"/>
      <c r="N66" s="78"/>
      <c r="O66" s="78"/>
    </row>
    <row r="67" spans="1:1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8"/>
      <c r="M67" s="78"/>
      <c r="N67" s="78"/>
      <c r="O67" s="78"/>
    </row>
    <row r="68" spans="1:1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8"/>
      <c r="M68" s="78"/>
      <c r="N68" s="78"/>
      <c r="O68" s="78"/>
    </row>
    <row r="69" spans="1:15">
      <c r="A69" s="70"/>
      <c r="B69" s="70" t="str">
        <f>D39</f>
        <v>Km</v>
      </c>
      <c r="C69" s="72">
        <f>D40</f>
        <v>0.19744555576699055</v>
      </c>
      <c r="D69" s="70"/>
      <c r="E69" s="70"/>
      <c r="F69" s="70"/>
      <c r="G69" s="70"/>
      <c r="H69" s="70"/>
      <c r="I69" s="70"/>
      <c r="J69" s="70"/>
      <c r="K69" s="70"/>
      <c r="L69" s="78"/>
      <c r="M69" s="78"/>
      <c r="N69" s="78"/>
      <c r="O69" s="78"/>
    </row>
    <row r="70" spans="1:15">
      <c r="A70" s="70"/>
      <c r="B70" s="70" t="str">
        <f>F39</f>
        <v>Vmax</v>
      </c>
      <c r="C70" s="72">
        <f>F40</f>
        <v>17.967784652020992</v>
      </c>
      <c r="D70" s="70"/>
      <c r="E70" s="70"/>
      <c r="F70" s="70"/>
      <c r="G70" s="70"/>
      <c r="H70" s="70"/>
      <c r="I70" s="70"/>
      <c r="J70" s="70"/>
      <c r="K70" s="70"/>
      <c r="L70" s="78"/>
      <c r="M70" s="78"/>
      <c r="N70" s="78"/>
      <c r="O70" s="78"/>
    </row>
    <row r="71" spans="1:15">
      <c r="A71" s="70"/>
      <c r="B71" s="70" t="str">
        <f>H39</f>
        <v>Ki</v>
      </c>
      <c r="C71" s="70">
        <f>H40</f>
        <v>0.61308694601214553</v>
      </c>
      <c r="D71" s="70"/>
      <c r="E71" s="70"/>
      <c r="F71" s="70"/>
      <c r="G71" s="70"/>
      <c r="H71" s="70"/>
      <c r="I71" s="70"/>
      <c r="J71" s="70"/>
      <c r="K71" s="70"/>
      <c r="L71" s="78"/>
      <c r="M71" s="78"/>
      <c r="N71" s="78"/>
      <c r="O71" s="78"/>
    </row>
    <row r="72" spans="1:15">
      <c r="A72" s="70"/>
      <c r="B72" s="70" t="str">
        <f>J39</f>
        <v>RSS</v>
      </c>
      <c r="C72" s="72">
        <f>J40</f>
        <v>82.085709476635301</v>
      </c>
      <c r="D72" s="70"/>
      <c r="E72" s="70"/>
      <c r="F72" s="70"/>
      <c r="G72" s="70"/>
      <c r="H72" s="70"/>
      <c r="I72" s="70"/>
      <c r="J72" s="70"/>
      <c r="K72" s="70"/>
      <c r="L72" s="78"/>
      <c r="M72" s="78"/>
      <c r="N72" s="78"/>
      <c r="O72" s="78"/>
    </row>
    <row r="73" spans="1:1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8"/>
      <c r="M73" s="78"/>
      <c r="N73" s="78"/>
      <c r="O73" s="78"/>
    </row>
    <row r="74" spans="1:1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8"/>
      <c r="M74" s="78"/>
      <c r="N74" s="78"/>
      <c r="O74" s="78"/>
    </row>
    <row r="75" spans="1:1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8"/>
      <c r="M75" s="78"/>
      <c r="N75" s="78"/>
      <c r="O75" s="78"/>
    </row>
    <row r="76" spans="1:1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8"/>
      <c r="M76" s="78"/>
      <c r="N76" s="78"/>
      <c r="O76" s="78"/>
    </row>
    <row r="77" spans="1:1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8"/>
      <c r="M77" s="78"/>
      <c r="N77" s="78"/>
      <c r="O77" s="78"/>
    </row>
    <row r="78" spans="1:1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8"/>
      <c r="M78" s="78"/>
      <c r="N78" s="78"/>
      <c r="O78" s="78"/>
    </row>
    <row r="79" spans="1:1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8"/>
      <c r="M79" s="78"/>
      <c r="N79" s="78"/>
      <c r="O79" s="78"/>
    </row>
    <row r="80" spans="1:1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8"/>
      <c r="M80" s="78"/>
      <c r="N80" s="78"/>
      <c r="O80" s="78"/>
    </row>
    <row r="81" spans="1:1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8"/>
      <c r="M81" s="78"/>
      <c r="N81" s="78"/>
      <c r="O81" s="78"/>
    </row>
    <row r="82" spans="1:1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8"/>
      <c r="M82" s="78"/>
      <c r="N82" s="78"/>
      <c r="O82" s="78"/>
    </row>
    <row r="83" spans="1:1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8"/>
      <c r="M83" s="78"/>
      <c r="N83" s="78"/>
      <c r="O83" s="78"/>
    </row>
    <row r="84" spans="1:1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8"/>
      <c r="M84" s="78"/>
      <c r="N84" s="78"/>
      <c r="O84" s="78"/>
    </row>
    <row r="85" spans="1:1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8"/>
      <c r="M85" s="78"/>
      <c r="N85" s="78"/>
      <c r="O85" s="78"/>
    </row>
    <row r="86" spans="1:1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8"/>
      <c r="M86" s="78"/>
      <c r="N86" s="78"/>
      <c r="O86" s="78"/>
    </row>
    <row r="87" spans="1:1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8"/>
      <c r="M87" s="78"/>
      <c r="N87" s="78"/>
      <c r="O87" s="78"/>
    </row>
    <row r="88" spans="1:1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8"/>
      <c r="M88" s="78"/>
      <c r="N88" s="78"/>
      <c r="O88" s="78"/>
    </row>
    <row r="89" spans="1:15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8"/>
      <c r="M89" s="78"/>
      <c r="N89" s="78"/>
      <c r="O89" s="78"/>
    </row>
    <row r="90" spans="1:15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8"/>
      <c r="M90" s="78"/>
      <c r="N90" s="78"/>
      <c r="O90" s="78"/>
    </row>
    <row r="91" spans="1:15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8"/>
      <c r="M91" s="78"/>
      <c r="N91" s="78"/>
      <c r="O91" s="78"/>
    </row>
    <row r="92" spans="1:15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8"/>
      <c r="M92" s="78"/>
      <c r="N92" s="78"/>
      <c r="O92" s="78"/>
    </row>
    <row r="93" spans="1:1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77"/>
      <c r="L93" s="77"/>
      <c r="M93" s="77"/>
      <c r="N93" s="77"/>
      <c r="O93" s="77"/>
    </row>
    <row r="94" spans="1:15">
      <c r="A94" s="63"/>
      <c r="B94" s="64" t="s">
        <v>49</v>
      </c>
      <c r="C94" s="63"/>
      <c r="D94" s="63"/>
      <c r="E94" s="63"/>
      <c r="F94" s="63"/>
      <c r="G94" s="63"/>
      <c r="H94" s="63"/>
      <c r="I94" s="63"/>
      <c r="J94" s="63"/>
      <c r="K94" s="77"/>
      <c r="L94" s="77"/>
      <c r="M94" s="77"/>
      <c r="N94" s="77"/>
      <c r="O94" s="77"/>
    </row>
    <row r="95" spans="1:1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77"/>
      <c r="L95" s="77"/>
      <c r="M95" s="77"/>
      <c r="N95" s="77"/>
      <c r="O95" s="77"/>
    </row>
    <row r="96" spans="1:1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77"/>
      <c r="L96" s="77"/>
      <c r="M96" s="77"/>
      <c r="N96" s="77"/>
      <c r="O96" s="77"/>
    </row>
    <row r="97" spans="1:1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77"/>
      <c r="L97" s="77"/>
      <c r="M97" s="77"/>
      <c r="N97" s="77"/>
      <c r="O97" s="77"/>
    </row>
    <row r="98" spans="1:1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77"/>
      <c r="L98" s="77"/>
      <c r="M98" s="77"/>
      <c r="N98" s="77"/>
      <c r="O98" s="77"/>
    </row>
    <row r="99" spans="1:15">
      <c r="A99" s="63"/>
      <c r="B99" s="63" t="str">
        <f>B69</f>
        <v>Km</v>
      </c>
      <c r="C99" s="65">
        <f>D41</f>
        <v>9.3322057548830245E-2</v>
      </c>
      <c r="D99" s="63"/>
      <c r="E99" s="63"/>
      <c r="F99" s="63"/>
      <c r="G99" s="63"/>
      <c r="H99" s="63"/>
      <c r="I99" s="63"/>
      <c r="J99" s="63"/>
      <c r="K99" s="77"/>
      <c r="L99" s="77"/>
      <c r="M99" s="77"/>
      <c r="N99" s="77"/>
      <c r="O99" s="77"/>
    </row>
    <row r="100" spans="1:15">
      <c r="A100" s="63"/>
      <c r="B100" s="63" t="str">
        <f t="shared" ref="B100:B102" si="8">B70</f>
        <v>Vmax</v>
      </c>
      <c r="C100" s="65">
        <f>F41</f>
        <v>14.74677573922834</v>
      </c>
      <c r="D100" s="63"/>
      <c r="E100" s="63"/>
      <c r="F100" s="63"/>
      <c r="G100" s="63"/>
      <c r="H100" s="63"/>
      <c r="I100" s="63"/>
      <c r="J100" s="63"/>
      <c r="K100" s="77"/>
      <c r="L100" s="77"/>
      <c r="M100" s="77"/>
      <c r="N100" s="77"/>
      <c r="O100" s="77"/>
    </row>
    <row r="101" spans="1:15">
      <c r="A101" s="63"/>
      <c r="B101" s="63" t="str">
        <f t="shared" si="8"/>
        <v>Ki</v>
      </c>
      <c r="C101" s="63">
        <f>H41</f>
        <v>0.11473359014728768</v>
      </c>
      <c r="D101" s="63"/>
      <c r="E101" s="63"/>
      <c r="F101" s="63"/>
      <c r="G101" s="63"/>
      <c r="H101" s="63"/>
      <c r="I101" s="63"/>
      <c r="J101" s="63"/>
      <c r="K101" s="77"/>
      <c r="L101" s="77"/>
      <c r="M101" s="77"/>
      <c r="N101" s="77"/>
      <c r="O101" s="77"/>
    </row>
    <row r="102" spans="1:15">
      <c r="A102" s="63"/>
      <c r="B102" s="63" t="str">
        <f t="shared" si="8"/>
        <v>RSS</v>
      </c>
      <c r="C102" s="65">
        <f>J41</f>
        <v>1.2425318710750892</v>
      </c>
      <c r="D102" s="63"/>
      <c r="E102" s="63"/>
      <c r="F102" s="63"/>
      <c r="G102" s="63"/>
      <c r="H102" s="63"/>
      <c r="I102" s="63"/>
      <c r="J102" s="63"/>
      <c r="K102" s="77"/>
      <c r="L102" s="77"/>
      <c r="M102" s="77"/>
      <c r="N102" s="77"/>
      <c r="O102" s="77"/>
    </row>
    <row r="103" spans="1:1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77"/>
      <c r="L103" s="77"/>
      <c r="M103" s="77"/>
      <c r="N103" s="77"/>
      <c r="O103" s="77"/>
    </row>
    <row r="104" spans="1:1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77"/>
      <c r="L104" s="77"/>
      <c r="M104" s="77"/>
      <c r="N104" s="77"/>
      <c r="O104" s="77"/>
    </row>
    <row r="105" spans="1:1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77"/>
      <c r="L105" s="77"/>
      <c r="M105" s="77"/>
      <c r="N105" s="77"/>
      <c r="O105" s="77"/>
    </row>
    <row r="106" spans="1:1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77"/>
      <c r="L106" s="77"/>
      <c r="M106" s="77"/>
      <c r="N106" s="77"/>
      <c r="O106" s="77"/>
    </row>
    <row r="107" spans="1:1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77"/>
      <c r="L107" s="77"/>
      <c r="M107" s="77"/>
      <c r="N107" s="77"/>
      <c r="O107" s="77"/>
    </row>
    <row r="108" spans="1:1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77"/>
      <c r="L108" s="77"/>
      <c r="M108" s="77"/>
      <c r="N108" s="77"/>
      <c r="O108" s="77"/>
    </row>
    <row r="109" spans="1:1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77"/>
      <c r="L109" s="77"/>
      <c r="M109" s="77"/>
      <c r="N109" s="77"/>
      <c r="O109" s="77"/>
    </row>
    <row r="110" spans="1:1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77"/>
      <c r="L110" s="77"/>
      <c r="M110" s="77"/>
      <c r="N110" s="77"/>
      <c r="O110" s="77"/>
    </row>
    <row r="111" spans="1:1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77"/>
      <c r="L111" s="77"/>
      <c r="M111" s="77"/>
      <c r="N111" s="77"/>
      <c r="O111" s="77"/>
    </row>
    <row r="112" spans="1:1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77"/>
      <c r="L112" s="77"/>
      <c r="M112" s="77"/>
      <c r="N112" s="77"/>
      <c r="O112" s="77"/>
    </row>
    <row r="113" spans="1:1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77"/>
      <c r="L113" s="77"/>
      <c r="M113" s="77"/>
      <c r="N113" s="77"/>
      <c r="O113" s="77"/>
    </row>
    <row r="114" spans="1:1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77"/>
      <c r="L114" s="77"/>
      <c r="M114" s="77"/>
      <c r="N114" s="77"/>
      <c r="O114" s="77"/>
    </row>
    <row r="115" spans="1: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77"/>
      <c r="L115" s="77"/>
      <c r="M115" s="77"/>
      <c r="N115" s="77"/>
      <c r="O115" s="77"/>
    </row>
    <row r="116" spans="1:1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77"/>
      <c r="L116" s="77"/>
      <c r="M116" s="77"/>
      <c r="N116" s="77"/>
      <c r="O116" s="77"/>
    </row>
    <row r="117" spans="1:1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77"/>
      <c r="L117" s="77"/>
      <c r="M117" s="77"/>
      <c r="N117" s="77"/>
      <c r="O117" s="77"/>
    </row>
    <row r="118" spans="1:1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77"/>
      <c r="L118" s="77"/>
      <c r="M118" s="77"/>
      <c r="N118" s="77"/>
      <c r="O118" s="77"/>
    </row>
    <row r="119" spans="1:1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77"/>
      <c r="L119" s="77"/>
      <c r="M119" s="77"/>
      <c r="N119" s="77"/>
      <c r="O119" s="77"/>
    </row>
    <row r="120" spans="1:1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77"/>
      <c r="L120" s="77"/>
      <c r="M120" s="77"/>
      <c r="N120" s="77"/>
      <c r="O120" s="77"/>
    </row>
    <row r="121" spans="1:1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77"/>
      <c r="L121" s="77"/>
      <c r="M121" s="77"/>
      <c r="N121" s="77"/>
      <c r="O121" s="77"/>
    </row>
    <row r="122" spans="1:1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77"/>
      <c r="L122" s="77"/>
      <c r="M122" s="77"/>
      <c r="N122" s="77"/>
      <c r="O122" s="77"/>
    </row>
    <row r="123" spans="1:1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</row>
    <row r="124" spans="1:15">
      <c r="A124" s="66"/>
      <c r="B124" s="67" t="s">
        <v>48</v>
      </c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</row>
    <row r="125" spans="1:1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</row>
    <row r="126" spans="1:1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</row>
    <row r="127" spans="1:1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</row>
    <row r="128" spans="1:1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</row>
    <row r="129" spans="1:15">
      <c r="A129" s="66"/>
      <c r="B129" s="66" t="str">
        <f>B99</f>
        <v>Km</v>
      </c>
      <c r="C129" s="68">
        <f>D42</f>
        <v>0.25926798896206654</v>
      </c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</row>
    <row r="130" spans="1:15">
      <c r="A130" s="66"/>
      <c r="B130" s="66" t="str">
        <f t="shared" ref="B130:B132" si="9">B100</f>
        <v>Vmax</v>
      </c>
      <c r="C130" s="68">
        <f>F42</f>
        <v>19.306352179984955</v>
      </c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</row>
    <row r="131" spans="1:15">
      <c r="A131" s="66"/>
      <c r="B131" s="66" t="str">
        <f t="shared" si="9"/>
        <v>Ki</v>
      </c>
      <c r="C131" s="66">
        <f>H42</f>
        <v>0.41137281905287754</v>
      </c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</row>
    <row r="132" spans="1:15">
      <c r="A132" s="66"/>
      <c r="B132" s="66" t="str">
        <f t="shared" si="9"/>
        <v>RSS</v>
      </c>
      <c r="C132" s="68">
        <f>J42</f>
        <v>207.9672200664896</v>
      </c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</row>
    <row r="133" spans="1:1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</row>
    <row r="134" spans="1:1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</row>
    <row r="135" spans="1:15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</row>
    <row r="136" spans="1:1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</row>
    <row r="138" spans="1:1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</row>
    <row r="139" spans="1:1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</row>
    <row r="140" spans="1:1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</row>
    <row r="141" spans="1:1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</row>
    <row r="142" spans="1:1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</row>
    <row r="143" spans="1:1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</row>
    <row r="144" spans="1:1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</row>
    <row r="145" spans="1:1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</row>
    <row r="146" spans="1:1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</row>
    <row r="147" spans="1:1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</row>
    <row r="148" spans="1:1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</row>
    <row r="149" spans="1:1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</row>
    <row r="150" spans="1:1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</row>
    <row r="151" spans="1:1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</row>
    <row r="152" spans="1:1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</row>
    <row r="153" spans="1:1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>
      <c r="A154" s="60"/>
      <c r="B154" s="61" t="s">
        <v>50</v>
      </c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</row>
    <row r="157" spans="1:1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</row>
    <row r="158" spans="1:1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</row>
    <row r="159" spans="1:15">
      <c r="A159" s="60"/>
      <c r="B159" s="60" t="str">
        <f>B129</f>
        <v>Km</v>
      </c>
      <c r="C159" s="62">
        <f>D43</f>
        <v>9.9999999999999964E-2</v>
      </c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</row>
    <row r="160" spans="1:15">
      <c r="A160" s="60"/>
      <c r="B160" s="60" t="str">
        <f t="shared" ref="B160:B161" si="10">B130</f>
        <v>Vmax</v>
      </c>
      <c r="C160" s="62">
        <f>F43</f>
        <v>14.999999999999996</v>
      </c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</row>
    <row r="161" spans="1:15">
      <c r="A161" s="60"/>
      <c r="B161" s="60" t="str">
        <f t="shared" si="10"/>
        <v>Ki</v>
      </c>
      <c r="C161" s="60">
        <f>H43</f>
        <v>0.12999998304016208</v>
      </c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</row>
    <row r="162" spans="1:15">
      <c r="A162" s="60"/>
      <c r="B162" s="69" t="s">
        <v>41</v>
      </c>
      <c r="C162" s="60">
        <f>I43</f>
        <v>6.4999696787446801</v>
      </c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</row>
    <row r="163" spans="1:15">
      <c r="A163" s="60"/>
      <c r="B163" s="60" t="str">
        <f>B132</f>
        <v>RSS</v>
      </c>
      <c r="C163" s="62">
        <f>J43</f>
        <v>2.0329339236247682E-10</v>
      </c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</row>
    <row r="164" spans="1:1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</row>
    <row r="165" spans="1:1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  <row r="166" spans="1:1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</row>
    <row r="167" spans="1:1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</row>
    <row r="168" spans="1:1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</row>
    <row r="184" spans="1:15">
      <c r="A184" s="77"/>
      <c r="B184" s="79" t="s">
        <v>51</v>
      </c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</row>
    <row r="185" spans="1:15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</row>
    <row r="186" spans="1:15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</row>
    <row r="187" spans="1:15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</row>
    <row r="188" spans="1:15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</row>
    <row r="189" spans="1:15">
      <c r="A189" s="77"/>
      <c r="B189" s="77" t="str">
        <f>D39</f>
        <v>Km</v>
      </c>
      <c r="C189" s="80">
        <f>D44</f>
        <v>9.9997987895505333E-2</v>
      </c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</row>
    <row r="190" spans="1:15">
      <c r="A190" s="77"/>
      <c r="B190" s="77" t="str">
        <f>E39</f>
        <v>Km2</v>
      </c>
      <c r="C190" s="80">
        <f>E44</f>
        <v>4.9999894263542393</v>
      </c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</row>
    <row r="191" spans="1:15">
      <c r="A191" s="77"/>
      <c r="B191" s="77" t="str">
        <f>F39</f>
        <v>Vmax</v>
      </c>
      <c r="C191" s="80">
        <f>F44</f>
        <v>14.999926196567174</v>
      </c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</row>
    <row r="192" spans="1:15">
      <c r="A192" s="77"/>
      <c r="B192" s="77" t="str">
        <f>G39</f>
        <v>Vmax2</v>
      </c>
      <c r="C192" s="77">
        <f>G44</f>
        <v>0</v>
      </c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</row>
    <row r="193" spans="1:15">
      <c r="A193" s="77"/>
      <c r="B193" s="77" t="str">
        <f>H39</f>
        <v>Ki</v>
      </c>
      <c r="C193" s="77">
        <f>H44</f>
        <v>6.5000330731166462</v>
      </c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</row>
    <row r="194" spans="1:15">
      <c r="A194" s="77"/>
      <c r="B194" s="77" t="str">
        <f>J39</f>
        <v>RSS</v>
      </c>
      <c r="C194" s="80">
        <f>J44</f>
        <v>7.2320979002969783E-8</v>
      </c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</row>
    <row r="195" spans="1:15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</row>
    <row r="196" spans="1:15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</row>
    <row r="197" spans="1:15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</row>
    <row r="198" spans="1:15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</row>
    <row r="199" spans="1:15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</row>
    <row r="200" spans="1:15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</row>
    <row r="201" spans="1:15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1:15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</row>
    <row r="203" spans="1:15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</row>
    <row r="204" spans="1:15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</row>
    <row r="205" spans="1:15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</row>
    <row r="206" spans="1:15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</row>
    <row r="207" spans="1:15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</row>
    <row r="208" spans="1:15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</row>
    <row r="209" spans="1:17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</row>
    <row r="210" spans="1:17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</row>
    <row r="211" spans="1:17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</row>
    <row r="212" spans="1:17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</row>
    <row r="213" spans="1:17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</row>
    <row r="214" spans="1:17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</row>
    <row r="215" spans="1:17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</row>
    <row r="216" spans="1:17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</row>
    <row r="217" spans="1: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</row>
    <row r="218" spans="1:17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</row>
    <row r="219" spans="1:17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</row>
    <row r="220" spans="1:17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</row>
  </sheetData>
  <conditionalFormatting sqref="J40:J46 J6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:M48 N40:N44 L49:L55 M59:M6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0:K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1"/>
  <sheetViews>
    <sheetView topLeftCell="U77" zoomScale="90" zoomScaleNormal="90" workbookViewId="0">
      <selection activeCell="V79" sqref="V79"/>
    </sheetView>
  </sheetViews>
  <sheetFormatPr defaultColWidth="11.453125" defaultRowHeight="12.5"/>
  <cols>
    <col min="1" max="16384" width="11.453125" style="28"/>
  </cols>
  <sheetData>
    <row r="1" spans="1:48" ht="18">
      <c r="A1" s="27" t="s">
        <v>58</v>
      </c>
      <c r="F1" s="29"/>
    </row>
    <row r="2" spans="1:48" ht="13">
      <c r="F2" s="29"/>
    </row>
    <row r="3" spans="1:48" ht="13">
      <c r="F3" s="29"/>
      <c r="G3" s="30"/>
      <c r="J3" s="31" t="s">
        <v>59</v>
      </c>
      <c r="K3" s="32"/>
      <c r="L3" s="32"/>
      <c r="M3" s="32"/>
      <c r="N3" s="32"/>
      <c r="Z3" s="49"/>
      <c r="AA3" s="49"/>
      <c r="AB3" s="49"/>
      <c r="AD3" s="31" t="s">
        <v>59</v>
      </c>
      <c r="AE3" s="32"/>
      <c r="AF3" s="32"/>
      <c r="AG3" s="32"/>
      <c r="AH3" s="32"/>
    </row>
    <row r="4" spans="1:48" ht="13">
      <c r="J4" s="33"/>
      <c r="K4" s="34" t="s">
        <v>60</v>
      </c>
      <c r="L4" s="34" t="s">
        <v>61</v>
      </c>
      <c r="M4" s="34" t="s">
        <v>62</v>
      </c>
      <c r="N4" s="34" t="s">
        <v>63</v>
      </c>
      <c r="O4" s="34" t="s">
        <v>64</v>
      </c>
      <c r="P4" s="34" t="s">
        <v>65</v>
      </c>
      <c r="Q4" s="34" t="s">
        <v>66</v>
      </c>
      <c r="R4" s="34" t="s">
        <v>67</v>
      </c>
      <c r="S4" s="34" t="s">
        <v>68</v>
      </c>
      <c r="T4" s="34" t="s">
        <v>69</v>
      </c>
      <c r="U4" s="34" t="s">
        <v>70</v>
      </c>
      <c r="V4" s="34" t="s">
        <v>71</v>
      </c>
      <c r="W4" s="34" t="s">
        <v>72</v>
      </c>
      <c r="X4" s="34" t="s">
        <v>73</v>
      </c>
      <c r="Y4" s="34" t="s">
        <v>74</v>
      </c>
      <c r="Z4" s="48"/>
      <c r="AA4" s="48"/>
      <c r="AB4" s="48"/>
      <c r="AD4" s="33"/>
      <c r="AE4" s="34" t="s">
        <v>60</v>
      </c>
      <c r="AF4" s="34" t="s">
        <v>61</v>
      </c>
      <c r="AG4" s="34" t="s">
        <v>62</v>
      </c>
      <c r="AH4" s="34" t="s">
        <v>63</v>
      </c>
      <c r="AI4" s="34" t="s">
        <v>64</v>
      </c>
      <c r="AJ4" s="34" t="s">
        <v>65</v>
      </c>
      <c r="AK4" s="34" t="s">
        <v>66</v>
      </c>
      <c r="AL4" s="34" t="s">
        <v>67</v>
      </c>
      <c r="AM4" s="34" t="s">
        <v>68</v>
      </c>
      <c r="AN4" s="34" t="s">
        <v>69</v>
      </c>
      <c r="AO4" s="34" t="s">
        <v>70</v>
      </c>
      <c r="AP4" s="34" t="s">
        <v>71</v>
      </c>
      <c r="AQ4" s="34" t="s">
        <v>72</v>
      </c>
      <c r="AR4" s="34" t="s">
        <v>73</v>
      </c>
      <c r="AS4" s="34" t="s">
        <v>74</v>
      </c>
      <c r="AT4" s="48"/>
      <c r="AU4" s="48"/>
      <c r="AV4" s="48"/>
    </row>
    <row r="5" spans="1:48" ht="13">
      <c r="B5" s="35"/>
      <c r="D5" s="36" t="s">
        <v>75</v>
      </c>
      <c r="E5" s="36" t="s">
        <v>76</v>
      </c>
      <c r="J5" s="37" t="s">
        <v>60</v>
      </c>
      <c r="K5" s="33"/>
      <c r="L5" s="33"/>
      <c r="M5" s="33"/>
      <c r="N5" s="33"/>
      <c r="Z5" s="49"/>
      <c r="AA5" s="49"/>
      <c r="AB5" s="49"/>
      <c r="AD5" s="37" t="s">
        <v>60</v>
      </c>
      <c r="AE5" s="33"/>
      <c r="AF5" s="33"/>
      <c r="AG5" s="33"/>
      <c r="AH5" s="33"/>
      <c r="AT5" s="49"/>
      <c r="AU5" s="49"/>
      <c r="AV5" s="49"/>
    </row>
    <row r="6" spans="1:48" ht="13">
      <c r="A6" s="36" t="s">
        <v>77</v>
      </c>
      <c r="B6" s="36"/>
      <c r="C6" s="36" t="s">
        <v>78</v>
      </c>
      <c r="D6" s="36" t="s">
        <v>79</v>
      </c>
      <c r="E6" s="36" t="s">
        <v>80</v>
      </c>
      <c r="J6" s="37" t="s">
        <v>61</v>
      </c>
      <c r="K6" s="33">
        <f>((F29-F33)/(F32-F28))</f>
        <v>6.6666666666666662E-3</v>
      </c>
      <c r="L6" s="33"/>
      <c r="M6" s="33"/>
      <c r="N6" s="33"/>
      <c r="Z6" s="49"/>
      <c r="AA6" s="49"/>
      <c r="AB6" s="49"/>
      <c r="AD6" s="37" t="s">
        <v>61</v>
      </c>
      <c r="AE6" s="33">
        <f>IFERROR(K6,"")</f>
        <v>6.6666666666666662E-3</v>
      </c>
      <c r="AF6" s="33"/>
      <c r="AG6" s="33"/>
      <c r="AH6" s="33"/>
    </row>
    <row r="7" spans="1:48" ht="13">
      <c r="A7" s="38">
        <f>'Raw data and fitting summary'!B6</f>
        <v>1</v>
      </c>
      <c r="B7" s="39"/>
      <c r="C7" s="38">
        <f>'Raw data and fitting summary'!C6</f>
        <v>13.636363636363635</v>
      </c>
      <c r="D7" s="33">
        <f>IFERROR(A7/C7,)</f>
        <v>7.3333333333333348E-2</v>
      </c>
      <c r="E7" s="33">
        <f t="shared" ref="E7:E21" si="0">1/C7</f>
        <v>7.3333333333333348E-2</v>
      </c>
      <c r="J7" s="37" t="s">
        <v>62</v>
      </c>
      <c r="K7" s="33">
        <f>((F29-F37)/(F36-F28))</f>
        <v>6.6666666666666255E-3</v>
      </c>
      <c r="L7" s="33">
        <f>((F33-F37)/(F36-F32))</f>
        <v>6.6666666666665942E-3</v>
      </c>
      <c r="M7" s="33"/>
      <c r="N7" s="33"/>
      <c r="AD7" s="37" t="s">
        <v>62</v>
      </c>
      <c r="AE7" s="33">
        <f t="shared" ref="AE7:AR19" si="1">IFERROR(K7,"")</f>
        <v>6.6666666666666255E-3</v>
      </c>
      <c r="AF7" s="33">
        <f t="shared" si="1"/>
        <v>6.6666666666665942E-3</v>
      </c>
      <c r="AG7" s="33"/>
      <c r="AH7" s="33"/>
    </row>
    <row r="8" spans="1:48" ht="13">
      <c r="A8" s="38">
        <f>'Raw data and fitting summary'!B7</f>
        <v>0.8</v>
      </c>
      <c r="B8" s="39"/>
      <c r="C8" s="38">
        <f>'Raw data and fitting summary'!C7</f>
        <v>13.333333333333332</v>
      </c>
      <c r="D8" s="33">
        <f t="shared" ref="D8:D21" si="2">A8/C8</f>
        <v>6.0000000000000012E-2</v>
      </c>
      <c r="E8" s="33">
        <f t="shared" si="0"/>
        <v>7.5000000000000011E-2</v>
      </c>
      <c r="J8" s="37" t="s">
        <v>63</v>
      </c>
      <c r="K8" s="33">
        <f>((F29-F41)/(F40-F28))</f>
        <v>6.6666666666666506E-3</v>
      </c>
      <c r="L8" s="33">
        <f>((F33-F41)/(F40-F32))</f>
        <v>6.6666666666666454E-3</v>
      </c>
      <c r="M8" s="33">
        <f>((F37-F41)/(F40-F36))</f>
        <v>6.6666666666666862E-3</v>
      </c>
      <c r="N8" s="33"/>
      <c r="AD8" s="37" t="s">
        <v>63</v>
      </c>
      <c r="AE8" s="33">
        <f t="shared" si="1"/>
        <v>6.6666666666666506E-3</v>
      </c>
      <c r="AF8" s="33">
        <f t="shared" si="1"/>
        <v>6.6666666666666454E-3</v>
      </c>
      <c r="AG8" s="33">
        <f t="shared" si="1"/>
        <v>6.6666666666666862E-3</v>
      </c>
      <c r="AH8" s="33"/>
    </row>
    <row r="9" spans="1:48" ht="13">
      <c r="A9" s="38">
        <f>'Raw data and fitting summary'!B8</f>
        <v>0.64000000000000012</v>
      </c>
      <c r="B9" s="39"/>
      <c r="C9" s="38">
        <f>'Raw data and fitting summary'!C8</f>
        <v>12.972972972972974</v>
      </c>
      <c r="D9" s="33">
        <f t="shared" si="2"/>
        <v>4.933333333333334E-2</v>
      </c>
      <c r="E9" s="33">
        <f t="shared" si="0"/>
        <v>7.7083333333333323E-2</v>
      </c>
      <c r="J9" s="37" t="s">
        <v>64</v>
      </c>
      <c r="K9" s="33">
        <f>((F29-F45)/(F44-F28))</f>
        <v>6.666666666666668E-3</v>
      </c>
      <c r="L9" s="33">
        <f>((F33-F45)/(F44-F32))</f>
        <v>6.666666666666668E-3</v>
      </c>
      <c r="M9" s="33">
        <f>((F37-F45)/(F44-F36))</f>
        <v>6.666666666666694E-3</v>
      </c>
      <c r="N9" s="33">
        <f>((F41-F45)/(F44-F40))</f>
        <v>6.6666666666667009E-3</v>
      </c>
      <c r="AD9" s="37" t="s">
        <v>64</v>
      </c>
      <c r="AE9" s="33">
        <f t="shared" si="1"/>
        <v>6.666666666666668E-3</v>
      </c>
      <c r="AF9" s="33">
        <f t="shared" si="1"/>
        <v>6.666666666666668E-3</v>
      </c>
      <c r="AG9" s="33">
        <f t="shared" si="1"/>
        <v>6.666666666666694E-3</v>
      </c>
      <c r="AH9" s="33">
        <f t="shared" si="1"/>
        <v>6.6666666666667009E-3</v>
      </c>
    </row>
    <row r="10" spans="1:48" ht="13">
      <c r="A10" s="38">
        <f>'Raw data and fitting summary'!B9</f>
        <v>0.51200000000000012</v>
      </c>
      <c r="B10" s="39"/>
      <c r="C10" s="38">
        <f>'Raw data and fitting summary'!C9</f>
        <v>12.549019607843137</v>
      </c>
      <c r="D10" s="33">
        <f t="shared" si="2"/>
        <v>4.080000000000001E-2</v>
      </c>
      <c r="E10" s="33">
        <f t="shared" si="0"/>
        <v>7.9687499999999994E-2</v>
      </c>
      <c r="J10" s="37" t="s">
        <v>65</v>
      </c>
      <c r="K10" s="33">
        <f>((F29-F49)/(F48-F28))</f>
        <v>6.6666666666666628E-3</v>
      </c>
      <c r="L10" s="33">
        <f>((F33-F49)/(F48-F32))</f>
        <v>6.6666666666666628E-3</v>
      </c>
      <c r="M10" s="33">
        <f>((F37-F49)/(F48-F36))</f>
        <v>6.6666666666666766E-3</v>
      </c>
      <c r="N10" s="33">
        <f>((F41-F49)/(F48-F40))</f>
        <v>6.6666666666666732E-3</v>
      </c>
      <c r="O10" s="33">
        <f>((F45-F49)/(F48-F44))</f>
        <v>6.6666666666666515E-3</v>
      </c>
      <c r="AD10" s="37" t="s">
        <v>65</v>
      </c>
      <c r="AE10" s="33">
        <f t="shared" si="1"/>
        <v>6.6666666666666628E-3</v>
      </c>
      <c r="AF10" s="33">
        <f t="shared" si="1"/>
        <v>6.6666666666666628E-3</v>
      </c>
      <c r="AG10" s="33">
        <f t="shared" si="1"/>
        <v>6.6666666666666766E-3</v>
      </c>
      <c r="AH10" s="33">
        <f t="shared" si="1"/>
        <v>6.6666666666666732E-3</v>
      </c>
      <c r="AI10" s="33">
        <f t="shared" si="1"/>
        <v>6.6666666666666515E-3</v>
      </c>
    </row>
    <row r="11" spans="1:48" ht="13">
      <c r="A11" s="38">
        <f>'Raw data and fitting summary'!B10</f>
        <v>0.40960000000000013</v>
      </c>
      <c r="B11" s="39"/>
      <c r="C11" s="38">
        <f>'Raw data and fitting summary'!C10</f>
        <v>12.05651491365777</v>
      </c>
      <c r="D11" s="33">
        <f t="shared" si="2"/>
        <v>3.3973333333333348E-2</v>
      </c>
      <c r="E11" s="33">
        <f t="shared" si="0"/>
        <v>8.2942708333333337E-2</v>
      </c>
      <c r="J11" s="37" t="s">
        <v>66</v>
      </c>
      <c r="K11" s="33">
        <f>((F29-F53)/(F52-F28))</f>
        <v>6.6666666666666706E-3</v>
      </c>
      <c r="L11" s="33">
        <f>((F33-F53)/(F52-F32))</f>
        <v>6.6666666666666706E-3</v>
      </c>
      <c r="M11" s="33">
        <f>((F37-F53)/(F52-F36))</f>
        <v>6.666666666666681E-3</v>
      </c>
      <c r="N11" s="33">
        <f>((F41-F53)/(F52-F40))</f>
        <v>6.6666666666666801E-3</v>
      </c>
      <c r="O11" s="33">
        <f>((F45-F53)/(F52-F44))</f>
        <v>6.6666666666666732E-3</v>
      </c>
      <c r="P11" s="33">
        <f>((F49-F53)/(F52-F48))</f>
        <v>6.6666666666666905E-3</v>
      </c>
      <c r="AD11" s="37" t="s">
        <v>66</v>
      </c>
      <c r="AE11" s="33">
        <f t="shared" si="1"/>
        <v>6.6666666666666706E-3</v>
      </c>
      <c r="AF11" s="33">
        <f t="shared" si="1"/>
        <v>6.6666666666666706E-3</v>
      </c>
      <c r="AG11" s="33">
        <f t="shared" si="1"/>
        <v>6.666666666666681E-3</v>
      </c>
      <c r="AH11" s="33">
        <f t="shared" si="1"/>
        <v>6.6666666666666801E-3</v>
      </c>
      <c r="AI11" s="33">
        <f t="shared" si="1"/>
        <v>6.6666666666666732E-3</v>
      </c>
      <c r="AJ11" s="33">
        <f t="shared" si="1"/>
        <v>6.6666666666666905E-3</v>
      </c>
    </row>
    <row r="12" spans="1:48" ht="13">
      <c r="A12" s="38">
        <f>'Raw data and fitting summary'!B11</f>
        <v>0.32768000000000014</v>
      </c>
      <c r="B12" s="39"/>
      <c r="C12" s="38">
        <f>'Raw data and fitting summary'!C11</f>
        <v>11.49270482603816</v>
      </c>
      <c r="D12" s="33">
        <f t="shared" si="2"/>
        <v>2.851200000000001E-2</v>
      </c>
      <c r="E12" s="33">
        <f t="shared" si="0"/>
        <v>8.7011718749999994E-2</v>
      </c>
      <c r="J12" s="37" t="s">
        <v>67</v>
      </c>
      <c r="K12" s="33">
        <f>((F29-F57)/(F56-F28))</f>
        <v>6.666666666666661E-3</v>
      </c>
      <c r="L12" s="33">
        <f>((F33-F57)/(F56-F32))</f>
        <v>6.6666666666666602E-3</v>
      </c>
      <c r="M12" s="33">
        <f>((F37-F57)/(F56-F36))</f>
        <v>6.6666666666666671E-3</v>
      </c>
      <c r="N12" s="33">
        <f>((F41-F57)/(F56-F40))</f>
        <v>6.6666666666666636E-3</v>
      </c>
      <c r="O12" s="33">
        <f>((F45-F57)/(F56-F44))</f>
        <v>6.6666666666666567E-3</v>
      </c>
      <c r="P12" s="33">
        <f>((F49-F57)/(F56-F48))</f>
        <v>6.6666666666666584E-3</v>
      </c>
      <c r="Q12" s="33">
        <f>((F53-F57)/(F56-F52))</f>
        <v>6.6666666666666333E-3</v>
      </c>
      <c r="AD12" s="37" t="s">
        <v>67</v>
      </c>
      <c r="AE12" s="33">
        <f t="shared" si="1"/>
        <v>6.666666666666661E-3</v>
      </c>
      <c r="AF12" s="33">
        <f t="shared" si="1"/>
        <v>6.6666666666666602E-3</v>
      </c>
      <c r="AG12" s="33">
        <f t="shared" si="1"/>
        <v>6.6666666666666671E-3</v>
      </c>
      <c r="AH12" s="33">
        <f t="shared" si="1"/>
        <v>6.6666666666666636E-3</v>
      </c>
      <c r="AI12" s="33">
        <f t="shared" si="1"/>
        <v>6.6666666666666567E-3</v>
      </c>
      <c r="AJ12" s="33">
        <f t="shared" si="1"/>
        <v>6.6666666666666584E-3</v>
      </c>
      <c r="AK12" s="33">
        <f t="shared" si="1"/>
        <v>6.6666666666666333E-3</v>
      </c>
    </row>
    <row r="13" spans="1:48" ht="13">
      <c r="A13" s="38">
        <f>'Raw data and fitting summary'!B12</f>
        <v>0.2621440000000001</v>
      </c>
      <c r="B13" s="39"/>
      <c r="C13" s="38">
        <f>'Raw data and fitting summary'!C12</f>
        <v>10.858001237076964</v>
      </c>
      <c r="D13" s="33">
        <f t="shared" si="2"/>
        <v>2.4142933333333342E-2</v>
      </c>
      <c r="E13" s="33">
        <f t="shared" si="0"/>
        <v>9.2097981770833337E-2</v>
      </c>
      <c r="J13" s="37" t="s">
        <v>68</v>
      </c>
      <c r="K13" s="33">
        <f>((F29-F61)/(F60-F28))</f>
        <v>6.6666666666666688E-3</v>
      </c>
      <c r="L13" s="33">
        <f>((F33-F61)/(F60-F32))</f>
        <v>6.6666666666666697E-3</v>
      </c>
      <c r="M13" s="33">
        <f>((F37-F61)/(F60-F36))</f>
        <v>6.6666666666666749E-3</v>
      </c>
      <c r="N13" s="33">
        <f>((F41-F61)/(F60-F40))</f>
        <v>6.6666666666666732E-3</v>
      </c>
      <c r="O13" s="33">
        <f>((F45-F61)/(F60-F44))</f>
        <v>6.6666666666666697E-3</v>
      </c>
      <c r="P13" s="33">
        <f>((F49-F61)/(F60-F48))</f>
        <v>6.6666666666666732E-3</v>
      </c>
      <c r="Q13" s="33">
        <f>((F53-F61)/(F60-F52))</f>
        <v>6.6666666666666671E-3</v>
      </c>
      <c r="R13" s="33">
        <f>((F57-F61)/(F60-F56))</f>
        <v>6.666666666666694E-3</v>
      </c>
      <c r="AD13" s="37" t="s">
        <v>68</v>
      </c>
      <c r="AE13" s="33">
        <f t="shared" si="1"/>
        <v>6.6666666666666688E-3</v>
      </c>
      <c r="AF13" s="33">
        <f t="shared" si="1"/>
        <v>6.6666666666666697E-3</v>
      </c>
      <c r="AG13" s="33">
        <f t="shared" si="1"/>
        <v>6.6666666666666749E-3</v>
      </c>
      <c r="AH13" s="33">
        <f t="shared" si="1"/>
        <v>6.6666666666666732E-3</v>
      </c>
      <c r="AI13" s="33">
        <f t="shared" si="1"/>
        <v>6.6666666666666697E-3</v>
      </c>
      <c r="AJ13" s="33">
        <f t="shared" si="1"/>
        <v>6.6666666666666732E-3</v>
      </c>
      <c r="AK13" s="33">
        <f t="shared" si="1"/>
        <v>6.6666666666666671E-3</v>
      </c>
      <c r="AL13" s="33">
        <f t="shared" si="1"/>
        <v>6.666666666666694E-3</v>
      </c>
    </row>
    <row r="14" spans="1:48" ht="13">
      <c r="A14" s="38">
        <f>'Raw data and fitting summary'!B13</f>
        <v>0.2097152000000001</v>
      </c>
      <c r="B14" s="39"/>
      <c r="C14" s="38">
        <f>'Raw data and fitting summary'!C13</f>
        <v>10.156840865414422</v>
      </c>
      <c r="D14" s="33">
        <f t="shared" si="2"/>
        <v>2.0647680000000005E-2</v>
      </c>
      <c r="E14" s="33">
        <f t="shared" si="0"/>
        <v>9.8455810546874981E-2</v>
      </c>
      <c r="J14" s="37" t="s">
        <v>69</v>
      </c>
      <c r="K14" s="33">
        <f>((F29-F65)/(F64-F28))</f>
        <v>6.6666666666666654E-3</v>
      </c>
      <c r="L14" s="33">
        <f>((F33-F65)/(F64-F32))</f>
        <v>6.6666666666666654E-3</v>
      </c>
      <c r="M14" s="33">
        <f>((F37-F65)/(F64-F36))</f>
        <v>6.6666666666666688E-3</v>
      </c>
      <c r="N14" s="33">
        <f>((F41-F65)/(F64-F40))</f>
        <v>6.6666666666666671E-3</v>
      </c>
      <c r="O14" s="33">
        <f>((F45-F65)/(F64-F44))</f>
        <v>6.6666666666666645E-3</v>
      </c>
      <c r="P14" s="33">
        <f>((F49-F65)/(F64-F48))</f>
        <v>6.6666666666666662E-3</v>
      </c>
      <c r="Q14" s="33">
        <f>((F53-F65)/(F64-F52))</f>
        <v>6.666666666666661E-3</v>
      </c>
      <c r="R14" s="33">
        <f>((F57-F65)/(F64-F56))</f>
        <v>6.6666666666666714E-3</v>
      </c>
      <c r="S14" s="33">
        <f>((F61-F65)/(F64-F60))</f>
        <v>6.6666666666666523E-3</v>
      </c>
      <c r="AD14" s="37" t="s">
        <v>69</v>
      </c>
      <c r="AE14" s="33">
        <f t="shared" si="1"/>
        <v>6.6666666666666654E-3</v>
      </c>
      <c r="AF14" s="33">
        <f t="shared" si="1"/>
        <v>6.6666666666666654E-3</v>
      </c>
      <c r="AG14" s="33">
        <f t="shared" si="1"/>
        <v>6.6666666666666688E-3</v>
      </c>
      <c r="AH14" s="33">
        <f t="shared" si="1"/>
        <v>6.6666666666666671E-3</v>
      </c>
      <c r="AI14" s="33">
        <f t="shared" si="1"/>
        <v>6.6666666666666645E-3</v>
      </c>
      <c r="AJ14" s="33">
        <f t="shared" si="1"/>
        <v>6.6666666666666662E-3</v>
      </c>
      <c r="AK14" s="33">
        <f t="shared" si="1"/>
        <v>6.666666666666661E-3</v>
      </c>
      <c r="AL14" s="33">
        <f t="shared" si="1"/>
        <v>6.6666666666666714E-3</v>
      </c>
      <c r="AM14" s="33">
        <f t="shared" si="1"/>
        <v>6.6666666666666523E-3</v>
      </c>
    </row>
    <row r="15" spans="1:48" ht="13">
      <c r="A15" s="38">
        <f>'Raw data and fitting summary'!B14</f>
        <v>0.16777216000000009</v>
      </c>
      <c r="B15" s="39"/>
      <c r="C15" s="38">
        <f>'Raw data and fitting summary'!C14</f>
        <v>9.3982227278593875</v>
      </c>
      <c r="D15" s="33">
        <f t="shared" si="2"/>
        <v>1.7851477333333341E-2</v>
      </c>
      <c r="E15" s="33">
        <f t="shared" si="0"/>
        <v>0.10640309651692707</v>
      </c>
      <c r="J15" s="37" t="s">
        <v>70</v>
      </c>
      <c r="K15" s="33">
        <f>((F29-F69)/(F68-F28))</f>
        <v>6.6666666666666645E-3</v>
      </c>
      <c r="L15" s="33">
        <f>((F33-F69)/(F68-F32))</f>
        <v>6.6666666666666654E-3</v>
      </c>
      <c r="M15" s="33">
        <f>((F37-F69)/(F68-F36))</f>
        <v>6.666666666666668E-3</v>
      </c>
      <c r="N15" s="33">
        <f>((F41-F69)/(F68-F40))</f>
        <v>6.6666666666666662E-3</v>
      </c>
      <c r="O15" s="33">
        <f>((F45-F69)/(F68-F44))</f>
        <v>6.6666666666666645E-3</v>
      </c>
      <c r="P15" s="33">
        <f>((F49-F69)/(F68-F48))</f>
        <v>6.6666666666666654E-3</v>
      </c>
      <c r="Q15" s="33">
        <f>((F53-F69)/(F68-F52))</f>
        <v>6.6666666666666619E-3</v>
      </c>
      <c r="R15" s="33">
        <f>((F57-F69)/(F68-F56))</f>
        <v>6.666666666666668E-3</v>
      </c>
      <c r="S15" s="33">
        <f>((F61-F69)/(F68-F60))</f>
        <v>6.6666666666666593E-3</v>
      </c>
      <c r="T15" s="33">
        <f>((F65-F69)/(F68-F64))</f>
        <v>6.6666666666666645E-3</v>
      </c>
      <c r="AD15" s="37" t="s">
        <v>70</v>
      </c>
      <c r="AE15" s="33">
        <f t="shared" si="1"/>
        <v>6.6666666666666645E-3</v>
      </c>
      <c r="AF15" s="33">
        <f t="shared" si="1"/>
        <v>6.6666666666666654E-3</v>
      </c>
      <c r="AG15" s="33">
        <f t="shared" si="1"/>
        <v>6.666666666666668E-3</v>
      </c>
      <c r="AH15" s="33">
        <f t="shared" si="1"/>
        <v>6.6666666666666662E-3</v>
      </c>
      <c r="AI15" s="33">
        <f t="shared" si="1"/>
        <v>6.6666666666666645E-3</v>
      </c>
      <c r="AJ15" s="33">
        <f t="shared" si="1"/>
        <v>6.6666666666666654E-3</v>
      </c>
      <c r="AK15" s="33">
        <f t="shared" si="1"/>
        <v>6.6666666666666619E-3</v>
      </c>
      <c r="AL15" s="33">
        <f t="shared" si="1"/>
        <v>6.666666666666668E-3</v>
      </c>
      <c r="AM15" s="33">
        <f t="shared" si="1"/>
        <v>6.6666666666666593E-3</v>
      </c>
      <c r="AN15" s="33">
        <f t="shared" si="1"/>
        <v>6.6666666666666645E-3</v>
      </c>
    </row>
    <row r="16" spans="1:48" ht="13">
      <c r="A16" s="38">
        <f>'Raw data and fitting summary'!B15</f>
        <v>0.13421772800000006</v>
      </c>
      <c r="B16" s="39"/>
      <c r="C16" s="38">
        <f>'Raw data and fitting summary'!C15</f>
        <v>8.595702542208933</v>
      </c>
      <c r="D16" s="33">
        <f t="shared" si="2"/>
        <v>1.5614515200000005E-2</v>
      </c>
      <c r="E16" s="33">
        <f t="shared" si="0"/>
        <v>0.11633720397949217</v>
      </c>
      <c r="J16" s="37" t="s">
        <v>71</v>
      </c>
      <c r="K16" s="33">
        <f>((F29-F73)/(F72-F28))</f>
        <v>6.666666666666668E-3</v>
      </c>
      <c r="L16" s="33">
        <f>((F33-F73)/(F72-F32))</f>
        <v>6.6666666666666688E-3</v>
      </c>
      <c r="M16" s="33">
        <f>((F37-F73)/(F72-F36))</f>
        <v>6.6666666666666706E-3</v>
      </c>
      <c r="N16" s="33">
        <f>((F41-F73)/(F72-F40))</f>
        <v>6.6666666666666706E-3</v>
      </c>
      <c r="O16" s="33">
        <f>((F45-F73)/(F72-F44))</f>
        <v>6.666666666666668E-3</v>
      </c>
      <c r="P16" s="33">
        <f>((F49-F73)/(F72-F48))</f>
        <v>6.6666666666666697E-3</v>
      </c>
      <c r="Q16" s="33">
        <f>((F53-F73)/(F72-F52))</f>
        <v>6.6666666666666671E-3</v>
      </c>
      <c r="R16" s="33">
        <f>((F57-F73)/(F72-F56))</f>
        <v>6.6666666666666723E-3</v>
      </c>
      <c r="S16" s="33">
        <f>((F61-F73)/(F72-F60))</f>
        <v>6.6666666666666671E-3</v>
      </c>
      <c r="T16" s="33">
        <f>((F65-F73)/(F72-F64))</f>
        <v>6.6666666666666732E-3</v>
      </c>
      <c r="U16" s="33">
        <f>((F69-F73)/(F72-F68))</f>
        <v>6.6666666666666801E-3</v>
      </c>
      <c r="AD16" s="37" t="s">
        <v>71</v>
      </c>
      <c r="AE16" s="33">
        <f t="shared" si="1"/>
        <v>6.666666666666668E-3</v>
      </c>
      <c r="AF16" s="33">
        <f t="shared" si="1"/>
        <v>6.6666666666666688E-3</v>
      </c>
      <c r="AG16" s="33">
        <f t="shared" si="1"/>
        <v>6.6666666666666706E-3</v>
      </c>
      <c r="AH16" s="33">
        <f t="shared" si="1"/>
        <v>6.6666666666666706E-3</v>
      </c>
      <c r="AI16" s="33">
        <f t="shared" si="1"/>
        <v>6.666666666666668E-3</v>
      </c>
      <c r="AJ16" s="33">
        <f t="shared" si="1"/>
        <v>6.6666666666666697E-3</v>
      </c>
      <c r="AK16" s="33">
        <f t="shared" si="1"/>
        <v>6.6666666666666671E-3</v>
      </c>
      <c r="AL16" s="33">
        <f t="shared" si="1"/>
        <v>6.6666666666666723E-3</v>
      </c>
      <c r="AM16" s="33">
        <f t="shared" si="1"/>
        <v>6.6666666666666671E-3</v>
      </c>
      <c r="AN16" s="33">
        <f t="shared" si="1"/>
        <v>6.6666666666666732E-3</v>
      </c>
      <c r="AO16" s="33">
        <f t="shared" si="1"/>
        <v>6.6666666666666801E-3</v>
      </c>
    </row>
    <row r="17" spans="1:48" ht="13">
      <c r="A17" s="38">
        <f>'Raw data and fitting summary'!B16</f>
        <v>0.10737418240000006</v>
      </c>
      <c r="B17" s="39"/>
      <c r="C17" s="38">
        <f>'Raw data and fitting summary'!C16</f>
        <v>7.7666984258113727</v>
      </c>
      <c r="D17" s="33">
        <f t="shared" si="2"/>
        <v>1.3824945493333338E-2</v>
      </c>
      <c r="E17" s="33">
        <f t="shared" si="0"/>
        <v>0.12875483830769854</v>
      </c>
      <c r="J17" s="37" t="s">
        <v>72</v>
      </c>
      <c r="K17" s="33">
        <f>((F29-F77)/(F76-F28))</f>
        <v>6.6666666666666645E-3</v>
      </c>
      <c r="L17" s="33">
        <f>((F33-F77)/(F76-F32))</f>
        <v>6.6666666666666645E-3</v>
      </c>
      <c r="M17" s="33">
        <f>((F37-F77)/(F76-F36))</f>
        <v>6.6666666666666662E-3</v>
      </c>
      <c r="N17" s="33">
        <f>((F41-F77)/(F76-F40))</f>
        <v>6.6666666666666662E-3</v>
      </c>
      <c r="O17" s="33">
        <f>((F45-F77)/(F76-F44))</f>
        <v>6.6666666666666636E-3</v>
      </c>
      <c r="P17" s="33">
        <f>((F49-F77)/(F76-F48))</f>
        <v>6.6666666666666645E-3</v>
      </c>
      <c r="Q17" s="33">
        <f>((F53-F77)/(F76-F52))</f>
        <v>6.6666666666666628E-3</v>
      </c>
      <c r="R17" s="33">
        <f>((F57-F77)/(F76-F56))</f>
        <v>6.6666666666666654E-3</v>
      </c>
      <c r="S17" s="33">
        <f>((F61-F77)/(F76-F60))</f>
        <v>6.6666666666666619E-3</v>
      </c>
      <c r="T17" s="33">
        <f>((F65-F77)/(F76-F64))</f>
        <v>6.6666666666666636E-3</v>
      </c>
      <c r="U17" s="33">
        <f>((F69-F77)/(F76-F68))</f>
        <v>6.6666666666666636E-3</v>
      </c>
      <c r="V17" s="33">
        <f>((F73-F77)/(F76-F72))</f>
        <v>6.6666666666666506E-3</v>
      </c>
      <c r="AD17" s="37" t="s">
        <v>72</v>
      </c>
      <c r="AE17" s="33">
        <f t="shared" si="1"/>
        <v>6.6666666666666645E-3</v>
      </c>
      <c r="AF17" s="33">
        <f t="shared" si="1"/>
        <v>6.6666666666666645E-3</v>
      </c>
      <c r="AG17" s="33">
        <f t="shared" si="1"/>
        <v>6.6666666666666662E-3</v>
      </c>
      <c r="AH17" s="33">
        <f t="shared" si="1"/>
        <v>6.6666666666666662E-3</v>
      </c>
      <c r="AI17" s="33">
        <f t="shared" si="1"/>
        <v>6.6666666666666636E-3</v>
      </c>
      <c r="AJ17" s="33">
        <f t="shared" si="1"/>
        <v>6.6666666666666645E-3</v>
      </c>
      <c r="AK17" s="33">
        <f t="shared" si="1"/>
        <v>6.6666666666666628E-3</v>
      </c>
      <c r="AL17" s="33">
        <f t="shared" si="1"/>
        <v>6.6666666666666654E-3</v>
      </c>
      <c r="AM17" s="33">
        <f t="shared" si="1"/>
        <v>6.6666666666666619E-3</v>
      </c>
      <c r="AN17" s="33">
        <f t="shared" si="1"/>
        <v>6.6666666666666636E-3</v>
      </c>
      <c r="AO17" s="33">
        <f t="shared" si="1"/>
        <v>6.6666666666666636E-3</v>
      </c>
      <c r="AP17" s="33">
        <f t="shared" si="1"/>
        <v>6.6666666666666506E-3</v>
      </c>
    </row>
    <row r="18" spans="1:48" ht="13">
      <c r="A18" s="38">
        <f>'Raw data and fitting summary'!B17</f>
        <v>8.589934592000005E-2</v>
      </c>
      <c r="B18" s="39"/>
      <c r="C18" s="38">
        <f>'Raw data and fitting summary'!C17</f>
        <v>6.9311173873333018</v>
      </c>
      <c r="D18" s="33">
        <f t="shared" si="2"/>
        <v>1.2393289728000006E-2</v>
      </c>
      <c r="E18" s="33">
        <f t="shared" si="0"/>
        <v>0.14427688121795654</v>
      </c>
      <c r="J18" s="37" t="s">
        <v>73</v>
      </c>
      <c r="K18" s="33">
        <f>((F29-F81)/(F80-F28))</f>
        <v>6.6666666666666662E-3</v>
      </c>
      <c r="L18" s="33">
        <f>((F33-F81)/(F80-F32))</f>
        <v>6.6666666666666662E-3</v>
      </c>
      <c r="M18" s="33">
        <f>((F37-F81)/(F80-F36))</f>
        <v>6.666666666666668E-3</v>
      </c>
      <c r="N18" s="33">
        <f>((F41-F81)/(F80-F40))</f>
        <v>6.666666666666668E-3</v>
      </c>
      <c r="O18" s="33">
        <f>((F45-F81)/(F80-F44))</f>
        <v>6.6666666666666662E-3</v>
      </c>
      <c r="P18" s="33">
        <f>((F49-F81)/(F80-F48))</f>
        <v>6.6666666666666671E-3</v>
      </c>
      <c r="Q18" s="33">
        <f>((F53-F81)/(F80-F52))</f>
        <v>6.6666666666666654E-3</v>
      </c>
      <c r="R18" s="33">
        <f>((F57-F81)/(F80-F56))</f>
        <v>6.666666666666668E-3</v>
      </c>
      <c r="S18" s="33">
        <f>((F61-F81)/(F80-F60))</f>
        <v>6.6666666666666654E-3</v>
      </c>
      <c r="T18" s="33">
        <f>((F65-F81)/(F80-F64))</f>
        <v>6.6666666666666671E-3</v>
      </c>
      <c r="U18" s="33">
        <f>((F69-F81)/(F80-F68))</f>
        <v>6.666666666666668E-3</v>
      </c>
      <c r="V18" s="33">
        <f>((F73-F81)/(F80-F72))</f>
        <v>6.6666666666666636E-3</v>
      </c>
      <c r="W18" s="33">
        <f>((F77-F81)/(F80-F76))</f>
        <v>6.666666666666674E-3</v>
      </c>
      <c r="AD18" s="37" t="s">
        <v>73</v>
      </c>
      <c r="AE18" s="33">
        <f t="shared" si="1"/>
        <v>6.6666666666666662E-3</v>
      </c>
      <c r="AF18" s="33">
        <f t="shared" si="1"/>
        <v>6.6666666666666662E-3</v>
      </c>
      <c r="AG18" s="33">
        <f t="shared" si="1"/>
        <v>6.666666666666668E-3</v>
      </c>
      <c r="AH18" s="33">
        <f t="shared" si="1"/>
        <v>6.666666666666668E-3</v>
      </c>
      <c r="AI18" s="33">
        <f t="shared" si="1"/>
        <v>6.6666666666666662E-3</v>
      </c>
      <c r="AJ18" s="33">
        <f t="shared" si="1"/>
        <v>6.6666666666666671E-3</v>
      </c>
      <c r="AK18" s="33">
        <f t="shared" si="1"/>
        <v>6.6666666666666654E-3</v>
      </c>
      <c r="AL18" s="33">
        <f t="shared" si="1"/>
        <v>6.666666666666668E-3</v>
      </c>
      <c r="AM18" s="33">
        <f t="shared" si="1"/>
        <v>6.6666666666666654E-3</v>
      </c>
      <c r="AN18" s="33">
        <f t="shared" si="1"/>
        <v>6.6666666666666671E-3</v>
      </c>
      <c r="AO18" s="33">
        <f t="shared" si="1"/>
        <v>6.666666666666668E-3</v>
      </c>
      <c r="AP18" s="33">
        <f t="shared" si="1"/>
        <v>6.6666666666666636E-3</v>
      </c>
      <c r="AQ18" s="33">
        <f t="shared" si="1"/>
        <v>6.666666666666674E-3</v>
      </c>
    </row>
    <row r="19" spans="1:48" ht="13">
      <c r="A19" s="38">
        <f>'Raw data and fitting summary'!B18</f>
        <v>6.871947673600004E-2</v>
      </c>
      <c r="B19" s="39"/>
      <c r="C19" s="38">
        <f>'Raw data and fitting summary'!C18</f>
        <v>6.1095030104491679</v>
      </c>
      <c r="D19" s="33">
        <f t="shared" si="2"/>
        <v>1.1247965115733337E-2</v>
      </c>
      <c r="E19" s="33">
        <f t="shared" si="0"/>
        <v>0.16367943485577896</v>
      </c>
      <c r="J19" s="37" t="s">
        <v>74</v>
      </c>
      <c r="K19" s="33">
        <f>((F29-F85)/(F84-F28))</f>
        <v>6.6666666666666662E-3</v>
      </c>
      <c r="L19" s="33">
        <f>((F33-F85)/(F84-F32))</f>
        <v>6.6666666666666654E-3</v>
      </c>
      <c r="M19" s="33">
        <f>((F37-F85)/(F84-F36))</f>
        <v>6.6666666666666671E-3</v>
      </c>
      <c r="N19" s="33">
        <f>((F41-F85)/(F84-F40))</f>
        <v>6.6666666666666662E-3</v>
      </c>
      <c r="O19" s="33">
        <f>((F45-F85)/(F84-F44))</f>
        <v>6.6666666666666645E-3</v>
      </c>
      <c r="P19" s="33">
        <f>((F49-F85)/(F84-F48))</f>
        <v>6.6666666666666645E-3</v>
      </c>
      <c r="Q19" s="33">
        <f>((F53-F85)/(F84-F52))</f>
        <v>6.6666666666666645E-3</v>
      </c>
      <c r="R19" s="33">
        <f>((F57-F85)/(F84-F56))</f>
        <v>6.6666666666666654E-3</v>
      </c>
      <c r="S19" s="33">
        <f>((F61-F85)/(F84-F60))</f>
        <v>6.6666666666666645E-3</v>
      </c>
      <c r="T19" s="33">
        <f>((F65-F85)/(F84-F64))</f>
        <v>6.6666666666666654E-3</v>
      </c>
      <c r="U19" s="33">
        <f>((F69-F85)/(F84-F68))</f>
        <v>6.6666666666666654E-3</v>
      </c>
      <c r="V19" s="33">
        <f>((F73-F85)/(F84-F72))</f>
        <v>6.6666666666666628E-3</v>
      </c>
      <c r="W19" s="33">
        <f>((F77-F85)/(F84-F76))</f>
        <v>6.6666666666666662E-3</v>
      </c>
      <c r="X19" s="33">
        <f>((F81-F85)/(F84-F80))</f>
        <v>6.666666666666661E-3</v>
      </c>
      <c r="AD19" s="37" t="s">
        <v>74</v>
      </c>
      <c r="AE19" s="33">
        <f t="shared" si="1"/>
        <v>6.6666666666666662E-3</v>
      </c>
      <c r="AF19" s="33">
        <f t="shared" si="1"/>
        <v>6.6666666666666654E-3</v>
      </c>
      <c r="AG19" s="33">
        <f t="shared" si="1"/>
        <v>6.6666666666666671E-3</v>
      </c>
      <c r="AH19" s="33">
        <f t="shared" si="1"/>
        <v>6.6666666666666662E-3</v>
      </c>
      <c r="AI19" s="33">
        <f t="shared" si="1"/>
        <v>6.6666666666666645E-3</v>
      </c>
      <c r="AJ19" s="33">
        <f t="shared" si="1"/>
        <v>6.6666666666666645E-3</v>
      </c>
      <c r="AK19" s="33">
        <f t="shared" si="1"/>
        <v>6.6666666666666645E-3</v>
      </c>
      <c r="AL19" s="33">
        <f t="shared" si="1"/>
        <v>6.6666666666666654E-3</v>
      </c>
      <c r="AM19" s="33">
        <f t="shared" si="1"/>
        <v>6.6666666666666645E-3</v>
      </c>
      <c r="AN19" s="33">
        <f t="shared" si="1"/>
        <v>6.6666666666666654E-3</v>
      </c>
      <c r="AO19" s="33">
        <f t="shared" si="1"/>
        <v>6.6666666666666654E-3</v>
      </c>
      <c r="AP19" s="33">
        <f t="shared" si="1"/>
        <v>6.6666666666666628E-3</v>
      </c>
      <c r="AQ19" s="33">
        <f t="shared" si="1"/>
        <v>6.6666666666666662E-3</v>
      </c>
      <c r="AR19" s="33">
        <f t="shared" si="1"/>
        <v>6.666666666666661E-3</v>
      </c>
    </row>
    <row r="20" spans="1:48" ht="13">
      <c r="A20" s="38">
        <f>'Raw data and fitting summary'!B19</f>
        <v>5.4975581388800036E-2</v>
      </c>
      <c r="B20" s="39"/>
      <c r="C20" s="38">
        <f>'Raw data and fitting summary'!C19</f>
        <v>5.321055829841824</v>
      </c>
      <c r="D20" s="33">
        <f t="shared" si="2"/>
        <v>1.0331705425920002E-2</v>
      </c>
      <c r="E20" s="33">
        <f t="shared" si="0"/>
        <v>0.18793262690305704</v>
      </c>
      <c r="J20" s="48"/>
      <c r="K20" s="50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AD20" s="48"/>
      <c r="AE20" s="50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</row>
    <row r="21" spans="1:48" ht="13">
      <c r="A21" s="38">
        <f>'Raw data and fitting summary'!B20</f>
        <v>4.3980465111040035E-2</v>
      </c>
      <c r="B21" s="39"/>
      <c r="C21" s="38">
        <f>'Raw data and fitting summary'!C20</f>
        <v>4.5819200275316794</v>
      </c>
      <c r="D21" s="33">
        <f t="shared" si="2"/>
        <v>9.5986976740693349E-3</v>
      </c>
      <c r="E21" s="33">
        <f t="shared" si="0"/>
        <v>0.21824911696215457</v>
      </c>
      <c r="J21" s="48"/>
      <c r="K21" s="50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D21" s="48"/>
      <c r="AE21" s="50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</row>
    <row r="22" spans="1:48" ht="13">
      <c r="A22" s="38"/>
      <c r="B22" s="39"/>
      <c r="C22" s="38"/>
      <c r="D22" s="33"/>
      <c r="E22" s="33"/>
      <c r="J22" s="48"/>
      <c r="K22" s="50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D22" s="48"/>
      <c r="AE22" s="50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</row>
    <row r="23" spans="1:48" ht="13">
      <c r="A23" s="38"/>
      <c r="B23" s="39"/>
      <c r="C23" s="38"/>
      <c r="D23" s="33"/>
      <c r="E23" s="33"/>
      <c r="J23" s="48"/>
      <c r="K23" s="50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D23" s="48"/>
      <c r="AE23" s="50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</row>
    <row r="24" spans="1:48">
      <c r="A24" s="38"/>
      <c r="B24" s="39"/>
      <c r="C24" s="38"/>
      <c r="D24" s="33"/>
      <c r="E24" s="33"/>
      <c r="AD24" s="49"/>
      <c r="AE24" s="49"/>
    </row>
    <row r="25" spans="1:48" ht="15">
      <c r="A25" s="38"/>
      <c r="B25" s="39"/>
      <c r="C25" s="38"/>
      <c r="D25" s="33"/>
      <c r="E25" s="33"/>
      <c r="J25" s="32"/>
      <c r="K25" s="40"/>
      <c r="L25" s="32"/>
      <c r="N25" s="40"/>
      <c r="O25" s="41"/>
      <c r="AE25" s="40" t="s">
        <v>81</v>
      </c>
      <c r="AF25" s="32">
        <f>MEDIAN(AE6:AV23)</f>
        <v>6.6666666666666662E-3</v>
      </c>
      <c r="AH25" s="40" t="s">
        <v>82</v>
      </c>
      <c r="AI25" s="41">
        <f>AF25*AF51</f>
        <v>9.9999999999999964E-2</v>
      </c>
    </row>
    <row r="26" spans="1:48" ht="13">
      <c r="J26" s="32"/>
      <c r="K26" s="42"/>
      <c r="L26" s="32"/>
      <c r="AE26" s="42" t="s">
        <v>83</v>
      </c>
      <c r="AF26" s="32">
        <f>STDEV(AE6:AO15)</f>
        <v>1.6543997283564022E-17</v>
      </c>
    </row>
    <row r="27" spans="1:48" ht="13">
      <c r="A27" s="43" t="s">
        <v>60</v>
      </c>
      <c r="B27" s="36" t="s">
        <v>84</v>
      </c>
      <c r="C27" s="36" t="s">
        <v>85</v>
      </c>
    </row>
    <row r="28" spans="1:48" ht="13">
      <c r="B28" s="33">
        <v>0</v>
      </c>
      <c r="C28" s="33">
        <f>E7</f>
        <v>7.3333333333333348E-2</v>
      </c>
      <c r="E28" s="29" t="s">
        <v>86</v>
      </c>
      <c r="F28" s="33">
        <f>LINEST(C28:C29,B28:B29,TRUE)</f>
        <v>-1</v>
      </c>
    </row>
    <row r="29" spans="1:48" ht="13">
      <c r="B29" s="33">
        <f>D7</f>
        <v>7.3333333333333348E-2</v>
      </c>
      <c r="C29" s="33">
        <v>0</v>
      </c>
      <c r="E29" s="29" t="s">
        <v>87</v>
      </c>
      <c r="F29" s="33">
        <f>C28</f>
        <v>7.3333333333333348E-2</v>
      </c>
      <c r="J29" s="31" t="s">
        <v>88</v>
      </c>
      <c r="K29" s="32"/>
      <c r="L29" s="32"/>
      <c r="M29" s="32"/>
      <c r="N29" s="32"/>
      <c r="AD29" s="31" t="s">
        <v>88</v>
      </c>
      <c r="AE29" s="32"/>
      <c r="AF29" s="32"/>
      <c r="AG29" s="32"/>
      <c r="AH29" s="32"/>
    </row>
    <row r="30" spans="1:48" ht="13">
      <c r="B30" s="33"/>
      <c r="C30" s="33"/>
      <c r="E30" s="44"/>
      <c r="F30" s="45"/>
      <c r="J30" s="33"/>
      <c r="K30" s="34" t="s">
        <v>60</v>
      </c>
      <c r="L30" s="34" t="s">
        <v>61</v>
      </c>
      <c r="M30" s="34" t="s">
        <v>62</v>
      </c>
      <c r="N30" s="34" t="s">
        <v>63</v>
      </c>
      <c r="O30" s="34" t="s">
        <v>64</v>
      </c>
      <c r="P30" s="34" t="s">
        <v>65</v>
      </c>
      <c r="Q30" s="34" t="s">
        <v>66</v>
      </c>
      <c r="R30" s="34" t="s">
        <v>67</v>
      </c>
      <c r="S30" s="34" t="s">
        <v>68</v>
      </c>
      <c r="T30" s="34" t="s">
        <v>69</v>
      </c>
      <c r="U30" s="34" t="s">
        <v>70</v>
      </c>
      <c r="V30" s="34" t="s">
        <v>71</v>
      </c>
      <c r="W30" s="34" t="s">
        <v>72</v>
      </c>
      <c r="X30" s="34" t="s">
        <v>73</v>
      </c>
      <c r="Y30" s="34" t="s">
        <v>74</v>
      </c>
      <c r="Z30" s="48"/>
      <c r="AA30" s="48"/>
      <c r="AB30" s="48"/>
      <c r="AD30" s="33"/>
      <c r="AE30" s="34" t="s">
        <v>60</v>
      </c>
      <c r="AF30" s="34" t="s">
        <v>61</v>
      </c>
      <c r="AG30" s="34" t="s">
        <v>62</v>
      </c>
      <c r="AH30" s="34" t="s">
        <v>63</v>
      </c>
      <c r="AI30" s="34" t="s">
        <v>64</v>
      </c>
      <c r="AJ30" s="34" t="s">
        <v>65</v>
      </c>
      <c r="AK30" s="34" t="s">
        <v>66</v>
      </c>
      <c r="AL30" s="34" t="s">
        <v>67</v>
      </c>
      <c r="AM30" s="34" t="s">
        <v>68</v>
      </c>
      <c r="AN30" s="34" t="s">
        <v>69</v>
      </c>
      <c r="AO30" s="34" t="s">
        <v>70</v>
      </c>
      <c r="AP30" s="34" t="s">
        <v>71</v>
      </c>
      <c r="AQ30" s="34" t="s">
        <v>72</v>
      </c>
      <c r="AR30" s="34" t="s">
        <v>73</v>
      </c>
      <c r="AS30" s="34" t="s">
        <v>74</v>
      </c>
      <c r="AT30" s="48"/>
      <c r="AU30" s="48"/>
      <c r="AV30" s="48"/>
    </row>
    <row r="31" spans="1:48" ht="13">
      <c r="A31" s="43" t="s">
        <v>61</v>
      </c>
      <c r="B31" s="46" t="s">
        <v>84</v>
      </c>
      <c r="C31" s="46" t="s">
        <v>85</v>
      </c>
      <c r="J31" s="37" t="s">
        <v>60</v>
      </c>
      <c r="K31" s="33"/>
      <c r="L31" s="33"/>
      <c r="M31" s="33"/>
      <c r="N31" s="33"/>
      <c r="AD31" s="37" t="s">
        <v>60</v>
      </c>
      <c r="AE31" s="33"/>
      <c r="AF31" s="33"/>
      <c r="AG31" s="33"/>
      <c r="AH31" s="33"/>
    </row>
    <row r="32" spans="1:48" ht="13">
      <c r="B32" s="33">
        <v>0</v>
      </c>
      <c r="C32" s="33">
        <f>E8</f>
        <v>7.5000000000000011E-2</v>
      </c>
      <c r="E32" s="29" t="s">
        <v>86</v>
      </c>
      <c r="F32" s="33">
        <f>LINEST(C32:C33,B32:B33,TRUE)</f>
        <v>-1.2499999999999996</v>
      </c>
      <c r="J32" s="37" t="s">
        <v>61</v>
      </c>
      <c r="K32" s="33">
        <f>1/(((F33*F28)-(F29*F32))/(F28-F32))</f>
        <v>15</v>
      </c>
      <c r="L32" s="33"/>
      <c r="M32" s="33"/>
      <c r="N32" s="33"/>
      <c r="AD32" s="37" t="s">
        <v>61</v>
      </c>
      <c r="AE32" s="33">
        <f>IFERROR(K32,"")</f>
        <v>15</v>
      </c>
      <c r="AF32" s="33"/>
      <c r="AG32" s="33"/>
      <c r="AH32" s="33"/>
    </row>
    <row r="33" spans="1:49" ht="13">
      <c r="B33" s="33">
        <f>D8</f>
        <v>6.0000000000000012E-2</v>
      </c>
      <c r="C33" s="33">
        <v>0</v>
      </c>
      <c r="E33" s="29" t="s">
        <v>87</v>
      </c>
      <c r="F33" s="33">
        <f>C32</f>
        <v>7.5000000000000011E-2</v>
      </c>
      <c r="J33" s="37" t="s">
        <v>62</v>
      </c>
      <c r="K33" s="33">
        <f>1/(((F37*F28)-(F29*F36))/(F28-F36))</f>
        <v>14.999999999999988</v>
      </c>
      <c r="L33" s="33">
        <f>1/(((F37*F32)-(F33*F36))/(F32-F36))</f>
        <v>14.999999999999975</v>
      </c>
      <c r="M33" s="33"/>
      <c r="N33" s="33"/>
      <c r="AD33" s="37" t="s">
        <v>62</v>
      </c>
      <c r="AE33" s="33">
        <f t="shared" ref="AE33:AR45" si="3">IFERROR(K33,"")</f>
        <v>14.999999999999988</v>
      </c>
      <c r="AF33" s="33">
        <f t="shared" si="3"/>
        <v>14.999999999999975</v>
      </c>
      <c r="AG33" s="33"/>
      <c r="AH33" s="33"/>
    </row>
    <row r="34" spans="1:49" ht="13">
      <c r="B34" s="33"/>
      <c r="C34" s="33"/>
      <c r="E34" s="44"/>
      <c r="F34" s="45"/>
      <c r="J34" s="37" t="s">
        <v>63</v>
      </c>
      <c r="K34" s="33">
        <f>1/(((F41*F28)-(F29*F40))/(F28-F40))</f>
        <v>14.999999999999991</v>
      </c>
      <c r="L34" s="33">
        <f>1/(((F41*F32)-(F33*F40))/(F32-F40))</f>
        <v>14.999999999999991</v>
      </c>
      <c r="M34" s="33">
        <f>1/(((F41*F36)-(F37*F40))/(F36-F40))</f>
        <v>15.000000000000004</v>
      </c>
      <c r="N34" s="33"/>
      <c r="AD34" s="37" t="s">
        <v>63</v>
      </c>
      <c r="AE34" s="33">
        <f t="shared" si="3"/>
        <v>14.999999999999991</v>
      </c>
      <c r="AF34" s="33">
        <f t="shared" si="3"/>
        <v>14.999999999999991</v>
      </c>
      <c r="AG34" s="33">
        <f t="shared" si="3"/>
        <v>15.000000000000004</v>
      </c>
      <c r="AH34" s="33"/>
    </row>
    <row r="35" spans="1:49" ht="13">
      <c r="A35" s="43" t="s">
        <v>62</v>
      </c>
      <c r="B35" s="46" t="s">
        <v>84</v>
      </c>
      <c r="C35" s="46" t="s">
        <v>85</v>
      </c>
      <c r="J35" s="37" t="s">
        <v>64</v>
      </c>
      <c r="K35" s="33">
        <f>1/(((F45*F28)-(F29*F44))/(F28-F44))</f>
        <v>14.999999999999996</v>
      </c>
      <c r="L35" s="33">
        <f>1/(((F45*F32)-(F33*F44))/(F32-F44))</f>
        <v>14.999999999999996</v>
      </c>
      <c r="M35" s="33">
        <f>1/(((F45*F36)-(F37*F44))/(F36-F44))</f>
        <v>15.000000000000009</v>
      </c>
      <c r="N35" s="33">
        <f>1/(((F45*F40)-(F41*F44))/(F40-F44))</f>
        <v>15.000000000000025</v>
      </c>
      <c r="AD35" s="37" t="s">
        <v>64</v>
      </c>
      <c r="AE35" s="33">
        <f t="shared" si="3"/>
        <v>14.999999999999996</v>
      </c>
      <c r="AF35" s="33">
        <f t="shared" si="3"/>
        <v>14.999999999999996</v>
      </c>
      <c r="AG35" s="33">
        <f t="shared" si="3"/>
        <v>15.000000000000009</v>
      </c>
      <c r="AH35" s="33">
        <f t="shared" si="3"/>
        <v>15.000000000000025</v>
      </c>
    </row>
    <row r="36" spans="1:49" ht="13">
      <c r="B36" s="33">
        <v>0</v>
      </c>
      <c r="C36" s="33">
        <f>E9</f>
        <v>7.7083333333333323E-2</v>
      </c>
      <c r="E36" s="29" t="s">
        <v>86</v>
      </c>
      <c r="F36" s="33">
        <f>LINEST(C36:C37,B36:B37,TRUE)</f>
        <v>-1.5624999999999998</v>
      </c>
      <c r="J36" s="37" t="s">
        <v>65</v>
      </c>
      <c r="K36" s="33">
        <f>1/(((F49*F28)-(F29*F48))/(F28-F48))</f>
        <v>14.999999999999996</v>
      </c>
      <c r="L36" s="33">
        <f>1/(((F49*F32)-(F33*F48))/(F32-F48))</f>
        <v>14.999999999999996</v>
      </c>
      <c r="M36" s="33">
        <f>1/(((F49*F36)-(F37*F48))/(F36-F48))</f>
        <v>15.000000000000007</v>
      </c>
      <c r="N36" s="33">
        <f>1/(((F49*F40)-(F41*F48))/(F40-F48))</f>
        <v>15.000000000000007</v>
      </c>
      <c r="O36" s="33">
        <f>1/(((F49*F44)-(F45*F48))/(F44-F48))</f>
        <v>14.999999999999995</v>
      </c>
      <c r="AD36" s="37" t="s">
        <v>65</v>
      </c>
      <c r="AE36" s="33">
        <f t="shared" si="3"/>
        <v>14.999999999999996</v>
      </c>
      <c r="AF36" s="33">
        <f t="shared" si="3"/>
        <v>14.999999999999996</v>
      </c>
      <c r="AG36" s="33">
        <f t="shared" si="3"/>
        <v>15.000000000000007</v>
      </c>
      <c r="AH36" s="33">
        <f t="shared" si="3"/>
        <v>15.000000000000007</v>
      </c>
      <c r="AI36" s="33">
        <f t="shared" si="3"/>
        <v>14.999999999999995</v>
      </c>
    </row>
    <row r="37" spans="1:49" ht="13">
      <c r="B37" s="33">
        <f>D9</f>
        <v>4.933333333333334E-2</v>
      </c>
      <c r="C37" s="33">
        <v>0</v>
      </c>
      <c r="E37" s="29" t="s">
        <v>87</v>
      </c>
      <c r="F37" s="33">
        <f>C36</f>
        <v>7.7083333333333323E-2</v>
      </c>
      <c r="J37" s="37" t="s">
        <v>66</v>
      </c>
      <c r="K37" s="33">
        <f>1/(((F53*F28)-(F29*F52))/(F28-F52))</f>
        <v>14.999999999999996</v>
      </c>
      <c r="L37" s="33">
        <f>1/(((F53*F32)-(F33*F52))/(F32-F52))</f>
        <v>14.999999999999996</v>
      </c>
      <c r="M37" s="33">
        <f>1/(((F53*F36)-(F37*F52))/(F36-F52))</f>
        <v>15.000000000000009</v>
      </c>
      <c r="N37" s="33">
        <f>1/(((F53*F40)-(F41*F52))/(F40-F52))</f>
        <v>15.000000000000007</v>
      </c>
      <c r="O37" s="33">
        <f>1/(((F53*F44)-(F45*F52))/(F44-F52))</f>
        <v>15</v>
      </c>
      <c r="P37" s="33">
        <f>1/(((F53*F48)-(F49*F52))/(F48-F52))</f>
        <v>15.000000000000012</v>
      </c>
      <c r="AD37" s="37" t="s">
        <v>66</v>
      </c>
      <c r="AE37" s="33">
        <f t="shared" si="3"/>
        <v>14.999999999999996</v>
      </c>
      <c r="AF37" s="33">
        <f t="shared" si="3"/>
        <v>14.999999999999996</v>
      </c>
      <c r="AG37" s="33">
        <f t="shared" si="3"/>
        <v>15.000000000000009</v>
      </c>
      <c r="AH37" s="33">
        <f t="shared" si="3"/>
        <v>15.000000000000007</v>
      </c>
      <c r="AI37" s="33">
        <f t="shared" si="3"/>
        <v>15</v>
      </c>
      <c r="AJ37" s="33">
        <f t="shared" si="3"/>
        <v>15.000000000000012</v>
      </c>
    </row>
    <row r="38" spans="1:49" ht="13">
      <c r="B38" s="33"/>
      <c r="C38" s="33"/>
      <c r="E38" s="44"/>
      <c r="F38" s="45"/>
      <c r="J38" s="37" t="s">
        <v>67</v>
      </c>
      <c r="K38" s="33">
        <f>1/(((F57*F28)-(F29*F56))/(F28-F56))</f>
        <v>14.999999999999995</v>
      </c>
      <c r="L38" s="33">
        <f>1/(((F57*F32)-(F33*F56))/(F32-F56))</f>
        <v>14.999999999999995</v>
      </c>
      <c r="M38" s="33">
        <f>1/(((F57*F36)-(F37*F56))/(F36-F56))</f>
        <v>15.000000000000004</v>
      </c>
      <c r="N38" s="33">
        <f>1/(((F57*F40)-(F41*F56))/(F40-F56))</f>
        <v>15</v>
      </c>
      <c r="O38" s="33">
        <f>1/(((F57*F44)-(F45*F56))/(F44-F56))</f>
        <v>14.999999999999995</v>
      </c>
      <c r="P38" s="33">
        <f>1/(((F57*F48)-(F49*F56))/(F48-F56))</f>
        <v>14.999999999999995</v>
      </c>
      <c r="Q38" s="33">
        <f>1/(((F57*F52)-(F53*F56))/(F52-F56))</f>
        <v>14.999999999999963</v>
      </c>
      <c r="AD38" s="37" t="s">
        <v>67</v>
      </c>
      <c r="AE38" s="33">
        <f t="shared" si="3"/>
        <v>14.999999999999995</v>
      </c>
      <c r="AF38" s="33">
        <f t="shared" si="3"/>
        <v>14.999999999999995</v>
      </c>
      <c r="AG38" s="33">
        <f t="shared" si="3"/>
        <v>15.000000000000004</v>
      </c>
      <c r="AH38" s="33">
        <f t="shared" si="3"/>
        <v>15</v>
      </c>
      <c r="AI38" s="33">
        <f t="shared" si="3"/>
        <v>14.999999999999995</v>
      </c>
      <c r="AJ38" s="33">
        <f t="shared" si="3"/>
        <v>14.999999999999995</v>
      </c>
      <c r="AK38" s="33">
        <f t="shared" si="3"/>
        <v>14.999999999999963</v>
      </c>
    </row>
    <row r="39" spans="1:49" ht="13">
      <c r="A39" s="43" t="s">
        <v>63</v>
      </c>
      <c r="B39" s="46" t="s">
        <v>84</v>
      </c>
      <c r="C39" s="46" t="s">
        <v>85</v>
      </c>
      <c r="J39" s="37" t="s">
        <v>68</v>
      </c>
      <c r="K39" s="33">
        <f>1/(((F61*F28)-(F29*F60))/(F28-F60))</f>
        <v>14.999999999999996</v>
      </c>
      <c r="L39" s="33">
        <f>1/(((F61*F32)-(F33*F60))/(F32-F60))</f>
        <v>14.999999999999996</v>
      </c>
      <c r="M39" s="33">
        <f>1/(((F61*F36)-(F37*F60))/(F36-F60))</f>
        <v>15.000000000000004</v>
      </c>
      <c r="N39" s="33">
        <f>1/(((F61*F40)-(F41*F60))/(F40-F60))</f>
        <v>15.000000000000004</v>
      </c>
      <c r="O39" s="33">
        <f>1/(((F61*F44)-(F45*F60))/(F44-F60))</f>
        <v>14.999999999999995</v>
      </c>
      <c r="P39" s="33">
        <f>1/(((F61*F48)-(F49*F60))/(F48-F60))</f>
        <v>15</v>
      </c>
      <c r="Q39" s="33">
        <f>1/(((F61*F52)-(F53*F60))/(F52-F60))</f>
        <v>15.000000000000004</v>
      </c>
      <c r="R39" s="33">
        <f>1/(((F61*F56)-(F57*F60))/(F56-F60))</f>
        <v>15.000000000000032</v>
      </c>
      <c r="AD39" s="37" t="s">
        <v>68</v>
      </c>
      <c r="AE39" s="33">
        <f t="shared" si="3"/>
        <v>14.999999999999996</v>
      </c>
      <c r="AF39" s="33">
        <f t="shared" si="3"/>
        <v>14.999999999999996</v>
      </c>
      <c r="AG39" s="33">
        <f t="shared" si="3"/>
        <v>15.000000000000004</v>
      </c>
      <c r="AH39" s="33">
        <f t="shared" si="3"/>
        <v>15.000000000000004</v>
      </c>
      <c r="AI39" s="33">
        <f t="shared" si="3"/>
        <v>14.999999999999995</v>
      </c>
      <c r="AJ39" s="33">
        <f t="shared" si="3"/>
        <v>15</v>
      </c>
      <c r="AK39" s="33">
        <f t="shared" si="3"/>
        <v>15.000000000000004</v>
      </c>
      <c r="AL39" s="33">
        <f t="shared" si="3"/>
        <v>15.000000000000032</v>
      </c>
    </row>
    <row r="40" spans="1:49" ht="13">
      <c r="B40" s="33">
        <v>0</v>
      </c>
      <c r="C40" s="33">
        <f>E10</f>
        <v>7.9687499999999994E-2</v>
      </c>
      <c r="E40" s="29" t="s">
        <v>86</v>
      </c>
      <c r="F40" s="33">
        <f>LINEST(C40:C41,B40:B41,TRUE)</f>
        <v>-1.9531249999999993</v>
      </c>
      <c r="J40" s="37" t="s">
        <v>69</v>
      </c>
      <c r="K40" s="33">
        <f>1/(((F65*F28)-(F29*F64))/(F28-F64))</f>
        <v>14.999999999999996</v>
      </c>
      <c r="L40" s="33">
        <f>1/(((F65*F32)-(F33*F64))/(F32-F64))</f>
        <v>14.999999999999995</v>
      </c>
      <c r="M40" s="33">
        <f>1/(((F65*F36)-(F37*F64))/(F36-F64))</f>
        <v>15.000000000000004</v>
      </c>
      <c r="N40" s="33">
        <f>1/(((F65*F40)-(F41*F64))/(F40-F64))</f>
        <v>15.000000000000004</v>
      </c>
      <c r="O40" s="33">
        <f>1/(((F65*F44)-(F45*F64))/(F44-F64))</f>
        <v>14.999999999999995</v>
      </c>
      <c r="P40" s="33">
        <f>1/(((F65*F48)-(F49*F64))/(F48-F64))</f>
        <v>14.999999999999996</v>
      </c>
      <c r="Q40" s="33">
        <f>1/(((F65*F52)-(F53*F64))/(F52-F64))</f>
        <v>14.999999999999988</v>
      </c>
      <c r="R40" s="33">
        <f>1/(((F65*F56)-(F57*F64))/(F56-F64))</f>
        <v>15</v>
      </c>
      <c r="S40" s="33">
        <f>1/(((F65*F60)-(F61*F64))/(F60-F64))</f>
        <v>14.999999999999972</v>
      </c>
      <c r="AD40" s="37" t="s">
        <v>69</v>
      </c>
      <c r="AE40" s="33">
        <f t="shared" si="3"/>
        <v>14.999999999999996</v>
      </c>
      <c r="AF40" s="33">
        <f t="shared" si="3"/>
        <v>14.999999999999995</v>
      </c>
      <c r="AG40" s="33">
        <f t="shared" si="3"/>
        <v>15.000000000000004</v>
      </c>
      <c r="AH40" s="33">
        <f t="shared" si="3"/>
        <v>15.000000000000004</v>
      </c>
      <c r="AI40" s="33">
        <f t="shared" si="3"/>
        <v>14.999999999999995</v>
      </c>
      <c r="AJ40" s="33">
        <f t="shared" si="3"/>
        <v>14.999999999999996</v>
      </c>
      <c r="AK40" s="33">
        <f t="shared" si="3"/>
        <v>14.999999999999988</v>
      </c>
      <c r="AL40" s="33">
        <f t="shared" si="3"/>
        <v>15</v>
      </c>
      <c r="AM40" s="33">
        <f t="shared" si="3"/>
        <v>14.999999999999972</v>
      </c>
    </row>
    <row r="41" spans="1:49" ht="13">
      <c r="B41" s="33">
        <f>D10</f>
        <v>4.080000000000001E-2</v>
      </c>
      <c r="C41" s="33">
        <v>0</v>
      </c>
      <c r="E41" s="29" t="s">
        <v>87</v>
      </c>
      <c r="F41" s="33">
        <f>C40</f>
        <v>7.9687499999999994E-2</v>
      </c>
      <c r="J41" s="37" t="s">
        <v>70</v>
      </c>
      <c r="K41" s="33">
        <f>1/(((F69*F28)-(F29*F68))/(F28-F68))</f>
        <v>14.999999999999995</v>
      </c>
      <c r="L41" s="33">
        <f>1/(((F69*F32)-(F33*F68))/(F32-F68))</f>
        <v>14.999999999999995</v>
      </c>
      <c r="M41" s="33">
        <f>1/(((F69*F36)-(F37*F68))/(F36-F68))</f>
        <v>15.000000000000004</v>
      </c>
      <c r="N41" s="33">
        <f>1/(((F69*F40)-(F41*F68))/(F40-F68))</f>
        <v>15</v>
      </c>
      <c r="O41" s="33">
        <f>1/(((F69*F44)-(F45*F68))/(F44-F68))</f>
        <v>14.999999999999996</v>
      </c>
      <c r="P41" s="33">
        <f>1/(((F69*F48)-(F49*F68))/(F48-F68))</f>
        <v>14.999999999999996</v>
      </c>
      <c r="Q41" s="33">
        <f>1/(((F69*F52)-(F53*F68))/(F52-F68))</f>
        <v>14.999999999999991</v>
      </c>
      <c r="R41" s="33">
        <f>1/(((F69*F56)-(F57*F68))/(F56-F68))</f>
        <v>15.000000000000004</v>
      </c>
      <c r="S41" s="33">
        <f>1/(((F69*F60)-(F61*F68))/(F60-F68))</f>
        <v>14.999999999999984</v>
      </c>
      <c r="T41" s="33">
        <f>1/(((F69*F64)-(F65*F68))/(F64-F68))</f>
        <v>15.000000000000009</v>
      </c>
      <c r="AD41" s="37" t="s">
        <v>70</v>
      </c>
      <c r="AE41" s="33">
        <f t="shared" si="3"/>
        <v>14.999999999999995</v>
      </c>
      <c r="AF41" s="33">
        <f t="shared" si="3"/>
        <v>14.999999999999995</v>
      </c>
      <c r="AG41" s="33">
        <f t="shared" si="3"/>
        <v>15.000000000000004</v>
      </c>
      <c r="AH41" s="33">
        <f t="shared" si="3"/>
        <v>15</v>
      </c>
      <c r="AI41" s="33">
        <f t="shared" si="3"/>
        <v>14.999999999999996</v>
      </c>
      <c r="AJ41" s="33">
        <f t="shared" si="3"/>
        <v>14.999999999999996</v>
      </c>
      <c r="AK41" s="33">
        <f t="shared" si="3"/>
        <v>14.999999999999991</v>
      </c>
      <c r="AL41" s="33">
        <f t="shared" si="3"/>
        <v>15.000000000000004</v>
      </c>
      <c r="AM41" s="33">
        <f t="shared" si="3"/>
        <v>14.999999999999984</v>
      </c>
      <c r="AN41" s="33">
        <f t="shared" si="3"/>
        <v>15.000000000000009</v>
      </c>
    </row>
    <row r="42" spans="1:49" ht="13">
      <c r="B42" s="33"/>
      <c r="C42" s="33"/>
      <c r="E42" s="44"/>
      <c r="F42" s="45"/>
      <c r="J42" s="37" t="s">
        <v>71</v>
      </c>
      <c r="K42" s="33">
        <f>1/(((F73*F28)-(F29*F72))/(F28-F72))</f>
        <v>14.999999999999996</v>
      </c>
      <c r="L42" s="33">
        <f>1/(((F73*F32)-(F33*F72))/(F32-F72))</f>
        <v>14.999999999999995</v>
      </c>
      <c r="M42" s="33">
        <f>1/(((F73*F36)-(F37*F72))/(F36-F72))</f>
        <v>15.000000000000004</v>
      </c>
      <c r="N42" s="33">
        <f>1/(((F73*F40)-(F41*F72))/(F40-F72))</f>
        <v>15</v>
      </c>
      <c r="O42" s="33">
        <f>1/(((F73*F44)-(F45*F72))/(F44-F72))</f>
        <v>14.999999999999996</v>
      </c>
      <c r="P42" s="33">
        <f>1/(((F73*F48)-(F49*F72))/(F48-F72))</f>
        <v>15</v>
      </c>
      <c r="Q42" s="33">
        <f>1/(((F73*F52)-(F53*F72))/(F52-F72))</f>
        <v>14.999999999999995</v>
      </c>
      <c r="R42" s="33">
        <f>1/(((F73*F56)-(F57*F72))/(F56-F72))</f>
        <v>15.000000000000004</v>
      </c>
      <c r="S42" s="33">
        <f>1/(((F73*F60)-(F61*F72))/(F60-F72))</f>
        <v>14.999999999999995</v>
      </c>
      <c r="T42" s="33">
        <f>1/(((F73*F64)-(F65*F72))/(F64-F72))</f>
        <v>15.00000000000002</v>
      </c>
      <c r="U42" s="33">
        <f>1/(((F73*F68)-(F69*F72))/(F68-F72))</f>
        <v>15.000000000000025</v>
      </c>
      <c r="AD42" s="37" t="s">
        <v>71</v>
      </c>
      <c r="AE42" s="33">
        <f t="shared" si="3"/>
        <v>14.999999999999996</v>
      </c>
      <c r="AF42" s="33">
        <f t="shared" si="3"/>
        <v>14.999999999999995</v>
      </c>
      <c r="AG42" s="33">
        <f t="shared" si="3"/>
        <v>15.000000000000004</v>
      </c>
      <c r="AH42" s="33">
        <f t="shared" si="3"/>
        <v>15</v>
      </c>
      <c r="AI42" s="33">
        <f t="shared" si="3"/>
        <v>14.999999999999996</v>
      </c>
      <c r="AJ42" s="33">
        <f t="shared" si="3"/>
        <v>15</v>
      </c>
      <c r="AK42" s="33">
        <f t="shared" si="3"/>
        <v>14.999999999999995</v>
      </c>
      <c r="AL42" s="33">
        <f t="shared" si="3"/>
        <v>15.000000000000004</v>
      </c>
      <c r="AM42" s="33">
        <f t="shared" si="3"/>
        <v>14.999999999999995</v>
      </c>
      <c r="AN42" s="33">
        <f t="shared" si="3"/>
        <v>15.00000000000002</v>
      </c>
      <c r="AO42" s="33">
        <f t="shared" si="3"/>
        <v>15.000000000000025</v>
      </c>
    </row>
    <row r="43" spans="1:49" ht="13">
      <c r="A43" s="43" t="s">
        <v>64</v>
      </c>
      <c r="B43" s="46" t="s">
        <v>84</v>
      </c>
      <c r="C43" s="46" t="s">
        <v>85</v>
      </c>
      <c r="J43" s="37" t="s">
        <v>72</v>
      </c>
      <c r="K43" s="33">
        <f>1/(((F77*F28)-(F29*F76))/(F28-F76))</f>
        <v>14.999999999999995</v>
      </c>
      <c r="L43" s="33">
        <f>1/(((F77*F32)-(F33*F76))/(F32-F76))</f>
        <v>14.999999999999995</v>
      </c>
      <c r="M43" s="33">
        <f>1/(((F77*F36)-(F37*F76))/(F36-F76))</f>
        <v>15</v>
      </c>
      <c r="N43" s="33">
        <f>1/(((F77*F40)-(F41*F76))/(F40-F76))</f>
        <v>15</v>
      </c>
      <c r="O43" s="33">
        <f>1/(((F77*F44)-(F45*F76))/(F44-F76))</f>
        <v>14.999999999999995</v>
      </c>
      <c r="P43" s="33">
        <f>1/(((F77*F48)-(F49*F76))/(F48-F76))</f>
        <v>14.999999999999996</v>
      </c>
      <c r="Q43" s="33">
        <f>1/(((F77*F52)-(F53*F76))/(F52-F76))</f>
        <v>14.999999999999995</v>
      </c>
      <c r="R43" s="33">
        <f>1/(((F77*F56)-(F57*F76))/(F56-F76))</f>
        <v>15</v>
      </c>
      <c r="S43" s="33">
        <f>1/(((F77*F60)-(F61*F76))/(F60-F76))</f>
        <v>14.999999999999988</v>
      </c>
      <c r="T43" s="33">
        <f>1/(((F77*F64)-(F65*F76))/(F64-F76))</f>
        <v>14.999999999999991</v>
      </c>
      <c r="U43" s="33">
        <f>1/(((F77*F68)-(F69*F76))/(F68-F76))</f>
        <v>14.999999999999995</v>
      </c>
      <c r="V43" s="33">
        <f>1/(((F77*F72)-(F73*F76))/(F72-F76))</f>
        <v>14.999999999999954</v>
      </c>
      <c r="AD43" s="37" t="s">
        <v>72</v>
      </c>
      <c r="AE43" s="33">
        <f t="shared" si="3"/>
        <v>14.999999999999995</v>
      </c>
      <c r="AF43" s="33">
        <f t="shared" si="3"/>
        <v>14.999999999999995</v>
      </c>
      <c r="AG43" s="33">
        <f t="shared" si="3"/>
        <v>15</v>
      </c>
      <c r="AH43" s="33">
        <f t="shared" si="3"/>
        <v>15</v>
      </c>
      <c r="AI43" s="33">
        <f t="shared" si="3"/>
        <v>14.999999999999995</v>
      </c>
      <c r="AJ43" s="33">
        <f t="shared" si="3"/>
        <v>14.999999999999996</v>
      </c>
      <c r="AK43" s="33">
        <f t="shared" si="3"/>
        <v>14.999999999999995</v>
      </c>
      <c r="AL43" s="33">
        <f t="shared" si="3"/>
        <v>15</v>
      </c>
      <c r="AM43" s="33">
        <f t="shared" si="3"/>
        <v>14.999999999999988</v>
      </c>
      <c r="AN43" s="33">
        <f t="shared" si="3"/>
        <v>14.999999999999991</v>
      </c>
      <c r="AO43" s="33">
        <f t="shared" si="3"/>
        <v>14.999999999999995</v>
      </c>
      <c r="AP43" s="33">
        <f t="shared" si="3"/>
        <v>14.999999999999954</v>
      </c>
    </row>
    <row r="44" spans="1:49" ht="13">
      <c r="B44" s="33">
        <v>0</v>
      </c>
      <c r="C44" s="33">
        <f>E11</f>
        <v>8.2942708333333337E-2</v>
      </c>
      <c r="E44" s="29" t="s">
        <v>86</v>
      </c>
      <c r="F44" s="33">
        <f>LINEST(C44:C45,B44:B45,TRUE)</f>
        <v>-2.4414062499999982</v>
      </c>
      <c r="J44" s="37" t="s">
        <v>73</v>
      </c>
      <c r="K44" s="33">
        <f>1/(((F81*F28)-(F29*F80))/(F28-F80))</f>
        <v>14.999999999999996</v>
      </c>
      <c r="L44" s="33">
        <f>1/(((F81*F32)-(F33*F80))/(F32-F80))</f>
        <v>14.999999999999996</v>
      </c>
      <c r="M44" s="33">
        <f>1/(((F81*F36)-(F37*F80))/(F36-F80))</f>
        <v>15.000000000000004</v>
      </c>
      <c r="N44" s="33">
        <f>1/(((F81*F40)-(F41*F80))/(F40-F80))</f>
        <v>15</v>
      </c>
      <c r="O44" s="33">
        <f>1/(((F81*F44)-(F45*F80))/(F44-F80))</f>
        <v>14.999999999999996</v>
      </c>
      <c r="P44" s="33">
        <f>1/(((F81*F48)-(F49*F80))/(F48-F80))</f>
        <v>14.999999999999996</v>
      </c>
      <c r="Q44" s="33">
        <f>1/(((F81*F52)-(F53*F80))/(F52-F80))</f>
        <v>14.999999999999995</v>
      </c>
      <c r="R44" s="33">
        <f>1/(((F81*F56)-(F57*F80))/(F56-F80))</f>
        <v>15</v>
      </c>
      <c r="S44" s="33">
        <f>1/(((F81*F60)-(F61*F80))/(F60-F80))</f>
        <v>14.999999999999991</v>
      </c>
      <c r="T44" s="33">
        <f>1/(((F81*F64)-(F65*F80))/(F64-F80))</f>
        <v>15.000000000000004</v>
      </c>
      <c r="U44" s="33">
        <f>1/(((F81*F68)-(F69*F80))/(F68-F80))</f>
        <v>15.000000000000004</v>
      </c>
      <c r="V44" s="33">
        <f>1/(((F81*F72)-(F73*F80))/(F72-F80))</f>
        <v>14.999999999999988</v>
      </c>
      <c r="W44" s="33">
        <f>1/(((F81*F76)-(F77*F80))/(F76-F80))</f>
        <v>15.000000000000041</v>
      </c>
      <c r="AD44" s="37" t="s">
        <v>73</v>
      </c>
      <c r="AE44" s="33">
        <f t="shared" si="3"/>
        <v>14.999999999999996</v>
      </c>
      <c r="AF44" s="33">
        <f t="shared" si="3"/>
        <v>14.999999999999996</v>
      </c>
      <c r="AG44" s="33">
        <f t="shared" si="3"/>
        <v>15.000000000000004</v>
      </c>
      <c r="AH44" s="33">
        <f t="shared" si="3"/>
        <v>15</v>
      </c>
      <c r="AI44" s="33">
        <f t="shared" si="3"/>
        <v>14.999999999999996</v>
      </c>
      <c r="AJ44" s="33">
        <f t="shared" si="3"/>
        <v>14.999999999999996</v>
      </c>
      <c r="AK44" s="33">
        <f t="shared" si="3"/>
        <v>14.999999999999995</v>
      </c>
      <c r="AL44" s="33">
        <f t="shared" si="3"/>
        <v>15</v>
      </c>
      <c r="AM44" s="33">
        <f t="shared" si="3"/>
        <v>14.999999999999991</v>
      </c>
      <c r="AN44" s="33">
        <f t="shared" si="3"/>
        <v>15.000000000000004</v>
      </c>
      <c r="AO44" s="33">
        <f t="shared" si="3"/>
        <v>15.000000000000004</v>
      </c>
      <c r="AP44" s="33">
        <f t="shared" si="3"/>
        <v>14.999999999999988</v>
      </c>
      <c r="AQ44" s="33">
        <f t="shared" si="3"/>
        <v>15.000000000000041</v>
      </c>
    </row>
    <row r="45" spans="1:49" ht="13">
      <c r="B45" s="33">
        <f>D11</f>
        <v>3.3973333333333348E-2</v>
      </c>
      <c r="C45" s="33">
        <v>0</v>
      </c>
      <c r="E45" s="29" t="s">
        <v>87</v>
      </c>
      <c r="F45" s="33">
        <f>C44</f>
        <v>8.2942708333333337E-2</v>
      </c>
      <c r="J45" s="37" t="s">
        <v>74</v>
      </c>
      <c r="K45" s="33">
        <f>1/(((F85*F28)-(F29*F84))/(F28-F84))</f>
        <v>14.999999999999996</v>
      </c>
      <c r="L45" s="33">
        <f>1/(((F85*F32)-(F33*F84))/(F32-F84))</f>
        <v>14.999999999999995</v>
      </c>
      <c r="M45" s="33">
        <f>1/(((F85*F36)-(F37*F84))/(F36-F84))</f>
        <v>15</v>
      </c>
      <c r="N45" s="33">
        <f>1/(((F85*F40)-(F41*F84))/(F40-F84))</f>
        <v>15</v>
      </c>
      <c r="O45" s="33">
        <f>1/(((F85*F44)-(F45*F84))/(F44-F84))</f>
        <v>14.999999999999996</v>
      </c>
      <c r="P45" s="33">
        <f>1/(((F85*F48)-(F49*F84))/(F48-F84))</f>
        <v>15</v>
      </c>
      <c r="Q45" s="33">
        <f>1/(((F85*F52)-(F53*F84))/(F52-F84))</f>
        <v>14.999999999999995</v>
      </c>
      <c r="R45" s="33">
        <f>1/(((F85*F56)-(F57*F84))/(F56-F84))</f>
        <v>15.000000000000004</v>
      </c>
      <c r="S45" s="33">
        <f>1/(((F85*F60)-(F61*F84))/(F60-F84))</f>
        <v>14.999999999999988</v>
      </c>
      <c r="T45" s="33">
        <f>1/(((F85*F64)-(F65*F84))/(F64-F84))</f>
        <v>15</v>
      </c>
      <c r="U45" s="33">
        <f>1/(((F85*F68)-(F69*F84))/(F68-F84))</f>
        <v>15</v>
      </c>
      <c r="V45" s="33">
        <f>1/(((F85*F72)-(F73*F84))/(F72-F84))</f>
        <v>14.999999999999982</v>
      </c>
      <c r="W45" s="33">
        <f>1/(((F85*F76)-(F77*F84))/(F76-F84))</f>
        <v>15</v>
      </c>
      <c r="X45" s="33">
        <f>1/(((F85*F80)-(F81*F84))/(F80-F84))</f>
        <v>14.999999999999991</v>
      </c>
      <c r="AD45" s="37" t="s">
        <v>74</v>
      </c>
      <c r="AE45" s="33">
        <f t="shared" si="3"/>
        <v>14.999999999999996</v>
      </c>
      <c r="AF45" s="33">
        <f t="shared" si="3"/>
        <v>14.999999999999995</v>
      </c>
      <c r="AG45" s="33">
        <f t="shared" si="3"/>
        <v>15</v>
      </c>
      <c r="AH45" s="33">
        <f t="shared" si="3"/>
        <v>15</v>
      </c>
      <c r="AI45" s="33">
        <f t="shared" si="3"/>
        <v>14.999999999999996</v>
      </c>
      <c r="AJ45" s="33">
        <f t="shared" si="3"/>
        <v>15</v>
      </c>
      <c r="AK45" s="33">
        <f t="shared" si="3"/>
        <v>14.999999999999995</v>
      </c>
      <c r="AL45" s="33">
        <f t="shared" si="3"/>
        <v>15.000000000000004</v>
      </c>
      <c r="AM45" s="33">
        <f t="shared" si="3"/>
        <v>14.999999999999988</v>
      </c>
      <c r="AN45" s="33">
        <f t="shared" si="3"/>
        <v>15</v>
      </c>
      <c r="AO45" s="33">
        <f t="shared" si="3"/>
        <v>15</v>
      </c>
      <c r="AP45" s="33">
        <f t="shared" si="3"/>
        <v>14.999999999999982</v>
      </c>
      <c r="AQ45" s="33">
        <f t="shared" si="3"/>
        <v>15</v>
      </c>
      <c r="AR45" s="33">
        <f t="shared" si="3"/>
        <v>14.999999999999991</v>
      </c>
    </row>
    <row r="46" spans="1:49" ht="13">
      <c r="J46" s="48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49"/>
      <c r="AA46" s="49"/>
      <c r="AB46" s="49"/>
      <c r="AD46" s="48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49"/>
      <c r="AU46" s="49"/>
      <c r="AV46" s="49"/>
      <c r="AW46" s="49"/>
    </row>
    <row r="47" spans="1:49" ht="13">
      <c r="A47" s="43" t="s">
        <v>65</v>
      </c>
      <c r="B47" s="36" t="s">
        <v>84</v>
      </c>
      <c r="C47" s="36" t="s">
        <v>85</v>
      </c>
      <c r="J47" s="48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49"/>
      <c r="AB47" s="49"/>
      <c r="AD47" s="48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49"/>
      <c r="AV47" s="49"/>
      <c r="AW47" s="49"/>
    </row>
    <row r="48" spans="1:49" ht="13">
      <c r="B48" s="33">
        <v>0</v>
      </c>
      <c r="C48" s="33">
        <f>E12</f>
        <v>8.7011718749999994E-2</v>
      </c>
      <c r="E48" s="29" t="s">
        <v>86</v>
      </c>
      <c r="F48" s="33">
        <f>LINEST(C48:C49,B48:B49,TRUE)</f>
        <v>-3.0517578124999982</v>
      </c>
      <c r="J48" s="48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49"/>
      <c r="AD48" s="48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49"/>
      <c r="AW48" s="49"/>
    </row>
    <row r="49" spans="1:49" ht="13">
      <c r="B49" s="33">
        <f>D12</f>
        <v>2.851200000000001E-2</v>
      </c>
      <c r="C49" s="33">
        <v>0</v>
      </c>
      <c r="E49" s="29" t="s">
        <v>87</v>
      </c>
      <c r="F49" s="33">
        <f>C48</f>
        <v>8.7011718749999994E-2</v>
      </c>
      <c r="J49" s="48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D49" s="48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49"/>
    </row>
    <row r="50" spans="1:49">
      <c r="B50" s="33"/>
      <c r="C50" s="33"/>
      <c r="E50" s="44"/>
      <c r="F50" s="45"/>
    </row>
    <row r="51" spans="1:49" ht="15">
      <c r="A51" s="43" t="s">
        <v>66</v>
      </c>
      <c r="B51" s="46" t="s">
        <v>84</v>
      </c>
      <c r="C51" s="46" t="s">
        <v>85</v>
      </c>
      <c r="J51" s="32"/>
      <c r="K51" s="40"/>
      <c r="L51" s="41"/>
      <c r="N51" s="47"/>
      <c r="O51" s="32"/>
      <c r="AE51" s="40" t="s">
        <v>89</v>
      </c>
      <c r="AF51" s="41">
        <f>MEDIAN(AE32:AV49)</f>
        <v>14.999999999999996</v>
      </c>
    </row>
    <row r="52" spans="1:49" ht="13">
      <c r="B52" s="33">
        <v>0</v>
      </c>
      <c r="C52" s="33">
        <f>E13</f>
        <v>9.2097981770833337E-2</v>
      </c>
      <c r="E52" s="29" t="s">
        <v>86</v>
      </c>
      <c r="F52" s="33">
        <f>LINEST(C52:C53,B52:B53,TRUE)</f>
        <v>-3.8146972656249969</v>
      </c>
      <c r="J52" s="32"/>
      <c r="K52" s="42"/>
      <c r="L52" s="41"/>
      <c r="AE52" s="42" t="s">
        <v>83</v>
      </c>
      <c r="AF52" s="41">
        <f>STDEV(AE31:AV49)</f>
        <v>1.1038508461409057E-14</v>
      </c>
    </row>
    <row r="53" spans="1:49" ht="13">
      <c r="B53" s="33">
        <f>D13</f>
        <v>2.4142933333333342E-2</v>
      </c>
      <c r="C53" s="33">
        <v>0</v>
      </c>
      <c r="E53" s="29" t="s">
        <v>87</v>
      </c>
      <c r="F53" s="33">
        <f>C52</f>
        <v>9.2097981770833337E-2</v>
      </c>
    </row>
    <row r="54" spans="1:49">
      <c r="B54" s="33"/>
      <c r="C54" s="33"/>
      <c r="E54" s="44"/>
      <c r="F54" s="45"/>
    </row>
    <row r="55" spans="1:49" ht="13">
      <c r="A55" s="43" t="s">
        <v>67</v>
      </c>
      <c r="B55" s="46" t="s">
        <v>84</v>
      </c>
      <c r="C55" s="46" t="s">
        <v>85</v>
      </c>
      <c r="J55" s="32"/>
      <c r="K55" s="32"/>
      <c r="L55" s="32"/>
      <c r="M55" s="32"/>
      <c r="N55" s="32"/>
    </row>
    <row r="56" spans="1:49" ht="13">
      <c r="B56" s="33">
        <v>0</v>
      </c>
      <c r="C56" s="33">
        <f>E14</f>
        <v>9.8455810546874981E-2</v>
      </c>
      <c r="E56" s="29" t="s">
        <v>86</v>
      </c>
      <c r="F56" s="33">
        <f>LINEST(C56:C57,B56:B57,TRUE)</f>
        <v>-4.7683715820312482</v>
      </c>
      <c r="M56" s="32"/>
      <c r="O56" s="32"/>
    </row>
    <row r="57" spans="1:49" ht="13">
      <c r="B57" s="33">
        <f>D14</f>
        <v>2.0647680000000005E-2</v>
      </c>
      <c r="C57" s="33">
        <v>0</v>
      </c>
      <c r="E57" s="29" t="s">
        <v>87</v>
      </c>
      <c r="F57" s="33">
        <f>C56</f>
        <v>9.8455810546874981E-2</v>
      </c>
      <c r="M57" s="32"/>
      <c r="N57" s="32"/>
    </row>
    <row r="58" spans="1:49">
      <c r="B58" s="33"/>
      <c r="C58" s="33"/>
      <c r="E58" s="44"/>
      <c r="F58" s="45"/>
    </row>
    <row r="59" spans="1:49" ht="13">
      <c r="A59" s="43" t="s">
        <v>68</v>
      </c>
      <c r="B59" s="46" t="s">
        <v>84</v>
      </c>
      <c r="C59" s="46" t="s">
        <v>85</v>
      </c>
    </row>
    <row r="60" spans="1:49" ht="13">
      <c r="B60" s="33">
        <v>0</v>
      </c>
      <c r="C60" s="33">
        <f>E15</f>
        <v>0.10640309651692707</v>
      </c>
      <c r="E60" s="29" t="s">
        <v>86</v>
      </c>
      <c r="F60" s="33">
        <f>LINEST(C60:C61,B60:B61,TRUE)</f>
        <v>-5.9604644775390572</v>
      </c>
    </row>
    <row r="61" spans="1:49" ht="13">
      <c r="B61" s="33">
        <f>D15</f>
        <v>1.7851477333333341E-2</v>
      </c>
      <c r="C61" s="33">
        <v>0</v>
      </c>
      <c r="E61" s="29" t="s">
        <v>87</v>
      </c>
      <c r="F61" s="33">
        <f>C60</f>
        <v>0.10640309651692707</v>
      </c>
    </row>
    <row r="62" spans="1:49">
      <c r="B62" s="33"/>
      <c r="C62" s="33"/>
      <c r="E62" s="44"/>
      <c r="F62" s="45"/>
    </row>
    <row r="63" spans="1:49" ht="13">
      <c r="A63" s="43" t="s">
        <v>69</v>
      </c>
      <c r="B63" s="46" t="s">
        <v>84</v>
      </c>
      <c r="C63" s="46" t="s">
        <v>85</v>
      </c>
    </row>
    <row r="64" spans="1:49" ht="13">
      <c r="B64" s="33">
        <v>0</v>
      </c>
      <c r="C64" s="33">
        <f>E16</f>
        <v>0.11633720397949217</v>
      </c>
      <c r="E64" s="29" t="s">
        <v>86</v>
      </c>
      <c r="F64" s="33">
        <f>LINEST(C64:C65,B64:B65,TRUE)</f>
        <v>-7.4505805969238246</v>
      </c>
    </row>
    <row r="65" spans="1:32" ht="13">
      <c r="B65" s="33">
        <f>D16</f>
        <v>1.5614515200000005E-2</v>
      </c>
      <c r="C65" s="33">
        <v>0</v>
      </c>
      <c r="E65" s="29" t="s">
        <v>87</v>
      </c>
      <c r="F65" s="33">
        <f>C64</f>
        <v>0.11633720397949217</v>
      </c>
    </row>
    <row r="66" spans="1:32">
      <c r="B66" s="33"/>
      <c r="C66" s="33"/>
      <c r="E66" s="44"/>
      <c r="F66" s="45"/>
    </row>
    <row r="67" spans="1:32" ht="13">
      <c r="A67" s="43" t="s">
        <v>70</v>
      </c>
      <c r="B67" s="46" t="s">
        <v>84</v>
      </c>
      <c r="C67" s="46" t="s">
        <v>85</v>
      </c>
      <c r="M67" s="45">
        <f>0</f>
        <v>0</v>
      </c>
      <c r="N67" s="45">
        <f>E7</f>
        <v>7.3333333333333348E-2</v>
      </c>
      <c r="O67" s="45">
        <f>E8</f>
        <v>7.5000000000000011E-2</v>
      </c>
      <c r="P67" s="45">
        <f>E9</f>
        <v>7.7083333333333323E-2</v>
      </c>
      <c r="Q67" s="45">
        <f>E10</f>
        <v>7.9687499999999994E-2</v>
      </c>
      <c r="R67" s="45">
        <f>E11</f>
        <v>8.2942708333333337E-2</v>
      </c>
      <c r="S67" s="33">
        <f>E12</f>
        <v>8.7011718749999994E-2</v>
      </c>
      <c r="T67" s="33">
        <f>E13</f>
        <v>9.2097981770833337E-2</v>
      </c>
      <c r="U67" s="32">
        <f>E14</f>
        <v>9.8455810546874981E-2</v>
      </c>
      <c r="V67" s="32">
        <f>E15</f>
        <v>0.10640309651692707</v>
      </c>
      <c r="W67" s="32">
        <f>E16</f>
        <v>0.11633720397949217</v>
      </c>
      <c r="X67" s="32">
        <f>E17</f>
        <v>0.12875483830769854</v>
      </c>
      <c r="Y67" s="32">
        <f>E18</f>
        <v>0.14427688121795654</v>
      </c>
      <c r="Z67" s="32">
        <f>E19</f>
        <v>0.16367943485577896</v>
      </c>
      <c r="AA67" s="32">
        <f>E20</f>
        <v>0.18793262690305704</v>
      </c>
      <c r="AB67" s="32">
        <f>E21</f>
        <v>0.21824911696215457</v>
      </c>
      <c r="AC67" s="32">
        <f>E22</f>
        <v>0</v>
      </c>
      <c r="AD67" s="32">
        <f>E23</f>
        <v>0</v>
      </c>
      <c r="AE67" s="32">
        <f>E24</f>
        <v>0</v>
      </c>
      <c r="AF67" s="32">
        <f>E25</f>
        <v>0</v>
      </c>
    </row>
    <row r="68" spans="1:32" ht="13">
      <c r="B68" s="33">
        <v>0</v>
      </c>
      <c r="C68" s="33">
        <f>E17</f>
        <v>0.12875483830769854</v>
      </c>
      <c r="E68" s="29" t="s">
        <v>86</v>
      </c>
      <c r="F68" s="33">
        <f>LINEST(C68:C69,B68:B69,TRUE)</f>
        <v>-9.3132257461547816</v>
      </c>
      <c r="M68" s="45">
        <f t="shared" ref="M68:M86" si="4">D7</f>
        <v>7.3333333333333348E-2</v>
      </c>
      <c r="N68" s="45">
        <v>0</v>
      </c>
      <c r="O68" s="45"/>
      <c r="P68" s="45"/>
      <c r="Q68" s="45"/>
      <c r="R68" s="45"/>
    </row>
    <row r="69" spans="1:32" ht="13">
      <c r="B69" s="33">
        <f>D17</f>
        <v>1.3824945493333338E-2</v>
      </c>
      <c r="C69" s="33">
        <v>0</v>
      </c>
      <c r="E69" s="29" t="s">
        <v>87</v>
      </c>
      <c r="F69" s="33">
        <f>C68</f>
        <v>0.12875483830769854</v>
      </c>
      <c r="M69" s="45">
        <f t="shared" si="4"/>
        <v>6.0000000000000012E-2</v>
      </c>
      <c r="N69" s="45"/>
      <c r="O69" s="45">
        <v>0</v>
      </c>
      <c r="P69" s="45"/>
      <c r="Q69" s="45"/>
      <c r="R69" s="45"/>
    </row>
    <row r="70" spans="1:32">
      <c r="B70" s="33"/>
      <c r="C70" s="33"/>
      <c r="E70" s="44"/>
      <c r="F70" s="45"/>
      <c r="M70" s="45">
        <f t="shared" si="4"/>
        <v>4.933333333333334E-2</v>
      </c>
      <c r="N70" s="45"/>
      <c r="O70" s="45"/>
      <c r="P70" s="45">
        <v>0</v>
      </c>
      <c r="Q70" s="45"/>
      <c r="R70" s="45"/>
    </row>
    <row r="71" spans="1:32" ht="13">
      <c r="A71" s="43" t="s">
        <v>71</v>
      </c>
      <c r="B71" s="46" t="s">
        <v>84</v>
      </c>
      <c r="C71" s="46" t="s">
        <v>85</v>
      </c>
      <c r="M71" s="45">
        <f t="shared" si="4"/>
        <v>4.080000000000001E-2</v>
      </c>
      <c r="N71" s="45"/>
      <c r="O71" s="45"/>
      <c r="P71" s="45"/>
      <c r="Q71" s="45">
        <v>0</v>
      </c>
      <c r="R71" s="45"/>
    </row>
    <row r="72" spans="1:32" ht="13">
      <c r="B72" s="33">
        <v>0</v>
      </c>
      <c r="C72" s="33">
        <f>E18</f>
        <v>0.14427688121795654</v>
      </c>
      <c r="E72" s="29" t="s">
        <v>86</v>
      </c>
      <c r="F72" s="33">
        <f>LINEST(C72:C73,B72:B73,TRUE)</f>
        <v>-11.641532182693476</v>
      </c>
      <c r="M72" s="45">
        <f t="shared" si="4"/>
        <v>3.3973333333333348E-2</v>
      </c>
      <c r="N72" s="45"/>
      <c r="O72" s="45"/>
      <c r="P72" s="45"/>
      <c r="Q72" s="45"/>
      <c r="R72" s="45">
        <v>0</v>
      </c>
    </row>
    <row r="73" spans="1:32" ht="13">
      <c r="B73" s="33">
        <f>D18</f>
        <v>1.2393289728000006E-2</v>
      </c>
      <c r="C73" s="33">
        <v>0</v>
      </c>
      <c r="E73" s="29" t="s">
        <v>87</v>
      </c>
      <c r="F73" s="33">
        <f>C72</f>
        <v>0.14427688121795654</v>
      </c>
      <c r="M73" s="45">
        <f t="shared" si="4"/>
        <v>2.851200000000001E-2</v>
      </c>
      <c r="S73" s="28">
        <v>0</v>
      </c>
    </row>
    <row r="74" spans="1:32">
      <c r="B74" s="33"/>
      <c r="C74" s="33"/>
      <c r="E74" s="44"/>
      <c r="F74" s="45"/>
      <c r="M74" s="45">
        <f t="shared" si="4"/>
        <v>2.4142933333333342E-2</v>
      </c>
      <c r="T74" s="28">
        <v>0</v>
      </c>
    </row>
    <row r="75" spans="1:32" ht="13">
      <c r="A75" s="43" t="s">
        <v>72</v>
      </c>
      <c r="B75" s="46" t="s">
        <v>84</v>
      </c>
      <c r="C75" s="46" t="s">
        <v>85</v>
      </c>
      <c r="M75" s="45">
        <f t="shared" si="4"/>
        <v>2.0647680000000005E-2</v>
      </c>
      <c r="U75" s="28">
        <v>0</v>
      </c>
    </row>
    <row r="76" spans="1:32" ht="13">
      <c r="B76" s="33">
        <v>0</v>
      </c>
      <c r="C76" s="33">
        <f>E19</f>
        <v>0.16367943485577896</v>
      </c>
      <c r="E76" s="29" t="s">
        <v>86</v>
      </c>
      <c r="F76" s="33">
        <f>LINEST(C76:C77,B76:B77,TRUE)</f>
        <v>-14.551915228366846</v>
      </c>
      <c r="M76" s="45">
        <f t="shared" si="4"/>
        <v>1.7851477333333341E-2</v>
      </c>
      <c r="V76" s="28">
        <v>0</v>
      </c>
    </row>
    <row r="77" spans="1:32" ht="13">
      <c r="B77" s="33">
        <f>D19</f>
        <v>1.1247965115733337E-2</v>
      </c>
      <c r="C77" s="33">
        <v>0</v>
      </c>
      <c r="E77" s="29" t="s">
        <v>87</v>
      </c>
      <c r="F77" s="33">
        <f>C76</f>
        <v>0.16367943485577896</v>
      </c>
      <c r="M77" s="45">
        <f t="shared" si="4"/>
        <v>1.5614515200000005E-2</v>
      </c>
      <c r="W77" s="28">
        <v>0</v>
      </c>
    </row>
    <row r="78" spans="1:32">
      <c r="M78" s="45">
        <f t="shared" si="4"/>
        <v>1.3824945493333338E-2</v>
      </c>
      <c r="X78" s="28">
        <v>0</v>
      </c>
    </row>
    <row r="79" spans="1:32" ht="13">
      <c r="A79" s="43" t="s">
        <v>73</v>
      </c>
      <c r="B79" s="46" t="s">
        <v>84</v>
      </c>
      <c r="C79" s="46" t="s">
        <v>85</v>
      </c>
      <c r="M79" s="45">
        <f t="shared" si="4"/>
        <v>1.2393289728000006E-2</v>
      </c>
      <c r="Y79" s="28">
        <v>0</v>
      </c>
    </row>
    <row r="80" spans="1:32" ht="13">
      <c r="B80" s="33">
        <v>0</v>
      </c>
      <c r="C80" s="33">
        <f>E20</f>
        <v>0.18793262690305704</v>
      </c>
      <c r="E80" s="29" t="s">
        <v>86</v>
      </c>
      <c r="F80" s="33">
        <f>LINEST(C80:C81,B80:B81,TRUE)</f>
        <v>-18.189894035458554</v>
      </c>
      <c r="M80" s="45">
        <f t="shared" si="4"/>
        <v>1.1247965115733337E-2</v>
      </c>
      <c r="Z80" s="28">
        <v>0</v>
      </c>
    </row>
    <row r="81" spans="1:32" ht="13">
      <c r="B81" s="33">
        <f>D20</f>
        <v>1.0331705425920002E-2</v>
      </c>
      <c r="C81" s="33">
        <v>0</v>
      </c>
      <c r="E81" s="29" t="s">
        <v>87</v>
      </c>
      <c r="F81" s="33">
        <f>C80</f>
        <v>0.18793262690305704</v>
      </c>
      <c r="M81" s="45">
        <f t="shared" si="4"/>
        <v>1.0331705425920002E-2</v>
      </c>
      <c r="AA81" s="28">
        <v>0</v>
      </c>
    </row>
    <row r="82" spans="1:32">
      <c r="B82" s="33"/>
      <c r="C82" s="33"/>
      <c r="E82" s="44"/>
      <c r="F82" s="45"/>
      <c r="M82" s="45">
        <f t="shared" si="4"/>
        <v>9.5986976740693349E-3</v>
      </c>
      <c r="AB82" s="28">
        <v>0</v>
      </c>
    </row>
    <row r="83" spans="1:32" ht="13">
      <c r="A83" s="43" t="s">
        <v>74</v>
      </c>
      <c r="B83" s="46" t="s">
        <v>84</v>
      </c>
      <c r="C83" s="46" t="s">
        <v>85</v>
      </c>
      <c r="M83" s="45">
        <f t="shared" si="4"/>
        <v>0</v>
      </c>
      <c r="AC83" s="28">
        <v>0</v>
      </c>
    </row>
    <row r="84" spans="1:32" ht="13">
      <c r="B84" s="33">
        <v>0</v>
      </c>
      <c r="C84" s="33">
        <f>E21</f>
        <v>0.21824911696215457</v>
      </c>
      <c r="E84" s="29" t="s">
        <v>86</v>
      </c>
      <c r="F84" s="33">
        <f>LINEST(C84:C85,B84:B85,TRUE)</f>
        <v>-22.737367544323188</v>
      </c>
      <c r="M84" s="45">
        <f t="shared" si="4"/>
        <v>0</v>
      </c>
      <c r="AD84" s="28">
        <v>0</v>
      </c>
    </row>
    <row r="85" spans="1:32" ht="13">
      <c r="B85" s="33">
        <f>D21</f>
        <v>9.5986976740693349E-3</v>
      </c>
      <c r="C85" s="33">
        <v>0</v>
      </c>
      <c r="E85" s="29" t="s">
        <v>87</v>
      </c>
      <c r="F85" s="33">
        <f>C84</f>
        <v>0.21824911696215457</v>
      </c>
      <c r="M85" s="45">
        <f t="shared" si="4"/>
        <v>0</v>
      </c>
      <c r="AE85" s="28">
        <v>0</v>
      </c>
    </row>
    <row r="86" spans="1:32">
      <c r="B86" s="33"/>
      <c r="C86" s="33"/>
      <c r="E86" s="44"/>
      <c r="F86" s="45"/>
      <c r="M86" s="45">
        <f t="shared" si="4"/>
        <v>0</v>
      </c>
      <c r="AF86" s="28">
        <v>0</v>
      </c>
    </row>
    <row r="87" spans="1:32" ht="13">
      <c r="A87" s="43"/>
      <c r="B87" s="46"/>
      <c r="C87" s="46"/>
    </row>
    <row r="88" spans="1:32" ht="13">
      <c r="B88" s="33"/>
      <c r="C88" s="33"/>
      <c r="E88" s="29"/>
      <c r="F88" s="33"/>
    </row>
    <row r="89" spans="1:32" ht="13">
      <c r="B89" s="33"/>
      <c r="C89" s="33"/>
      <c r="E89" s="29"/>
      <c r="F89" s="33"/>
    </row>
    <row r="90" spans="1:32">
      <c r="B90" s="33"/>
      <c r="C90" s="33"/>
      <c r="E90" s="44"/>
      <c r="F90" s="45"/>
    </row>
    <row r="91" spans="1:32" ht="13">
      <c r="A91" s="43"/>
      <c r="B91" s="46"/>
      <c r="C91" s="46"/>
    </row>
    <row r="92" spans="1:32" ht="13">
      <c r="B92" s="33"/>
      <c r="C92" s="33"/>
      <c r="E92" s="29"/>
      <c r="F92" s="33"/>
    </row>
    <row r="93" spans="1:32" ht="13">
      <c r="B93" s="33"/>
      <c r="C93" s="33"/>
      <c r="E93" s="29"/>
      <c r="F93" s="33"/>
    </row>
    <row r="95" spans="1:32" ht="13">
      <c r="A95" s="43"/>
      <c r="B95" s="46"/>
      <c r="C95" s="46"/>
    </row>
    <row r="96" spans="1:32" ht="13">
      <c r="B96" s="33"/>
      <c r="C96" s="33"/>
      <c r="E96" s="29"/>
      <c r="F96" s="33"/>
    </row>
    <row r="97" spans="1:6" ht="13">
      <c r="B97" s="33"/>
      <c r="C97" s="33"/>
      <c r="E97" s="29"/>
      <c r="F97" s="33"/>
    </row>
    <row r="98" spans="1:6">
      <c r="B98" s="33"/>
      <c r="C98" s="33"/>
      <c r="E98" s="44"/>
      <c r="F98" s="45"/>
    </row>
    <row r="99" spans="1:6" ht="13">
      <c r="A99" s="43"/>
      <c r="B99" s="46"/>
      <c r="C99" s="46"/>
    </row>
    <row r="100" spans="1:6" ht="13">
      <c r="B100" s="33"/>
      <c r="C100" s="33"/>
      <c r="E100" s="29"/>
      <c r="F100" s="33"/>
    </row>
    <row r="101" spans="1:6" ht="13">
      <c r="B101" s="33"/>
      <c r="C101" s="33"/>
      <c r="E101" s="29"/>
      <c r="F101" s="33"/>
    </row>
  </sheetData>
  <printOptions gridLines="1" gridLinesSet="0"/>
  <pageMargins left="0.75" right="0.75" top="1" bottom="1" header="0.5" footer="0.5"/>
  <pageSetup orientation="portrait" horizontalDpi="4294967293" r:id="rId1"/>
  <headerFooter alignWithMargins="0">
    <oddHeader>&amp;A</oddHeader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C260"/>
  <sheetViews>
    <sheetView topLeftCell="AM67" zoomScaleNormal="100" workbookViewId="0">
      <selection activeCell="AS84" sqref="AS84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82.085709476635301</v>
      </c>
      <c r="BW1" t="s">
        <v>38</v>
      </c>
      <c r="CN1" t="s">
        <v>35</v>
      </c>
      <c r="CQ1" t="s">
        <v>40</v>
      </c>
      <c r="CR1">
        <f>SUM(CN4:DC18)</f>
        <v>24.961312031278361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T3" t="s">
        <v>32</v>
      </c>
      <c r="U3" t="s">
        <v>33</v>
      </c>
      <c r="V3" t="s">
        <v>31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13.151003698459908</v>
      </c>
      <c r="E4">
        <f>'Raw data and fitting summary'!E6</f>
        <v>13.035014676702176</v>
      </c>
      <c r="F4">
        <f>'Raw data and fitting summary'!F6</f>
        <v>12.892874207685152</v>
      </c>
      <c r="G4">
        <f>'Raw data and fitting summary'!G6</f>
        <v>12.719499297808412</v>
      </c>
      <c r="H4">
        <f>'Raw data and fitting summary'!H6</f>
        <v>12.509229414667967</v>
      </c>
      <c r="I4">
        <f>'Raw data and fitting summary'!I6</f>
        <v>12.255970479300588</v>
      </c>
      <c r="J4">
        <f>'Raw data and fitting summary'!J6</f>
        <v>11.953461738212136</v>
      </c>
      <c r="K4">
        <f>'Raw data and fitting summary'!K6</f>
        <v>11.595697351680682</v>
      </c>
      <c r="L4">
        <f>'Raw data and fitting summary'!L6</f>
        <v>11.177521511283448</v>
      </c>
      <c r="M4">
        <f>'Raw data and fitting summary'!M6</f>
        <v>10.695386613544416</v>
      </c>
      <c r="N4">
        <f>'Raw data and fitting summary'!N6</f>
        <v>10.148215995670094</v>
      </c>
      <c r="O4">
        <f>'Raw data and fitting summary'!O6</f>
        <v>9.5382508315398162</v>
      </c>
      <c r="P4">
        <f>'Raw data and fitting summary'!P6</f>
        <v>8.8717015468607823</v>
      </c>
      <c r="Q4">
        <f>'Raw data and fitting summary'!Q6</f>
        <v>8.1589958158995817</v>
      </c>
      <c r="R4">
        <f>'Raw data and fitting summary'!R6</f>
        <v>7.414448669201521</v>
      </c>
      <c r="T4">
        <f>'Raw data and fitting summary'!D40</f>
        <v>0.19744555576699055</v>
      </c>
      <c r="U4">
        <f>'Raw data and fitting summary'!F40</f>
        <v>17.967784652020992</v>
      </c>
      <c r="V4">
        <f>'Raw data and fitting summary'!H40</f>
        <v>0.61308694601214553</v>
      </c>
      <c r="X4">
        <f>($U$4*B4/((B4+$T$4)*(1+$C$3/$V$4)))*C20</f>
        <v>15.005095275928621</v>
      </c>
      <c r="Y4">
        <f>($U$4*B4/((B4+$T$4)*(1+$D$3/$V$4)))*D20</f>
        <v>14.000737034903199</v>
      </c>
      <c r="Z4">
        <f>($U$4*B4/((B4+$T$4)*(1+$E$3/$V$4)))*E20</f>
        <v>13.770309903670446</v>
      </c>
      <c r="AA4">
        <f>($U$4*B4/((B4+$T$4)*(1+$F$3/$V$4)))*F20</f>
        <v>13.492727158920522</v>
      </c>
      <c r="AB4">
        <f>($U$4*B4/((B4+$T$4)*(1+$G$3/$V$4)))*G20</f>
        <v>13.161099357057761</v>
      </c>
      <c r="AC4">
        <f>($U$4*B4/((B4+$T$4)*(1+$H$3/$V$4)))*H20</f>
        <v>12.768805525449174</v>
      </c>
      <c r="AD4">
        <f>($U$4*B4/((B4+$T$4)*(1+$I$3/$V$4)))*I20</f>
        <v>12.310143850633585</v>
      </c>
      <c r="AE4">
        <f>($U$4*B4/((B4+$T$4)*(1+$J$3/$V$4)))*J20</f>
        <v>11.781162525365058</v>
      </c>
      <c r="AF4">
        <f>($U$4*B4/((B4+$T$4)*(1+$K$3/$V$4)))*K20</f>
        <v>11.180607734103498</v>
      </c>
      <c r="AG4">
        <f>($U$4*B4/((B4+$T$4)*(1+$L$3/$V$4)))*L20</f>
        <v>10.510857824733142</v>
      </c>
      <c r="AH4">
        <f>($U$4*B4/((B4+$T$4)*(1+$M$3/$V$4)))*M20</f>
        <v>9.7786471732836393</v>
      </c>
      <c r="AI4">
        <f>($U$4*B4/((B4+$T$4)*(1+$N$3/$V$4)))*N20</f>
        <v>8.9953509949574499</v>
      </c>
      <c r="AJ4">
        <f>($U$4*B4/((B4+$T$4)*(1+$O$3/$V$4)))*O20</f>
        <v>8.1766374322869808</v>
      </c>
      <c r="AK4">
        <f>($U$4*B4/((B4+$T$4)*(1+$P$3/$V$4)))*P20</f>
        <v>7.3414123948995194</v>
      </c>
      <c r="AL4">
        <f>($U$4*B4/((B4+$T$4)*(1+$Q$3/$V$4)))*Q20</f>
        <v>6.5101641928700413</v>
      </c>
      <c r="AM4">
        <f>($U$4*B4/((B4+$T$4)*(1+$R$3/$V$4)))*R20</f>
        <v>5.7029957747058013</v>
      </c>
      <c r="AO4">
        <f>IFERROR(X4, 0)</f>
        <v>15.005095275928621</v>
      </c>
      <c r="AP4">
        <f t="shared" ref="AP4:BD18" si="4">IFERROR(Y4, 0)</f>
        <v>14.000737034903199</v>
      </c>
      <c r="AQ4">
        <f t="shared" si="4"/>
        <v>13.770309903670446</v>
      </c>
      <c r="AR4">
        <f t="shared" si="4"/>
        <v>13.492727158920522</v>
      </c>
      <c r="AS4">
        <f t="shared" si="4"/>
        <v>13.161099357057761</v>
      </c>
      <c r="AT4">
        <f t="shared" si="4"/>
        <v>12.768805525449174</v>
      </c>
      <c r="AU4">
        <f t="shared" si="4"/>
        <v>12.310143850633585</v>
      </c>
      <c r="AV4">
        <f t="shared" si="4"/>
        <v>11.781162525365058</v>
      </c>
      <c r="AW4">
        <f t="shared" si="4"/>
        <v>11.180607734103498</v>
      </c>
      <c r="AX4">
        <f t="shared" si="4"/>
        <v>10.510857824733142</v>
      </c>
      <c r="AY4">
        <f t="shared" si="4"/>
        <v>9.7786471732836393</v>
      </c>
      <c r="AZ4">
        <f t="shared" si="4"/>
        <v>8.9953509949574499</v>
      </c>
      <c r="BA4">
        <f t="shared" si="4"/>
        <v>8.1766374322869808</v>
      </c>
      <c r="BB4">
        <f t="shared" si="4"/>
        <v>7.3414123948995194</v>
      </c>
      <c r="BC4">
        <f t="shared" si="4"/>
        <v>6.5101641928700413</v>
      </c>
      <c r="BD4">
        <f t="shared" si="4"/>
        <v>5.7029957747058013</v>
      </c>
      <c r="BF4">
        <f>(C4-AO4)^2</f>
        <v>1.8734263011462553</v>
      </c>
      <c r="BG4">
        <f>(D4-AP4)^2</f>
        <v>0.72204674306304806</v>
      </c>
      <c r="BH4">
        <f t="shared" ref="BH4:BU18" si="5">(E4-AQ4)^2</f>
        <v>0.54065907080232067</v>
      </c>
      <c r="BI4">
        <f t="shared" si="5"/>
        <v>0.35982356310578301</v>
      </c>
      <c r="BJ4">
        <f t="shared" si="5"/>
        <v>0.19501061232902911</v>
      </c>
      <c r="BK4">
        <f t="shared" si="5"/>
        <v>6.7379757288297634E-2</v>
      </c>
      <c r="BL4">
        <f t="shared" si="5"/>
        <v>2.9347541615827618E-3</v>
      </c>
      <c r="BM4">
        <f t="shared" si="5"/>
        <v>2.9687018747722515E-2</v>
      </c>
      <c r="BN4">
        <f t="shared" si="5"/>
        <v>0.17229939062037294</v>
      </c>
      <c r="BO4">
        <f t="shared" si="5"/>
        <v>0.44444047096484485</v>
      </c>
      <c r="BP4">
        <f t="shared" si="5"/>
        <v>0.84041120132964253</v>
      </c>
      <c r="BQ4">
        <f t="shared" si="5"/>
        <v>1.3290977098681656</v>
      </c>
      <c r="BR4">
        <f t="shared" si="5"/>
        <v>1.8539910490248614</v>
      </c>
      <c r="BS4">
        <f t="shared" si="5"/>
        <v>2.3417848886103214</v>
      </c>
      <c r="BT4">
        <f t="shared" si="5"/>
        <v>2.7186457211022281</v>
      </c>
      <c r="BU4">
        <f t="shared" si="5"/>
        <v>2.9290710100777768</v>
      </c>
      <c r="BW4">
        <f>ABS((AO4-C4)/AO4)</f>
        <v>9.1217790650134967E-2</v>
      </c>
      <c r="BX4">
        <f t="shared" ref="BX4:CL18" si="6">ABS((AP4-D4)/AP4)</f>
        <v>6.069204316350954E-2</v>
      </c>
      <c r="BY4">
        <f t="shared" si="6"/>
        <v>5.3397144444242269E-2</v>
      </c>
      <c r="BZ4">
        <f t="shared" si="6"/>
        <v>4.4457502487833658E-2</v>
      </c>
      <c r="CA4">
        <f t="shared" si="6"/>
        <v>3.3553432526329002E-2</v>
      </c>
      <c r="CB4">
        <f t="shared" si="6"/>
        <v>2.0328926637957868E-2</v>
      </c>
      <c r="CC4">
        <f t="shared" si="6"/>
        <v>4.4007098528104204E-3</v>
      </c>
      <c r="CD4">
        <f t="shared" si="6"/>
        <v>1.462497546198129E-2</v>
      </c>
      <c r="CE4">
        <f t="shared" si="6"/>
        <v>3.7125854644829599E-2</v>
      </c>
      <c r="CF4">
        <f t="shared" si="6"/>
        <v>6.342619200704791E-2</v>
      </c>
      <c r="CG4">
        <f t="shared" si="6"/>
        <v>9.3749107009956534E-2</v>
      </c>
      <c r="CH4">
        <f t="shared" si="6"/>
        <v>0.12816231421752294</v>
      </c>
      <c r="CI4">
        <f t="shared" si="6"/>
        <v>0.166524859458272</v>
      </c>
      <c r="CJ4">
        <f t="shared" si="6"/>
        <v>0.20844615036534911</v>
      </c>
      <c r="CK4">
        <f t="shared" si="6"/>
        <v>0.25327035911557311</v>
      </c>
      <c r="CL4">
        <f t="shared" si="6"/>
        <v>0.300097170347984</v>
      </c>
      <c r="CN4">
        <f>IFERROR(BW4, 0)</f>
        <v>9.1217790650134967E-2</v>
      </c>
      <c r="CO4">
        <f t="shared" ref="CO4:DC18" si="7">IFERROR(BX4, 0)</f>
        <v>6.069204316350954E-2</v>
      </c>
      <c r="CP4">
        <f t="shared" si="7"/>
        <v>5.3397144444242269E-2</v>
      </c>
      <c r="CQ4">
        <f t="shared" si="7"/>
        <v>4.4457502487833658E-2</v>
      </c>
      <c r="CR4">
        <f t="shared" si="7"/>
        <v>3.3553432526329002E-2</v>
      </c>
      <c r="CS4">
        <f t="shared" si="7"/>
        <v>2.0328926637957868E-2</v>
      </c>
      <c r="CT4">
        <f t="shared" si="7"/>
        <v>4.4007098528104204E-3</v>
      </c>
      <c r="CU4">
        <f t="shared" si="7"/>
        <v>1.462497546198129E-2</v>
      </c>
      <c r="CV4">
        <f t="shared" si="7"/>
        <v>3.7125854644829599E-2</v>
      </c>
      <c r="CW4">
        <f t="shared" si="7"/>
        <v>6.342619200704791E-2</v>
      </c>
      <c r="CX4">
        <f t="shared" si="7"/>
        <v>9.3749107009956534E-2</v>
      </c>
      <c r="CY4">
        <f t="shared" si="7"/>
        <v>0.12816231421752294</v>
      </c>
      <c r="CZ4">
        <f t="shared" si="7"/>
        <v>0.166524859458272</v>
      </c>
      <c r="DA4">
        <f t="shared" si="7"/>
        <v>0.20844615036534911</v>
      </c>
      <c r="DB4">
        <f t="shared" si="7"/>
        <v>0.25327035911557311</v>
      </c>
      <c r="DC4">
        <f t="shared" si="7"/>
        <v>0.300097170347984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12.776231340023458</v>
      </c>
      <c r="E5">
        <f>'Raw data and fitting summary'!E7</f>
        <v>12.644154768302091</v>
      </c>
      <c r="F5">
        <f>'Raw data and fitting summary'!F7</f>
        <v>12.482850154113734</v>
      </c>
      <c r="G5">
        <f>'Raw data and fitting summary'!G7</f>
        <v>12.286916113876226</v>
      </c>
      <c r="H5">
        <f>'Raw data and fitting summary'!H7</f>
        <v>12.050481770855404</v>
      </c>
      <c r="I5">
        <f>'Raw data and fitting summary'!I7</f>
        <v>11.767434183444381</v>
      </c>
      <c r="J5">
        <f>'Raw data and fitting summary'!J7</f>
        <v>11.431789870204465</v>
      </c>
      <c r="K5">
        <f>'Raw data and fitting summary'!K7</f>
        <v>11.038233360978353</v>
      </c>
      <c r="L5">
        <f>'Raw data and fitting summary'!L7</f>
        <v>10.582821486579244</v>
      </c>
      <c r="M5">
        <f>'Raw data and fitting summary'!M7</f>
        <v>10.063809714518101</v>
      </c>
      <c r="N5">
        <f>'Raw data and fitting summary'!N7</f>
        <v>9.4824987113527381</v>
      </c>
      <c r="O5">
        <f>'Raw data and fitting summary'!O7</f>
        <v>8.8439385006122713</v>
      </c>
      <c r="P5">
        <f>'Raw data and fitting summary'!P7</f>
        <v>8.1572892700271904</v>
      </c>
      <c r="Q5">
        <f>'Raw data and fitting summary'!Q7</f>
        <v>7.4356530028598655</v>
      </c>
      <c r="R5">
        <f>'Raw data and fitting summary'!R7</f>
        <v>6.6952789699570818</v>
      </c>
      <c r="X5">
        <f t="shared" ref="X5:X18" si="8">($U$4*B5/((B5+$T$4)*(1+$C$3/$V$4)))*C21</f>
        <v>14.411039919430653</v>
      </c>
      <c r="Y5">
        <f t="shared" ref="Y5:Y18" si="9">($U$4*B5/((B5+$T$4)*(1+$D$3/$V$4)))*D21</f>
        <v>13.446444464442395</v>
      </c>
      <c r="Z5">
        <f t="shared" ref="Z5:Z18" si="10">($U$4*B5/((B5+$T$4)*(1+$E$3/$V$4)))*E21</f>
        <v>13.22513999914905</v>
      </c>
      <c r="AA5">
        <f t="shared" ref="AA5:AA18" si="11">($U$4*B5/((B5+$T$4)*(1+$F$3/$V$4)))*F21</f>
        <v>12.958546822499679</v>
      </c>
      <c r="AB5">
        <f t="shared" ref="AB5:AB18" si="12">($U$4*B5/((B5+$T$4)*(1+$G$3/$V$4)))*G21</f>
        <v>12.640048245639326</v>
      </c>
      <c r="AC5">
        <f t="shared" ref="AC5:AC18" si="13">($U$4*B5/((B5+$T$4)*(1+$H$3/$V$4)))*H21</f>
        <v>12.263285421845266</v>
      </c>
      <c r="AD5">
        <f t="shared" ref="AD5:AD18" si="14">($U$4*B5/((B5+$T$4)*(1+$I$3/$V$4)))*I21</f>
        <v>11.822782273832345</v>
      </c>
      <c r="AE5">
        <f t="shared" ref="AE5:AE18" si="15">($U$4*B5/((B5+$T$4)*(1+$J$3/$V$4)))*J21</f>
        <v>11.314743447360696</v>
      </c>
      <c r="AF5">
        <f t="shared" ref="AF5:AF18" si="16">($U$4*B5/((B5+$T$4)*(1+$K$3/$V$4)))*K21</f>
        <v>10.737964765751153</v>
      </c>
      <c r="AG5">
        <f t="shared" ref="AG5:AG18" si="17">($U$4*B5/((B5+$T$4)*(1+$L$3/$V$4)))*L21</f>
        <v>10.094730417519136</v>
      </c>
      <c r="AH5">
        <f t="shared" ref="AH5:AH18" si="18">($U$4*B5/((B5+$T$4)*(1+$M$3/$V$4)))*M21</f>
        <v>9.3915081631160842</v>
      </c>
      <c r="AI5">
        <f t="shared" ref="AI5:AI18" si="19">($U$4*B5/((B5+$T$4)*(1+$N$3/$V$4)))*N21</f>
        <v>8.6392228702192959</v>
      </c>
      <c r="AJ5">
        <f t="shared" ref="AJ5:AJ18" si="20">($U$4*B5/((B5+$T$4)*(1+$O$3/$V$4)))*O21</f>
        <v>7.8529223758031907</v>
      </c>
      <c r="AK5">
        <f t="shared" ref="AK5:AK18" si="21">($U$4*B5/((B5+$T$4)*(1+$P$3/$V$4)))*P21</f>
        <v>7.0507640999535388</v>
      </c>
      <c r="AL5">
        <f t="shared" ref="AL5:AL18" si="22">($U$4*B5/((B5+$T$4)*(1+$Q$3/$V$4)))*Q21</f>
        <v>6.252425215586781</v>
      </c>
      <c r="AM5">
        <f t="shared" ref="AM5:AM18" si="23">($U$4*B5/((B5+$T$4)*(1+$R$3/$V$4)))*R21</f>
        <v>5.4772127906094479</v>
      </c>
      <c r="AO5">
        <f t="shared" ref="AO5:AO18" si="24">IFERROR(X5, 0)</f>
        <v>14.411039919430653</v>
      </c>
      <c r="AP5">
        <f t="shared" si="4"/>
        <v>13.446444464442395</v>
      </c>
      <c r="AQ5">
        <f t="shared" si="4"/>
        <v>13.22513999914905</v>
      </c>
      <c r="AR5">
        <f t="shared" si="4"/>
        <v>12.958546822499679</v>
      </c>
      <c r="AS5">
        <f t="shared" si="4"/>
        <v>12.640048245639326</v>
      </c>
      <c r="AT5">
        <f t="shared" si="4"/>
        <v>12.263285421845266</v>
      </c>
      <c r="AU5">
        <f t="shared" si="4"/>
        <v>11.822782273832345</v>
      </c>
      <c r="AV5">
        <f t="shared" si="4"/>
        <v>11.314743447360696</v>
      </c>
      <c r="AW5">
        <f t="shared" si="4"/>
        <v>10.737964765751153</v>
      </c>
      <c r="AX5">
        <f t="shared" si="4"/>
        <v>10.094730417519136</v>
      </c>
      <c r="AY5">
        <f t="shared" si="4"/>
        <v>9.3915081631160842</v>
      </c>
      <c r="AZ5">
        <f t="shared" si="4"/>
        <v>8.6392228702192959</v>
      </c>
      <c r="BA5">
        <f t="shared" si="4"/>
        <v>7.8529223758031907</v>
      </c>
      <c r="BB5">
        <f t="shared" si="4"/>
        <v>7.0507640999535388</v>
      </c>
      <c r="BC5">
        <f t="shared" si="4"/>
        <v>6.252425215586781</v>
      </c>
      <c r="BD5">
        <f t="shared" si="4"/>
        <v>5.4772127906094479</v>
      </c>
      <c r="BF5">
        <f t="shared" ref="BF5:BG18" si="25">(C5-AO5)^2</f>
        <v>1.1614514857175422</v>
      </c>
      <c r="BG5">
        <f t="shared" si="25"/>
        <v>0.44918563214339458</v>
      </c>
      <c r="BH5">
        <f t="shared" si="5"/>
        <v>0.33754383846229474</v>
      </c>
      <c r="BI5">
        <f t="shared" si="5"/>
        <v>0.22628732031348767</v>
      </c>
      <c r="BJ5">
        <f t="shared" si="5"/>
        <v>0.12470230248355173</v>
      </c>
      <c r="BK5">
        <f t="shared" si="5"/>
        <v>4.5285393874615033E-2</v>
      </c>
      <c r="BL5">
        <f t="shared" si="5"/>
        <v>3.0634111095942523E-3</v>
      </c>
      <c r="BM5">
        <f t="shared" si="5"/>
        <v>1.3699865100522391E-2</v>
      </c>
      <c r="BN5">
        <f t="shared" si="5"/>
        <v>9.0161229279716051E-2</v>
      </c>
      <c r="BO5">
        <f t="shared" si="5"/>
        <v>0.23823289169623882</v>
      </c>
      <c r="BP5">
        <f t="shared" si="5"/>
        <v>0.45198937601755829</v>
      </c>
      <c r="BQ5">
        <f t="shared" si="5"/>
        <v>0.71111414423931452</v>
      </c>
      <c r="BR5">
        <f t="shared" si="5"/>
        <v>0.98211295963160705</v>
      </c>
      <c r="BS5">
        <f t="shared" si="5"/>
        <v>1.2243979520065236</v>
      </c>
      <c r="BT5">
        <f t="shared" si="5"/>
        <v>1.4000279965751599</v>
      </c>
      <c r="BU5">
        <f t="shared" si="5"/>
        <v>1.4836852172705424</v>
      </c>
      <c r="BW5">
        <f t="shared" ref="BW5:BW18" si="26">ABS((AO5-C5)/AO5)</f>
        <v>7.4783401622823251E-2</v>
      </c>
      <c r="BX5">
        <f t="shared" si="6"/>
        <v>4.9843148215964507E-2</v>
      </c>
      <c r="BY5">
        <f t="shared" si="6"/>
        <v>4.3930365265270686E-2</v>
      </c>
      <c r="BZ5">
        <f t="shared" si="6"/>
        <v>3.6709105959319595E-2</v>
      </c>
      <c r="CA5">
        <f t="shared" si="6"/>
        <v>2.7937562017212002E-2</v>
      </c>
      <c r="CB5">
        <f t="shared" si="6"/>
        <v>1.7352906963315332E-2</v>
      </c>
      <c r="CC5">
        <f t="shared" si="6"/>
        <v>4.6814776002825891E-3</v>
      </c>
      <c r="CD5">
        <f t="shared" si="6"/>
        <v>1.0344593617018477E-2</v>
      </c>
      <c r="CE5">
        <f t="shared" si="6"/>
        <v>2.7963268810949134E-2</v>
      </c>
      <c r="CF5">
        <f t="shared" si="6"/>
        <v>4.8351075152342715E-2</v>
      </c>
      <c r="CG5">
        <f t="shared" si="6"/>
        <v>7.15861115941306E-2</v>
      </c>
      <c r="CH5">
        <f t="shared" si="6"/>
        <v>9.7610150102776169E-2</v>
      </c>
      <c r="CI5">
        <f t="shared" si="6"/>
        <v>0.12619711202833839</v>
      </c>
      <c r="CJ5">
        <f t="shared" si="6"/>
        <v>0.15693691554379802</v>
      </c>
      <c r="CK5">
        <f t="shared" si="6"/>
        <v>0.18924301314686581</v>
      </c>
      <c r="CL5">
        <f t="shared" si="6"/>
        <v>0.22238796006537845</v>
      </c>
      <c r="CN5">
        <f t="shared" ref="CN5:CN18" si="27">IFERROR(BW5, 0)</f>
        <v>7.4783401622823251E-2</v>
      </c>
      <c r="CO5">
        <f t="shared" si="7"/>
        <v>4.9843148215964507E-2</v>
      </c>
      <c r="CP5">
        <f t="shared" si="7"/>
        <v>4.3930365265270686E-2</v>
      </c>
      <c r="CQ5">
        <f t="shared" si="7"/>
        <v>3.6709105959319595E-2</v>
      </c>
      <c r="CR5">
        <f t="shared" si="7"/>
        <v>2.7937562017212002E-2</v>
      </c>
      <c r="CS5">
        <f t="shared" si="7"/>
        <v>1.7352906963315332E-2</v>
      </c>
      <c r="CT5">
        <f t="shared" si="7"/>
        <v>4.6814776002825891E-3</v>
      </c>
      <c r="CU5">
        <f t="shared" si="7"/>
        <v>1.0344593617018477E-2</v>
      </c>
      <c r="CV5">
        <f t="shared" si="7"/>
        <v>2.7963268810949134E-2</v>
      </c>
      <c r="CW5">
        <f t="shared" si="7"/>
        <v>4.8351075152342715E-2</v>
      </c>
      <c r="CX5">
        <f t="shared" si="7"/>
        <v>7.15861115941306E-2</v>
      </c>
      <c r="CY5">
        <f t="shared" si="7"/>
        <v>9.7610150102776169E-2</v>
      </c>
      <c r="CZ5">
        <f t="shared" si="7"/>
        <v>0.12619711202833839</v>
      </c>
      <c r="DA5">
        <f t="shared" si="7"/>
        <v>0.15693691554379802</v>
      </c>
      <c r="DB5">
        <f t="shared" si="7"/>
        <v>0.18924301314686581</v>
      </c>
      <c r="DC5">
        <f t="shared" si="7"/>
        <v>0.22238796006537845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12.336770530306541</v>
      </c>
      <c r="E6">
        <f>'Raw data and fitting summary'!E8</f>
        <v>12.187351754593738</v>
      </c>
      <c r="F6">
        <f>'Raw data and fitting summary'!F8</f>
        <v>12.00559218454309</v>
      </c>
      <c r="G6">
        <f>'Raw data and fitting summary'!G8</f>
        <v>11.785877106295818</v>
      </c>
      <c r="H6">
        <f>'Raw data and fitting summary'!H8</f>
        <v>11.522289449694545</v>
      </c>
      <c r="I6">
        <f>'Raw data and fitting summary'!I8</f>
        <v>11.20893383600284</v>
      </c>
      <c r="J6">
        <f>'Raw data and fitting summary'!J8</f>
        <v>10.840419161273189</v>
      </c>
      <c r="K6">
        <f>'Raw data and fitting summary'!K8</f>
        <v>10.412505891609422</v>
      </c>
      <c r="L6">
        <f>'Raw data and fitting summary'!L8</f>
        <v>9.9228874605132678</v>
      </c>
      <c r="M6">
        <f>'Raw data and fitting summary'!M8</f>
        <v>9.3720216796489169</v>
      </c>
      <c r="N6">
        <f>'Raw data and fitting summary'!N8</f>
        <v>8.7638676970578118</v>
      </c>
      <c r="O6">
        <f>'Raw data and fitting summary'!O8</f>
        <v>8.1063385331684348</v>
      </c>
      <c r="P6">
        <f>'Raw data and fitting summary'!P8</f>
        <v>7.4112784455318552</v>
      </c>
      <c r="Q6">
        <f>'Raw data and fitting summary'!Q8</f>
        <v>6.6938425230637204</v>
      </c>
      <c r="R6">
        <f>'Raw data and fitting summary'!R8</f>
        <v>5.9712918660287091</v>
      </c>
      <c r="X6">
        <f t="shared" si="8"/>
        <v>13.731498242606955</v>
      </c>
      <c r="Y6">
        <f t="shared" si="9"/>
        <v>12.812387556004873</v>
      </c>
      <c r="Z6">
        <f t="shared" si="10"/>
        <v>12.601518535223153</v>
      </c>
      <c r="AA6">
        <f t="shared" si="11"/>
        <v>12.347496357981381</v>
      </c>
      <c r="AB6">
        <f t="shared" si="12"/>
        <v>12.044016340378077</v>
      </c>
      <c r="AC6">
        <f t="shared" si="13"/>
        <v>11.685019482293447</v>
      </c>
      <c r="AD6">
        <f t="shared" si="14"/>
        <v>11.265287926720793</v>
      </c>
      <c r="AE6">
        <f t="shared" si="15"/>
        <v>10.781205286475966</v>
      </c>
      <c r="AF6">
        <f t="shared" si="16"/>
        <v>10.231624166919433</v>
      </c>
      <c r="AG6">
        <f t="shared" si="17"/>
        <v>9.6187210473865239</v>
      </c>
      <c r="AH6">
        <f t="shared" si="18"/>
        <v>8.9486587059813161</v>
      </c>
      <c r="AI6">
        <f t="shared" si="19"/>
        <v>8.2318468565169898</v>
      </c>
      <c r="AJ6">
        <f t="shared" si="20"/>
        <v>7.4826237666081337</v>
      </c>
      <c r="AK6">
        <f t="shared" si="21"/>
        <v>6.7182906569433234</v>
      </c>
      <c r="AL6">
        <f t="shared" si="22"/>
        <v>5.9575968382476896</v>
      </c>
      <c r="AM6">
        <f t="shared" si="23"/>
        <v>5.2189389682579792</v>
      </c>
      <c r="AO6">
        <f t="shared" si="24"/>
        <v>13.731498242606955</v>
      </c>
      <c r="AP6">
        <f t="shared" si="4"/>
        <v>12.812387556004873</v>
      </c>
      <c r="AQ6">
        <f t="shared" si="4"/>
        <v>12.601518535223153</v>
      </c>
      <c r="AR6">
        <f t="shared" si="4"/>
        <v>12.347496357981381</v>
      </c>
      <c r="AS6">
        <f t="shared" si="4"/>
        <v>12.044016340378077</v>
      </c>
      <c r="AT6">
        <f t="shared" si="4"/>
        <v>11.685019482293447</v>
      </c>
      <c r="AU6">
        <f t="shared" si="4"/>
        <v>11.265287926720793</v>
      </c>
      <c r="AV6">
        <f t="shared" si="4"/>
        <v>10.781205286475966</v>
      </c>
      <c r="AW6">
        <f t="shared" si="4"/>
        <v>10.231624166919433</v>
      </c>
      <c r="AX6">
        <f t="shared" si="4"/>
        <v>9.6187210473865239</v>
      </c>
      <c r="AY6">
        <f t="shared" si="4"/>
        <v>8.9486587059813161</v>
      </c>
      <c r="AZ6">
        <f t="shared" si="4"/>
        <v>8.2318468565169898</v>
      </c>
      <c r="BA6">
        <f t="shared" si="4"/>
        <v>7.4826237666081337</v>
      </c>
      <c r="BB6">
        <f t="shared" si="4"/>
        <v>6.7182906569433234</v>
      </c>
      <c r="BC6">
        <f t="shared" si="4"/>
        <v>5.9575968382476896</v>
      </c>
      <c r="BD6">
        <f t="shared" si="4"/>
        <v>5.2189389682579792</v>
      </c>
      <c r="BF6">
        <f t="shared" si="25"/>
        <v>0.57536058467330431</v>
      </c>
      <c r="BG6">
        <f t="shared" si="25"/>
        <v>0.22621155513412788</v>
      </c>
      <c r="BH6">
        <f t="shared" si="5"/>
        <v>0.17153412217693409</v>
      </c>
      <c r="BI6">
        <f t="shared" si="5"/>
        <v>0.11689846381452085</v>
      </c>
      <c r="BJ6">
        <f t="shared" si="5"/>
        <v>6.6635864172575429E-2</v>
      </c>
      <c r="BK6">
        <f t="shared" si="5"/>
        <v>2.6481063509639441E-2</v>
      </c>
      <c r="BL6">
        <f t="shared" si="5"/>
        <v>3.1757835406472702E-3</v>
      </c>
      <c r="BM6">
        <f t="shared" si="5"/>
        <v>3.5062829685011828E-3</v>
      </c>
      <c r="BN6">
        <f t="shared" si="5"/>
        <v>3.271819832682505E-2</v>
      </c>
      <c r="BO6">
        <f t="shared" si="5"/>
        <v>9.2517206874389024E-2</v>
      </c>
      <c r="BP6">
        <f t="shared" si="5"/>
        <v>0.17923620747267363</v>
      </c>
      <c r="BQ6">
        <f t="shared" si="5"/>
        <v>0.28304617476976274</v>
      </c>
      <c r="BR6">
        <f t="shared" si="5"/>
        <v>0.3890201100253709</v>
      </c>
      <c r="BS6">
        <f t="shared" si="5"/>
        <v>0.48023207513282368</v>
      </c>
      <c r="BT6">
        <f t="shared" si="5"/>
        <v>0.54205770841022616</v>
      </c>
      <c r="BU6">
        <f t="shared" si="5"/>
        <v>0.56603488278401437</v>
      </c>
      <c r="BW6">
        <f t="shared" si="26"/>
        <v>5.5239803860614542E-2</v>
      </c>
      <c r="BX6">
        <f t="shared" si="6"/>
        <v>3.7121654618964536E-2</v>
      </c>
      <c r="BY6">
        <f t="shared" si="6"/>
        <v>3.2866418398049109E-2</v>
      </c>
      <c r="BZ6">
        <f t="shared" si="6"/>
        <v>2.7690161918313513E-2</v>
      </c>
      <c r="CA6">
        <f t="shared" si="6"/>
        <v>2.1432986039452345E-2</v>
      </c>
      <c r="CB6">
        <f t="shared" si="6"/>
        <v>1.3926380939757043E-2</v>
      </c>
      <c r="CC6">
        <f t="shared" si="6"/>
        <v>5.0024545386259849E-3</v>
      </c>
      <c r="CD6">
        <f t="shared" si="6"/>
        <v>5.4923242090103991E-3</v>
      </c>
      <c r="CE6">
        <f t="shared" si="6"/>
        <v>1.7678691255569211E-2</v>
      </c>
      <c r="CF6">
        <f t="shared" si="6"/>
        <v>3.1622334365272821E-2</v>
      </c>
      <c r="CG6">
        <f t="shared" si="6"/>
        <v>4.7310215706921913E-2</v>
      </c>
      <c r="CH6">
        <f t="shared" si="6"/>
        <v>6.4629584322214606E-2</v>
      </c>
      <c r="CI6">
        <f t="shared" si="6"/>
        <v>8.3355088537751032E-2</v>
      </c>
      <c r="CJ6">
        <f t="shared" si="6"/>
        <v>0.10314942058547766</v>
      </c>
      <c r="CK6">
        <f t="shared" si="6"/>
        <v>0.1235809848846004</v>
      </c>
      <c r="CL6">
        <f t="shared" si="6"/>
        <v>0.14415820961820069</v>
      </c>
      <c r="CN6">
        <f t="shared" si="27"/>
        <v>5.5239803860614542E-2</v>
      </c>
      <c r="CO6">
        <f t="shared" si="7"/>
        <v>3.7121654618964536E-2</v>
      </c>
      <c r="CP6">
        <f t="shared" si="7"/>
        <v>3.2866418398049109E-2</v>
      </c>
      <c r="CQ6">
        <f t="shared" si="7"/>
        <v>2.7690161918313513E-2</v>
      </c>
      <c r="CR6">
        <f t="shared" si="7"/>
        <v>2.1432986039452345E-2</v>
      </c>
      <c r="CS6">
        <f t="shared" si="7"/>
        <v>1.3926380939757043E-2</v>
      </c>
      <c r="CT6">
        <f t="shared" si="7"/>
        <v>5.0024545386259849E-3</v>
      </c>
      <c r="CU6">
        <f t="shared" si="7"/>
        <v>5.4923242090103991E-3</v>
      </c>
      <c r="CV6">
        <f t="shared" si="7"/>
        <v>1.7678691255569211E-2</v>
      </c>
      <c r="CW6">
        <f t="shared" si="7"/>
        <v>3.1622334365272821E-2</v>
      </c>
      <c r="CX6">
        <f t="shared" si="7"/>
        <v>4.7310215706921913E-2</v>
      </c>
      <c r="CY6">
        <f t="shared" si="7"/>
        <v>6.4629584322214606E-2</v>
      </c>
      <c r="CZ6">
        <f t="shared" si="7"/>
        <v>8.3355088537751032E-2</v>
      </c>
      <c r="DA6">
        <f t="shared" si="7"/>
        <v>0.10314942058547766</v>
      </c>
      <c r="DB6">
        <f t="shared" si="7"/>
        <v>0.1235809848846004</v>
      </c>
      <c r="DC6">
        <f t="shared" si="7"/>
        <v>0.14415820961820069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11.828205764190246</v>
      </c>
      <c r="E7">
        <f>'Raw data and fitting summary'!E9</f>
        <v>11.660757711501745</v>
      </c>
      <c r="F7">
        <f>'Raw data and fitting summary'!F9</f>
        <v>11.457998770285137</v>
      </c>
      <c r="G7">
        <f>'Raw data and fitting summary'!G9</f>
        <v>11.214254912798777</v>
      </c>
      <c r="H7">
        <f>'Raw data and fitting summary'!H9</f>
        <v>10.923780497270378</v>
      </c>
      <c r="I7">
        <f>'Raw data and fitting summary'!I9</f>
        <v>10.581184898748486</v>
      </c>
      <c r="J7">
        <f>'Raw data and fitting summary'!J9</f>
        <v>10.182019620425985</v>
      </c>
      <c r="K7">
        <f>'Raw data and fitting summary'!K9</f>
        <v>9.7235068955545625</v>
      </c>
      <c r="L7">
        <f>'Raw data and fitting summary'!L9</f>
        <v>9.2053426581408822</v>
      </c>
      <c r="M7">
        <f>'Raw data and fitting summary'!M9</f>
        <v>8.6304485100249835</v>
      </c>
      <c r="N7">
        <f>'Raw data and fitting summary'!N9</f>
        <v>8.0054971080141684</v>
      </c>
      <c r="O7">
        <f>'Raw data and fitting summary'!O9</f>
        <v>7.3410210136726519</v>
      </c>
      <c r="P7">
        <f>'Raw data and fitting summary'!P9</f>
        <v>6.6509630040182905</v>
      </c>
      <c r="Q7">
        <f>'Raw data and fitting summary'!Q9</f>
        <v>5.9516429014259149</v>
      </c>
      <c r="R7">
        <f>'Raw data and fitting summary'!R9</f>
        <v>5.2602739726027412</v>
      </c>
      <c r="X7">
        <f t="shared" si="8"/>
        <v>12.967176504318287</v>
      </c>
      <c r="Y7">
        <f t="shared" si="9"/>
        <v>12.099225295382208</v>
      </c>
      <c r="Z7">
        <f t="shared" si="10"/>
        <v>11.900093651954913</v>
      </c>
      <c r="AA7">
        <f t="shared" si="11"/>
        <v>11.660210840180987</v>
      </c>
      <c r="AB7">
        <f t="shared" si="12"/>
        <v>11.373623107053291</v>
      </c>
      <c r="AC7">
        <f t="shared" si="13"/>
        <v>11.034608708112124</v>
      </c>
      <c r="AD7">
        <f t="shared" si="14"/>
        <v>10.638240222359082</v>
      </c>
      <c r="AE7">
        <f t="shared" si="15"/>
        <v>10.181102557711982</v>
      </c>
      <c r="AF7">
        <f t="shared" si="16"/>
        <v>9.662112185735106</v>
      </c>
      <c r="AG7">
        <f t="shared" si="17"/>
        <v>9.0833244387163443</v>
      </c>
      <c r="AH7">
        <f t="shared" si="18"/>
        <v>8.4505590626164615</v>
      </c>
      <c r="AI7">
        <f t="shared" si="19"/>
        <v>7.773646346453444</v>
      </c>
      <c r="AJ7">
        <f t="shared" si="20"/>
        <v>7.0661264621473325</v>
      </c>
      <c r="AK7">
        <f t="shared" si="21"/>
        <v>6.344337610995983</v>
      </c>
      <c r="AL7">
        <f t="shared" si="22"/>
        <v>5.6259854808428873</v>
      </c>
      <c r="AM7">
        <f t="shared" si="23"/>
        <v>4.9284427358902514</v>
      </c>
      <c r="AO7">
        <f t="shared" si="24"/>
        <v>12.967176504318287</v>
      </c>
      <c r="AP7">
        <f t="shared" si="4"/>
        <v>12.099225295382208</v>
      </c>
      <c r="AQ7">
        <f t="shared" si="4"/>
        <v>11.900093651954913</v>
      </c>
      <c r="AR7">
        <f t="shared" si="4"/>
        <v>11.660210840180987</v>
      </c>
      <c r="AS7">
        <f t="shared" si="4"/>
        <v>11.373623107053291</v>
      </c>
      <c r="AT7">
        <f t="shared" si="4"/>
        <v>11.034608708112124</v>
      </c>
      <c r="AU7">
        <f t="shared" si="4"/>
        <v>10.638240222359082</v>
      </c>
      <c r="AV7">
        <f t="shared" si="4"/>
        <v>10.181102557711982</v>
      </c>
      <c r="AW7">
        <f t="shared" si="4"/>
        <v>9.662112185735106</v>
      </c>
      <c r="AX7">
        <f t="shared" si="4"/>
        <v>9.0833244387163443</v>
      </c>
      <c r="AY7">
        <f t="shared" si="4"/>
        <v>8.4505590626164615</v>
      </c>
      <c r="AZ7">
        <f t="shared" si="4"/>
        <v>7.773646346453444</v>
      </c>
      <c r="BA7">
        <f t="shared" si="4"/>
        <v>7.0661264621473325</v>
      </c>
      <c r="BB7">
        <f t="shared" si="4"/>
        <v>6.344337610995983</v>
      </c>
      <c r="BC7">
        <f t="shared" si="4"/>
        <v>5.6259854808428873</v>
      </c>
      <c r="BD7">
        <f t="shared" si="4"/>
        <v>4.9284427358902514</v>
      </c>
      <c r="BF7">
        <f t="shared" si="25"/>
        <v>0.17485519006972919</v>
      </c>
      <c r="BG7">
        <f t="shared" si="25"/>
        <v>7.3451586287511028E-2</v>
      </c>
      <c r="BH7">
        <f t="shared" si="5"/>
        <v>5.7281692392602522E-2</v>
      </c>
      <c r="BI7">
        <f t="shared" si="5"/>
        <v>4.0889721211564235E-2</v>
      </c>
      <c r="BJ7">
        <f t="shared" si="5"/>
        <v>2.5398221339944363E-2</v>
      </c>
      <c r="BK7">
        <f t="shared" si="5"/>
        <v>1.2282892318382404E-2</v>
      </c>
      <c r="BL7">
        <f t="shared" si="5"/>
        <v>3.2553099523098534E-3</v>
      </c>
      <c r="BM7">
        <f t="shared" si="5"/>
        <v>8.4100402141320973E-7</v>
      </c>
      <c r="BN7">
        <f t="shared" si="5"/>
        <v>3.7693103938152678E-3</v>
      </c>
      <c r="BO7">
        <f t="shared" si="5"/>
        <v>1.4888445871534662E-2</v>
      </c>
      <c r="BP7">
        <f t="shared" si="5"/>
        <v>3.2360213288943396E-2</v>
      </c>
      <c r="BQ7">
        <f t="shared" si="5"/>
        <v>5.3754775636287867E-2</v>
      </c>
      <c r="BR7">
        <f t="shared" si="5"/>
        <v>7.5567014458306478E-2</v>
      </c>
      <c r="BS7">
        <f t="shared" si="5"/>
        <v>9.4019131646084553E-2</v>
      </c>
      <c r="BT7">
        <f t="shared" si="5"/>
        <v>0.10605275558079093</v>
      </c>
      <c r="BU7">
        <f t="shared" si="5"/>
        <v>0.11011196965814045</v>
      </c>
      <c r="BW7">
        <f t="shared" si="26"/>
        <v>3.2247335905075142E-2</v>
      </c>
      <c r="BX7">
        <f t="shared" si="6"/>
        <v>2.2399742510406818E-2</v>
      </c>
      <c r="BY7">
        <f t="shared" si="6"/>
        <v>2.0112105623122628E-2</v>
      </c>
      <c r="BZ7">
        <f t="shared" si="6"/>
        <v>1.7342059476234274E-2</v>
      </c>
      <c r="CA7">
        <f t="shared" si="6"/>
        <v>1.401208680422004E-2</v>
      </c>
      <c r="CB7">
        <f t="shared" si="6"/>
        <v>1.004369196709892E-2</v>
      </c>
      <c r="CC7">
        <f t="shared" si="6"/>
        <v>5.3632294832635279E-3</v>
      </c>
      <c r="CD7">
        <f t="shared" si="6"/>
        <v>9.0074990287531629E-5</v>
      </c>
      <c r="CE7">
        <f t="shared" si="6"/>
        <v>6.3541706657161429E-3</v>
      </c>
      <c r="CF7">
        <f t="shared" si="6"/>
        <v>1.3433211622878182E-2</v>
      </c>
      <c r="CG7">
        <f t="shared" si="6"/>
        <v>2.1287283607579994E-2</v>
      </c>
      <c r="CH7">
        <f t="shared" si="6"/>
        <v>2.9825226313067509E-2</v>
      </c>
      <c r="CI7">
        <f t="shared" si="6"/>
        <v>3.8903146299165074E-2</v>
      </c>
      <c r="CJ7">
        <f t="shared" si="6"/>
        <v>4.8330560544392449E-2</v>
      </c>
      <c r="CK7">
        <f t="shared" si="6"/>
        <v>5.7884511378838023E-2</v>
      </c>
      <c r="CL7">
        <f t="shared" si="6"/>
        <v>6.732983510105639E-2</v>
      </c>
      <c r="CN7">
        <f t="shared" si="27"/>
        <v>3.2247335905075142E-2</v>
      </c>
      <c r="CO7">
        <f t="shared" si="7"/>
        <v>2.2399742510406818E-2</v>
      </c>
      <c r="CP7">
        <f t="shared" si="7"/>
        <v>2.0112105623122628E-2</v>
      </c>
      <c r="CQ7">
        <f t="shared" si="7"/>
        <v>1.7342059476234274E-2</v>
      </c>
      <c r="CR7">
        <f t="shared" si="7"/>
        <v>1.401208680422004E-2</v>
      </c>
      <c r="CS7">
        <f t="shared" si="7"/>
        <v>1.004369196709892E-2</v>
      </c>
      <c r="CT7">
        <f t="shared" si="7"/>
        <v>5.3632294832635279E-3</v>
      </c>
      <c r="CU7">
        <f t="shared" si="7"/>
        <v>9.0074990287531629E-5</v>
      </c>
      <c r="CV7">
        <f t="shared" si="7"/>
        <v>6.3541706657161429E-3</v>
      </c>
      <c r="CW7">
        <f t="shared" si="7"/>
        <v>1.3433211622878182E-2</v>
      </c>
      <c r="CX7">
        <f t="shared" si="7"/>
        <v>2.1287283607579994E-2</v>
      </c>
      <c r="CY7">
        <f t="shared" si="7"/>
        <v>2.9825226313067509E-2</v>
      </c>
      <c r="CZ7">
        <f t="shared" si="7"/>
        <v>3.8903146299165074E-2</v>
      </c>
      <c r="DA7">
        <f t="shared" si="7"/>
        <v>4.8330560544392449E-2</v>
      </c>
      <c r="DB7">
        <f t="shared" si="7"/>
        <v>5.7884511378838023E-2</v>
      </c>
      <c r="DC7">
        <f t="shared" si="7"/>
        <v>6.732983510105639E-2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11.248573889001689</v>
      </c>
      <c r="E8">
        <f>'Raw data and fitting summary'!E10</f>
        <v>11.063229348725608</v>
      </c>
      <c r="F8">
        <f>'Raw data and fitting summary'!F10</f>
        <v>10.839964574182137</v>
      </c>
      <c r="G8">
        <f>'Raw data and fitting summary'!G10</f>
        <v>10.573243974598155</v>
      </c>
      <c r="H8">
        <f>'Raw data and fitting summary'!H10</f>
        <v>10.257750176315156</v>
      </c>
      <c r="I8">
        <f>'Raw data and fitting summary'!I10</f>
        <v>9.8889077160788315</v>
      </c>
      <c r="J8">
        <f>'Raw data and fitting summary'!J10</f>
        <v>9.4635513393652708</v>
      </c>
      <c r="K8">
        <f>'Raw data and fitting summary'!K10</f>
        <v>8.9806879872720522</v>
      </c>
      <c r="L8">
        <f>'Raw data and fitting summary'!L10</f>
        <v>8.4422469323783424</v>
      </c>
      <c r="M8">
        <f>'Raw data and fitting summary'!M10</f>
        <v>7.8536599351655196</v>
      </c>
      <c r="N8">
        <f>'Raw data and fitting summary'!N10</f>
        <v>7.2240876087332273</v>
      </c>
      <c r="O8">
        <f>'Raw data and fitting summary'!O10</f>
        <v>6.5661367282224452</v>
      </c>
      <c r="P8">
        <f>'Raw data and fitting summary'!P10</f>
        <v>5.8950093172322759</v>
      </c>
      <c r="Q8">
        <f>'Raw data and fitting summary'!Q10</f>
        <v>5.2271703961215064</v>
      </c>
      <c r="R8">
        <f>'Raw data and fitting summary'!R10</f>
        <v>4.5787663379958738</v>
      </c>
      <c r="X8">
        <f t="shared" si="8"/>
        <v>12.123644631858111</v>
      </c>
      <c r="Y8">
        <f t="shared" si="9"/>
        <v>11.312154789684033</v>
      </c>
      <c r="Z8">
        <f t="shared" si="10"/>
        <v>11.125976921351135</v>
      </c>
      <c r="AA8">
        <f t="shared" si="11"/>
        <v>10.901698801725827</v>
      </c>
      <c r="AB8">
        <f t="shared" si="12"/>
        <v>10.633753977258225</v>
      </c>
      <c r="AC8">
        <f t="shared" si="13"/>
        <v>10.316792910484979</v>
      </c>
      <c r="AD8">
        <f t="shared" si="14"/>
        <v>9.9462087156190169</v>
      </c>
      <c r="AE8">
        <f t="shared" si="15"/>
        <v>9.5188084568060596</v>
      </c>
      <c r="AF8">
        <f t="shared" si="16"/>
        <v>9.0335790905590478</v>
      </c>
      <c r="AG8">
        <f t="shared" si="17"/>
        <v>8.4924422470995289</v>
      </c>
      <c r="AH8">
        <f t="shared" si="18"/>
        <v>7.9008390902654764</v>
      </c>
      <c r="AI8">
        <f t="shared" si="19"/>
        <v>7.2679604358557599</v>
      </c>
      <c r="AJ8">
        <f t="shared" si="20"/>
        <v>6.606465649813158</v>
      </c>
      <c r="AK8">
        <f t="shared" si="21"/>
        <v>5.9316301119702093</v>
      </c>
      <c r="AL8">
        <f t="shared" si="22"/>
        <v>5.2600077319082006</v>
      </c>
      <c r="AM8">
        <f t="shared" si="23"/>
        <v>4.6078410591926442</v>
      </c>
      <c r="AO8">
        <f t="shared" si="24"/>
        <v>12.123644631858111</v>
      </c>
      <c r="AP8">
        <f t="shared" si="4"/>
        <v>11.312154789684033</v>
      </c>
      <c r="AQ8">
        <f t="shared" si="4"/>
        <v>11.125976921351135</v>
      </c>
      <c r="AR8">
        <f t="shared" si="4"/>
        <v>10.901698801725827</v>
      </c>
      <c r="AS8">
        <f t="shared" si="4"/>
        <v>10.633753977258225</v>
      </c>
      <c r="AT8">
        <f t="shared" si="4"/>
        <v>10.316792910484979</v>
      </c>
      <c r="AU8">
        <f t="shared" si="4"/>
        <v>9.9462087156190169</v>
      </c>
      <c r="AV8">
        <f t="shared" si="4"/>
        <v>9.5188084568060596</v>
      </c>
      <c r="AW8">
        <f t="shared" si="4"/>
        <v>9.0335790905590478</v>
      </c>
      <c r="AX8">
        <f t="shared" si="4"/>
        <v>8.4924422470995289</v>
      </c>
      <c r="AY8">
        <f t="shared" si="4"/>
        <v>7.9008390902654764</v>
      </c>
      <c r="AZ8">
        <f t="shared" si="4"/>
        <v>7.2679604358557599</v>
      </c>
      <c r="BA8">
        <f t="shared" si="4"/>
        <v>6.606465649813158</v>
      </c>
      <c r="BB8">
        <f t="shared" si="4"/>
        <v>5.9316301119702093</v>
      </c>
      <c r="BC8">
        <f t="shared" si="4"/>
        <v>5.2600077319082006</v>
      </c>
      <c r="BD8">
        <f t="shared" si="4"/>
        <v>4.6078410591926442</v>
      </c>
      <c r="BF8">
        <f t="shared" si="25"/>
        <v>4.5063990656572491E-3</v>
      </c>
      <c r="BG8">
        <f t="shared" si="25"/>
        <v>4.0425309315781774E-3</v>
      </c>
      <c r="BH8">
        <f t="shared" si="5"/>
        <v>3.9372578703958262E-3</v>
      </c>
      <c r="BI8">
        <f t="shared" si="5"/>
        <v>3.8111148504161012E-3</v>
      </c>
      <c r="BJ8">
        <f t="shared" si="5"/>
        <v>3.661460421921706E-3</v>
      </c>
      <c r="BK8">
        <f t="shared" si="5"/>
        <v>3.4860444582484338E-3</v>
      </c>
      <c r="BL8">
        <f t="shared" si="5"/>
        <v>3.2834045483043292E-3</v>
      </c>
      <c r="BM8">
        <f t="shared" si="5"/>
        <v>3.0533490278651216E-3</v>
      </c>
      <c r="BN8">
        <f t="shared" si="5"/>
        <v>2.7974688069156415E-3</v>
      </c>
      <c r="BO8">
        <f t="shared" si="5"/>
        <v>2.5195696199589554E-3</v>
      </c>
      <c r="BP8">
        <f t="shared" si="5"/>
        <v>2.225872675945774E-3</v>
      </c>
      <c r="BQ8">
        <f t="shared" si="5"/>
        <v>1.9248249597236321E-3</v>
      </c>
      <c r="BR8">
        <f t="shared" si="5"/>
        <v>1.626421916669859E-3</v>
      </c>
      <c r="BS8">
        <f t="shared" si="5"/>
        <v>1.3410826072378461E-3</v>
      </c>
      <c r="BT8">
        <f t="shared" si="5"/>
        <v>1.0782906215681097E-3</v>
      </c>
      <c r="BU8">
        <f t="shared" si="5"/>
        <v>8.4533941266992695E-4</v>
      </c>
      <c r="BW8">
        <f t="shared" si="26"/>
        <v>5.5370905564107488E-3</v>
      </c>
      <c r="BX8">
        <f t="shared" si="6"/>
        <v>5.6205826267800383E-3</v>
      </c>
      <c r="BY8">
        <f t="shared" si="6"/>
        <v>5.6397360042256209E-3</v>
      </c>
      <c r="BZ8">
        <f t="shared" si="6"/>
        <v>5.6628080326267174E-3</v>
      </c>
      <c r="CA8">
        <f t="shared" si="6"/>
        <v>5.690370756129901E-3</v>
      </c>
      <c r="CB8">
        <f t="shared" si="6"/>
        <v>5.7229736684758069E-3</v>
      </c>
      <c r="CC8">
        <f t="shared" si="6"/>
        <v>5.761089594892862E-3</v>
      </c>
      <c r="CD8">
        <f t="shared" si="6"/>
        <v>5.8050456306092887E-3</v>
      </c>
      <c r="CE8">
        <f t="shared" si="6"/>
        <v>5.8549443976498635E-3</v>
      </c>
      <c r="CF8">
        <f t="shared" si="6"/>
        <v>5.910586526311665E-3</v>
      </c>
      <c r="CG8">
        <f t="shared" si="6"/>
        <v>5.9714107021981468E-3</v>
      </c>
      <c r="CH8">
        <f t="shared" si="6"/>
        <v>6.0364702738460669E-3</v>
      </c>
      <c r="CI8">
        <f t="shared" si="6"/>
        <v>6.1044624657744708E-3</v>
      </c>
      <c r="CJ8">
        <f t="shared" si="6"/>
        <v>6.173816311309005E-3</v>
      </c>
      <c r="CK8">
        <f t="shared" si="6"/>
        <v>6.2428303265595507E-3</v>
      </c>
      <c r="CL8">
        <f t="shared" si="6"/>
        <v>6.3098359564217757E-3</v>
      </c>
      <c r="CN8">
        <f t="shared" si="27"/>
        <v>5.5370905564107488E-3</v>
      </c>
      <c r="CO8">
        <f t="shared" si="7"/>
        <v>5.6205826267800383E-3</v>
      </c>
      <c r="CP8">
        <f t="shared" si="7"/>
        <v>5.6397360042256209E-3</v>
      </c>
      <c r="CQ8">
        <f t="shared" si="7"/>
        <v>5.6628080326267174E-3</v>
      </c>
      <c r="CR8">
        <f t="shared" si="7"/>
        <v>5.690370756129901E-3</v>
      </c>
      <c r="CS8">
        <f t="shared" si="7"/>
        <v>5.7229736684758069E-3</v>
      </c>
      <c r="CT8">
        <f t="shared" si="7"/>
        <v>5.761089594892862E-3</v>
      </c>
      <c r="CU8">
        <f t="shared" si="7"/>
        <v>5.8050456306092887E-3</v>
      </c>
      <c r="CV8">
        <f t="shared" si="7"/>
        <v>5.8549443976498635E-3</v>
      </c>
      <c r="CW8">
        <f t="shared" si="7"/>
        <v>5.910586526311665E-3</v>
      </c>
      <c r="CX8">
        <f t="shared" si="7"/>
        <v>5.9714107021981468E-3</v>
      </c>
      <c r="CY8">
        <f t="shared" si="7"/>
        <v>6.0364702738460669E-3</v>
      </c>
      <c r="CZ8">
        <f t="shared" si="7"/>
        <v>6.1044624657744708E-3</v>
      </c>
      <c r="DA8">
        <f t="shared" si="7"/>
        <v>6.173816311309005E-3</v>
      </c>
      <c r="DB8">
        <f t="shared" si="7"/>
        <v>6.2428303265595507E-3</v>
      </c>
      <c r="DC8">
        <f t="shared" si="7"/>
        <v>6.3098359564217757E-3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10.599310355349697</v>
      </c>
      <c r="E9">
        <f>'Raw data and fitting summary'!E11</f>
        <v>10.397250734546587</v>
      </c>
      <c r="F9">
        <f>'Raw data and fitting summary'!F11</f>
        <v>10.155257688662546</v>
      </c>
      <c r="G9">
        <f>'Raw data and fitting summary'!G11</f>
        <v>9.8681594424860446</v>
      </c>
      <c r="H9">
        <f>'Raw data and fitting summary'!H11</f>
        <v>9.5313351955948722</v>
      </c>
      <c r="I9">
        <f>'Raw data and fitting summary'!I11</f>
        <v>9.1413160496776271</v>
      </c>
      <c r="J9">
        <f>'Raw data and fitting summary'!J11</f>
        <v>8.6964939106610863</v>
      </c>
      <c r="K9">
        <f>'Raw data and fitting summary'!K11</f>
        <v>8.1978531058174369</v>
      </c>
      <c r="L9">
        <f>'Raw data and fitting summary'!L11</f>
        <v>7.6495867400866979</v>
      </c>
      <c r="M9">
        <f>'Raw data and fitting summary'!M11</f>
        <v>7.0594252975037257</v>
      </c>
      <c r="N9">
        <f>'Raw data and fitting summary'!N11</f>
        <v>6.4385153639975714</v>
      </c>
      <c r="O9">
        <f>'Raw data and fitting summary'!O11</f>
        <v>5.800759932087419</v>
      </c>
      <c r="P9">
        <f>'Raw data and fitting summary'!P11</f>
        <v>5.1616612235887516</v>
      </c>
      <c r="Q9">
        <f>'Raw data and fitting summary'!Q11</f>
        <v>4.5368516957528371</v>
      </c>
      <c r="R9">
        <f>'Raw data and fitting summary'!R11</f>
        <v>3.9405989442005049</v>
      </c>
      <c r="U9" t="str">
        <f>BI1</f>
        <v>Sum R2</v>
      </c>
      <c r="V9">
        <f>BJ1</f>
        <v>82.085709476635301</v>
      </c>
      <c r="X9">
        <f t="shared" si="8"/>
        <v>11.211954189079174</v>
      </c>
      <c r="Y9">
        <f t="shared" si="9"/>
        <v>10.461487872089775</v>
      </c>
      <c r="Z9">
        <f t="shared" si="10"/>
        <v>10.2893104622304</v>
      </c>
      <c r="AA9">
        <f t="shared" si="11"/>
        <v>10.081897915986342</v>
      </c>
      <c r="AB9">
        <f t="shared" si="12"/>
        <v>9.8341023736098094</v>
      </c>
      <c r="AC9">
        <f t="shared" si="13"/>
        <v>9.5409765794864114</v>
      </c>
      <c r="AD9">
        <f t="shared" si="14"/>
        <v>9.19826008273958</v>
      </c>
      <c r="AE9">
        <f t="shared" si="15"/>
        <v>8.803000054280874</v>
      </c>
      <c r="AF9">
        <f t="shared" si="16"/>
        <v>8.3542596308556103</v>
      </c>
      <c r="AG9">
        <f t="shared" si="17"/>
        <v>7.8538159373026142</v>
      </c>
      <c r="AH9">
        <f t="shared" si="18"/>
        <v>7.3067009653652182</v>
      </c>
      <c r="AI9">
        <f t="shared" si="19"/>
        <v>6.7214143872811256</v>
      </c>
      <c r="AJ9">
        <f t="shared" si="20"/>
        <v>6.1096635926450675</v>
      </c>
      <c r="AK9">
        <f t="shared" si="21"/>
        <v>5.4855752623441711</v>
      </c>
      <c r="AL9">
        <f t="shared" si="22"/>
        <v>4.8644584623822222</v>
      </c>
      <c r="AM9">
        <f t="shared" si="23"/>
        <v>4.2613343128243732</v>
      </c>
      <c r="AO9">
        <f t="shared" si="24"/>
        <v>11.211954189079174</v>
      </c>
      <c r="AP9">
        <f t="shared" si="4"/>
        <v>10.461487872089775</v>
      </c>
      <c r="AQ9">
        <f t="shared" si="4"/>
        <v>10.2893104622304</v>
      </c>
      <c r="AR9">
        <f t="shared" si="4"/>
        <v>10.081897915986342</v>
      </c>
      <c r="AS9">
        <f t="shared" si="4"/>
        <v>9.8341023736098094</v>
      </c>
      <c r="AT9">
        <f t="shared" si="4"/>
        <v>9.5409765794864114</v>
      </c>
      <c r="AU9">
        <f t="shared" si="4"/>
        <v>9.19826008273958</v>
      </c>
      <c r="AV9">
        <f t="shared" si="4"/>
        <v>8.803000054280874</v>
      </c>
      <c r="AW9">
        <f t="shared" si="4"/>
        <v>8.3542596308556103</v>
      </c>
      <c r="AX9">
        <f t="shared" si="4"/>
        <v>7.8538159373026142</v>
      </c>
      <c r="AY9">
        <f t="shared" si="4"/>
        <v>7.3067009653652182</v>
      </c>
      <c r="AZ9">
        <f t="shared" si="4"/>
        <v>6.7214143872811256</v>
      </c>
      <c r="BA9">
        <f t="shared" si="4"/>
        <v>6.1096635926450675</v>
      </c>
      <c r="BB9">
        <f t="shared" si="4"/>
        <v>5.4855752623441711</v>
      </c>
      <c r="BC9">
        <f t="shared" si="4"/>
        <v>4.8644584623822222</v>
      </c>
      <c r="BD9">
        <f t="shared" si="4"/>
        <v>4.2613343128243732</v>
      </c>
      <c r="BF9">
        <f t="shared" si="25"/>
        <v>7.8820920152876506E-2</v>
      </c>
      <c r="BG9">
        <f t="shared" si="25"/>
        <v>1.8995036891931653E-2</v>
      </c>
      <c r="BH9">
        <f t="shared" si="5"/>
        <v>1.1651102387692527E-2</v>
      </c>
      <c r="BI9">
        <f t="shared" si="5"/>
        <v>5.3816562471043069E-3</v>
      </c>
      <c r="BJ9">
        <f t="shared" si="5"/>
        <v>1.1598839404406258E-3</v>
      </c>
      <c r="BK9">
        <f t="shared" si="5"/>
        <v>9.2956283344032233E-5</v>
      </c>
      <c r="BL9">
        <f t="shared" si="5"/>
        <v>3.2426229013607778E-3</v>
      </c>
      <c r="BM9">
        <f t="shared" si="5"/>
        <v>1.1343558628758825E-2</v>
      </c>
      <c r="BN9">
        <f t="shared" si="5"/>
        <v>2.4463001074516773E-2</v>
      </c>
      <c r="BO9">
        <f t="shared" si="5"/>
        <v>4.1709564995457617E-2</v>
      </c>
      <c r="BP9">
        <f t="shared" si="5"/>
        <v>6.114525591634714E-2</v>
      </c>
      <c r="BQ9">
        <f t="shared" si="5"/>
        <v>8.0031857374788948E-2</v>
      </c>
      <c r="BR9">
        <f t="shared" si="5"/>
        <v>9.5421471505914929E-2</v>
      </c>
      <c r="BS9">
        <f t="shared" si="5"/>
        <v>0.10492030450284745</v>
      </c>
      <c r="BT9">
        <f t="shared" si="5"/>
        <v>0.10732619354136043</v>
      </c>
      <c r="BU9">
        <f t="shared" si="5"/>
        <v>0.10287117668628869</v>
      </c>
      <c r="BW9">
        <f t="shared" si="26"/>
        <v>2.5040294691218681E-2</v>
      </c>
      <c r="BX9">
        <f t="shared" si="6"/>
        <v>1.317427166623397E-2</v>
      </c>
      <c r="BY9">
        <f t="shared" si="6"/>
        <v>1.0490525357594134E-2</v>
      </c>
      <c r="BZ9">
        <f t="shared" si="6"/>
        <v>7.2763851893283974E-3</v>
      </c>
      <c r="CA9">
        <f t="shared" si="6"/>
        <v>3.4631598881488782E-3</v>
      </c>
      <c r="CB9">
        <f t="shared" si="6"/>
        <v>1.0105237981894541E-3</v>
      </c>
      <c r="CC9">
        <f t="shared" si="6"/>
        <v>6.1907396126804027E-3</v>
      </c>
      <c r="CD9">
        <f t="shared" si="6"/>
        <v>1.209884618460203E-2</v>
      </c>
      <c r="CE9">
        <f t="shared" si="6"/>
        <v>1.8721769725769808E-2</v>
      </c>
      <c r="CF9">
        <f t="shared" si="6"/>
        <v>2.6003817615066059E-2</v>
      </c>
      <c r="CG9">
        <f t="shared" si="6"/>
        <v>3.3842313929858855E-2</v>
      </c>
      <c r="CH9">
        <f t="shared" si="6"/>
        <v>4.2089210244034586E-2</v>
      </c>
      <c r="CI9">
        <f t="shared" si="6"/>
        <v>5.0559847669765776E-2</v>
      </c>
      <c r="CJ9">
        <f t="shared" si="6"/>
        <v>5.9048326431492652E-2</v>
      </c>
      <c r="CK9">
        <f t="shared" si="6"/>
        <v>6.7347016972768972E-2</v>
      </c>
      <c r="CL9">
        <f t="shared" si="6"/>
        <v>7.5266417764647958E-2</v>
      </c>
      <c r="CN9">
        <f t="shared" si="27"/>
        <v>2.5040294691218681E-2</v>
      </c>
      <c r="CO9">
        <f t="shared" si="7"/>
        <v>1.317427166623397E-2</v>
      </c>
      <c r="CP9">
        <f t="shared" si="7"/>
        <v>1.0490525357594134E-2</v>
      </c>
      <c r="CQ9">
        <f t="shared" si="7"/>
        <v>7.2763851893283974E-3</v>
      </c>
      <c r="CR9">
        <f t="shared" si="7"/>
        <v>3.4631598881488782E-3</v>
      </c>
      <c r="CS9">
        <f t="shared" si="7"/>
        <v>1.0105237981894541E-3</v>
      </c>
      <c r="CT9">
        <f t="shared" si="7"/>
        <v>6.1907396126804027E-3</v>
      </c>
      <c r="CU9">
        <f t="shared" si="7"/>
        <v>1.209884618460203E-2</v>
      </c>
      <c r="CV9">
        <f t="shared" si="7"/>
        <v>1.8721769725769808E-2</v>
      </c>
      <c r="CW9">
        <f t="shared" si="7"/>
        <v>2.6003817615066059E-2</v>
      </c>
      <c r="CX9">
        <f t="shared" si="7"/>
        <v>3.3842313929858855E-2</v>
      </c>
      <c r="CY9">
        <f t="shared" si="7"/>
        <v>4.2089210244034586E-2</v>
      </c>
      <c r="CZ9">
        <f t="shared" si="7"/>
        <v>5.0559847669765776E-2</v>
      </c>
      <c r="DA9">
        <f t="shared" si="7"/>
        <v>5.9048326431492652E-2</v>
      </c>
      <c r="DB9">
        <f t="shared" si="7"/>
        <v>6.7347016972768972E-2</v>
      </c>
      <c r="DC9">
        <f t="shared" si="7"/>
        <v>7.5266417764647958E-2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9.886037322978007</v>
      </c>
      <c r="E10">
        <f>'Raw data and fitting summary'!E12</f>
        <v>9.6696406409349063</v>
      </c>
      <c r="F10">
        <f>'Raw data and fitting summary'!F12</f>
        <v>9.4121120488597505</v>
      </c>
      <c r="G10">
        <f>'Raw data and fitting summary'!G12</f>
        <v>9.1088698555354597</v>
      </c>
      <c r="H10">
        <f>'Raw data and fitting summary'!H12</f>
        <v>8.7562313119101525</v>
      </c>
      <c r="I10">
        <f>'Raw data and fitting summary'!I12</f>
        <v>8.3520569670350575</v>
      </c>
      <c r="J10">
        <f>'Raw data and fitting summary'!J12</f>
        <v>7.8964469614572561</v>
      </c>
      <c r="K10">
        <f>'Raw data and fitting summary'!K12</f>
        <v>7.3923736234313449</v>
      </c>
      <c r="L10">
        <f>'Raw data and fitting summary'!L12</f>
        <v>6.8460941470440178</v>
      </c>
      <c r="M10">
        <f>'Raw data and fitting summary'!M12</f>
        <v>6.2671812271869252</v>
      </c>
      <c r="N10">
        <f>'Raw data and fitting summary'!N12</f>
        <v>5.6680598508742763</v>
      </c>
      <c r="O10">
        <f>'Raw data and fitting summary'!O12</f>
        <v>5.0630470815963244</v>
      </c>
      <c r="P10">
        <f>'Raw data and fitting summary'!P12</f>
        <v>4.4670296501106419</v>
      </c>
      <c r="Q10">
        <f>'Raw data and fitting summary'!Q12</f>
        <v>3.8940277630840603</v>
      </c>
      <c r="R10">
        <f>'Raw data and fitting summary'!R12</f>
        <v>3.3559311351771521</v>
      </c>
      <c r="U10" s="4" t="s">
        <v>39</v>
      </c>
      <c r="V10">
        <f>CR1</f>
        <v>24.961312031278361</v>
      </c>
      <c r="X10">
        <f t="shared" si="8"/>
        <v>10.248594383218341</v>
      </c>
      <c r="Y10">
        <f t="shared" si="9"/>
        <v>9.5626100533337581</v>
      </c>
      <c r="Z10">
        <f t="shared" si="10"/>
        <v>9.4052265672934183</v>
      </c>
      <c r="AA10">
        <f t="shared" si="11"/>
        <v>9.2156354379864194</v>
      </c>
      <c r="AB10">
        <f t="shared" si="12"/>
        <v>8.9891311229527133</v>
      </c>
      <c r="AC10">
        <f t="shared" si="13"/>
        <v>8.7211914474449763</v>
      </c>
      <c r="AD10">
        <f t="shared" si="14"/>
        <v>8.4079220294324575</v>
      </c>
      <c r="AE10">
        <f t="shared" si="15"/>
        <v>8.0466237544610628</v>
      </c>
      <c r="AF10">
        <f t="shared" si="16"/>
        <v>7.6364402569652645</v>
      </c>
      <c r="AG10">
        <f t="shared" si="17"/>
        <v>7.1789959666683991</v>
      </c>
      <c r="AH10">
        <f t="shared" si="18"/>
        <v>6.6788905137016163</v>
      </c>
      <c r="AI10">
        <f t="shared" si="19"/>
        <v>6.1438932567053017</v>
      </c>
      <c r="AJ10">
        <f t="shared" si="20"/>
        <v>5.5847056563899828</v>
      </c>
      <c r="AK10">
        <f t="shared" si="21"/>
        <v>5.0142405930575062</v>
      </c>
      <c r="AL10">
        <f t="shared" si="22"/>
        <v>4.4464917385703142</v>
      </c>
      <c r="AM10">
        <f t="shared" si="23"/>
        <v>3.8951895599043871</v>
      </c>
      <c r="AO10">
        <f t="shared" si="24"/>
        <v>10.248594383218341</v>
      </c>
      <c r="AP10">
        <f t="shared" si="4"/>
        <v>9.5626100533337581</v>
      </c>
      <c r="AQ10">
        <f t="shared" si="4"/>
        <v>9.4052265672934183</v>
      </c>
      <c r="AR10">
        <f t="shared" si="4"/>
        <v>9.2156354379864194</v>
      </c>
      <c r="AS10">
        <f t="shared" si="4"/>
        <v>8.9891311229527133</v>
      </c>
      <c r="AT10">
        <f t="shared" si="4"/>
        <v>8.7211914474449763</v>
      </c>
      <c r="AU10">
        <f t="shared" si="4"/>
        <v>8.4079220294324575</v>
      </c>
      <c r="AV10">
        <f t="shared" si="4"/>
        <v>8.0466237544610628</v>
      </c>
      <c r="AW10">
        <f t="shared" si="4"/>
        <v>7.6364402569652645</v>
      </c>
      <c r="AX10">
        <f t="shared" si="4"/>
        <v>7.1789959666683991</v>
      </c>
      <c r="AY10">
        <f t="shared" si="4"/>
        <v>6.6788905137016163</v>
      </c>
      <c r="AZ10">
        <f t="shared" si="4"/>
        <v>6.1438932567053017</v>
      </c>
      <c r="BA10">
        <f t="shared" si="4"/>
        <v>5.5847056563899828</v>
      </c>
      <c r="BB10">
        <f t="shared" si="4"/>
        <v>5.0142405930575062</v>
      </c>
      <c r="BC10">
        <f t="shared" si="4"/>
        <v>4.4464917385703142</v>
      </c>
      <c r="BD10">
        <f t="shared" si="4"/>
        <v>3.8951895599043871</v>
      </c>
      <c r="BF10">
        <f t="shared" si="25"/>
        <v>0.37137671352986484</v>
      </c>
      <c r="BG10">
        <f t="shared" si="25"/>
        <v>0.10460519874953364</v>
      </c>
      <c r="BH10">
        <f t="shared" si="5"/>
        <v>6.9914802339686208E-2</v>
      </c>
      <c r="BI10">
        <f t="shared" si="5"/>
        <v>3.8603058620270379E-2</v>
      </c>
      <c r="BJ10">
        <f t="shared" si="5"/>
        <v>1.4337364080522446E-2</v>
      </c>
      <c r="BK10">
        <f t="shared" si="5"/>
        <v>1.2277921017379144E-3</v>
      </c>
      <c r="BL10">
        <f t="shared" si="5"/>
        <v>3.1209051966653916E-3</v>
      </c>
      <c r="BM10">
        <f t="shared" si="5"/>
        <v>2.2553069156908207E-2</v>
      </c>
      <c r="BN10">
        <f t="shared" si="5"/>
        <v>5.9568521604580642E-2</v>
      </c>
      <c r="BO10">
        <f t="shared" si="5"/>
        <v>0.11082362150922415</v>
      </c>
      <c r="BP10">
        <f t="shared" si="5"/>
        <v>0.16950453660243608</v>
      </c>
      <c r="BQ10">
        <f t="shared" si="5"/>
        <v>0.22641743010475332</v>
      </c>
      <c r="BR10">
        <f t="shared" si="5"/>
        <v>0.27212766865575089</v>
      </c>
      <c r="BS10">
        <f t="shared" si="5"/>
        <v>0.29943981608079645</v>
      </c>
      <c r="BT10">
        <f t="shared" si="5"/>
        <v>0.30521644421007615</v>
      </c>
      <c r="BU10">
        <f t="shared" si="5"/>
        <v>0.29079964863929891</v>
      </c>
      <c r="BW10">
        <f t="shared" si="26"/>
        <v>5.9462481494682029E-2</v>
      </c>
      <c r="BX10">
        <f t="shared" si="6"/>
        <v>3.382207031766335E-2</v>
      </c>
      <c r="BY10">
        <f t="shared" si="6"/>
        <v>2.8113525150046385E-2</v>
      </c>
      <c r="BZ10">
        <f t="shared" si="6"/>
        <v>2.1319920063619671E-2</v>
      </c>
      <c r="CA10">
        <f t="shared" si="6"/>
        <v>1.3320390029355259E-2</v>
      </c>
      <c r="CB10">
        <f t="shared" si="6"/>
        <v>4.0177841154308896E-3</v>
      </c>
      <c r="CC10">
        <f t="shared" si="6"/>
        <v>6.644336401056149E-3</v>
      </c>
      <c r="CD10">
        <f t="shared" si="6"/>
        <v>1.8663329812152386E-2</v>
      </c>
      <c r="CE10">
        <f t="shared" si="6"/>
        <v>3.1960786088950845E-2</v>
      </c>
      <c r="CF10">
        <f t="shared" si="6"/>
        <v>4.6371640431339199E-2</v>
      </c>
      <c r="CG10">
        <f t="shared" si="6"/>
        <v>6.1643365117316634E-2</v>
      </c>
      <c r="CH10">
        <f t="shared" si="6"/>
        <v>7.7448188949525112E-2</v>
      </c>
      <c r="CI10">
        <f t="shared" si="6"/>
        <v>9.3408427747088185E-2</v>
      </c>
      <c r="CJ10">
        <f t="shared" si="6"/>
        <v>0.10913136950478766</v>
      </c>
      <c r="CK10">
        <f t="shared" si="6"/>
        <v>0.12424716112570319</v>
      </c>
      <c r="CL10">
        <f t="shared" si="6"/>
        <v>0.1384421518988852</v>
      </c>
      <c r="CN10">
        <f t="shared" si="27"/>
        <v>5.9462481494682029E-2</v>
      </c>
      <c r="CO10">
        <f t="shared" si="7"/>
        <v>3.382207031766335E-2</v>
      </c>
      <c r="CP10">
        <f t="shared" si="7"/>
        <v>2.8113525150046385E-2</v>
      </c>
      <c r="CQ10">
        <f t="shared" si="7"/>
        <v>2.1319920063619671E-2</v>
      </c>
      <c r="CR10">
        <f t="shared" si="7"/>
        <v>1.3320390029355259E-2</v>
      </c>
      <c r="CS10">
        <f t="shared" si="7"/>
        <v>4.0177841154308896E-3</v>
      </c>
      <c r="CT10">
        <f t="shared" si="7"/>
        <v>6.644336401056149E-3</v>
      </c>
      <c r="CU10">
        <f t="shared" si="7"/>
        <v>1.8663329812152386E-2</v>
      </c>
      <c r="CV10">
        <f t="shared" si="7"/>
        <v>3.1960786088950845E-2</v>
      </c>
      <c r="CW10">
        <f t="shared" si="7"/>
        <v>4.6371640431339199E-2</v>
      </c>
      <c r="CX10">
        <f t="shared" si="7"/>
        <v>6.1643365117316634E-2</v>
      </c>
      <c r="CY10">
        <f t="shared" si="7"/>
        <v>7.7448188949525112E-2</v>
      </c>
      <c r="CZ10">
        <f t="shared" si="7"/>
        <v>9.3408427747088185E-2</v>
      </c>
      <c r="DA10">
        <f t="shared" si="7"/>
        <v>0.10913136950478766</v>
      </c>
      <c r="DB10">
        <f t="shared" si="7"/>
        <v>0.12424716112570319</v>
      </c>
      <c r="DC10">
        <f t="shared" si="7"/>
        <v>0.1384421518988852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9.1189691636585888</v>
      </c>
      <c r="E11">
        <f>'Raw data and fitting summary'!E13</f>
        <v>8.8918176785649443</v>
      </c>
      <c r="F11">
        <f>'Raw data and fitting summary'!F13</f>
        <v>8.6233117175415082</v>
      </c>
      <c r="G11">
        <f>'Raw data and fitting summary'!G13</f>
        <v>8.3096537503699466</v>
      </c>
      <c r="H11">
        <f>'Raw data and fitting summary'!H13</f>
        <v>7.9482729910739627</v>
      </c>
      <c r="I11">
        <f>'Raw data and fitting summary'!I13</f>
        <v>7.5384698226338784</v>
      </c>
      <c r="J11">
        <f>'Raw data and fitting summary'!J13</f>
        <v>7.0820430486029329</v>
      </c>
      <c r="K11">
        <f>'Raw data and fitting summary'!K13</f>
        <v>6.583764476848688</v>
      </c>
      <c r="L11">
        <f>'Raw data and fitting summary'!L13</f>
        <v>6.0515459405667018</v>
      </c>
      <c r="M11">
        <f>'Raw data and fitting summary'!M13</f>
        <v>5.4961713723343371</v>
      </c>
      <c r="N11">
        <f>'Raw data and fitting summary'!N13</f>
        <v>4.9305509076658902</v>
      </c>
      <c r="O11">
        <f>'Raw data and fitting summary'!O13</f>
        <v>4.3685784851152292</v>
      </c>
      <c r="P11">
        <f>'Raw data and fitting summary'!P13</f>
        <v>3.8237947395103271</v>
      </c>
      <c r="Q11">
        <f>'Raw data and fitting summary'!Q13</f>
        <v>3.3081206073212761</v>
      </c>
      <c r="R11">
        <f>'Raw data and fitting summary'!R13</f>
        <v>2.8309036415471769</v>
      </c>
      <c r="X11">
        <f t="shared" si="8"/>
        <v>9.254618718735081</v>
      </c>
      <c r="Y11">
        <f t="shared" si="9"/>
        <v>8.6351656325143757</v>
      </c>
      <c r="Z11">
        <f t="shared" si="10"/>
        <v>8.4930462255531918</v>
      </c>
      <c r="AA11">
        <f t="shared" si="11"/>
        <v>8.3218428830671467</v>
      </c>
      <c r="AB11">
        <f t="shared" si="12"/>
        <v>8.1173064368577368</v>
      </c>
      <c r="AC11">
        <f t="shared" si="13"/>
        <v>7.8753533022399713</v>
      </c>
      <c r="AD11">
        <f t="shared" si="14"/>
        <v>7.5924667998047504</v>
      </c>
      <c r="AE11">
        <f t="shared" si="15"/>
        <v>7.2662095928581953</v>
      </c>
      <c r="AF11">
        <f t="shared" si="16"/>
        <v>6.8958083717642271</v>
      </c>
      <c r="AG11">
        <f t="shared" si="17"/>
        <v>6.4827300184349168</v>
      </c>
      <c r="AH11">
        <f t="shared" si="18"/>
        <v>6.0311280608097331</v>
      </c>
      <c r="AI11">
        <f t="shared" si="19"/>
        <v>5.548018334350326</v>
      </c>
      <c r="AJ11">
        <f t="shared" si="20"/>
        <v>5.0430644021665465</v>
      </c>
      <c r="AK11">
        <f t="shared" si="21"/>
        <v>4.5279267690345346</v>
      </c>
      <c r="AL11">
        <f t="shared" si="22"/>
        <v>4.0152419090618077</v>
      </c>
      <c r="AM11">
        <f t="shared" si="23"/>
        <v>3.5174086187995264</v>
      </c>
      <c r="AO11">
        <f t="shared" si="24"/>
        <v>9.254618718735081</v>
      </c>
      <c r="AP11">
        <f t="shared" si="4"/>
        <v>8.6351656325143757</v>
      </c>
      <c r="AQ11">
        <f t="shared" si="4"/>
        <v>8.4930462255531918</v>
      </c>
      <c r="AR11">
        <f t="shared" si="4"/>
        <v>8.3218428830671467</v>
      </c>
      <c r="AS11">
        <f t="shared" si="4"/>
        <v>8.1173064368577368</v>
      </c>
      <c r="AT11">
        <f t="shared" si="4"/>
        <v>7.8753533022399713</v>
      </c>
      <c r="AU11">
        <f t="shared" si="4"/>
        <v>7.5924667998047504</v>
      </c>
      <c r="AV11">
        <f t="shared" si="4"/>
        <v>7.2662095928581953</v>
      </c>
      <c r="AW11">
        <f t="shared" si="4"/>
        <v>6.8958083717642271</v>
      </c>
      <c r="AX11">
        <f t="shared" si="4"/>
        <v>6.4827300184349168</v>
      </c>
      <c r="AY11">
        <f t="shared" si="4"/>
        <v>6.0311280608097331</v>
      </c>
      <c r="AZ11">
        <f t="shared" si="4"/>
        <v>5.548018334350326</v>
      </c>
      <c r="BA11">
        <f t="shared" si="4"/>
        <v>5.0430644021665465</v>
      </c>
      <c r="BB11">
        <f t="shared" si="4"/>
        <v>4.5279267690345346</v>
      </c>
      <c r="BC11">
        <f t="shared" si="4"/>
        <v>4.0152419090618077</v>
      </c>
      <c r="BD11">
        <f t="shared" si="4"/>
        <v>3.5174086187995264</v>
      </c>
      <c r="BF11">
        <f t="shared" si="25"/>
        <v>0.81400480195867786</v>
      </c>
      <c r="BG11">
        <f t="shared" si="25"/>
        <v>0.23406585674760952</v>
      </c>
      <c r="BH11">
        <f t="shared" si="5"/>
        <v>0.15901867173710438</v>
      </c>
      <c r="BI11">
        <f t="shared" si="5"/>
        <v>9.0883458159329952E-2</v>
      </c>
      <c r="BJ11">
        <f t="shared" si="5"/>
        <v>3.6997489015364322E-2</v>
      </c>
      <c r="BK11">
        <f t="shared" si="5"/>
        <v>5.3172810196461242E-3</v>
      </c>
      <c r="BL11">
        <f t="shared" si="5"/>
        <v>2.9156735435916644E-3</v>
      </c>
      <c r="BM11">
        <f t="shared" si="5"/>
        <v>3.3917316022925546E-2</v>
      </c>
      <c r="BN11">
        <f t="shared" si="5"/>
        <v>9.7371392354059991E-2</v>
      </c>
      <c r="BO11">
        <f t="shared" si="5"/>
        <v>0.18591970900706289</v>
      </c>
      <c r="BP11">
        <f t="shared" si="5"/>
        <v>0.28617865854456193</v>
      </c>
      <c r="BQ11">
        <f t="shared" si="5"/>
        <v>0.38126602301629908</v>
      </c>
      <c r="BR11">
        <f t="shared" si="5"/>
        <v>0.45493125230055653</v>
      </c>
      <c r="BS11">
        <f t="shared" si="5"/>
        <v>0.49580191500187942</v>
      </c>
      <c r="BT11">
        <f t="shared" si="5"/>
        <v>0.50002053537522384</v>
      </c>
      <c r="BU11">
        <f t="shared" si="5"/>
        <v>0.47128908379224888</v>
      </c>
      <c r="BW11">
        <f t="shared" si="26"/>
        <v>9.7488851145523608E-2</v>
      </c>
      <c r="BX11">
        <f t="shared" si="6"/>
        <v>5.6027128110030217E-2</v>
      </c>
      <c r="BY11">
        <f t="shared" si="6"/>
        <v>4.6952700176287887E-2</v>
      </c>
      <c r="BZ11">
        <f t="shared" si="6"/>
        <v>3.6226210793738313E-2</v>
      </c>
      <c r="CA11">
        <f t="shared" si="6"/>
        <v>2.3695953209161919E-2</v>
      </c>
      <c r="CB11">
        <f t="shared" si="6"/>
        <v>9.259227622619921E-3</v>
      </c>
      <c r="CC11">
        <f t="shared" si="6"/>
        <v>7.1119148222367635E-3</v>
      </c>
      <c r="CD11">
        <f t="shared" si="6"/>
        <v>2.5345614092425285E-2</v>
      </c>
      <c r="CE11">
        <f t="shared" si="6"/>
        <v>4.5251242217408894E-2</v>
      </c>
      <c r="CF11">
        <f t="shared" si="6"/>
        <v>6.6512731000991615E-2</v>
      </c>
      <c r="CG11">
        <f t="shared" si="6"/>
        <v>8.8699275339806538E-2</v>
      </c>
      <c r="CH11">
        <f t="shared" si="6"/>
        <v>0.11129513088689916</v>
      </c>
      <c r="CI11">
        <f t="shared" si="6"/>
        <v>0.13374525155013925</v>
      </c>
      <c r="CJ11">
        <f t="shared" si="6"/>
        <v>0.1555087052952373</v>
      </c>
      <c r="CK11">
        <f t="shared" si="6"/>
        <v>0.17610926508429375</v>
      </c>
      <c r="CL11">
        <f t="shared" si="6"/>
        <v>0.19517350744612952</v>
      </c>
      <c r="CN11">
        <f t="shared" si="27"/>
        <v>9.7488851145523608E-2</v>
      </c>
      <c r="CO11">
        <f t="shared" si="7"/>
        <v>5.6027128110030217E-2</v>
      </c>
      <c r="CP11">
        <f t="shared" si="7"/>
        <v>4.6952700176287887E-2</v>
      </c>
      <c r="CQ11">
        <f t="shared" si="7"/>
        <v>3.6226210793738313E-2</v>
      </c>
      <c r="CR11">
        <f t="shared" si="7"/>
        <v>2.3695953209161919E-2</v>
      </c>
      <c r="CS11">
        <f t="shared" si="7"/>
        <v>9.259227622619921E-3</v>
      </c>
      <c r="CT11">
        <f t="shared" si="7"/>
        <v>7.1119148222367635E-3</v>
      </c>
      <c r="CU11">
        <f t="shared" si="7"/>
        <v>2.5345614092425285E-2</v>
      </c>
      <c r="CV11">
        <f t="shared" si="7"/>
        <v>4.5251242217408894E-2</v>
      </c>
      <c r="CW11">
        <f t="shared" si="7"/>
        <v>6.6512731000991615E-2</v>
      </c>
      <c r="CX11">
        <f t="shared" si="7"/>
        <v>8.8699275339806538E-2</v>
      </c>
      <c r="CY11">
        <f t="shared" si="7"/>
        <v>0.11129513088689916</v>
      </c>
      <c r="CZ11">
        <f t="shared" si="7"/>
        <v>0.13374525155013925</v>
      </c>
      <c r="DA11">
        <f t="shared" si="7"/>
        <v>0.1555087052952373</v>
      </c>
      <c r="DB11">
        <f t="shared" si="7"/>
        <v>0.17610926508429375</v>
      </c>
      <c r="DC11">
        <f t="shared" si="7"/>
        <v>0.19517350744612952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8.3127274493154513</v>
      </c>
      <c r="E12">
        <f>'Raw data and fitting summary'!E14</f>
        <v>8.0794336827727378</v>
      </c>
      <c r="F12">
        <f>'Raw data and fitting summary'!F14</f>
        <v>7.8056066816448073</v>
      </c>
      <c r="G12">
        <f>'Raw data and fitting summary'!G14</f>
        <v>7.4883635114834046</v>
      </c>
      <c r="H12">
        <f>'Raw data and fitting summary'!H14</f>
        <v>7.1263198557453595</v>
      </c>
      <c r="I12">
        <f>'Raw data and fitting summary'!I14</f>
        <v>6.7201894080180384</v>
      </c>
      <c r="J12">
        <f>'Raw data and fitting summary'!J14</f>
        <v>6.2732939991379313</v>
      </c>
      <c r="K12">
        <f>'Raw data and fitting summary'!K14</f>
        <v>5.7918439407883566</v>
      </c>
      <c r="L12">
        <f>'Raw data and fitting summary'!L14</f>
        <v>5.2848547810547517</v>
      </c>
      <c r="M12">
        <f>'Raw data and fitting summary'!M14</f>
        <v>4.7636248061055166</v>
      </c>
      <c r="N12">
        <f>'Raw data and fitting summary'!N14</f>
        <v>4.2408022031891308</v>
      </c>
      <c r="O12">
        <f>'Raw data and fitting summary'!O14</f>
        <v>3.7291895484723927</v>
      </c>
      <c r="P12">
        <f>'Raw data and fitting summary'!P14</f>
        <v>3.2405173563126128</v>
      </c>
      <c r="Q12">
        <f>'Raw data and fitting summary'!Q14</f>
        <v>2.7844286894864334</v>
      </c>
      <c r="R12">
        <f>'Raw data and fitting summary'!R14</f>
        <v>2.3678483037889322</v>
      </c>
      <c r="X12">
        <f t="shared" si="8"/>
        <v>8.2539644473535425</v>
      </c>
      <c r="Y12">
        <f t="shared" si="9"/>
        <v>7.701489633872737</v>
      </c>
      <c r="Z12">
        <f t="shared" si="10"/>
        <v>7.5747368666342698</v>
      </c>
      <c r="AA12">
        <f t="shared" si="11"/>
        <v>7.4220448600703257</v>
      </c>
      <c r="AB12">
        <f t="shared" si="12"/>
        <v>7.2396238866613567</v>
      </c>
      <c r="AC12">
        <f t="shared" si="13"/>
        <v>7.0238318987085853</v>
      </c>
      <c r="AD12">
        <f t="shared" si="14"/>
        <v>6.7715324572405464</v>
      </c>
      <c r="AE12">
        <f t="shared" si="15"/>
        <v>6.4805517622305855</v>
      </c>
      <c r="AF12">
        <f t="shared" si="16"/>
        <v>6.150200118031913</v>
      </c>
      <c r="AG12">
        <f t="shared" si="17"/>
        <v>5.7817858001682074</v>
      </c>
      <c r="AH12">
        <f t="shared" si="18"/>
        <v>5.3790132369887473</v>
      </c>
      <c r="AI12">
        <f t="shared" si="19"/>
        <v>4.9481396777902269</v>
      </c>
      <c r="AJ12">
        <f t="shared" si="20"/>
        <v>4.4977838143596962</v>
      </c>
      <c r="AK12">
        <f t="shared" si="21"/>
        <v>4.0383453611300819</v>
      </c>
      <c r="AL12">
        <f t="shared" si="22"/>
        <v>3.5810944753270091</v>
      </c>
      <c r="AM12">
        <f t="shared" si="23"/>
        <v>3.1370893354701468</v>
      </c>
      <c r="AO12">
        <f t="shared" si="24"/>
        <v>8.2539644473535425</v>
      </c>
      <c r="AP12">
        <f t="shared" si="4"/>
        <v>7.701489633872737</v>
      </c>
      <c r="AQ12">
        <f t="shared" si="4"/>
        <v>7.5747368666342698</v>
      </c>
      <c r="AR12">
        <f t="shared" si="4"/>
        <v>7.4220448600703257</v>
      </c>
      <c r="AS12">
        <f t="shared" si="4"/>
        <v>7.2396238866613567</v>
      </c>
      <c r="AT12">
        <f t="shared" si="4"/>
        <v>7.0238318987085853</v>
      </c>
      <c r="AU12">
        <f t="shared" si="4"/>
        <v>6.7715324572405464</v>
      </c>
      <c r="AV12">
        <f t="shared" si="4"/>
        <v>6.4805517622305855</v>
      </c>
      <c r="AW12">
        <f t="shared" si="4"/>
        <v>6.150200118031913</v>
      </c>
      <c r="AX12">
        <f t="shared" si="4"/>
        <v>5.7817858001682074</v>
      </c>
      <c r="AY12">
        <f t="shared" si="4"/>
        <v>5.3790132369887473</v>
      </c>
      <c r="AZ12">
        <f t="shared" si="4"/>
        <v>4.9481396777902269</v>
      </c>
      <c r="BA12">
        <f t="shared" si="4"/>
        <v>4.4977838143596962</v>
      </c>
      <c r="BB12">
        <f t="shared" si="4"/>
        <v>4.0383453611300819</v>
      </c>
      <c r="BC12">
        <f t="shared" si="4"/>
        <v>3.5810944753270091</v>
      </c>
      <c r="BD12">
        <f t="shared" si="4"/>
        <v>3.1370893354701468</v>
      </c>
      <c r="BF12">
        <f t="shared" si="25"/>
        <v>1.3093270125061931</v>
      </c>
      <c r="BG12">
        <f t="shared" si="25"/>
        <v>0.37361166702718163</v>
      </c>
      <c r="BH12">
        <f t="shared" si="5"/>
        <v>0.25471887622030653</v>
      </c>
      <c r="BI12">
        <f t="shared" si="5"/>
        <v>0.14711967096953446</v>
      </c>
      <c r="BJ12">
        <f t="shared" si="5"/>
        <v>6.1871400956613157E-2</v>
      </c>
      <c r="BK12">
        <f t="shared" si="5"/>
        <v>1.0503781337571688E-2</v>
      </c>
      <c r="BL12">
        <f t="shared" si="5"/>
        <v>2.6361087034648778E-3</v>
      </c>
      <c r="BM12">
        <f t="shared" si="5"/>
        <v>4.2955780362170772E-2</v>
      </c>
      <c r="BN12">
        <f t="shared" si="5"/>
        <v>0.12841914976861521</v>
      </c>
      <c r="BO12">
        <f t="shared" si="5"/>
        <v>0.2469404377571377</v>
      </c>
      <c r="BP12">
        <f t="shared" si="5"/>
        <v>0.3787029208649248</v>
      </c>
      <c r="BQ12">
        <f t="shared" si="5"/>
        <v>0.5003263029750562</v>
      </c>
      <c r="BR12">
        <f t="shared" si="5"/>
        <v>0.59073714555484302</v>
      </c>
      <c r="BS12">
        <f t="shared" si="5"/>
        <v>0.63652952527102347</v>
      </c>
      <c r="BT12">
        <f t="shared" si="5"/>
        <v>0.63467637432898194</v>
      </c>
      <c r="BU12">
        <f t="shared" si="5"/>
        <v>0.59173176482197942</v>
      </c>
      <c r="BW12">
        <f t="shared" si="26"/>
        <v>0.13863135561151188</v>
      </c>
      <c r="BX12">
        <f t="shared" si="6"/>
        <v>7.9366180375594425E-2</v>
      </c>
      <c r="BY12">
        <f t="shared" si="6"/>
        <v>6.6628956889788704E-2</v>
      </c>
      <c r="BZ12">
        <f t="shared" si="6"/>
        <v>5.1678725850607059E-2</v>
      </c>
      <c r="CA12">
        <f t="shared" si="6"/>
        <v>3.435808665148174E-2</v>
      </c>
      <c r="CB12">
        <f t="shared" si="6"/>
        <v>1.4591459265364521E-2</v>
      </c>
      <c r="CC12">
        <f t="shared" si="6"/>
        <v>7.5821905228570206E-3</v>
      </c>
      <c r="CD12">
        <f t="shared" si="6"/>
        <v>3.1981499523015419E-2</v>
      </c>
      <c r="CE12">
        <f t="shared" si="6"/>
        <v>5.8267401119661728E-2</v>
      </c>
      <c r="CF12">
        <f t="shared" si="6"/>
        <v>8.5947670198885384E-2</v>
      </c>
      <c r="CG12">
        <f t="shared" si="6"/>
        <v>0.11440545017653357</v>
      </c>
      <c r="CH12">
        <f t="shared" si="6"/>
        <v>0.14295018343479413</v>
      </c>
      <c r="CI12">
        <f t="shared" si="6"/>
        <v>0.17088288312868155</v>
      </c>
      <c r="CJ12">
        <f t="shared" si="6"/>
        <v>0.19756309415651527</v>
      </c>
      <c r="CK12">
        <f t="shared" si="6"/>
        <v>0.22246433075961444</v>
      </c>
      <c r="CL12">
        <f t="shared" si="6"/>
        <v>0.24520851956099318</v>
      </c>
      <c r="CN12">
        <f t="shared" si="27"/>
        <v>0.13863135561151188</v>
      </c>
      <c r="CO12">
        <f t="shared" si="7"/>
        <v>7.9366180375594425E-2</v>
      </c>
      <c r="CP12">
        <f t="shared" si="7"/>
        <v>6.6628956889788704E-2</v>
      </c>
      <c r="CQ12">
        <f t="shared" si="7"/>
        <v>5.1678725850607059E-2</v>
      </c>
      <c r="CR12">
        <f t="shared" si="7"/>
        <v>3.435808665148174E-2</v>
      </c>
      <c r="CS12">
        <f t="shared" si="7"/>
        <v>1.4591459265364521E-2</v>
      </c>
      <c r="CT12">
        <f t="shared" si="7"/>
        <v>7.5821905228570206E-3</v>
      </c>
      <c r="CU12">
        <f t="shared" si="7"/>
        <v>3.1981499523015419E-2</v>
      </c>
      <c r="CV12">
        <f t="shared" si="7"/>
        <v>5.8267401119661728E-2</v>
      </c>
      <c r="CW12">
        <f t="shared" si="7"/>
        <v>8.5947670198885384E-2</v>
      </c>
      <c r="CX12">
        <f t="shared" si="7"/>
        <v>0.11440545017653357</v>
      </c>
      <c r="CY12">
        <f t="shared" si="7"/>
        <v>0.14295018343479413</v>
      </c>
      <c r="CZ12">
        <f t="shared" si="7"/>
        <v>0.17088288312868155</v>
      </c>
      <c r="DA12">
        <f t="shared" si="7"/>
        <v>0.19756309415651527</v>
      </c>
      <c r="DB12">
        <f t="shared" si="7"/>
        <v>0.22246433075961444</v>
      </c>
      <c r="DC12">
        <f t="shared" si="7"/>
        <v>0.24520851956099318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7.4854564185620935</v>
      </c>
      <c r="E13">
        <f>'Raw data and fitting summary'!E15</f>
        <v>7.2513064230263167</v>
      </c>
      <c r="F13">
        <f>'Raw data and fitting summary'!F15</f>
        <v>6.9784435482879159</v>
      </c>
      <c r="G13">
        <f>'Raw data and fitting summary'!G15</f>
        <v>6.6649455230198305</v>
      </c>
      <c r="H13">
        <f>'Raw data and fitting summary'!H15</f>
        <v>6.3105768573238006</v>
      </c>
      <c r="I13">
        <f>'Raw data and fitting summary'!I15</f>
        <v>5.9173051629300994</v>
      </c>
      <c r="J13">
        <f>'Raw data and fitting summary'!J15</f>
        <v>5.4896640878191674</v>
      </c>
      <c r="K13">
        <f>'Raw data and fitting summary'!K15</f>
        <v>5.0348326276743736</v>
      </c>
      <c r="L13">
        <f>'Raw data and fitting summary'!L15</f>
        <v>4.5623327544620169</v>
      </c>
      <c r="M13">
        <f>'Raw data and fitting summary'!M15</f>
        <v>4.0833269003064911</v>
      </c>
      <c r="N13">
        <f>'Raw data and fitting summary'!N15</f>
        <v>3.6096049098132332</v>
      </c>
      <c r="O13">
        <f>'Raw data and fitting summary'!O15</f>
        <v>3.1524461137000053</v>
      </c>
      <c r="P13">
        <f>'Raw data and fitting summary'!P15</f>
        <v>2.7215832633107166</v>
      </c>
      <c r="Q13">
        <f>'Raw data and fitting summary'!Q15</f>
        <v>2.3244614525949689</v>
      </c>
      <c r="R13">
        <f>'Raw data and fitting summary'!R15</f>
        <v>1.9658930511319654</v>
      </c>
      <c r="X13">
        <f t="shared" si="8"/>
        <v>7.2712155707949604</v>
      </c>
      <c r="Y13">
        <f t="shared" si="9"/>
        <v>6.7845205417726708</v>
      </c>
      <c r="Z13">
        <f t="shared" si="10"/>
        <v>6.6728594484078698</v>
      </c>
      <c r="AA13">
        <f t="shared" si="11"/>
        <v>6.5383475417059147</v>
      </c>
      <c r="AB13">
        <f t="shared" si="12"/>
        <v>6.3776463137382864</v>
      </c>
      <c r="AC13">
        <f t="shared" si="13"/>
        <v>6.187547353067564</v>
      </c>
      <c r="AD13">
        <f t="shared" si="14"/>
        <v>5.9652876572563622</v>
      </c>
      <c r="AE13">
        <f t="shared" si="15"/>
        <v>5.7089522473024772</v>
      </c>
      <c r="AF13">
        <f t="shared" si="16"/>
        <v>5.4179335453858153</v>
      </c>
      <c r="AG13">
        <f t="shared" si="17"/>
        <v>5.093384058694812</v>
      </c>
      <c r="AH13">
        <f t="shared" si="18"/>
        <v>4.7385671520362802</v>
      </c>
      <c r="AI13">
        <f t="shared" si="19"/>
        <v>4.3589950624457252</v>
      </c>
      <c r="AJ13">
        <f t="shared" si="20"/>
        <v>3.9622603069883255</v>
      </c>
      <c r="AK13">
        <f t="shared" si="21"/>
        <v>3.5575243699421901</v>
      </c>
      <c r="AL13">
        <f t="shared" si="22"/>
        <v>3.1547155400983558</v>
      </c>
      <c r="AM13">
        <f t="shared" si="23"/>
        <v>2.7635753665451066</v>
      </c>
      <c r="AO13">
        <f t="shared" si="24"/>
        <v>7.2712155707949604</v>
      </c>
      <c r="AP13">
        <f t="shared" si="4"/>
        <v>6.7845205417726708</v>
      </c>
      <c r="AQ13">
        <f t="shared" si="4"/>
        <v>6.6728594484078698</v>
      </c>
      <c r="AR13">
        <f t="shared" si="4"/>
        <v>6.5383475417059147</v>
      </c>
      <c r="AS13">
        <f t="shared" si="4"/>
        <v>6.3776463137382864</v>
      </c>
      <c r="AT13">
        <f t="shared" si="4"/>
        <v>6.187547353067564</v>
      </c>
      <c r="AU13">
        <f t="shared" si="4"/>
        <v>5.9652876572563622</v>
      </c>
      <c r="AV13">
        <f t="shared" si="4"/>
        <v>5.7089522473024772</v>
      </c>
      <c r="AW13">
        <f t="shared" si="4"/>
        <v>5.4179335453858153</v>
      </c>
      <c r="AX13">
        <f t="shared" si="4"/>
        <v>5.093384058694812</v>
      </c>
      <c r="AY13">
        <f t="shared" si="4"/>
        <v>4.7385671520362802</v>
      </c>
      <c r="AZ13">
        <f t="shared" si="4"/>
        <v>4.3589950624457252</v>
      </c>
      <c r="BA13">
        <f t="shared" si="4"/>
        <v>3.9622603069883255</v>
      </c>
      <c r="BB13">
        <f t="shared" si="4"/>
        <v>3.5575243699421901</v>
      </c>
      <c r="BC13">
        <f t="shared" si="4"/>
        <v>3.1547155400983558</v>
      </c>
      <c r="BD13">
        <f t="shared" si="4"/>
        <v>2.7635753665451066</v>
      </c>
      <c r="BF13">
        <f t="shared" si="25"/>
        <v>1.7542657374453576</v>
      </c>
      <c r="BG13">
        <f t="shared" si="25"/>
        <v>0.49131110337055678</v>
      </c>
      <c r="BH13">
        <f t="shared" si="5"/>
        <v>0.33460090244523411</v>
      </c>
      <c r="BI13">
        <f t="shared" si="5"/>
        <v>0.19368449500942486</v>
      </c>
      <c r="BJ13">
        <f t="shared" si="5"/>
        <v>8.2540835653800451E-2</v>
      </c>
      <c r="BK13">
        <f t="shared" si="5"/>
        <v>1.5136258917535339E-2</v>
      </c>
      <c r="BL13">
        <f t="shared" si="5"/>
        <v>2.3023197617698401E-3</v>
      </c>
      <c r="BM13">
        <f t="shared" si="5"/>
        <v>4.8087296889577524E-2</v>
      </c>
      <c r="BN13">
        <f t="shared" si="5"/>
        <v>0.14676631315134883</v>
      </c>
      <c r="BO13">
        <f t="shared" si="5"/>
        <v>0.28201548772735274</v>
      </c>
      <c r="BP13">
        <f t="shared" si="5"/>
        <v>0.42933978748691731</v>
      </c>
      <c r="BQ13">
        <f t="shared" si="5"/>
        <v>0.56158560086254961</v>
      </c>
      <c r="BR13">
        <f t="shared" si="5"/>
        <v>0.6557990276512129</v>
      </c>
      <c r="BS13">
        <f t="shared" si="5"/>
        <v>0.69879753375625253</v>
      </c>
      <c r="BT13">
        <f t="shared" si="5"/>
        <v>0.68932184981608147</v>
      </c>
      <c r="BU13">
        <f t="shared" si="5"/>
        <v>0.63629707632287003</v>
      </c>
      <c r="BW13">
        <f t="shared" si="26"/>
        <v>0.18215482109123698</v>
      </c>
      <c r="BX13">
        <f t="shared" si="6"/>
        <v>0.10331398843495594</v>
      </c>
      <c r="BY13">
        <f t="shared" si="6"/>
        <v>8.6686521586553586E-2</v>
      </c>
      <c r="BZ13">
        <f t="shared" si="6"/>
        <v>6.7309974542463083E-2</v>
      </c>
      <c r="CA13">
        <f t="shared" si="6"/>
        <v>4.5047842910740266E-2</v>
      </c>
      <c r="CB13">
        <f t="shared" si="6"/>
        <v>1.9883404075322832E-2</v>
      </c>
      <c r="CC13">
        <f t="shared" si="6"/>
        <v>8.043617857706388E-3</v>
      </c>
      <c r="CD13">
        <f t="shared" si="6"/>
        <v>3.8411279335350039E-2</v>
      </c>
      <c r="CE13">
        <f t="shared" si="6"/>
        <v>7.0709785290317878E-2</v>
      </c>
      <c r="CF13">
        <f t="shared" si="6"/>
        <v>0.10426296114981713</v>
      </c>
      <c r="CG13">
        <f t="shared" si="6"/>
        <v>0.13827813993270435</v>
      </c>
      <c r="CH13">
        <f t="shared" si="6"/>
        <v>0.17191810082299738</v>
      </c>
      <c r="CI13">
        <f t="shared" si="6"/>
        <v>0.20438187563296464</v>
      </c>
      <c r="CJ13">
        <f t="shared" si="6"/>
        <v>0.23497832191801896</v>
      </c>
      <c r="CK13">
        <f t="shared" si="6"/>
        <v>0.26317874843241862</v>
      </c>
      <c r="CL13">
        <f t="shared" si="6"/>
        <v>0.28864141903622714</v>
      </c>
      <c r="CN13">
        <f t="shared" si="27"/>
        <v>0.18215482109123698</v>
      </c>
      <c r="CO13">
        <f t="shared" si="7"/>
        <v>0.10331398843495594</v>
      </c>
      <c r="CP13">
        <f t="shared" si="7"/>
        <v>8.6686521586553586E-2</v>
      </c>
      <c r="CQ13">
        <f t="shared" si="7"/>
        <v>6.7309974542463083E-2</v>
      </c>
      <c r="CR13">
        <f t="shared" si="7"/>
        <v>4.5047842910740266E-2</v>
      </c>
      <c r="CS13">
        <f t="shared" si="7"/>
        <v>1.9883404075322832E-2</v>
      </c>
      <c r="CT13">
        <f t="shared" si="7"/>
        <v>8.043617857706388E-3</v>
      </c>
      <c r="CU13">
        <f t="shared" si="7"/>
        <v>3.8411279335350039E-2</v>
      </c>
      <c r="CV13">
        <f t="shared" si="7"/>
        <v>7.0709785290317878E-2</v>
      </c>
      <c r="CW13">
        <f t="shared" si="7"/>
        <v>0.10426296114981713</v>
      </c>
      <c r="CX13">
        <f t="shared" si="7"/>
        <v>0.13827813993270435</v>
      </c>
      <c r="CY13">
        <f t="shared" si="7"/>
        <v>0.17191810082299738</v>
      </c>
      <c r="CZ13">
        <f t="shared" si="7"/>
        <v>0.20438187563296464</v>
      </c>
      <c r="DA13">
        <f t="shared" si="7"/>
        <v>0.23497832191801896</v>
      </c>
      <c r="DB13">
        <f t="shared" si="7"/>
        <v>0.26317874843241862</v>
      </c>
      <c r="DC13">
        <f t="shared" si="7"/>
        <v>0.28864141903622714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6.6572999252809737</v>
      </c>
      <c r="E14">
        <f>'Raw data and fitting summary'!E16</f>
        <v>6.4277637978264286</v>
      </c>
      <c r="F14">
        <f>'Raw data and fitting summary'!F16</f>
        <v>6.1621824956119173</v>
      </c>
      <c r="G14">
        <f>'Raw data and fitting summary'!G16</f>
        <v>5.8595524483338588</v>
      </c>
      <c r="H14">
        <f>'Raw data and fitting summary'!H16</f>
        <v>5.5206477863534316</v>
      </c>
      <c r="I14">
        <f>'Raw data and fitting summary'!I16</f>
        <v>5.1484293602352453</v>
      </c>
      <c r="J14">
        <f>'Raw data and fitting summary'!J16</f>
        <v>4.7482527768421852</v>
      </c>
      <c r="K14">
        <f>'Raw data and fitting summary'!K16</f>
        <v>4.3277674522016847</v>
      </c>
      <c r="L14">
        <f>'Raw data and fitting summary'!L16</f>
        <v>3.8964508032301297</v>
      </c>
      <c r="M14">
        <f>'Raw data and fitting summary'!M16</f>
        <v>3.4648106618378951</v>
      </c>
      <c r="N14">
        <f>'Raw data and fitting summary'!N16</f>
        <v>3.0433862272159828</v>
      </c>
      <c r="O14">
        <f>'Raw data and fitting summary'!O16</f>
        <v>2.6417427302263006</v>
      </c>
      <c r="P14">
        <f>'Raw data and fitting summary'!P16</f>
        <v>2.2676570704714498</v>
      </c>
      <c r="Q14">
        <f>'Raw data and fitting summary'!Q16</f>
        <v>1.9266299890367644</v>
      </c>
      <c r="R14">
        <f>'Raw data and fitting summary'!R16</f>
        <v>1.6217638927094846</v>
      </c>
      <c r="X14">
        <f t="shared" si="8"/>
        <v>6.3292364141232245</v>
      </c>
      <c r="Y14">
        <f t="shared" si="9"/>
        <v>5.9055922695824989</v>
      </c>
      <c r="Z14">
        <f t="shared" si="10"/>
        <v>5.8083967661230895</v>
      </c>
      <c r="AA14">
        <f t="shared" si="11"/>
        <v>5.6913107507599001</v>
      </c>
      <c r="AB14">
        <f t="shared" si="12"/>
        <v>5.5514282161349735</v>
      </c>
      <c r="AC14">
        <f t="shared" si="13"/>
        <v>5.3859563975030618</v>
      </c>
      <c r="AD14">
        <f t="shared" si="14"/>
        <v>5.1924902368008006</v>
      </c>
      <c r="AE14">
        <f t="shared" si="15"/>
        <v>4.9693628387594355</v>
      </c>
      <c r="AF14">
        <f t="shared" si="16"/>
        <v>4.7160453366955499</v>
      </c>
      <c r="AG14">
        <f t="shared" si="17"/>
        <v>4.4335409315723888</v>
      </c>
      <c r="AH14">
        <f t="shared" si="18"/>
        <v>4.1246902223471338</v>
      </c>
      <c r="AI14">
        <f t="shared" si="19"/>
        <v>3.7942913409179146</v>
      </c>
      <c r="AJ14">
        <f t="shared" si="20"/>
        <v>3.4489532008860242</v>
      </c>
      <c r="AK14">
        <f t="shared" si="21"/>
        <v>3.0966504248349738</v>
      </c>
      <c r="AL14">
        <f t="shared" si="22"/>
        <v>2.7460251010558263</v>
      </c>
      <c r="AM14">
        <f t="shared" si="23"/>
        <v>2.4055567700902181</v>
      </c>
      <c r="AO14">
        <f t="shared" si="24"/>
        <v>6.3292364141232245</v>
      </c>
      <c r="AP14">
        <f t="shared" si="4"/>
        <v>5.9055922695824989</v>
      </c>
      <c r="AQ14">
        <f t="shared" si="4"/>
        <v>5.8083967661230895</v>
      </c>
      <c r="AR14">
        <f t="shared" si="4"/>
        <v>5.6913107507599001</v>
      </c>
      <c r="AS14">
        <f t="shared" si="4"/>
        <v>5.5514282161349735</v>
      </c>
      <c r="AT14">
        <f t="shared" si="4"/>
        <v>5.3859563975030618</v>
      </c>
      <c r="AU14">
        <f t="shared" si="4"/>
        <v>5.1924902368008006</v>
      </c>
      <c r="AV14">
        <f t="shared" si="4"/>
        <v>4.9693628387594355</v>
      </c>
      <c r="AW14">
        <f t="shared" si="4"/>
        <v>4.7160453366955499</v>
      </c>
      <c r="AX14">
        <f t="shared" si="4"/>
        <v>4.4335409315723888</v>
      </c>
      <c r="AY14">
        <f t="shared" si="4"/>
        <v>4.1246902223471338</v>
      </c>
      <c r="AZ14">
        <f t="shared" si="4"/>
        <v>3.7942913409179146</v>
      </c>
      <c r="BA14">
        <f t="shared" si="4"/>
        <v>3.4489532008860242</v>
      </c>
      <c r="BB14">
        <f t="shared" si="4"/>
        <v>3.0966504248349738</v>
      </c>
      <c r="BC14">
        <f t="shared" si="4"/>
        <v>2.7460251010558263</v>
      </c>
      <c r="BD14">
        <f t="shared" si="4"/>
        <v>2.4055567700902181</v>
      </c>
      <c r="BF14">
        <f t="shared" si="25"/>
        <v>2.0662970350465382</v>
      </c>
      <c r="BG14">
        <f t="shared" si="25"/>
        <v>0.56506439963569666</v>
      </c>
      <c r="BH14">
        <f t="shared" si="5"/>
        <v>0.38361551996100501</v>
      </c>
      <c r="BI14">
        <f t="shared" si="5"/>
        <v>0.22172020009998319</v>
      </c>
      <c r="BJ14">
        <f t="shared" si="5"/>
        <v>9.4940542468152575E-2</v>
      </c>
      <c r="BK14">
        <f t="shared" si="5"/>
        <v>1.8141770230441522E-2</v>
      </c>
      <c r="BL14">
        <f t="shared" si="5"/>
        <v>1.941360843725095E-3</v>
      </c>
      <c r="BM14">
        <f t="shared" si="5"/>
        <v>4.8889659481050285E-2</v>
      </c>
      <c r="BN14">
        <f t="shared" si="5"/>
        <v>0.15075971558703136</v>
      </c>
      <c r="BO14">
        <f t="shared" si="5"/>
        <v>0.28846580596270438</v>
      </c>
      <c r="BP14">
        <f t="shared" si="5"/>
        <v>0.43544103437786602</v>
      </c>
      <c r="BQ14">
        <f t="shared" si="5"/>
        <v>0.56385848978371111</v>
      </c>
      <c r="BR14">
        <f t="shared" si="5"/>
        <v>0.65158874394269251</v>
      </c>
      <c r="BS14">
        <f t="shared" si="5"/>
        <v>0.68722998157888715</v>
      </c>
      <c r="BT14">
        <f t="shared" si="5"/>
        <v>0.67140834960073104</v>
      </c>
      <c r="BU14">
        <f t="shared" si="5"/>
        <v>0.61433127463276949</v>
      </c>
      <c r="BW14">
        <f t="shared" si="26"/>
        <v>0.22711460239983416</v>
      </c>
      <c r="BX14">
        <f t="shared" si="6"/>
        <v>0.12728742882745905</v>
      </c>
      <c r="BY14">
        <f t="shared" si="6"/>
        <v>0.10663304464938365</v>
      </c>
      <c r="BZ14">
        <f t="shared" si="6"/>
        <v>8.273520204271867E-2</v>
      </c>
      <c r="CA14">
        <f t="shared" si="6"/>
        <v>5.5503596588592503E-2</v>
      </c>
      <c r="CB14">
        <f t="shared" si="6"/>
        <v>2.5007886976733222E-2</v>
      </c>
      <c r="CC14">
        <f t="shared" si="6"/>
        <v>8.4855001273342872E-3</v>
      </c>
      <c r="CD14">
        <f t="shared" si="6"/>
        <v>4.4494650338804571E-2</v>
      </c>
      <c r="CE14">
        <f t="shared" si="6"/>
        <v>8.2331245094841424E-2</v>
      </c>
      <c r="CF14">
        <f t="shared" si="6"/>
        <v>0.12114247655130501</v>
      </c>
      <c r="CG14">
        <f t="shared" si="6"/>
        <v>0.15998281687533314</v>
      </c>
      <c r="CH14">
        <f t="shared" si="6"/>
        <v>0.19790391570729329</v>
      </c>
      <c r="CI14">
        <f t="shared" si="6"/>
        <v>0.23404506342746373</v>
      </c>
      <c r="CJ14">
        <f t="shared" si="6"/>
        <v>0.26770647009912413</v>
      </c>
      <c r="CK14">
        <f t="shared" si="6"/>
        <v>0.29839316170271368</v>
      </c>
      <c r="CL14">
        <f t="shared" si="6"/>
        <v>0.32582597389765117</v>
      </c>
      <c r="CN14">
        <f t="shared" si="27"/>
        <v>0.22711460239983416</v>
      </c>
      <c r="CO14">
        <f t="shared" si="7"/>
        <v>0.12728742882745905</v>
      </c>
      <c r="CP14">
        <f t="shared" si="7"/>
        <v>0.10663304464938365</v>
      </c>
      <c r="CQ14">
        <f t="shared" si="7"/>
        <v>8.273520204271867E-2</v>
      </c>
      <c r="CR14">
        <f t="shared" si="7"/>
        <v>5.5503596588592503E-2</v>
      </c>
      <c r="CS14">
        <f t="shared" si="7"/>
        <v>2.5007886976733222E-2</v>
      </c>
      <c r="CT14">
        <f t="shared" si="7"/>
        <v>8.4855001273342872E-3</v>
      </c>
      <c r="CU14">
        <f t="shared" si="7"/>
        <v>4.4494650338804571E-2</v>
      </c>
      <c r="CV14">
        <f t="shared" si="7"/>
        <v>8.2331245094841424E-2</v>
      </c>
      <c r="CW14">
        <f t="shared" si="7"/>
        <v>0.12114247655130501</v>
      </c>
      <c r="CX14">
        <f t="shared" si="7"/>
        <v>0.15998281687533314</v>
      </c>
      <c r="CY14">
        <f t="shared" si="7"/>
        <v>0.19790391570729329</v>
      </c>
      <c r="CZ14">
        <f t="shared" si="7"/>
        <v>0.23404506342746373</v>
      </c>
      <c r="DA14">
        <f t="shared" si="7"/>
        <v>0.26770647009912413</v>
      </c>
      <c r="DB14">
        <f t="shared" si="7"/>
        <v>0.29839316170271368</v>
      </c>
      <c r="DC14">
        <f t="shared" si="7"/>
        <v>0.32582597389765117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5.8484876803247143</v>
      </c>
      <c r="E15">
        <f>'Raw data and fitting summary'!E17</f>
        <v>5.6286895518338929</v>
      </c>
      <c r="F15">
        <f>'Raw data and fitting summary'!F17</f>
        <v>5.3761320065854017</v>
      </c>
      <c r="G15">
        <f>'Raw data and fitting summary'!G17</f>
        <v>5.0906141683888135</v>
      </c>
      <c r="H15">
        <f>'Raw data and fitting summary'!H17</f>
        <v>4.7737090307870309</v>
      </c>
      <c r="I15">
        <f>'Raw data and fitting summary'!I17</f>
        <v>4.4290573396456923</v>
      </c>
      <c r="J15">
        <f>'Raw data and fitting summary'!J17</f>
        <v>4.0624334643220328</v>
      </c>
      <c r="K15">
        <f>'Raw data and fitting summary'!K17</f>
        <v>3.6815038691451782</v>
      </c>
      <c r="L15">
        <f>'Raw data and fitting summary'!L17</f>
        <v>3.2952627425117749</v>
      </c>
      <c r="M15">
        <f>'Raw data and fitting summary'!M17</f>
        <v>2.9132164258317346</v>
      </c>
      <c r="N15">
        <f>'Raw data and fitting summary'!N17</f>
        <v>2.5444659232687283</v>
      </c>
      <c r="O15">
        <f>'Raw data and fitting summary'!O17</f>
        <v>2.1968702985967599</v>
      </c>
      <c r="P15">
        <f>'Raw data and fitting summary'!P17</f>
        <v>1.8764470689467909</v>
      </c>
      <c r="Q15">
        <f>'Raw data and fitting summary'!Q17</f>
        <v>1.5870916635973911</v>
      </c>
      <c r="R15">
        <f>'Raw data and fitting summary'!R17</f>
        <v>1.3306101210852783</v>
      </c>
      <c r="X15">
        <f t="shared" si="8"/>
        <v>5.4471456519977428</v>
      </c>
      <c r="Y15">
        <f t="shared" si="9"/>
        <v>5.0825437934259945</v>
      </c>
      <c r="Z15">
        <f t="shared" si="10"/>
        <v>4.9988941982108042</v>
      </c>
      <c r="AA15">
        <f t="shared" si="11"/>
        <v>4.8981261848573814</v>
      </c>
      <c r="AB15">
        <f t="shared" si="12"/>
        <v>4.7777387494042936</v>
      </c>
      <c r="AC15">
        <f t="shared" si="13"/>
        <v>4.6353283481467766</v>
      </c>
      <c r="AD15">
        <f t="shared" si="14"/>
        <v>4.4688251102954526</v>
      </c>
      <c r="AE15">
        <f t="shared" si="15"/>
        <v>4.276794451846591</v>
      </c>
      <c r="AF15">
        <f t="shared" si="16"/>
        <v>4.0587812130199978</v>
      </c>
      <c r="AG15">
        <f t="shared" si="17"/>
        <v>3.8156487810250375</v>
      </c>
      <c r="AH15">
        <f t="shared" si="18"/>
        <v>3.5498418672370304</v>
      </c>
      <c r="AI15">
        <f t="shared" si="19"/>
        <v>3.2654898992198262</v>
      </c>
      <c r="AJ15">
        <f t="shared" si="20"/>
        <v>2.9682807218621683</v>
      </c>
      <c r="AK15">
        <f t="shared" si="21"/>
        <v>2.6650775533929023</v>
      </c>
      <c r="AL15">
        <f t="shared" si="22"/>
        <v>2.3633180546258683</v>
      </c>
      <c r="AM15">
        <f t="shared" si="23"/>
        <v>2.0702999925222185</v>
      </c>
      <c r="AO15">
        <f t="shared" si="24"/>
        <v>5.4471456519977428</v>
      </c>
      <c r="AP15">
        <f t="shared" si="4"/>
        <v>5.0825437934259945</v>
      </c>
      <c r="AQ15">
        <f t="shared" si="4"/>
        <v>4.9988941982108042</v>
      </c>
      <c r="AR15">
        <f t="shared" si="4"/>
        <v>4.8981261848573814</v>
      </c>
      <c r="AS15">
        <f t="shared" si="4"/>
        <v>4.7777387494042936</v>
      </c>
      <c r="AT15">
        <f t="shared" si="4"/>
        <v>4.6353283481467766</v>
      </c>
      <c r="AU15">
        <f t="shared" si="4"/>
        <v>4.4688251102954526</v>
      </c>
      <c r="AV15">
        <f t="shared" si="4"/>
        <v>4.276794451846591</v>
      </c>
      <c r="AW15">
        <f t="shared" si="4"/>
        <v>4.0587812130199978</v>
      </c>
      <c r="AX15">
        <f t="shared" si="4"/>
        <v>3.8156487810250375</v>
      </c>
      <c r="AY15">
        <f t="shared" si="4"/>
        <v>3.5498418672370304</v>
      </c>
      <c r="AZ15">
        <f t="shared" si="4"/>
        <v>3.2654898992198262</v>
      </c>
      <c r="BA15">
        <f t="shared" si="4"/>
        <v>2.9682807218621683</v>
      </c>
      <c r="BB15">
        <f t="shared" si="4"/>
        <v>2.6650775533929023</v>
      </c>
      <c r="BC15">
        <f t="shared" si="4"/>
        <v>2.3633180546258683</v>
      </c>
      <c r="BD15">
        <f t="shared" si="4"/>
        <v>2.0702999925222185</v>
      </c>
      <c r="BF15">
        <f t="shared" si="25"/>
        <v>2.2021721112748307</v>
      </c>
      <c r="BG15">
        <f t="shared" si="25"/>
        <v>0.58667003787751892</v>
      </c>
      <c r="BH15">
        <f t="shared" si="5"/>
        <v>0.39664218744523133</v>
      </c>
      <c r="BI15">
        <f t="shared" si="5"/>
        <v>0.22848956560587994</v>
      </c>
      <c r="BJ15">
        <f t="shared" si="5"/>
        <v>9.789102780473892E-2</v>
      </c>
      <c r="BK15">
        <f t="shared" si="5"/>
        <v>1.9149213327982771E-2</v>
      </c>
      <c r="BL15">
        <f t="shared" si="5"/>
        <v>1.5814755824519397E-3</v>
      </c>
      <c r="BM15">
        <f t="shared" si="5"/>
        <v>4.5950632972503812E-2</v>
      </c>
      <c r="BN15">
        <f t="shared" si="5"/>
        <v>0.14233819420123886</v>
      </c>
      <c r="BO15">
        <f t="shared" si="5"/>
        <v>0.27080162907952682</v>
      </c>
      <c r="BP15">
        <f t="shared" si="5"/>
        <v>0.40529195264448781</v>
      </c>
      <c r="BQ15">
        <f t="shared" si="5"/>
        <v>0.51987557389632943</v>
      </c>
      <c r="BR15">
        <f t="shared" si="5"/>
        <v>0.59507404112251661</v>
      </c>
      <c r="BS15">
        <f t="shared" si="5"/>
        <v>0.62193804099770833</v>
      </c>
      <c r="BT15">
        <f t="shared" si="5"/>
        <v>0.6025274101290945</v>
      </c>
      <c r="BU15">
        <f t="shared" si="5"/>
        <v>0.54714110590639708</v>
      </c>
      <c r="BW15">
        <f t="shared" si="26"/>
        <v>0.27243107310547349</v>
      </c>
      <c r="BX15">
        <f t="shared" si="6"/>
        <v>0.1507008927083773</v>
      </c>
      <c r="BY15">
        <f t="shared" si="6"/>
        <v>0.12598693404003308</v>
      </c>
      <c r="BZ15">
        <f t="shared" si="6"/>
        <v>9.7589527849605284E-2</v>
      </c>
      <c r="CA15">
        <f t="shared" si="6"/>
        <v>6.5486087748839447E-2</v>
      </c>
      <c r="CB15">
        <f t="shared" si="6"/>
        <v>2.9853480109036816E-2</v>
      </c>
      <c r="CC15">
        <f t="shared" si="6"/>
        <v>8.8989319716589049E-3</v>
      </c>
      <c r="CD15">
        <f t="shared" si="6"/>
        <v>5.0121882156857832E-2</v>
      </c>
      <c r="CE15">
        <f t="shared" si="6"/>
        <v>9.2953358181654899E-2</v>
      </c>
      <c r="CF15">
        <f t="shared" si="6"/>
        <v>0.13638205935019676</v>
      </c>
      <c r="CG15">
        <f t="shared" si="6"/>
        <v>0.17933909881478871</v>
      </c>
      <c r="CH15">
        <f t="shared" si="6"/>
        <v>0.22080116558417809</v>
      </c>
      <c r="CI15">
        <f t="shared" si="6"/>
        <v>0.2598845916370941</v>
      </c>
      <c r="CJ15">
        <f t="shared" si="6"/>
        <v>0.29591277125954862</v>
      </c>
      <c r="CK15">
        <f t="shared" si="6"/>
        <v>0.32844770491602743</v>
      </c>
      <c r="CL15">
        <f t="shared" si="6"/>
        <v>0.35728632280763623</v>
      </c>
      <c r="CN15">
        <f t="shared" si="27"/>
        <v>0.27243107310547349</v>
      </c>
      <c r="CO15">
        <f t="shared" si="7"/>
        <v>0.1507008927083773</v>
      </c>
      <c r="CP15">
        <f t="shared" si="7"/>
        <v>0.12598693404003308</v>
      </c>
      <c r="CQ15">
        <f t="shared" si="7"/>
        <v>9.7589527849605284E-2</v>
      </c>
      <c r="CR15">
        <f t="shared" si="7"/>
        <v>6.5486087748839447E-2</v>
      </c>
      <c r="CS15">
        <f t="shared" si="7"/>
        <v>2.9853480109036816E-2</v>
      </c>
      <c r="CT15">
        <f t="shared" si="7"/>
        <v>8.8989319716589049E-3</v>
      </c>
      <c r="CU15">
        <f t="shared" si="7"/>
        <v>5.0121882156857832E-2</v>
      </c>
      <c r="CV15">
        <f t="shared" si="7"/>
        <v>9.2953358181654899E-2</v>
      </c>
      <c r="CW15">
        <f t="shared" si="7"/>
        <v>0.13638205935019676</v>
      </c>
      <c r="CX15">
        <f t="shared" si="7"/>
        <v>0.17933909881478871</v>
      </c>
      <c r="CY15">
        <f t="shared" si="7"/>
        <v>0.22080116558417809</v>
      </c>
      <c r="CZ15">
        <f t="shared" si="7"/>
        <v>0.2598845916370941</v>
      </c>
      <c r="DA15">
        <f t="shared" si="7"/>
        <v>0.29591277125954862</v>
      </c>
      <c r="DB15">
        <f t="shared" si="7"/>
        <v>0.32844770491602743</v>
      </c>
      <c r="DC15">
        <f t="shared" si="7"/>
        <v>0.35728632280763623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5.0774042826792689</v>
      </c>
      <c r="E16">
        <f>'Raw data and fitting summary'!E18</f>
        <v>4.8716579257852004</v>
      </c>
      <c r="F16">
        <f>'Raw data and fitting summary'!F18</f>
        <v>4.636793017949941</v>
      </c>
      <c r="G16">
        <f>'Raw data and fitting summary'!G18</f>
        <v>4.3732476253650869</v>
      </c>
      <c r="H16">
        <f>'Raw data and fitting summary'!H18</f>
        <v>4.0831506909978517</v>
      </c>
      <c r="I16">
        <f>'Raw data and fitting summary'!I18</f>
        <v>3.7705075547248232</v>
      </c>
      <c r="J16">
        <f>'Raw data and fitting summary'!J18</f>
        <v>3.441150361353154</v>
      </c>
      <c r="K16">
        <f>'Raw data and fitting summary'!K18</f>
        <v>3.1024032520537848</v>
      </c>
      <c r="L16">
        <f>'Raw data and fitting summary'!L18</f>
        <v>2.762479839184659</v>
      </c>
      <c r="M16">
        <f>'Raw data and fitting summary'!M18</f>
        <v>2.4297077566229026</v>
      </c>
      <c r="N16">
        <f>'Raw data and fitting summary'!N18</f>
        <v>2.1117303632577511</v>
      </c>
      <c r="O16">
        <f>'Raw data and fitting summary'!O18</f>
        <v>1.8148432551012208</v>
      </c>
      <c r="P16">
        <f>'Raw data and fitting summary'!P18</f>
        <v>1.5435794358164983</v>
      </c>
      <c r="Q16">
        <f>'Raw data and fitting summary'!Q18</f>
        <v>1.3005825602021257</v>
      </c>
      <c r="R16">
        <f>'Raw data and fitting summary'!R18</f>
        <v>1.0867345584435792</v>
      </c>
      <c r="X16">
        <f t="shared" si="8"/>
        <v>4.6389893810643281</v>
      </c>
      <c r="Y16">
        <f t="shared" si="9"/>
        <v>4.3284810417820205</v>
      </c>
      <c r="Z16">
        <f t="shared" si="10"/>
        <v>4.2572419729696636</v>
      </c>
      <c r="AA16">
        <f t="shared" si="11"/>
        <v>4.1714242302907927</v>
      </c>
      <c r="AB16">
        <f t="shared" si="12"/>
        <v>4.0688978668777596</v>
      </c>
      <c r="AC16">
        <f t="shared" si="13"/>
        <v>3.9476159365984689</v>
      </c>
      <c r="AD16">
        <f t="shared" si="14"/>
        <v>3.8058156614356706</v>
      </c>
      <c r="AE16">
        <f t="shared" si="15"/>
        <v>3.642275296941039</v>
      </c>
      <c r="AF16">
        <f t="shared" si="16"/>
        <v>3.4566072123218787</v>
      </c>
      <c r="AG16">
        <f t="shared" si="17"/>
        <v>3.2495466998490183</v>
      </c>
      <c r="AH16">
        <f t="shared" si="18"/>
        <v>3.0231757655554192</v>
      </c>
      <c r="AI16">
        <f t="shared" si="19"/>
        <v>2.78101118168152</v>
      </c>
      <c r="AJ16">
        <f t="shared" si="20"/>
        <v>2.5278969259223802</v>
      </c>
      <c r="AK16">
        <f t="shared" si="21"/>
        <v>2.2696779670960958</v>
      </c>
      <c r="AL16">
        <f t="shared" si="22"/>
        <v>2.0126884904328151</v>
      </c>
      <c r="AM16">
        <f t="shared" si="23"/>
        <v>1.7631435424176372</v>
      </c>
      <c r="AO16">
        <f t="shared" si="24"/>
        <v>4.6389893810643281</v>
      </c>
      <c r="AP16">
        <f t="shared" si="4"/>
        <v>4.3284810417820205</v>
      </c>
      <c r="AQ16">
        <f t="shared" si="4"/>
        <v>4.2572419729696636</v>
      </c>
      <c r="AR16">
        <f t="shared" si="4"/>
        <v>4.1714242302907927</v>
      </c>
      <c r="AS16">
        <f t="shared" si="4"/>
        <v>4.0688978668777596</v>
      </c>
      <c r="AT16">
        <f t="shared" si="4"/>
        <v>3.9476159365984689</v>
      </c>
      <c r="AU16">
        <f t="shared" si="4"/>
        <v>3.8058156614356706</v>
      </c>
      <c r="AV16">
        <f t="shared" si="4"/>
        <v>3.642275296941039</v>
      </c>
      <c r="AW16">
        <f t="shared" si="4"/>
        <v>3.4566072123218787</v>
      </c>
      <c r="AX16">
        <f t="shared" si="4"/>
        <v>3.2495466998490183</v>
      </c>
      <c r="AY16">
        <f t="shared" si="4"/>
        <v>3.0231757655554192</v>
      </c>
      <c r="AZ16">
        <f t="shared" si="4"/>
        <v>2.78101118168152</v>
      </c>
      <c r="BA16">
        <f t="shared" si="4"/>
        <v>2.5278969259223802</v>
      </c>
      <c r="BB16">
        <f t="shared" si="4"/>
        <v>2.2696779670960958</v>
      </c>
      <c r="BC16">
        <f t="shared" si="4"/>
        <v>2.0126884904328151</v>
      </c>
      <c r="BD16">
        <f t="shared" si="4"/>
        <v>1.7631435424176372</v>
      </c>
      <c r="BF16">
        <f t="shared" si="25"/>
        <v>2.1624103342065739</v>
      </c>
      <c r="BG16">
        <f t="shared" si="25"/>
        <v>0.56088602075603788</v>
      </c>
      <c r="BH16">
        <f t="shared" si="5"/>
        <v>0.37750696307422399</v>
      </c>
      <c r="BI16">
        <f t="shared" si="5"/>
        <v>0.21656810852734551</v>
      </c>
      <c r="BJ16">
        <f t="shared" si="5"/>
        <v>9.2628775491294502E-2</v>
      </c>
      <c r="BK16">
        <f t="shared" si="5"/>
        <v>1.8369669650101009E-2</v>
      </c>
      <c r="BL16">
        <f t="shared" si="5"/>
        <v>1.2466623995045863E-3</v>
      </c>
      <c r="BM16">
        <f t="shared" si="5"/>
        <v>4.0451239715230902E-2</v>
      </c>
      <c r="BN16">
        <f t="shared" si="5"/>
        <v>0.1254604454696015</v>
      </c>
      <c r="BO16">
        <f t="shared" si="5"/>
        <v>0.23723412675743444</v>
      </c>
      <c r="BP16">
        <f t="shared" si="5"/>
        <v>0.35220427762632561</v>
      </c>
      <c r="BQ16">
        <f t="shared" si="5"/>
        <v>0.44793681390998985</v>
      </c>
      <c r="BR16">
        <f t="shared" si="5"/>
        <v>0.50844553747153043</v>
      </c>
      <c r="BS16">
        <f t="shared" si="5"/>
        <v>0.52721907712638871</v>
      </c>
      <c r="BT16">
        <f t="shared" si="5"/>
        <v>0.50709485586971537</v>
      </c>
      <c r="BU16">
        <f t="shared" si="5"/>
        <v>0.45752911360081733</v>
      </c>
      <c r="BW16">
        <f t="shared" si="26"/>
        <v>0.31699008309595617</v>
      </c>
      <c r="BX16">
        <f t="shared" si="6"/>
        <v>0.17302218345605119</v>
      </c>
      <c r="BY16">
        <f t="shared" si="6"/>
        <v>0.14432253480460436</v>
      </c>
      <c r="BZ16">
        <f t="shared" si="6"/>
        <v>0.11156112684005462</v>
      </c>
      <c r="CA16">
        <f t="shared" si="6"/>
        <v>7.4799065605661921E-2</v>
      </c>
      <c r="CB16">
        <f t="shared" si="6"/>
        <v>3.4333318280239958E-2</v>
      </c>
      <c r="CC16">
        <f t="shared" si="6"/>
        <v>9.2774085378397129E-3</v>
      </c>
      <c r="CD16">
        <f t="shared" si="6"/>
        <v>5.5219586437301862E-2</v>
      </c>
      <c r="CE16">
        <f t="shared" si="6"/>
        <v>0.10247156778631131</v>
      </c>
      <c r="CF16">
        <f t="shared" si="6"/>
        <v>0.14988763223097842</v>
      </c>
      <c r="CG16">
        <f t="shared" si="6"/>
        <v>0.19630615450619834</v>
      </c>
      <c r="CH16">
        <f t="shared" si="6"/>
        <v>0.24066095916201699</v>
      </c>
      <c r="CI16">
        <f t="shared" si="6"/>
        <v>0.28207387077737756</v>
      </c>
      <c r="CJ16">
        <f t="shared" si="6"/>
        <v>0.31991257870322154</v>
      </c>
      <c r="CK16">
        <f t="shared" si="6"/>
        <v>0.35380831838391236</v>
      </c>
      <c r="CL16">
        <f t="shared" si="6"/>
        <v>0.3836380689949726</v>
      </c>
      <c r="CN16">
        <f t="shared" si="27"/>
        <v>0.31699008309595617</v>
      </c>
      <c r="CO16">
        <f t="shared" si="7"/>
        <v>0.17302218345605119</v>
      </c>
      <c r="CP16">
        <f t="shared" si="7"/>
        <v>0.14432253480460436</v>
      </c>
      <c r="CQ16">
        <f t="shared" si="7"/>
        <v>0.11156112684005462</v>
      </c>
      <c r="CR16">
        <f t="shared" si="7"/>
        <v>7.4799065605661921E-2</v>
      </c>
      <c r="CS16">
        <f t="shared" si="7"/>
        <v>3.4333318280239958E-2</v>
      </c>
      <c r="CT16">
        <f t="shared" si="7"/>
        <v>9.2774085378397129E-3</v>
      </c>
      <c r="CU16">
        <f t="shared" si="7"/>
        <v>5.5219586437301862E-2</v>
      </c>
      <c r="CV16">
        <f t="shared" si="7"/>
        <v>0.10247156778631131</v>
      </c>
      <c r="CW16">
        <f t="shared" si="7"/>
        <v>0.14988763223097842</v>
      </c>
      <c r="CX16">
        <f t="shared" si="7"/>
        <v>0.19630615450619834</v>
      </c>
      <c r="CY16">
        <f t="shared" si="7"/>
        <v>0.24066095916201699</v>
      </c>
      <c r="CZ16">
        <f t="shared" si="7"/>
        <v>0.28207387077737756</v>
      </c>
      <c r="DA16">
        <f t="shared" si="7"/>
        <v>0.31991257870322154</v>
      </c>
      <c r="DB16">
        <f t="shared" si="7"/>
        <v>0.35380831838391236</v>
      </c>
      <c r="DC16">
        <f t="shared" si="7"/>
        <v>0.3836380689949726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4.3590202476362858</v>
      </c>
      <c r="E17">
        <f>'Raw data and fitting summary'!E19</f>
        <v>4.1705151780722511</v>
      </c>
      <c r="F17">
        <f>'Raw data and fitting summary'!F19</f>
        <v>3.9566351810565759</v>
      </c>
      <c r="G17">
        <f>'Raw data and fitting summary'!G19</f>
        <v>3.7182758890682828</v>
      </c>
      <c r="H17">
        <f>'Raw data and fitting summary'!H19</f>
        <v>3.4578845245229943</v>
      </c>
      <c r="I17">
        <f>'Raw data and fitting summary'!I19</f>
        <v>3.1795537953995363</v>
      </c>
      <c r="J17">
        <f>'Raw data and fitting summary'!J19</f>
        <v>2.8888895440849245</v>
      </c>
      <c r="K17">
        <f>'Raw data and fitting summary'!K19</f>
        <v>2.5926277660746293</v>
      </c>
      <c r="L17">
        <f>'Raw data and fitting summary'!L19</f>
        <v>2.2980414564250244</v>
      </c>
      <c r="M17">
        <f>'Raw data and fitting summary'!M19</f>
        <v>2.0122412992338665</v>
      </c>
      <c r="N17">
        <f>'Raw data and fitting summary'!N19</f>
        <v>1.7415088549294657</v>
      </c>
      <c r="O17">
        <f>'Raw data and fitting summary'!O19</f>
        <v>1.4907901312739451</v>
      </c>
      <c r="P17">
        <f>'Raw data and fitting summary'!P19</f>
        <v>1.2634264648459999</v>
      </c>
      <c r="Q17">
        <f>'Raw data and fitting summary'!Q19</f>
        <v>1.0611320079993132</v>
      </c>
      <c r="R17">
        <f>'Raw data and fitting summary'!R19</f>
        <v>0.88417008032143485</v>
      </c>
      <c r="X17">
        <f t="shared" si="8"/>
        <v>3.9132594783612094</v>
      </c>
      <c r="Y17">
        <f t="shared" si="9"/>
        <v>3.6513274923199082</v>
      </c>
      <c r="Z17">
        <f t="shared" si="10"/>
        <v>3.5912331617750901</v>
      </c>
      <c r="AA17">
        <f t="shared" si="11"/>
        <v>3.5188408652286789</v>
      </c>
      <c r="AB17">
        <f t="shared" si="12"/>
        <v>3.4323538676413072</v>
      </c>
      <c r="AC17">
        <f t="shared" si="13"/>
        <v>3.330045449959504</v>
      </c>
      <c r="AD17">
        <f t="shared" si="14"/>
        <v>3.21042860559248</v>
      </c>
      <c r="AE17">
        <f t="shared" si="15"/>
        <v>3.0724727214799725</v>
      </c>
      <c r="AF17">
        <f t="shared" si="16"/>
        <v>2.9158508083256027</v>
      </c>
      <c r="AG17">
        <f t="shared" si="17"/>
        <v>2.7411831282623118</v>
      </c>
      <c r="AH17">
        <f t="shared" si="18"/>
        <v>2.5502259754251413</v>
      </c>
      <c r="AI17">
        <f t="shared" si="19"/>
        <v>2.3459459533504812</v>
      </c>
      <c r="AJ17">
        <f t="shared" si="20"/>
        <v>2.1324292411758692</v>
      </c>
      <c r="AK17">
        <f t="shared" si="21"/>
        <v>1.9146064127287632</v>
      </c>
      <c r="AL17">
        <f t="shared" si="22"/>
        <v>1.6978207245578323</v>
      </c>
      <c r="AM17">
        <f t="shared" si="23"/>
        <v>1.4873149326964372</v>
      </c>
      <c r="AO17">
        <f t="shared" si="24"/>
        <v>3.9132594783612094</v>
      </c>
      <c r="AP17">
        <f t="shared" si="4"/>
        <v>3.6513274923199082</v>
      </c>
      <c r="AQ17">
        <f t="shared" si="4"/>
        <v>3.5912331617750901</v>
      </c>
      <c r="AR17">
        <f t="shared" si="4"/>
        <v>3.5188408652286789</v>
      </c>
      <c r="AS17">
        <f t="shared" si="4"/>
        <v>3.4323538676413072</v>
      </c>
      <c r="AT17">
        <f t="shared" si="4"/>
        <v>3.330045449959504</v>
      </c>
      <c r="AU17">
        <f t="shared" si="4"/>
        <v>3.21042860559248</v>
      </c>
      <c r="AV17">
        <f t="shared" si="4"/>
        <v>3.0724727214799725</v>
      </c>
      <c r="AW17">
        <f t="shared" si="4"/>
        <v>2.9158508083256027</v>
      </c>
      <c r="AX17">
        <f t="shared" si="4"/>
        <v>2.7411831282623118</v>
      </c>
      <c r="AY17">
        <f t="shared" si="4"/>
        <v>2.5502259754251413</v>
      </c>
      <c r="AZ17">
        <f t="shared" si="4"/>
        <v>2.3459459533504812</v>
      </c>
      <c r="BA17">
        <f t="shared" si="4"/>
        <v>2.1324292411758692</v>
      </c>
      <c r="BB17">
        <f t="shared" si="4"/>
        <v>1.9146064127287632</v>
      </c>
      <c r="BC17">
        <f t="shared" si="4"/>
        <v>1.6978207245578323</v>
      </c>
      <c r="BD17">
        <f t="shared" si="4"/>
        <v>1.4873149326964372</v>
      </c>
      <c r="BF17">
        <f t="shared" si="25"/>
        <v>1.9818905672421303</v>
      </c>
      <c r="BG17">
        <f t="shared" si="25"/>
        <v>0.50082903592728634</v>
      </c>
      <c r="BH17">
        <f t="shared" si="5"/>
        <v>0.33556765440530434</v>
      </c>
      <c r="BI17">
        <f t="shared" si="5"/>
        <v>0.1916638629712164</v>
      </c>
      <c r="BJ17">
        <f t="shared" si="5"/>
        <v>8.1751402336887852E-2</v>
      </c>
      <c r="BK17">
        <f t="shared" si="5"/>
        <v>1.6342828985249636E-2</v>
      </c>
      <c r="BL17">
        <f t="shared" si="5"/>
        <v>9.5325390445029964E-4</v>
      </c>
      <c r="BM17">
        <f t="shared" si="5"/>
        <v>3.3702783022461678E-2</v>
      </c>
      <c r="BN17">
        <f t="shared" si="5"/>
        <v>0.10447313504197456</v>
      </c>
      <c r="BO17">
        <f t="shared" si="5"/>
        <v>0.1963745413187461</v>
      </c>
      <c r="BP17">
        <f t="shared" si="5"/>
        <v>0.28942751181663079</v>
      </c>
      <c r="BQ17">
        <f t="shared" si="5"/>
        <v>0.3653442059476163</v>
      </c>
      <c r="BR17">
        <f t="shared" si="5"/>
        <v>0.41170074735573342</v>
      </c>
      <c r="BS17">
        <f t="shared" si="5"/>
        <v>0.42403532452459841</v>
      </c>
      <c r="BT17">
        <f t="shared" si="5"/>
        <v>0.40537252179293426</v>
      </c>
      <c r="BU17">
        <f t="shared" si="5"/>
        <v>0.36378371294646339</v>
      </c>
      <c r="BW17">
        <f t="shared" si="26"/>
        <v>0.35975032048479699</v>
      </c>
      <c r="BX17">
        <f t="shared" si="6"/>
        <v>0.19381793520436533</v>
      </c>
      <c r="BY17">
        <f t="shared" si="6"/>
        <v>0.16130448517322976</v>
      </c>
      <c r="BZ17">
        <f t="shared" si="6"/>
        <v>0.12441435478198189</v>
      </c>
      <c r="CA17">
        <f t="shared" si="6"/>
        <v>8.3302023174976245E-2</v>
      </c>
      <c r="CB17">
        <f t="shared" si="6"/>
        <v>3.8389588515990052E-2</v>
      </c>
      <c r="CC17">
        <f t="shared" si="6"/>
        <v>9.6170368464698463E-3</v>
      </c>
      <c r="CD17">
        <f t="shared" si="6"/>
        <v>5.9750954373524352E-2</v>
      </c>
      <c r="CE17">
        <f t="shared" si="6"/>
        <v>0.11085033614479779</v>
      </c>
      <c r="CF17">
        <f t="shared" si="6"/>
        <v>0.1616607322832179</v>
      </c>
      <c r="CG17">
        <f t="shared" si="6"/>
        <v>0.21095568838819814</v>
      </c>
      <c r="CH17">
        <f t="shared" si="6"/>
        <v>0.25765175773029131</v>
      </c>
      <c r="CI17">
        <f t="shared" si="6"/>
        <v>0.3008958503814691</v>
      </c>
      <c r="CJ17">
        <f t="shared" si="6"/>
        <v>0.34011165091350509</v>
      </c>
      <c r="CK17">
        <f t="shared" si="6"/>
        <v>0.37500350145880895</v>
      </c>
      <c r="CL17">
        <f t="shared" si="6"/>
        <v>0.40552598452133271</v>
      </c>
      <c r="CN17">
        <f t="shared" si="27"/>
        <v>0.35975032048479699</v>
      </c>
      <c r="CO17">
        <f t="shared" si="7"/>
        <v>0.19381793520436533</v>
      </c>
      <c r="CP17">
        <f t="shared" si="7"/>
        <v>0.16130448517322976</v>
      </c>
      <c r="CQ17">
        <f t="shared" si="7"/>
        <v>0.12441435478198189</v>
      </c>
      <c r="CR17">
        <f t="shared" si="7"/>
        <v>8.3302023174976245E-2</v>
      </c>
      <c r="CS17">
        <f t="shared" si="7"/>
        <v>3.8389588515990052E-2</v>
      </c>
      <c r="CT17">
        <f t="shared" si="7"/>
        <v>9.6170368464698463E-3</v>
      </c>
      <c r="CU17">
        <f t="shared" si="7"/>
        <v>5.9750954373524352E-2</v>
      </c>
      <c r="CV17">
        <f t="shared" si="7"/>
        <v>0.11085033614479779</v>
      </c>
      <c r="CW17">
        <f t="shared" si="7"/>
        <v>0.1616607322832179</v>
      </c>
      <c r="CX17">
        <f t="shared" si="7"/>
        <v>0.21095568838819814</v>
      </c>
      <c r="CY17">
        <f t="shared" si="7"/>
        <v>0.25765175773029131</v>
      </c>
      <c r="CZ17">
        <f t="shared" si="7"/>
        <v>0.3008958503814691</v>
      </c>
      <c r="DA17">
        <f t="shared" si="7"/>
        <v>0.34011165091350509</v>
      </c>
      <c r="DB17">
        <f t="shared" si="7"/>
        <v>0.37500350145880895</v>
      </c>
      <c r="DC17">
        <f t="shared" si="7"/>
        <v>0.40552598452133271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3.7039472047919153</v>
      </c>
      <c r="E18">
        <f>'Raw data and fitting summary'!E20</f>
        <v>3.5346238813913788</v>
      </c>
      <c r="F18">
        <f>'Raw data and fitting summary'!F20</f>
        <v>3.3435631069122729</v>
      </c>
      <c r="G18">
        <f>'Raw data and fitting summary'!G20</f>
        <v>3.1319451637147768</v>
      </c>
      <c r="H18">
        <f>'Raw data and fitting summary'!H20</f>
        <v>2.9023303904657611</v>
      </c>
      <c r="I18">
        <f>'Raw data and fitting summary'!I20</f>
        <v>2.6586827509445423</v>
      </c>
      <c r="J18">
        <f>'Raw data and fitting summary'!J20</f>
        <v>2.4061866454303069</v>
      </c>
      <c r="K18">
        <f>'Raw data and fitting summary'!K20</f>
        <v>2.1508525465489829</v>
      </c>
      <c r="L18">
        <f>'Raw data and fitting summary'!L20</f>
        <v>1.8989651116565482</v>
      </c>
      <c r="M18">
        <f>'Raw data and fitting summary'!M20</f>
        <v>1.6564765921477778</v>
      </c>
      <c r="N18">
        <f>'Raw data and fitting summary'!N20</f>
        <v>1.4284664099273185</v>
      </c>
      <c r="O18">
        <f>'Raw data and fitting summary'!O20</f>
        <v>1.2187659990874384</v>
      </c>
      <c r="P18">
        <f>'Raw data and fitting summary'!P20</f>
        <v>1.0297968818383665</v>
      </c>
      <c r="Q18">
        <f>'Raw data and fitting summary'!Q20</f>
        <v>0.86261231913587311</v>
      </c>
      <c r="R18">
        <f>'Raw data and fitting summary'!R20</f>
        <v>0.71709036963745676</v>
      </c>
      <c r="X18">
        <f t="shared" si="8"/>
        <v>3.2731829118374862</v>
      </c>
      <c r="Y18">
        <f t="shared" si="9"/>
        <v>3.0540941175689595</v>
      </c>
      <c r="Z18">
        <f t="shared" si="10"/>
        <v>3.003829181925084</v>
      </c>
      <c r="AA18">
        <f t="shared" si="11"/>
        <v>2.9432778105389943</v>
      </c>
      <c r="AB18">
        <f t="shared" si="12"/>
        <v>2.870937153303132</v>
      </c>
      <c r="AC18">
        <f t="shared" si="13"/>
        <v>2.7853629238545277</v>
      </c>
      <c r="AD18">
        <f t="shared" si="14"/>
        <v>2.6853113394617565</v>
      </c>
      <c r="AE18">
        <f t="shared" si="15"/>
        <v>2.5699203604169445</v>
      </c>
      <c r="AF18">
        <f t="shared" si="16"/>
        <v>2.4389164817856028</v>
      </c>
      <c r="AG18">
        <f t="shared" si="17"/>
        <v>2.2928185118465163</v>
      </c>
      <c r="AH18">
        <f t="shared" si="18"/>
        <v>2.1330954745636634</v>
      </c>
      <c r="AI18">
        <f t="shared" si="19"/>
        <v>1.9622287377214194</v>
      </c>
      <c r="AJ18">
        <f t="shared" si="20"/>
        <v>1.7836361200976221</v>
      </c>
      <c r="AK18">
        <f t="shared" si="21"/>
        <v>1.6014417208190561</v>
      </c>
      <c r="AL18">
        <f t="shared" si="22"/>
        <v>1.4201148208330685</v>
      </c>
      <c r="AM18">
        <f t="shared" si="23"/>
        <v>1.2440406390484029</v>
      </c>
      <c r="AO18">
        <f t="shared" si="24"/>
        <v>3.2731829118374862</v>
      </c>
      <c r="AP18">
        <f t="shared" si="4"/>
        <v>3.0540941175689595</v>
      </c>
      <c r="AQ18">
        <f t="shared" si="4"/>
        <v>3.003829181925084</v>
      </c>
      <c r="AR18">
        <f t="shared" si="4"/>
        <v>2.9432778105389943</v>
      </c>
      <c r="AS18">
        <f t="shared" si="4"/>
        <v>2.870937153303132</v>
      </c>
      <c r="AT18">
        <f t="shared" si="4"/>
        <v>2.7853629238545277</v>
      </c>
      <c r="AU18">
        <f t="shared" si="4"/>
        <v>2.6853113394617565</v>
      </c>
      <c r="AV18">
        <f t="shared" si="4"/>
        <v>2.5699203604169445</v>
      </c>
      <c r="AW18">
        <f t="shared" si="4"/>
        <v>2.4389164817856028</v>
      </c>
      <c r="AX18">
        <f t="shared" si="4"/>
        <v>2.2928185118465163</v>
      </c>
      <c r="AY18">
        <f t="shared" si="4"/>
        <v>2.1330954745636634</v>
      </c>
      <c r="AZ18">
        <f t="shared" si="4"/>
        <v>1.9622287377214194</v>
      </c>
      <c r="BA18">
        <f t="shared" si="4"/>
        <v>1.7836361200976221</v>
      </c>
      <c r="BB18">
        <f t="shared" si="4"/>
        <v>1.6014417208190561</v>
      </c>
      <c r="BC18">
        <f t="shared" si="4"/>
        <v>1.4201148208330685</v>
      </c>
      <c r="BD18">
        <f t="shared" si="4"/>
        <v>1.2440406390484029</v>
      </c>
      <c r="BF18">
        <f t="shared" si="25"/>
        <v>1.7127928379955559</v>
      </c>
      <c r="BG18">
        <f t="shared" si="25"/>
        <v>0.42230903497320654</v>
      </c>
      <c r="BH18">
        <f t="shared" si="5"/>
        <v>0.28174301298151427</v>
      </c>
      <c r="BI18">
        <f t="shared" si="5"/>
        <v>0.16022831849264346</v>
      </c>
      <c r="BJ18">
        <f t="shared" si="5"/>
        <v>6.812518149904527E-2</v>
      </c>
      <c r="BK18">
        <f t="shared" si="5"/>
        <v>1.3681388245450017E-2</v>
      </c>
      <c r="BL18">
        <f t="shared" si="5"/>
        <v>7.0908172641911027E-4</v>
      </c>
      <c r="BM18">
        <f t="shared" si="5"/>
        <v>2.6808729423325468E-2</v>
      </c>
      <c r="BN18">
        <f t="shared" si="5"/>
        <v>8.2980830784007531E-2</v>
      </c>
      <c r="BO18">
        <f t="shared" si="5"/>
        <v>0.15512050084119913</v>
      </c>
      <c r="BP18">
        <f t="shared" si="5"/>
        <v>0.22716555907536787</v>
      </c>
      <c r="BQ18">
        <f t="shared" si="5"/>
        <v>0.28490222257217712</v>
      </c>
      <c r="BR18">
        <f t="shared" si="5"/>
        <v>0.31907825361005948</v>
      </c>
      <c r="BS18">
        <f t="shared" si="5"/>
        <v>0.32677782193325855</v>
      </c>
      <c r="BT18">
        <f t="shared" si="5"/>
        <v>0.31080903939863136</v>
      </c>
      <c r="BU18">
        <f t="shared" si="5"/>
        <v>0.27767658643226872</v>
      </c>
      <c r="BW18">
        <f t="shared" si="26"/>
        <v>0.39983623003808838</v>
      </c>
      <c r="BX18">
        <f t="shared" si="6"/>
        <v>0.2127809629325487</v>
      </c>
      <c r="BY18">
        <f t="shared" si="6"/>
        <v>0.1767060199894992</v>
      </c>
      <c r="BZ18">
        <f t="shared" si="6"/>
        <v>0.13599983492553</v>
      </c>
      <c r="CA18">
        <f t="shared" si="6"/>
        <v>9.0913871141813138E-2</v>
      </c>
      <c r="CB18">
        <f t="shared" si="6"/>
        <v>4.1993617998392796E-2</v>
      </c>
      <c r="CC18">
        <f t="shared" si="6"/>
        <v>9.9163877669959863E-3</v>
      </c>
      <c r="CD18">
        <f t="shared" si="6"/>
        <v>6.3711591031588771E-2</v>
      </c>
      <c r="CE18">
        <f t="shared" si="6"/>
        <v>0.11811143898856256</v>
      </c>
      <c r="CF18">
        <f t="shared" si="6"/>
        <v>0.17177696278838009</v>
      </c>
      <c r="CG18">
        <f t="shared" si="6"/>
        <v>0.22344001386688081</v>
      </c>
      <c r="CH18">
        <f t="shared" si="6"/>
        <v>0.27201840312150188</v>
      </c>
      <c r="CI18">
        <f t="shared" si="6"/>
        <v>0.31669582974091548</v>
      </c>
      <c r="CJ18">
        <f t="shared" si="6"/>
        <v>0.35695637971035393</v>
      </c>
      <c r="CK18">
        <f t="shared" si="6"/>
        <v>0.39257565199562738</v>
      </c>
      <c r="CL18">
        <f t="shared" si="6"/>
        <v>0.42357962663826104</v>
      </c>
      <c r="CN18">
        <f t="shared" si="27"/>
        <v>0.39983623003808838</v>
      </c>
      <c r="CO18">
        <f t="shared" si="7"/>
        <v>0.2127809629325487</v>
      </c>
      <c r="CP18">
        <f t="shared" si="7"/>
        <v>0.1767060199894992</v>
      </c>
      <c r="CQ18">
        <f t="shared" si="7"/>
        <v>0.13599983492553</v>
      </c>
      <c r="CR18">
        <f t="shared" si="7"/>
        <v>9.0913871141813138E-2</v>
      </c>
      <c r="CS18">
        <f t="shared" si="7"/>
        <v>4.1993617998392796E-2</v>
      </c>
      <c r="CT18">
        <f t="shared" si="7"/>
        <v>9.9163877669959863E-3</v>
      </c>
      <c r="CU18">
        <f t="shared" si="7"/>
        <v>6.3711591031588771E-2</v>
      </c>
      <c r="CV18">
        <f t="shared" si="7"/>
        <v>0.11811143898856256</v>
      </c>
      <c r="CW18">
        <f t="shared" si="7"/>
        <v>0.17177696278838009</v>
      </c>
      <c r="CX18">
        <f t="shared" si="7"/>
        <v>0.22344001386688081</v>
      </c>
      <c r="CY18">
        <f t="shared" si="7"/>
        <v>0.27201840312150188</v>
      </c>
      <c r="CZ18">
        <f t="shared" si="7"/>
        <v>0.31669582974091548</v>
      </c>
      <c r="DA18">
        <f t="shared" si="7"/>
        <v>0.35695637971035393</v>
      </c>
      <c r="DB18">
        <f t="shared" si="7"/>
        <v>0.39257565199562738</v>
      </c>
      <c r="DC18">
        <f t="shared" si="7"/>
        <v>0.42357962663826104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15.005095275928621</v>
      </c>
      <c r="AP20">
        <f t="shared" ref="AP20:BD34" si="30">IFERROR(Y4, NA())</f>
        <v>14.000737034903199</v>
      </c>
      <c r="AQ20">
        <f t="shared" si="30"/>
        <v>13.770309903670446</v>
      </c>
      <c r="AR20">
        <f t="shared" si="30"/>
        <v>13.492727158920522</v>
      </c>
      <c r="AS20">
        <f t="shared" si="30"/>
        <v>13.161099357057761</v>
      </c>
      <c r="AT20">
        <f t="shared" si="30"/>
        <v>12.768805525449174</v>
      </c>
      <c r="AU20">
        <f t="shared" si="30"/>
        <v>12.310143850633585</v>
      </c>
      <c r="AV20">
        <f t="shared" si="30"/>
        <v>11.781162525365058</v>
      </c>
      <c r="AW20">
        <f t="shared" si="30"/>
        <v>11.180607734103498</v>
      </c>
      <c r="AX20">
        <f t="shared" si="30"/>
        <v>10.510857824733142</v>
      </c>
      <c r="AY20">
        <f t="shared" si="30"/>
        <v>9.7786471732836393</v>
      </c>
      <c r="AZ20">
        <f t="shared" si="30"/>
        <v>8.9953509949574499</v>
      </c>
      <c r="BA20">
        <f t="shared" si="30"/>
        <v>8.1766374322869808</v>
      </c>
      <c r="BB20">
        <f t="shared" si="30"/>
        <v>7.3414123948995194</v>
      </c>
      <c r="BC20">
        <f t="shared" si="30"/>
        <v>6.5101641928700413</v>
      </c>
      <c r="BD20">
        <f t="shared" si="30"/>
        <v>5.7029957747058013</v>
      </c>
      <c r="BE20">
        <f t="shared" ref="BE20:BE34" si="31">IFERROR(AO52,NA())</f>
        <v>13.636363636363635</v>
      </c>
      <c r="BF20">
        <f t="shared" ref="BF20:BF34" si="32">IFERROR(AP52,NA())</f>
        <v>13.151003698459908</v>
      </c>
      <c r="BG20">
        <f t="shared" ref="BG20:BG34" si="33">IFERROR(AQ52,NA())</f>
        <v>13.035014676702176</v>
      </c>
      <c r="BH20">
        <f t="shared" ref="BH20:BH34" si="34">IFERROR(AR52,NA())</f>
        <v>12.892874207685152</v>
      </c>
      <c r="BI20">
        <f t="shared" ref="BI20:BI34" si="35">IFERROR(AS52,NA())</f>
        <v>12.719499297808412</v>
      </c>
      <c r="BJ20">
        <f t="shared" ref="BJ20:BJ34" si="36">IFERROR(AT52,NA())</f>
        <v>12.509229414667967</v>
      </c>
      <c r="BK20">
        <f t="shared" ref="BK20:BK34" si="37">IFERROR(AU52,NA())</f>
        <v>12.255970479300588</v>
      </c>
      <c r="BL20">
        <f t="shared" ref="BL20:BL34" si="38">IFERROR(AV52,NA())</f>
        <v>11.953461738212136</v>
      </c>
      <c r="BM20">
        <f t="shared" ref="BM20:BM34" si="39">IFERROR(AW52,NA())</f>
        <v>11.595697351680682</v>
      </c>
      <c r="BN20">
        <f t="shared" ref="BN20:BN34" si="40">IFERROR(AX52,NA())</f>
        <v>11.177521511283448</v>
      </c>
      <c r="BO20">
        <f t="shared" ref="BO20:BO34" si="41">IFERROR(AY52,NA())</f>
        <v>10.695386613544416</v>
      </c>
      <c r="BP20">
        <f t="shared" ref="BP20:BP34" si="42">IFERROR(AZ52,NA())</f>
        <v>10.148215995670094</v>
      </c>
      <c r="BQ20">
        <f t="shared" ref="BQ20:BQ34" si="43">IFERROR(BA52,NA())</f>
        <v>9.5382508315398162</v>
      </c>
      <c r="BR20">
        <f t="shared" ref="BR20:BR34" si="44">IFERROR(BB52,NA())</f>
        <v>8.8717015468607823</v>
      </c>
      <c r="BS20">
        <f t="shared" ref="BS20:BS34" si="45">IFERROR(BC52,NA())</f>
        <v>8.1589958158995817</v>
      </c>
      <c r="BT20">
        <f t="shared" ref="BT20:BT34" si="46">IFERROR(BD52,NA())</f>
        <v>7.414448669201521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15.005095275928621</v>
      </c>
      <c r="AA21">
        <f t="shared" ref="AA21:AA35" si="49">X4-C4</f>
        <v>1.3687316395649862</v>
      </c>
      <c r="AB21">
        <f>IFERROR(AA21,"")</f>
        <v>1.3687316395649862</v>
      </c>
      <c r="AC21">
        <v>1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14.411039919430653</v>
      </c>
      <c r="AP21">
        <f t="shared" si="30"/>
        <v>13.446444464442395</v>
      </c>
      <c r="AQ21">
        <f t="shared" si="30"/>
        <v>13.22513999914905</v>
      </c>
      <c r="AR21">
        <f t="shared" si="30"/>
        <v>12.958546822499679</v>
      </c>
      <c r="AS21">
        <f t="shared" si="30"/>
        <v>12.640048245639326</v>
      </c>
      <c r="AT21">
        <f t="shared" si="30"/>
        <v>12.263285421845266</v>
      </c>
      <c r="AU21">
        <f t="shared" si="30"/>
        <v>11.822782273832345</v>
      </c>
      <c r="AV21">
        <f t="shared" si="30"/>
        <v>11.314743447360696</v>
      </c>
      <c r="AW21">
        <f t="shared" si="30"/>
        <v>10.737964765751153</v>
      </c>
      <c r="AX21">
        <f t="shared" si="30"/>
        <v>10.094730417519136</v>
      </c>
      <c r="AY21">
        <f t="shared" si="30"/>
        <v>9.3915081631160842</v>
      </c>
      <c r="AZ21">
        <f t="shared" si="30"/>
        <v>8.6392228702192959</v>
      </c>
      <c r="BA21">
        <f t="shared" si="30"/>
        <v>7.8529223758031907</v>
      </c>
      <c r="BB21">
        <f t="shared" si="30"/>
        <v>7.0507640999535388</v>
      </c>
      <c r="BC21">
        <f t="shared" si="30"/>
        <v>6.252425215586781</v>
      </c>
      <c r="BD21">
        <f t="shared" si="30"/>
        <v>5.4772127906094479</v>
      </c>
      <c r="BE21">
        <f t="shared" si="31"/>
        <v>13.333333333333332</v>
      </c>
      <c r="BF21">
        <f t="shared" si="32"/>
        <v>12.776231340023458</v>
      </c>
      <c r="BG21">
        <f t="shared" si="33"/>
        <v>12.644154768302091</v>
      </c>
      <c r="BH21">
        <f t="shared" si="34"/>
        <v>12.482850154113734</v>
      </c>
      <c r="BI21">
        <f t="shared" si="35"/>
        <v>12.286916113876226</v>
      </c>
      <c r="BJ21">
        <f t="shared" si="36"/>
        <v>12.050481770855404</v>
      </c>
      <c r="BK21">
        <f t="shared" si="37"/>
        <v>11.767434183444381</v>
      </c>
      <c r="BL21">
        <f t="shared" si="38"/>
        <v>11.431789870204465</v>
      </c>
      <c r="BM21">
        <f t="shared" si="39"/>
        <v>11.038233360978353</v>
      </c>
      <c r="BN21">
        <f t="shared" si="40"/>
        <v>10.582821486579244</v>
      </c>
      <c r="BO21">
        <f t="shared" si="41"/>
        <v>10.063809714518101</v>
      </c>
      <c r="BP21">
        <f t="shared" si="42"/>
        <v>9.4824987113527381</v>
      </c>
      <c r="BQ21">
        <f t="shared" si="43"/>
        <v>8.8439385006122713</v>
      </c>
      <c r="BR21">
        <f t="shared" si="44"/>
        <v>8.1572892700271904</v>
      </c>
      <c r="BS21">
        <f t="shared" si="45"/>
        <v>7.4356530028598655</v>
      </c>
      <c r="BT21">
        <f t="shared" si="46"/>
        <v>6.6952789699570818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14.411039919430653</v>
      </c>
      <c r="AA22">
        <f t="shared" si="49"/>
        <v>1.077706586097321</v>
      </c>
      <c r="AB22">
        <f t="shared" ref="AB22:AB85" si="54">IFERROR(AA22,"")</f>
        <v>1.077706586097321</v>
      </c>
      <c r="AC22">
        <v>1</v>
      </c>
      <c r="AM22">
        <f t="shared" si="29"/>
        <v>0.64000000000000012</v>
      </c>
      <c r="AN22">
        <f t="shared" si="50"/>
        <v>0.64000000000000012</v>
      </c>
      <c r="AO22">
        <f t="shared" si="51"/>
        <v>13.731498242606955</v>
      </c>
      <c r="AP22">
        <f t="shared" si="30"/>
        <v>12.812387556004873</v>
      </c>
      <c r="AQ22">
        <f t="shared" si="30"/>
        <v>12.601518535223153</v>
      </c>
      <c r="AR22">
        <f t="shared" si="30"/>
        <v>12.347496357981381</v>
      </c>
      <c r="AS22">
        <f t="shared" si="30"/>
        <v>12.044016340378077</v>
      </c>
      <c r="AT22">
        <f t="shared" si="30"/>
        <v>11.685019482293447</v>
      </c>
      <c r="AU22">
        <f t="shared" si="30"/>
        <v>11.265287926720793</v>
      </c>
      <c r="AV22">
        <f t="shared" si="30"/>
        <v>10.781205286475966</v>
      </c>
      <c r="AW22">
        <f t="shared" si="30"/>
        <v>10.231624166919433</v>
      </c>
      <c r="AX22">
        <f t="shared" si="30"/>
        <v>9.6187210473865239</v>
      </c>
      <c r="AY22">
        <f t="shared" si="30"/>
        <v>8.9486587059813161</v>
      </c>
      <c r="AZ22">
        <f t="shared" si="30"/>
        <v>8.2318468565169898</v>
      </c>
      <c r="BA22">
        <f t="shared" si="30"/>
        <v>7.4826237666081337</v>
      </c>
      <c r="BB22">
        <f t="shared" si="30"/>
        <v>6.7182906569433234</v>
      </c>
      <c r="BC22">
        <f t="shared" si="30"/>
        <v>5.9575968382476896</v>
      </c>
      <c r="BD22">
        <f t="shared" si="30"/>
        <v>5.2189389682579792</v>
      </c>
      <c r="BE22">
        <f t="shared" si="31"/>
        <v>12.972972972972974</v>
      </c>
      <c r="BF22">
        <f t="shared" si="32"/>
        <v>12.336770530306541</v>
      </c>
      <c r="BG22">
        <f t="shared" si="33"/>
        <v>12.187351754593738</v>
      </c>
      <c r="BH22">
        <f t="shared" si="34"/>
        <v>12.00559218454309</v>
      </c>
      <c r="BI22">
        <f t="shared" si="35"/>
        <v>11.785877106295818</v>
      </c>
      <c r="BJ22">
        <f t="shared" si="36"/>
        <v>11.522289449694545</v>
      </c>
      <c r="BK22">
        <f t="shared" si="37"/>
        <v>11.20893383600284</v>
      </c>
      <c r="BL22">
        <f t="shared" si="38"/>
        <v>10.840419161273189</v>
      </c>
      <c r="BM22">
        <f t="shared" si="39"/>
        <v>10.412505891609422</v>
      </c>
      <c r="BN22">
        <f t="shared" si="40"/>
        <v>9.9228874605132678</v>
      </c>
      <c r="BO22">
        <f t="shared" si="41"/>
        <v>9.3720216796489169</v>
      </c>
      <c r="BP22">
        <f t="shared" si="42"/>
        <v>8.7638676970578118</v>
      </c>
      <c r="BQ22">
        <f t="shared" si="43"/>
        <v>8.1063385331684348</v>
      </c>
      <c r="BR22">
        <f t="shared" si="44"/>
        <v>7.4112784455318552</v>
      </c>
      <c r="BS22">
        <f t="shared" si="45"/>
        <v>6.6938425230637204</v>
      </c>
      <c r="BT22">
        <f t="shared" si="46"/>
        <v>5.9712918660287091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13.731498242606955</v>
      </c>
      <c r="AA23">
        <f t="shared" si="49"/>
        <v>0.75852526963398148</v>
      </c>
      <c r="AB23">
        <f t="shared" si="54"/>
        <v>0.75852526963398148</v>
      </c>
      <c r="AC23">
        <v>1</v>
      </c>
      <c r="AM23">
        <f t="shared" si="29"/>
        <v>0.51200000000000012</v>
      </c>
      <c r="AN23">
        <f t="shared" si="50"/>
        <v>0.51200000000000012</v>
      </c>
      <c r="AO23">
        <f t="shared" si="51"/>
        <v>12.967176504318287</v>
      </c>
      <c r="AP23">
        <f t="shared" si="30"/>
        <v>12.099225295382208</v>
      </c>
      <c r="AQ23">
        <f t="shared" si="30"/>
        <v>11.900093651954913</v>
      </c>
      <c r="AR23">
        <f t="shared" si="30"/>
        <v>11.660210840180987</v>
      </c>
      <c r="AS23">
        <f t="shared" si="30"/>
        <v>11.373623107053291</v>
      </c>
      <c r="AT23">
        <f t="shared" si="30"/>
        <v>11.034608708112124</v>
      </c>
      <c r="AU23">
        <f t="shared" si="30"/>
        <v>10.638240222359082</v>
      </c>
      <c r="AV23">
        <f t="shared" si="30"/>
        <v>10.181102557711982</v>
      </c>
      <c r="AW23">
        <f t="shared" si="30"/>
        <v>9.662112185735106</v>
      </c>
      <c r="AX23">
        <f t="shared" si="30"/>
        <v>9.0833244387163443</v>
      </c>
      <c r="AY23">
        <f t="shared" si="30"/>
        <v>8.4505590626164615</v>
      </c>
      <c r="AZ23">
        <f t="shared" si="30"/>
        <v>7.773646346453444</v>
      </c>
      <c r="BA23">
        <f t="shared" si="30"/>
        <v>7.0661264621473325</v>
      </c>
      <c r="BB23">
        <f t="shared" si="30"/>
        <v>6.344337610995983</v>
      </c>
      <c r="BC23">
        <f t="shared" si="30"/>
        <v>5.6259854808428873</v>
      </c>
      <c r="BD23">
        <f t="shared" si="30"/>
        <v>4.9284427358902514</v>
      </c>
      <c r="BE23">
        <f t="shared" si="31"/>
        <v>12.549019607843137</v>
      </c>
      <c r="BF23">
        <f t="shared" si="32"/>
        <v>11.828205764190246</v>
      </c>
      <c r="BG23">
        <f t="shared" si="33"/>
        <v>11.660757711501745</v>
      </c>
      <c r="BH23">
        <f t="shared" si="34"/>
        <v>11.457998770285137</v>
      </c>
      <c r="BI23">
        <f t="shared" si="35"/>
        <v>11.214254912798777</v>
      </c>
      <c r="BJ23">
        <f t="shared" si="36"/>
        <v>10.923780497270378</v>
      </c>
      <c r="BK23">
        <f t="shared" si="37"/>
        <v>10.581184898748486</v>
      </c>
      <c r="BL23">
        <f t="shared" si="38"/>
        <v>10.182019620425985</v>
      </c>
      <c r="BM23">
        <f t="shared" si="39"/>
        <v>9.7235068955545625</v>
      </c>
      <c r="BN23">
        <f t="shared" si="40"/>
        <v>9.2053426581408822</v>
      </c>
      <c r="BO23">
        <f t="shared" si="41"/>
        <v>8.6304485100249835</v>
      </c>
      <c r="BP23">
        <f t="shared" si="42"/>
        <v>8.0054971080141684</v>
      </c>
      <c r="BQ23">
        <f t="shared" si="43"/>
        <v>7.3410210136726519</v>
      </c>
      <c r="BR23">
        <f t="shared" si="44"/>
        <v>6.6509630040182905</v>
      </c>
      <c r="BS23">
        <f t="shared" si="45"/>
        <v>5.9516429014259149</v>
      </c>
      <c r="BT23">
        <f t="shared" si="46"/>
        <v>5.2602739726027412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12.967176504318287</v>
      </c>
      <c r="AA24">
        <f t="shared" si="49"/>
        <v>0.41815689647514986</v>
      </c>
      <c r="AB24">
        <f t="shared" si="54"/>
        <v>0.41815689647514986</v>
      </c>
      <c r="AC24">
        <v>1</v>
      </c>
      <c r="AM24">
        <f t="shared" si="29"/>
        <v>0.40960000000000013</v>
      </c>
      <c r="AN24">
        <f t="shared" si="50"/>
        <v>0.40960000000000013</v>
      </c>
      <c r="AO24">
        <f t="shared" si="51"/>
        <v>12.123644631858111</v>
      </c>
      <c r="AP24">
        <f t="shared" si="30"/>
        <v>11.312154789684033</v>
      </c>
      <c r="AQ24">
        <f t="shared" si="30"/>
        <v>11.125976921351135</v>
      </c>
      <c r="AR24">
        <f t="shared" si="30"/>
        <v>10.901698801725827</v>
      </c>
      <c r="AS24">
        <f t="shared" si="30"/>
        <v>10.633753977258225</v>
      </c>
      <c r="AT24">
        <f t="shared" si="30"/>
        <v>10.316792910484979</v>
      </c>
      <c r="AU24">
        <f t="shared" si="30"/>
        <v>9.9462087156190169</v>
      </c>
      <c r="AV24">
        <f t="shared" si="30"/>
        <v>9.5188084568060596</v>
      </c>
      <c r="AW24">
        <f t="shared" si="30"/>
        <v>9.0335790905590478</v>
      </c>
      <c r="AX24">
        <f t="shared" si="30"/>
        <v>8.4924422470995289</v>
      </c>
      <c r="AY24">
        <f t="shared" si="30"/>
        <v>7.9008390902654764</v>
      </c>
      <c r="AZ24">
        <f t="shared" si="30"/>
        <v>7.2679604358557599</v>
      </c>
      <c r="BA24">
        <f t="shared" si="30"/>
        <v>6.606465649813158</v>
      </c>
      <c r="BB24">
        <f t="shared" si="30"/>
        <v>5.9316301119702093</v>
      </c>
      <c r="BC24">
        <f t="shared" si="30"/>
        <v>5.2600077319082006</v>
      </c>
      <c r="BD24">
        <f t="shared" si="30"/>
        <v>4.6078410591926442</v>
      </c>
      <c r="BE24">
        <f t="shared" si="31"/>
        <v>12.05651491365777</v>
      </c>
      <c r="BF24">
        <f t="shared" si="32"/>
        <v>11.248573889001689</v>
      </c>
      <c r="BG24">
        <f t="shared" si="33"/>
        <v>11.063229348725608</v>
      </c>
      <c r="BH24">
        <f t="shared" si="34"/>
        <v>10.839964574182137</v>
      </c>
      <c r="BI24">
        <f t="shared" si="35"/>
        <v>10.573243974598155</v>
      </c>
      <c r="BJ24">
        <f t="shared" si="36"/>
        <v>10.257750176315156</v>
      </c>
      <c r="BK24">
        <f t="shared" si="37"/>
        <v>9.8889077160788315</v>
      </c>
      <c r="BL24">
        <f t="shared" si="38"/>
        <v>9.4635513393652708</v>
      </c>
      <c r="BM24">
        <f t="shared" si="39"/>
        <v>8.9806879872720522</v>
      </c>
      <c r="BN24">
        <f t="shared" si="40"/>
        <v>8.4422469323783424</v>
      </c>
      <c r="BO24">
        <f t="shared" si="41"/>
        <v>7.8536599351655196</v>
      </c>
      <c r="BP24">
        <f t="shared" si="42"/>
        <v>7.2240876087332273</v>
      </c>
      <c r="BQ24">
        <f t="shared" si="43"/>
        <v>6.5661367282224452</v>
      </c>
      <c r="BR24">
        <f t="shared" si="44"/>
        <v>5.8950093172322759</v>
      </c>
      <c r="BS24">
        <f t="shared" si="45"/>
        <v>5.2271703961215064</v>
      </c>
      <c r="BT24">
        <f t="shared" si="46"/>
        <v>4.5787663379958738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12.123644631858111</v>
      </c>
      <c r="AA25">
        <f t="shared" si="49"/>
        <v>6.7129718200341415E-2</v>
      </c>
      <c r="AB25">
        <f t="shared" si="54"/>
        <v>6.7129718200341415E-2</v>
      </c>
      <c r="AC25">
        <v>1</v>
      </c>
      <c r="AM25">
        <f t="shared" si="29"/>
        <v>0.32768000000000014</v>
      </c>
      <c r="AN25">
        <f t="shared" si="50"/>
        <v>0.32768000000000014</v>
      </c>
      <c r="AO25">
        <f t="shared" si="51"/>
        <v>11.211954189079174</v>
      </c>
      <c r="AP25">
        <f t="shared" si="30"/>
        <v>10.461487872089775</v>
      </c>
      <c r="AQ25">
        <f t="shared" si="30"/>
        <v>10.2893104622304</v>
      </c>
      <c r="AR25">
        <f t="shared" si="30"/>
        <v>10.081897915986342</v>
      </c>
      <c r="AS25">
        <f t="shared" si="30"/>
        <v>9.8341023736098094</v>
      </c>
      <c r="AT25">
        <f t="shared" si="30"/>
        <v>9.5409765794864114</v>
      </c>
      <c r="AU25">
        <f t="shared" si="30"/>
        <v>9.19826008273958</v>
      </c>
      <c r="AV25">
        <f t="shared" si="30"/>
        <v>8.803000054280874</v>
      </c>
      <c r="AW25">
        <f t="shared" si="30"/>
        <v>8.3542596308556103</v>
      </c>
      <c r="AX25">
        <f t="shared" si="30"/>
        <v>7.8538159373026142</v>
      </c>
      <c r="AY25">
        <f t="shared" si="30"/>
        <v>7.3067009653652182</v>
      </c>
      <c r="AZ25">
        <f t="shared" si="30"/>
        <v>6.7214143872811256</v>
      </c>
      <c r="BA25">
        <f t="shared" si="30"/>
        <v>6.1096635926450675</v>
      </c>
      <c r="BB25">
        <f t="shared" si="30"/>
        <v>5.4855752623441711</v>
      </c>
      <c r="BC25">
        <f t="shared" si="30"/>
        <v>4.8644584623822222</v>
      </c>
      <c r="BD25">
        <f t="shared" si="30"/>
        <v>4.2613343128243732</v>
      </c>
      <c r="BE25">
        <f t="shared" si="31"/>
        <v>11.49270482603816</v>
      </c>
      <c r="BF25">
        <f t="shared" si="32"/>
        <v>10.599310355349697</v>
      </c>
      <c r="BG25">
        <f t="shared" si="33"/>
        <v>10.397250734546587</v>
      </c>
      <c r="BH25">
        <f t="shared" si="34"/>
        <v>10.155257688662546</v>
      </c>
      <c r="BI25">
        <f t="shared" si="35"/>
        <v>9.8681594424860446</v>
      </c>
      <c r="BJ25">
        <f t="shared" si="36"/>
        <v>9.5313351955948722</v>
      </c>
      <c r="BK25">
        <f t="shared" si="37"/>
        <v>9.1413160496776271</v>
      </c>
      <c r="BL25">
        <f t="shared" si="38"/>
        <v>8.6964939106610863</v>
      </c>
      <c r="BM25">
        <f t="shared" si="39"/>
        <v>8.1978531058174369</v>
      </c>
      <c r="BN25">
        <f t="shared" si="40"/>
        <v>7.6495867400866979</v>
      </c>
      <c r="BO25">
        <f t="shared" si="41"/>
        <v>7.0594252975037257</v>
      </c>
      <c r="BP25">
        <f t="shared" si="42"/>
        <v>6.4385153639975714</v>
      </c>
      <c r="BQ25">
        <f t="shared" si="43"/>
        <v>5.800759932087419</v>
      </c>
      <c r="BR25">
        <f t="shared" si="44"/>
        <v>5.1616612235887516</v>
      </c>
      <c r="BS25">
        <f t="shared" si="45"/>
        <v>4.5368516957528371</v>
      </c>
      <c r="BT25">
        <f t="shared" si="46"/>
        <v>3.9405989442005049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11.211954189079174</v>
      </c>
      <c r="AA26">
        <f t="shared" si="49"/>
        <v>-0.28075063695898628</v>
      </c>
      <c r="AB26">
        <f t="shared" si="54"/>
        <v>-0.28075063695898628</v>
      </c>
      <c r="AC26">
        <v>1</v>
      </c>
      <c r="AM26">
        <f t="shared" si="29"/>
        <v>0.2621440000000001</v>
      </c>
      <c r="AN26">
        <f t="shared" si="50"/>
        <v>0.2621440000000001</v>
      </c>
      <c r="AO26">
        <f t="shared" si="51"/>
        <v>10.248594383218341</v>
      </c>
      <c r="AP26">
        <f t="shared" si="30"/>
        <v>9.5626100533337581</v>
      </c>
      <c r="AQ26">
        <f t="shared" si="30"/>
        <v>9.4052265672934183</v>
      </c>
      <c r="AR26">
        <f t="shared" si="30"/>
        <v>9.2156354379864194</v>
      </c>
      <c r="AS26">
        <f t="shared" si="30"/>
        <v>8.9891311229527133</v>
      </c>
      <c r="AT26">
        <f t="shared" si="30"/>
        <v>8.7211914474449763</v>
      </c>
      <c r="AU26">
        <f t="shared" si="30"/>
        <v>8.4079220294324575</v>
      </c>
      <c r="AV26">
        <f t="shared" si="30"/>
        <v>8.0466237544610628</v>
      </c>
      <c r="AW26">
        <f t="shared" si="30"/>
        <v>7.6364402569652645</v>
      </c>
      <c r="AX26">
        <f t="shared" si="30"/>
        <v>7.1789959666683991</v>
      </c>
      <c r="AY26">
        <f t="shared" si="30"/>
        <v>6.6788905137016163</v>
      </c>
      <c r="AZ26">
        <f t="shared" si="30"/>
        <v>6.1438932567053017</v>
      </c>
      <c r="BA26">
        <f t="shared" si="30"/>
        <v>5.5847056563899828</v>
      </c>
      <c r="BB26">
        <f t="shared" si="30"/>
        <v>5.0142405930575062</v>
      </c>
      <c r="BC26">
        <f t="shared" si="30"/>
        <v>4.4464917385703142</v>
      </c>
      <c r="BD26">
        <f t="shared" si="30"/>
        <v>3.8951895599043871</v>
      </c>
      <c r="BE26">
        <f t="shared" si="31"/>
        <v>10.858001237076964</v>
      </c>
      <c r="BF26">
        <f t="shared" si="32"/>
        <v>9.886037322978007</v>
      </c>
      <c r="BG26">
        <f t="shared" si="33"/>
        <v>9.6696406409349063</v>
      </c>
      <c r="BH26">
        <f t="shared" si="34"/>
        <v>9.4121120488597505</v>
      </c>
      <c r="BI26">
        <f t="shared" si="35"/>
        <v>9.1088698555354597</v>
      </c>
      <c r="BJ26">
        <f t="shared" si="36"/>
        <v>8.7562313119101525</v>
      </c>
      <c r="BK26">
        <f t="shared" si="37"/>
        <v>8.3520569670350575</v>
      </c>
      <c r="BL26">
        <f t="shared" si="38"/>
        <v>7.8964469614572561</v>
      </c>
      <c r="BM26">
        <f t="shared" si="39"/>
        <v>7.3923736234313449</v>
      </c>
      <c r="BN26">
        <f t="shared" si="40"/>
        <v>6.8460941470440178</v>
      </c>
      <c r="BO26">
        <f t="shared" si="41"/>
        <v>6.2671812271869252</v>
      </c>
      <c r="BP26">
        <f t="shared" si="42"/>
        <v>5.6680598508742763</v>
      </c>
      <c r="BQ26">
        <f t="shared" si="43"/>
        <v>5.0630470815963244</v>
      </c>
      <c r="BR26">
        <f t="shared" si="44"/>
        <v>4.4670296501106419</v>
      </c>
      <c r="BS26">
        <f t="shared" si="45"/>
        <v>3.8940277630840603</v>
      </c>
      <c r="BT26">
        <f t="shared" si="46"/>
        <v>3.3559311351771521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10.248594383218341</v>
      </c>
      <c r="AA27">
        <f t="shared" si="49"/>
        <v>-0.60940685385862281</v>
      </c>
      <c r="AB27">
        <f t="shared" si="54"/>
        <v>-0.60940685385862281</v>
      </c>
      <c r="AC27">
        <v>1</v>
      </c>
      <c r="AM27">
        <f t="shared" si="29"/>
        <v>0.2097152000000001</v>
      </c>
      <c r="AN27">
        <f t="shared" si="50"/>
        <v>0.2097152000000001</v>
      </c>
      <c r="AO27">
        <f t="shared" si="51"/>
        <v>9.254618718735081</v>
      </c>
      <c r="AP27">
        <f t="shared" si="30"/>
        <v>8.6351656325143757</v>
      </c>
      <c r="AQ27">
        <f t="shared" si="30"/>
        <v>8.4930462255531918</v>
      </c>
      <c r="AR27">
        <f t="shared" si="30"/>
        <v>8.3218428830671467</v>
      </c>
      <c r="AS27">
        <f t="shared" si="30"/>
        <v>8.1173064368577368</v>
      </c>
      <c r="AT27">
        <f t="shared" si="30"/>
        <v>7.8753533022399713</v>
      </c>
      <c r="AU27">
        <f t="shared" si="30"/>
        <v>7.5924667998047504</v>
      </c>
      <c r="AV27">
        <f t="shared" si="30"/>
        <v>7.2662095928581953</v>
      </c>
      <c r="AW27">
        <f t="shared" si="30"/>
        <v>6.8958083717642271</v>
      </c>
      <c r="AX27">
        <f t="shared" si="30"/>
        <v>6.4827300184349168</v>
      </c>
      <c r="AY27">
        <f t="shared" si="30"/>
        <v>6.0311280608097331</v>
      </c>
      <c r="AZ27">
        <f t="shared" si="30"/>
        <v>5.548018334350326</v>
      </c>
      <c r="BA27">
        <f t="shared" si="30"/>
        <v>5.0430644021665465</v>
      </c>
      <c r="BB27">
        <f t="shared" si="30"/>
        <v>4.5279267690345346</v>
      </c>
      <c r="BC27">
        <f t="shared" si="30"/>
        <v>4.0152419090618077</v>
      </c>
      <c r="BD27">
        <f t="shared" si="30"/>
        <v>3.5174086187995264</v>
      </c>
      <c r="BE27">
        <f t="shared" si="31"/>
        <v>10.156840865414422</v>
      </c>
      <c r="BF27">
        <f t="shared" si="32"/>
        <v>9.1189691636585888</v>
      </c>
      <c r="BG27">
        <f t="shared" si="33"/>
        <v>8.8918176785649443</v>
      </c>
      <c r="BH27">
        <f t="shared" si="34"/>
        <v>8.6233117175415082</v>
      </c>
      <c r="BI27">
        <f t="shared" si="35"/>
        <v>8.3096537503699466</v>
      </c>
      <c r="BJ27">
        <f t="shared" si="36"/>
        <v>7.9482729910739627</v>
      </c>
      <c r="BK27">
        <f t="shared" si="37"/>
        <v>7.5384698226338784</v>
      </c>
      <c r="BL27">
        <f t="shared" si="38"/>
        <v>7.0820430486029329</v>
      </c>
      <c r="BM27">
        <f t="shared" si="39"/>
        <v>6.583764476848688</v>
      </c>
      <c r="BN27">
        <f t="shared" si="40"/>
        <v>6.0515459405667018</v>
      </c>
      <c r="BO27">
        <f t="shared" si="41"/>
        <v>5.4961713723343371</v>
      </c>
      <c r="BP27">
        <f t="shared" si="42"/>
        <v>4.9305509076658902</v>
      </c>
      <c r="BQ27">
        <f t="shared" si="43"/>
        <v>4.3685784851152292</v>
      </c>
      <c r="BR27">
        <f t="shared" si="44"/>
        <v>3.8237947395103271</v>
      </c>
      <c r="BS27">
        <f t="shared" si="45"/>
        <v>3.3081206073212761</v>
      </c>
      <c r="BT27">
        <f t="shared" si="46"/>
        <v>2.8309036415471769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9.254618718735081</v>
      </c>
      <c r="AA28">
        <f t="shared" si="49"/>
        <v>-0.90222214667934075</v>
      </c>
      <c r="AB28">
        <f t="shared" si="54"/>
        <v>-0.90222214667934075</v>
      </c>
      <c r="AC28">
        <v>1</v>
      </c>
      <c r="AM28">
        <f t="shared" si="29"/>
        <v>0.16777216000000009</v>
      </c>
      <c r="AN28">
        <f t="shared" si="50"/>
        <v>0.16777216000000009</v>
      </c>
      <c r="AO28">
        <f t="shared" si="51"/>
        <v>8.2539644473535425</v>
      </c>
      <c r="AP28">
        <f t="shared" si="30"/>
        <v>7.701489633872737</v>
      </c>
      <c r="AQ28">
        <f t="shared" si="30"/>
        <v>7.5747368666342698</v>
      </c>
      <c r="AR28">
        <f t="shared" si="30"/>
        <v>7.4220448600703257</v>
      </c>
      <c r="AS28">
        <f t="shared" si="30"/>
        <v>7.2396238866613567</v>
      </c>
      <c r="AT28">
        <f t="shared" si="30"/>
        <v>7.0238318987085853</v>
      </c>
      <c r="AU28">
        <f t="shared" si="30"/>
        <v>6.7715324572405464</v>
      </c>
      <c r="AV28">
        <f t="shared" si="30"/>
        <v>6.4805517622305855</v>
      </c>
      <c r="AW28">
        <f t="shared" si="30"/>
        <v>6.150200118031913</v>
      </c>
      <c r="AX28">
        <f t="shared" si="30"/>
        <v>5.7817858001682074</v>
      </c>
      <c r="AY28">
        <f t="shared" si="30"/>
        <v>5.3790132369887473</v>
      </c>
      <c r="AZ28">
        <f t="shared" si="30"/>
        <v>4.9481396777902269</v>
      </c>
      <c r="BA28">
        <f t="shared" si="30"/>
        <v>4.4977838143596962</v>
      </c>
      <c r="BB28">
        <f t="shared" si="30"/>
        <v>4.0383453611300819</v>
      </c>
      <c r="BC28">
        <f t="shared" si="30"/>
        <v>3.5810944753270091</v>
      </c>
      <c r="BD28">
        <f t="shared" si="30"/>
        <v>3.1370893354701468</v>
      </c>
      <c r="BE28">
        <f t="shared" si="31"/>
        <v>9.3982227278593875</v>
      </c>
      <c r="BF28">
        <f t="shared" si="32"/>
        <v>8.3127274493154513</v>
      </c>
      <c r="BG28">
        <f t="shared" si="33"/>
        <v>8.0794336827727378</v>
      </c>
      <c r="BH28">
        <f t="shared" si="34"/>
        <v>7.8056066816448073</v>
      </c>
      <c r="BI28">
        <f t="shared" si="35"/>
        <v>7.4883635114834046</v>
      </c>
      <c r="BJ28">
        <f t="shared" si="36"/>
        <v>7.1263198557453595</v>
      </c>
      <c r="BK28">
        <f t="shared" si="37"/>
        <v>6.7201894080180384</v>
      </c>
      <c r="BL28">
        <f t="shared" si="38"/>
        <v>6.2732939991379313</v>
      </c>
      <c r="BM28">
        <f t="shared" si="39"/>
        <v>5.7918439407883566</v>
      </c>
      <c r="BN28">
        <f t="shared" si="40"/>
        <v>5.2848547810547517</v>
      </c>
      <c r="BO28">
        <f t="shared" si="41"/>
        <v>4.7636248061055166</v>
      </c>
      <c r="BP28">
        <f t="shared" si="42"/>
        <v>4.2408022031891308</v>
      </c>
      <c r="BQ28">
        <f t="shared" si="43"/>
        <v>3.7291895484723927</v>
      </c>
      <c r="BR28">
        <f t="shared" si="44"/>
        <v>3.2405173563126128</v>
      </c>
      <c r="BS28">
        <f t="shared" si="45"/>
        <v>2.7844286894864334</v>
      </c>
      <c r="BT28">
        <f t="shared" si="46"/>
        <v>2.3678483037889322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8.2539644473535425</v>
      </c>
      <c r="AA29">
        <f t="shared" si="49"/>
        <v>-1.144258280505845</v>
      </c>
      <c r="AB29">
        <f t="shared" si="54"/>
        <v>-1.144258280505845</v>
      </c>
      <c r="AC29">
        <v>1</v>
      </c>
      <c r="AM29">
        <f t="shared" si="29"/>
        <v>0.13421772800000006</v>
      </c>
      <c r="AN29">
        <f t="shared" si="50"/>
        <v>0.13421772800000006</v>
      </c>
      <c r="AO29">
        <f t="shared" si="51"/>
        <v>7.2712155707949604</v>
      </c>
      <c r="AP29">
        <f t="shared" si="30"/>
        <v>6.7845205417726708</v>
      </c>
      <c r="AQ29">
        <f t="shared" si="30"/>
        <v>6.6728594484078698</v>
      </c>
      <c r="AR29">
        <f t="shared" si="30"/>
        <v>6.5383475417059147</v>
      </c>
      <c r="AS29">
        <f t="shared" si="30"/>
        <v>6.3776463137382864</v>
      </c>
      <c r="AT29">
        <f t="shared" si="30"/>
        <v>6.187547353067564</v>
      </c>
      <c r="AU29">
        <f t="shared" si="30"/>
        <v>5.9652876572563622</v>
      </c>
      <c r="AV29">
        <f t="shared" si="30"/>
        <v>5.7089522473024772</v>
      </c>
      <c r="AW29">
        <f t="shared" si="30"/>
        <v>5.4179335453858153</v>
      </c>
      <c r="AX29">
        <f t="shared" si="30"/>
        <v>5.093384058694812</v>
      </c>
      <c r="AY29">
        <f t="shared" si="30"/>
        <v>4.7385671520362802</v>
      </c>
      <c r="AZ29">
        <f t="shared" si="30"/>
        <v>4.3589950624457252</v>
      </c>
      <c r="BA29">
        <f t="shared" si="30"/>
        <v>3.9622603069883255</v>
      </c>
      <c r="BB29">
        <f t="shared" si="30"/>
        <v>3.5575243699421901</v>
      </c>
      <c r="BC29">
        <f t="shared" si="30"/>
        <v>3.1547155400983558</v>
      </c>
      <c r="BD29">
        <f t="shared" si="30"/>
        <v>2.7635753665451066</v>
      </c>
      <c r="BE29">
        <f t="shared" si="31"/>
        <v>8.595702542208933</v>
      </c>
      <c r="BF29">
        <f t="shared" si="32"/>
        <v>7.4854564185620935</v>
      </c>
      <c r="BG29">
        <f t="shared" si="33"/>
        <v>7.2513064230263167</v>
      </c>
      <c r="BH29">
        <f t="shared" si="34"/>
        <v>6.9784435482879159</v>
      </c>
      <c r="BI29">
        <f t="shared" si="35"/>
        <v>6.6649455230198305</v>
      </c>
      <c r="BJ29">
        <f t="shared" si="36"/>
        <v>6.3105768573238006</v>
      </c>
      <c r="BK29">
        <f t="shared" si="37"/>
        <v>5.9173051629300994</v>
      </c>
      <c r="BL29">
        <f t="shared" si="38"/>
        <v>5.4896640878191674</v>
      </c>
      <c r="BM29">
        <f t="shared" si="39"/>
        <v>5.0348326276743736</v>
      </c>
      <c r="BN29">
        <f t="shared" si="40"/>
        <v>4.5623327544620169</v>
      </c>
      <c r="BO29">
        <f t="shared" si="41"/>
        <v>4.0833269003064911</v>
      </c>
      <c r="BP29">
        <f t="shared" si="42"/>
        <v>3.6096049098132332</v>
      </c>
      <c r="BQ29">
        <f t="shared" si="43"/>
        <v>3.1524461137000053</v>
      </c>
      <c r="BR29">
        <f t="shared" si="44"/>
        <v>2.7215832633107166</v>
      </c>
      <c r="BS29">
        <f t="shared" si="45"/>
        <v>2.3244614525949689</v>
      </c>
      <c r="BT29">
        <f t="shared" si="46"/>
        <v>1.9658930511319654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7.2712155707949604</v>
      </c>
      <c r="AA30">
        <f t="shared" si="49"/>
        <v>-1.3244869714139726</v>
      </c>
      <c r="AB30">
        <f t="shared" si="54"/>
        <v>-1.3244869714139726</v>
      </c>
      <c r="AC30">
        <v>1</v>
      </c>
      <c r="AM30">
        <f t="shared" si="29"/>
        <v>0.10737418240000006</v>
      </c>
      <c r="AN30">
        <f t="shared" si="50"/>
        <v>0.10737418240000006</v>
      </c>
      <c r="AO30">
        <f t="shared" si="51"/>
        <v>6.3292364141232245</v>
      </c>
      <c r="AP30">
        <f t="shared" si="30"/>
        <v>5.9055922695824989</v>
      </c>
      <c r="AQ30">
        <f t="shared" si="30"/>
        <v>5.8083967661230895</v>
      </c>
      <c r="AR30">
        <f t="shared" si="30"/>
        <v>5.6913107507599001</v>
      </c>
      <c r="AS30">
        <f t="shared" si="30"/>
        <v>5.5514282161349735</v>
      </c>
      <c r="AT30">
        <f t="shared" si="30"/>
        <v>5.3859563975030618</v>
      </c>
      <c r="AU30">
        <f t="shared" si="30"/>
        <v>5.1924902368008006</v>
      </c>
      <c r="AV30">
        <f t="shared" si="30"/>
        <v>4.9693628387594355</v>
      </c>
      <c r="AW30">
        <f t="shared" si="30"/>
        <v>4.7160453366955499</v>
      </c>
      <c r="AX30">
        <f t="shared" si="30"/>
        <v>4.4335409315723888</v>
      </c>
      <c r="AY30">
        <f t="shared" si="30"/>
        <v>4.1246902223471338</v>
      </c>
      <c r="AZ30">
        <f t="shared" si="30"/>
        <v>3.7942913409179146</v>
      </c>
      <c r="BA30">
        <f t="shared" si="30"/>
        <v>3.4489532008860242</v>
      </c>
      <c r="BB30">
        <f t="shared" si="30"/>
        <v>3.0966504248349738</v>
      </c>
      <c r="BC30">
        <f t="shared" si="30"/>
        <v>2.7460251010558263</v>
      </c>
      <c r="BD30">
        <f t="shared" si="30"/>
        <v>2.4055567700902181</v>
      </c>
      <c r="BE30">
        <f t="shared" si="31"/>
        <v>7.7666984258113727</v>
      </c>
      <c r="BF30">
        <f t="shared" si="32"/>
        <v>6.6572999252809737</v>
      </c>
      <c r="BG30">
        <f t="shared" si="33"/>
        <v>6.4277637978264286</v>
      </c>
      <c r="BH30">
        <f t="shared" si="34"/>
        <v>6.1621824956119173</v>
      </c>
      <c r="BI30">
        <f t="shared" si="35"/>
        <v>5.8595524483338588</v>
      </c>
      <c r="BJ30">
        <f t="shared" si="36"/>
        <v>5.5206477863534316</v>
      </c>
      <c r="BK30">
        <f t="shared" si="37"/>
        <v>5.1484293602352453</v>
      </c>
      <c r="BL30">
        <f t="shared" si="38"/>
        <v>4.7482527768421852</v>
      </c>
      <c r="BM30">
        <f t="shared" si="39"/>
        <v>4.3277674522016847</v>
      </c>
      <c r="BN30">
        <f t="shared" si="40"/>
        <v>3.8964508032301297</v>
      </c>
      <c r="BO30">
        <f t="shared" si="41"/>
        <v>3.4648106618378951</v>
      </c>
      <c r="BP30">
        <f t="shared" si="42"/>
        <v>3.0433862272159828</v>
      </c>
      <c r="BQ30">
        <f t="shared" si="43"/>
        <v>2.6417427302263006</v>
      </c>
      <c r="BR30">
        <f t="shared" si="44"/>
        <v>2.2676570704714498</v>
      </c>
      <c r="BS30">
        <f t="shared" si="45"/>
        <v>1.9266299890367644</v>
      </c>
      <c r="BT30">
        <f t="shared" si="46"/>
        <v>1.6217638927094846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6.3292364141232245</v>
      </c>
      <c r="AA31">
        <f t="shared" si="49"/>
        <v>-1.4374620116881482</v>
      </c>
      <c r="AB31">
        <f t="shared" si="54"/>
        <v>-1.4374620116881482</v>
      </c>
      <c r="AC31">
        <v>1</v>
      </c>
      <c r="AM31">
        <f t="shared" si="29"/>
        <v>8.589934592000005E-2</v>
      </c>
      <c r="AN31">
        <f t="shared" si="50"/>
        <v>8.589934592000005E-2</v>
      </c>
      <c r="AO31">
        <f t="shared" si="51"/>
        <v>5.4471456519977428</v>
      </c>
      <c r="AP31">
        <f t="shared" si="30"/>
        <v>5.0825437934259945</v>
      </c>
      <c r="AQ31">
        <f t="shared" si="30"/>
        <v>4.9988941982108042</v>
      </c>
      <c r="AR31">
        <f t="shared" si="30"/>
        <v>4.8981261848573814</v>
      </c>
      <c r="AS31">
        <f t="shared" si="30"/>
        <v>4.7777387494042936</v>
      </c>
      <c r="AT31">
        <f t="shared" si="30"/>
        <v>4.6353283481467766</v>
      </c>
      <c r="AU31">
        <f t="shared" si="30"/>
        <v>4.4688251102954526</v>
      </c>
      <c r="AV31">
        <f t="shared" si="30"/>
        <v>4.276794451846591</v>
      </c>
      <c r="AW31">
        <f t="shared" si="30"/>
        <v>4.0587812130199978</v>
      </c>
      <c r="AX31">
        <f t="shared" si="30"/>
        <v>3.8156487810250375</v>
      </c>
      <c r="AY31">
        <f t="shared" si="30"/>
        <v>3.5498418672370304</v>
      </c>
      <c r="AZ31">
        <f t="shared" si="30"/>
        <v>3.2654898992198262</v>
      </c>
      <c r="BA31">
        <f t="shared" si="30"/>
        <v>2.9682807218621683</v>
      </c>
      <c r="BB31">
        <f t="shared" si="30"/>
        <v>2.6650775533929023</v>
      </c>
      <c r="BC31">
        <f t="shared" si="30"/>
        <v>2.3633180546258683</v>
      </c>
      <c r="BD31">
        <f t="shared" si="30"/>
        <v>2.0702999925222185</v>
      </c>
      <c r="BE31">
        <f t="shared" si="31"/>
        <v>6.9311173873333018</v>
      </c>
      <c r="BF31">
        <f t="shared" si="32"/>
        <v>5.8484876803247143</v>
      </c>
      <c r="BG31">
        <f t="shared" si="33"/>
        <v>5.6286895518338929</v>
      </c>
      <c r="BH31">
        <f t="shared" si="34"/>
        <v>5.3761320065854017</v>
      </c>
      <c r="BI31">
        <f t="shared" si="35"/>
        <v>5.0906141683888135</v>
      </c>
      <c r="BJ31">
        <f t="shared" si="36"/>
        <v>4.7737090307870309</v>
      </c>
      <c r="BK31">
        <f t="shared" si="37"/>
        <v>4.4290573396456923</v>
      </c>
      <c r="BL31">
        <f t="shared" si="38"/>
        <v>4.0624334643220328</v>
      </c>
      <c r="BM31">
        <f t="shared" si="39"/>
        <v>3.6815038691451782</v>
      </c>
      <c r="BN31">
        <f t="shared" si="40"/>
        <v>3.2952627425117749</v>
      </c>
      <c r="BO31">
        <f t="shared" si="41"/>
        <v>2.9132164258317346</v>
      </c>
      <c r="BP31">
        <f t="shared" si="42"/>
        <v>2.5444659232687283</v>
      </c>
      <c r="BQ31">
        <f t="shared" si="43"/>
        <v>2.1968702985967599</v>
      </c>
      <c r="BR31">
        <f t="shared" si="44"/>
        <v>1.8764470689467909</v>
      </c>
      <c r="BS31">
        <f t="shared" si="45"/>
        <v>1.5870916635973911</v>
      </c>
      <c r="BT31">
        <f t="shared" si="46"/>
        <v>1.3306101210852783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5.4471456519977428</v>
      </c>
      <c r="AA32">
        <f t="shared" si="49"/>
        <v>-1.483971735335559</v>
      </c>
      <c r="AB32">
        <f t="shared" si="54"/>
        <v>-1.483971735335559</v>
      </c>
      <c r="AC32">
        <v>1</v>
      </c>
      <c r="AM32">
        <f t="shared" si="29"/>
        <v>6.871947673600004E-2</v>
      </c>
      <c r="AN32">
        <f t="shared" si="50"/>
        <v>6.871947673600004E-2</v>
      </c>
      <c r="AO32">
        <f t="shared" si="51"/>
        <v>4.6389893810643281</v>
      </c>
      <c r="AP32">
        <f t="shared" si="30"/>
        <v>4.3284810417820205</v>
      </c>
      <c r="AQ32">
        <f t="shared" si="30"/>
        <v>4.2572419729696636</v>
      </c>
      <c r="AR32">
        <f t="shared" si="30"/>
        <v>4.1714242302907927</v>
      </c>
      <c r="AS32">
        <f t="shared" si="30"/>
        <v>4.0688978668777596</v>
      </c>
      <c r="AT32">
        <f t="shared" si="30"/>
        <v>3.9476159365984689</v>
      </c>
      <c r="AU32">
        <f t="shared" si="30"/>
        <v>3.8058156614356706</v>
      </c>
      <c r="AV32">
        <f t="shared" si="30"/>
        <v>3.642275296941039</v>
      </c>
      <c r="AW32">
        <f t="shared" si="30"/>
        <v>3.4566072123218787</v>
      </c>
      <c r="AX32">
        <f t="shared" si="30"/>
        <v>3.2495466998490183</v>
      </c>
      <c r="AY32">
        <f t="shared" si="30"/>
        <v>3.0231757655554192</v>
      </c>
      <c r="AZ32">
        <f t="shared" si="30"/>
        <v>2.78101118168152</v>
      </c>
      <c r="BA32">
        <f t="shared" si="30"/>
        <v>2.5278969259223802</v>
      </c>
      <c r="BB32">
        <f t="shared" si="30"/>
        <v>2.2696779670960958</v>
      </c>
      <c r="BC32">
        <f t="shared" si="30"/>
        <v>2.0126884904328151</v>
      </c>
      <c r="BD32">
        <f t="shared" si="30"/>
        <v>1.7631435424176372</v>
      </c>
      <c r="BE32">
        <f t="shared" si="31"/>
        <v>6.1095030104491679</v>
      </c>
      <c r="BF32">
        <f t="shared" si="32"/>
        <v>5.0774042826792689</v>
      </c>
      <c r="BG32">
        <f t="shared" si="33"/>
        <v>4.8716579257852004</v>
      </c>
      <c r="BH32">
        <f t="shared" si="34"/>
        <v>4.636793017949941</v>
      </c>
      <c r="BI32">
        <f t="shared" si="35"/>
        <v>4.3732476253650869</v>
      </c>
      <c r="BJ32">
        <f t="shared" si="36"/>
        <v>4.0831506909978517</v>
      </c>
      <c r="BK32">
        <f t="shared" si="37"/>
        <v>3.7705075547248232</v>
      </c>
      <c r="BL32">
        <f t="shared" si="38"/>
        <v>3.441150361353154</v>
      </c>
      <c r="BM32">
        <f t="shared" si="39"/>
        <v>3.1024032520537848</v>
      </c>
      <c r="BN32">
        <f t="shared" si="40"/>
        <v>2.762479839184659</v>
      </c>
      <c r="BO32">
        <f t="shared" si="41"/>
        <v>2.4297077566229026</v>
      </c>
      <c r="BP32">
        <f t="shared" si="42"/>
        <v>2.1117303632577511</v>
      </c>
      <c r="BQ32">
        <f t="shared" si="43"/>
        <v>1.8148432551012208</v>
      </c>
      <c r="BR32">
        <f t="shared" si="44"/>
        <v>1.5435794358164983</v>
      </c>
      <c r="BS32">
        <f t="shared" si="45"/>
        <v>1.3005825602021257</v>
      </c>
      <c r="BT32">
        <f t="shared" si="46"/>
        <v>1.0867345584435792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4.6389893810643281</v>
      </c>
      <c r="AA33">
        <f t="shared" si="49"/>
        <v>-1.4705136293848398</v>
      </c>
      <c r="AB33">
        <f t="shared" si="54"/>
        <v>-1.4705136293848398</v>
      </c>
      <c r="AC33">
        <v>1</v>
      </c>
      <c r="AM33">
        <f t="shared" si="29"/>
        <v>5.4975581388800036E-2</v>
      </c>
      <c r="AN33">
        <f t="shared" si="50"/>
        <v>5.4975581388800036E-2</v>
      </c>
      <c r="AO33">
        <f t="shared" si="51"/>
        <v>3.9132594783612094</v>
      </c>
      <c r="AP33">
        <f t="shared" si="30"/>
        <v>3.6513274923199082</v>
      </c>
      <c r="AQ33">
        <f t="shared" si="30"/>
        <v>3.5912331617750901</v>
      </c>
      <c r="AR33">
        <f t="shared" si="30"/>
        <v>3.5188408652286789</v>
      </c>
      <c r="AS33">
        <f t="shared" si="30"/>
        <v>3.4323538676413072</v>
      </c>
      <c r="AT33">
        <f t="shared" si="30"/>
        <v>3.330045449959504</v>
      </c>
      <c r="AU33">
        <f t="shared" si="30"/>
        <v>3.21042860559248</v>
      </c>
      <c r="AV33">
        <f t="shared" si="30"/>
        <v>3.0724727214799725</v>
      </c>
      <c r="AW33">
        <f t="shared" si="30"/>
        <v>2.9158508083256027</v>
      </c>
      <c r="AX33">
        <f t="shared" si="30"/>
        <v>2.7411831282623118</v>
      </c>
      <c r="AY33">
        <f t="shared" si="30"/>
        <v>2.5502259754251413</v>
      </c>
      <c r="AZ33">
        <f t="shared" si="30"/>
        <v>2.3459459533504812</v>
      </c>
      <c r="BA33">
        <f t="shared" si="30"/>
        <v>2.1324292411758692</v>
      </c>
      <c r="BB33">
        <f t="shared" si="30"/>
        <v>1.9146064127287632</v>
      </c>
      <c r="BC33">
        <f t="shared" si="30"/>
        <v>1.6978207245578323</v>
      </c>
      <c r="BD33">
        <f t="shared" si="30"/>
        <v>1.4873149326964372</v>
      </c>
      <c r="BE33">
        <f t="shared" si="31"/>
        <v>5.321055829841824</v>
      </c>
      <c r="BF33">
        <f t="shared" si="32"/>
        <v>4.3590202476362858</v>
      </c>
      <c r="BG33">
        <f t="shared" si="33"/>
        <v>4.1705151780722511</v>
      </c>
      <c r="BH33">
        <f t="shared" si="34"/>
        <v>3.9566351810565759</v>
      </c>
      <c r="BI33">
        <f t="shared" si="35"/>
        <v>3.7182758890682828</v>
      </c>
      <c r="BJ33">
        <f t="shared" si="36"/>
        <v>3.4578845245229943</v>
      </c>
      <c r="BK33">
        <f t="shared" si="37"/>
        <v>3.1795537953995363</v>
      </c>
      <c r="BL33">
        <f t="shared" si="38"/>
        <v>2.8888895440849245</v>
      </c>
      <c r="BM33">
        <f t="shared" si="39"/>
        <v>2.5926277660746293</v>
      </c>
      <c r="BN33">
        <f t="shared" si="40"/>
        <v>2.2980414564250244</v>
      </c>
      <c r="BO33">
        <f t="shared" si="41"/>
        <v>2.0122412992338665</v>
      </c>
      <c r="BP33">
        <f t="shared" si="42"/>
        <v>1.7415088549294657</v>
      </c>
      <c r="BQ33">
        <f t="shared" si="43"/>
        <v>1.4907901312739451</v>
      </c>
      <c r="BR33">
        <f t="shared" si="44"/>
        <v>1.2634264648459999</v>
      </c>
      <c r="BS33">
        <f t="shared" si="45"/>
        <v>1.0611320079993132</v>
      </c>
      <c r="BT33">
        <f t="shared" si="46"/>
        <v>0.88417008032143485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3.9132594783612094</v>
      </c>
      <c r="AA34">
        <f t="shared" si="49"/>
        <v>-1.4077963514806147</v>
      </c>
      <c r="AB34">
        <f t="shared" si="54"/>
        <v>-1.4077963514806147</v>
      </c>
      <c r="AC34">
        <v>1</v>
      </c>
      <c r="AM34">
        <f t="shared" si="29"/>
        <v>4.3980465111040035E-2</v>
      </c>
      <c r="AN34">
        <f t="shared" si="50"/>
        <v>4.3980465111040035E-2</v>
      </c>
      <c r="AO34">
        <f t="shared" si="51"/>
        <v>3.2731829118374862</v>
      </c>
      <c r="AP34">
        <f t="shared" si="30"/>
        <v>3.0540941175689595</v>
      </c>
      <c r="AQ34">
        <f t="shared" si="30"/>
        <v>3.003829181925084</v>
      </c>
      <c r="AR34">
        <f t="shared" si="30"/>
        <v>2.9432778105389943</v>
      </c>
      <c r="AS34">
        <f t="shared" si="30"/>
        <v>2.870937153303132</v>
      </c>
      <c r="AT34">
        <f t="shared" si="30"/>
        <v>2.7853629238545277</v>
      </c>
      <c r="AU34">
        <f t="shared" si="30"/>
        <v>2.6853113394617565</v>
      </c>
      <c r="AV34">
        <f t="shared" si="30"/>
        <v>2.5699203604169445</v>
      </c>
      <c r="AW34">
        <f t="shared" si="30"/>
        <v>2.4389164817856028</v>
      </c>
      <c r="AX34">
        <f t="shared" si="30"/>
        <v>2.2928185118465163</v>
      </c>
      <c r="AY34">
        <f t="shared" si="30"/>
        <v>2.1330954745636634</v>
      </c>
      <c r="AZ34">
        <f t="shared" si="30"/>
        <v>1.9622287377214194</v>
      </c>
      <c r="BA34">
        <f t="shared" si="30"/>
        <v>1.7836361200976221</v>
      </c>
      <c r="BB34">
        <f t="shared" si="30"/>
        <v>1.6014417208190561</v>
      </c>
      <c r="BC34">
        <f t="shared" si="30"/>
        <v>1.4201148208330685</v>
      </c>
      <c r="BD34">
        <f t="shared" si="30"/>
        <v>1.2440406390484029</v>
      </c>
      <c r="BE34">
        <f t="shared" si="31"/>
        <v>4.5819200275316794</v>
      </c>
      <c r="BF34">
        <f t="shared" si="32"/>
        <v>3.7039472047919153</v>
      </c>
      <c r="BG34">
        <f t="shared" si="33"/>
        <v>3.5346238813913788</v>
      </c>
      <c r="BH34">
        <f t="shared" si="34"/>
        <v>3.3435631069122729</v>
      </c>
      <c r="BI34">
        <f t="shared" si="35"/>
        <v>3.1319451637147768</v>
      </c>
      <c r="BJ34">
        <f t="shared" si="36"/>
        <v>2.9023303904657611</v>
      </c>
      <c r="BK34">
        <f t="shared" si="37"/>
        <v>2.6586827509445423</v>
      </c>
      <c r="BL34">
        <f t="shared" si="38"/>
        <v>2.4061866454303069</v>
      </c>
      <c r="BM34">
        <f t="shared" si="39"/>
        <v>2.1508525465489829</v>
      </c>
      <c r="BN34">
        <f t="shared" si="40"/>
        <v>1.8989651116565482</v>
      </c>
      <c r="BO34">
        <f t="shared" si="41"/>
        <v>1.6564765921477778</v>
      </c>
      <c r="BP34">
        <f t="shared" si="42"/>
        <v>1.4284664099273185</v>
      </c>
      <c r="BQ34">
        <f t="shared" si="43"/>
        <v>1.2187659990874384</v>
      </c>
      <c r="BR34">
        <f t="shared" si="44"/>
        <v>1.0297968818383665</v>
      </c>
      <c r="BS34">
        <f t="shared" si="45"/>
        <v>0.86261231913587311</v>
      </c>
      <c r="BT34">
        <f t="shared" si="46"/>
        <v>0.71709036963745676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3.2731829118374862</v>
      </c>
      <c r="AA35">
        <f t="shared" si="49"/>
        <v>-1.3087371156941932</v>
      </c>
      <c r="AB35">
        <f t="shared" si="54"/>
        <v>-1.3087371156941932</v>
      </c>
      <c r="AC35">
        <v>1</v>
      </c>
    </row>
    <row r="36" spans="2:72">
      <c r="C36">
        <f t="shared" ref="C36:R36" si="68">IFERROR(C20,0)</f>
        <v>1</v>
      </c>
      <c r="D36">
        <f t="shared" si="68"/>
        <v>1</v>
      </c>
      <c r="E36">
        <f t="shared" si="68"/>
        <v>1</v>
      </c>
      <c r="F36">
        <f t="shared" si="68"/>
        <v>1</v>
      </c>
      <c r="G36">
        <f t="shared" si="68"/>
        <v>1</v>
      </c>
      <c r="H36">
        <f t="shared" si="68"/>
        <v>1</v>
      </c>
      <c r="I36">
        <f t="shared" si="68"/>
        <v>1</v>
      </c>
      <c r="J36">
        <f t="shared" si="68"/>
        <v>1</v>
      </c>
      <c r="K36">
        <f t="shared" si="68"/>
        <v>1</v>
      </c>
      <c r="L36">
        <f t="shared" si="68"/>
        <v>1</v>
      </c>
      <c r="M36">
        <f t="shared" si="68"/>
        <v>1</v>
      </c>
      <c r="N36">
        <f t="shared" si="68"/>
        <v>1</v>
      </c>
      <c r="O36">
        <f t="shared" si="68"/>
        <v>1</v>
      </c>
      <c r="P36">
        <f t="shared" si="68"/>
        <v>1</v>
      </c>
      <c r="Q36">
        <f t="shared" si="68"/>
        <v>1</v>
      </c>
      <c r="R36">
        <f t="shared" si="68"/>
        <v>1</v>
      </c>
      <c r="W36">
        <f t="shared" ref="W36:W50" si="69">D4*D20</f>
        <v>13.151003698459908</v>
      </c>
      <c r="X36">
        <f t="shared" si="58"/>
        <v>13.151003698459908</v>
      </c>
      <c r="Y36">
        <f>AP20</f>
        <v>14.000737034903199</v>
      </c>
      <c r="AA36">
        <f t="shared" ref="AA36:AA50" si="70">Y4-D4</f>
        <v>0.84973333644329152</v>
      </c>
      <c r="AB36">
        <f t="shared" si="54"/>
        <v>0.84973333644329152</v>
      </c>
      <c r="AC36">
        <v>1</v>
      </c>
      <c r="AN36">
        <f t="shared" ref="AN36:AN50" si="71">1/AN20</f>
        <v>1</v>
      </c>
      <c r="AO36">
        <f t="shared" ref="AO36:BT44" si="72">1/AO20</f>
        <v>6.6644028685656775E-2</v>
      </c>
      <c r="AP36">
        <f t="shared" si="72"/>
        <v>7.1424811244368461E-2</v>
      </c>
      <c r="AQ36">
        <f t="shared" si="72"/>
        <v>7.2620006884046392E-2</v>
      </c>
      <c r="AR36">
        <f t="shared" si="72"/>
        <v>7.4114001433643786E-2</v>
      </c>
      <c r="AS36">
        <f t="shared" si="72"/>
        <v>7.5981494620640549E-2</v>
      </c>
      <c r="AT36">
        <f t="shared" si="72"/>
        <v>7.8315861104386472E-2</v>
      </c>
      <c r="AU36">
        <f t="shared" si="72"/>
        <v>8.1233819209068914E-2</v>
      </c>
      <c r="AV36">
        <f t="shared" si="72"/>
        <v>8.4881266839921934E-2</v>
      </c>
      <c r="AW36">
        <f t="shared" si="72"/>
        <v>8.9440576378488221E-2</v>
      </c>
      <c r="AX36">
        <f t="shared" si="72"/>
        <v>9.5139713301696072E-2</v>
      </c>
      <c r="AY36">
        <f t="shared" si="72"/>
        <v>0.10226363445570591</v>
      </c>
      <c r="AZ36">
        <f t="shared" si="72"/>
        <v>0.11116853589821819</v>
      </c>
      <c r="BA36">
        <f t="shared" si="72"/>
        <v>0.12229966270135853</v>
      </c>
      <c r="BB36">
        <f t="shared" si="72"/>
        <v>0.13621357120528396</v>
      </c>
      <c r="BC36">
        <f t="shared" si="72"/>
        <v>0.15360595683519074</v>
      </c>
      <c r="BD36">
        <f t="shared" si="72"/>
        <v>0.17534643887257426</v>
      </c>
      <c r="BE36">
        <f t="shared" si="72"/>
        <v>7.3333333333333348E-2</v>
      </c>
      <c r="BF36">
        <f t="shared" si="72"/>
        <v>7.6039823494012726E-2</v>
      </c>
      <c r="BG36">
        <f t="shared" si="72"/>
        <v>7.6716446034182553E-2</v>
      </c>
      <c r="BH36">
        <f t="shared" si="72"/>
        <v>7.7562224209394875E-2</v>
      </c>
      <c r="BI36">
        <f t="shared" si="72"/>
        <v>7.8619446928410261E-2</v>
      </c>
      <c r="BJ36">
        <f t="shared" si="72"/>
        <v>7.9940975327179503E-2</v>
      </c>
      <c r="BK36">
        <f t="shared" si="72"/>
        <v>8.1592885825641046E-2</v>
      </c>
      <c r="BL36">
        <f t="shared" si="72"/>
        <v>8.3657773948717956E-2</v>
      </c>
      <c r="BM36">
        <f t="shared" si="72"/>
        <v>8.6238884102564112E-2</v>
      </c>
      <c r="BN36">
        <f t="shared" si="72"/>
        <v>8.9465271794871806E-2</v>
      </c>
      <c r="BO36">
        <f t="shared" si="72"/>
        <v>9.3498256410256428E-2</v>
      </c>
      <c r="BP36">
        <f t="shared" si="72"/>
        <v>9.8539487179487184E-2</v>
      </c>
      <c r="BQ36">
        <f t="shared" si="72"/>
        <v>0.10484102564102564</v>
      </c>
      <c r="BR36">
        <f t="shared" si="72"/>
        <v>0.11271794871794873</v>
      </c>
      <c r="BS36">
        <f t="shared" si="72"/>
        <v>0.12256410256410256</v>
      </c>
      <c r="BT36">
        <f t="shared" si="72"/>
        <v>0.13487179487179488</v>
      </c>
    </row>
    <row r="37" spans="2:72">
      <c r="C37">
        <f t="shared" ref="C37:R37" si="73">IFERROR(C21,0)</f>
        <v>1</v>
      </c>
      <c r="D37">
        <f t="shared" si="73"/>
        <v>1</v>
      </c>
      <c r="E37">
        <f t="shared" si="73"/>
        <v>1</v>
      </c>
      <c r="F37">
        <f t="shared" si="73"/>
        <v>1</v>
      </c>
      <c r="G37">
        <f t="shared" si="73"/>
        <v>1</v>
      </c>
      <c r="H37">
        <f t="shared" si="73"/>
        <v>1</v>
      </c>
      <c r="I37">
        <f t="shared" si="73"/>
        <v>1</v>
      </c>
      <c r="J37">
        <f t="shared" si="73"/>
        <v>1</v>
      </c>
      <c r="K37">
        <f t="shared" si="73"/>
        <v>1</v>
      </c>
      <c r="L37">
        <f t="shared" si="73"/>
        <v>1</v>
      </c>
      <c r="M37">
        <f t="shared" si="73"/>
        <v>1</v>
      </c>
      <c r="N37">
        <f t="shared" si="73"/>
        <v>1</v>
      </c>
      <c r="O37">
        <f t="shared" si="73"/>
        <v>1</v>
      </c>
      <c r="P37">
        <f t="shared" si="73"/>
        <v>1</v>
      </c>
      <c r="Q37">
        <f t="shared" si="73"/>
        <v>1</v>
      </c>
      <c r="R37">
        <f t="shared" si="73"/>
        <v>1</v>
      </c>
      <c r="W37">
        <f t="shared" si="69"/>
        <v>12.776231340023458</v>
      </c>
      <c r="X37">
        <f t="shared" si="58"/>
        <v>12.776231340023458</v>
      </c>
      <c r="Y37">
        <f t="shared" ref="Y37:Y49" si="74">AP21</f>
        <v>13.446444464442395</v>
      </c>
      <c r="AA37">
        <f t="shared" si="70"/>
        <v>0.67021312441893777</v>
      </c>
      <c r="AB37">
        <f t="shared" si="54"/>
        <v>0.67021312441893777</v>
      </c>
      <c r="AC37">
        <v>1</v>
      </c>
      <c r="AN37">
        <f t="shared" si="71"/>
        <v>1.25</v>
      </c>
      <c r="AO37">
        <f t="shared" ref="AO37:BC37" si="75">1/AO21</f>
        <v>6.9391244878288266E-2</v>
      </c>
      <c r="AP37">
        <f t="shared" si="75"/>
        <v>7.436910200643651E-2</v>
      </c>
      <c r="AQ37">
        <f t="shared" si="75"/>
        <v>7.5613566288473572E-2</v>
      </c>
      <c r="AR37">
        <f t="shared" si="75"/>
        <v>7.7169146641019884E-2</v>
      </c>
      <c r="AS37">
        <f t="shared" si="75"/>
        <v>7.9113622081702792E-2</v>
      </c>
      <c r="AT37">
        <f t="shared" si="75"/>
        <v>8.154421638255642E-2</v>
      </c>
      <c r="AU37">
        <f t="shared" si="75"/>
        <v>8.4582459258623455E-2</v>
      </c>
      <c r="AV37">
        <f t="shared" si="75"/>
        <v>8.8380262853707245E-2</v>
      </c>
      <c r="AW37">
        <f t="shared" si="75"/>
        <v>9.3127517347562E-2</v>
      </c>
      <c r="AX37">
        <f t="shared" si="75"/>
        <v>9.9061585464880433E-2</v>
      </c>
      <c r="AY37">
        <f t="shared" si="75"/>
        <v>0.10647917061152848</v>
      </c>
      <c r="AZ37">
        <f t="shared" si="75"/>
        <v>0.11575115204483852</v>
      </c>
      <c r="BA37">
        <f t="shared" si="75"/>
        <v>0.12734112883647608</v>
      </c>
      <c r="BB37">
        <f t="shared" si="75"/>
        <v>0.14182859982602306</v>
      </c>
      <c r="BC37">
        <f t="shared" si="75"/>
        <v>0.15993793856295671</v>
      </c>
      <c r="BD37">
        <f t="shared" si="72"/>
        <v>0.18257461198412384</v>
      </c>
      <c r="BE37">
        <f t="shared" si="72"/>
        <v>7.5000000000000011E-2</v>
      </c>
      <c r="BF37">
        <f t="shared" si="72"/>
        <v>7.8270342277487595E-2</v>
      </c>
      <c r="BG37">
        <f t="shared" si="72"/>
        <v>7.9087927846859474E-2</v>
      </c>
      <c r="BH37">
        <f t="shared" si="72"/>
        <v>8.0109909808574381E-2</v>
      </c>
      <c r="BI37">
        <f t="shared" si="72"/>
        <v>8.1387387260717953E-2</v>
      </c>
      <c r="BJ37">
        <f t="shared" si="72"/>
        <v>8.2984234075897445E-2</v>
      </c>
      <c r="BK37">
        <f t="shared" si="72"/>
        <v>8.4980292594871817E-2</v>
      </c>
      <c r="BL37">
        <f t="shared" si="72"/>
        <v>8.7475365743589745E-2</v>
      </c>
      <c r="BM37">
        <f t="shared" si="72"/>
        <v>9.0594207179487185E-2</v>
      </c>
      <c r="BN37">
        <f t="shared" si="72"/>
        <v>9.4492758974358992E-2</v>
      </c>
      <c r="BO37">
        <f t="shared" si="72"/>
        <v>9.9365948717948752E-2</v>
      </c>
      <c r="BP37">
        <f t="shared" si="72"/>
        <v>0.10545743589743591</v>
      </c>
      <c r="BQ37">
        <f t="shared" si="72"/>
        <v>0.11307179487179489</v>
      </c>
      <c r="BR37">
        <f t="shared" si="72"/>
        <v>0.1225897435897436</v>
      </c>
      <c r="BS37">
        <f t="shared" si="72"/>
        <v>0.1344871794871795</v>
      </c>
      <c r="BT37">
        <f t="shared" si="72"/>
        <v>0.14935897435897436</v>
      </c>
    </row>
    <row r="38" spans="2:72">
      <c r="C38">
        <f t="shared" ref="C38:R38" si="76">IFERROR(C22,0)</f>
        <v>1</v>
      </c>
      <c r="D38">
        <f t="shared" si="76"/>
        <v>1</v>
      </c>
      <c r="E38">
        <f t="shared" si="76"/>
        <v>1</v>
      </c>
      <c r="F38">
        <f t="shared" si="76"/>
        <v>1</v>
      </c>
      <c r="G38">
        <f t="shared" si="76"/>
        <v>1</v>
      </c>
      <c r="H38">
        <f t="shared" si="76"/>
        <v>1</v>
      </c>
      <c r="I38">
        <f t="shared" si="76"/>
        <v>1</v>
      </c>
      <c r="J38">
        <f t="shared" si="76"/>
        <v>1</v>
      </c>
      <c r="K38">
        <f t="shared" si="76"/>
        <v>1</v>
      </c>
      <c r="L38">
        <f t="shared" si="76"/>
        <v>1</v>
      </c>
      <c r="M38">
        <f t="shared" si="76"/>
        <v>1</v>
      </c>
      <c r="N38">
        <f t="shared" si="76"/>
        <v>1</v>
      </c>
      <c r="O38">
        <f t="shared" si="76"/>
        <v>1</v>
      </c>
      <c r="P38">
        <f t="shared" si="76"/>
        <v>1</v>
      </c>
      <c r="Q38">
        <f t="shared" si="76"/>
        <v>1</v>
      </c>
      <c r="R38">
        <f t="shared" si="76"/>
        <v>1</v>
      </c>
      <c r="W38">
        <f t="shared" si="69"/>
        <v>12.336770530306541</v>
      </c>
      <c r="X38">
        <f t="shared" si="58"/>
        <v>12.336770530306541</v>
      </c>
      <c r="Y38">
        <f t="shared" si="74"/>
        <v>12.812387556004873</v>
      </c>
      <c r="AA38">
        <f t="shared" si="70"/>
        <v>0.47561702569833209</v>
      </c>
      <c r="AB38">
        <f t="shared" si="54"/>
        <v>0.47561702569833209</v>
      </c>
      <c r="AC38">
        <v>1</v>
      </c>
      <c r="AN38">
        <f t="shared" si="71"/>
        <v>1.5624999999999998</v>
      </c>
      <c r="AO38">
        <f t="shared" si="72"/>
        <v>7.2825265119077623E-2</v>
      </c>
      <c r="AP38">
        <f t="shared" si="72"/>
        <v>7.8049465459021555E-2</v>
      </c>
      <c r="AQ38">
        <f t="shared" si="72"/>
        <v>7.9355515544007535E-2</v>
      </c>
      <c r="AR38">
        <f t="shared" si="72"/>
        <v>8.0988078150240006E-2</v>
      </c>
      <c r="AS38">
        <f t="shared" si="72"/>
        <v>8.3028781408030605E-2</v>
      </c>
      <c r="AT38">
        <f t="shared" si="72"/>
        <v>8.557966048026884E-2</v>
      </c>
      <c r="AU38">
        <f t="shared" si="72"/>
        <v>8.8768259320566645E-2</v>
      </c>
      <c r="AV38">
        <f t="shared" si="72"/>
        <v>9.2754007870938918E-2</v>
      </c>
      <c r="AW38">
        <f t="shared" si="72"/>
        <v>9.7736193558904241E-2</v>
      </c>
      <c r="AX38">
        <f t="shared" si="72"/>
        <v>0.10396392566886085</v>
      </c>
      <c r="AY38">
        <f t="shared" si="72"/>
        <v>0.11174859080630668</v>
      </c>
      <c r="AZ38">
        <f t="shared" si="72"/>
        <v>0.12147942222811396</v>
      </c>
      <c r="BA38">
        <f t="shared" si="72"/>
        <v>0.133642961505373</v>
      </c>
      <c r="BB38">
        <f t="shared" si="72"/>
        <v>0.14884738560194691</v>
      </c>
      <c r="BC38">
        <f t="shared" si="72"/>
        <v>0.16785291572266417</v>
      </c>
      <c r="BD38">
        <f t="shared" si="72"/>
        <v>0.19160982837356083</v>
      </c>
      <c r="BE38">
        <f t="shared" si="72"/>
        <v>7.7083333333333323E-2</v>
      </c>
      <c r="BF38">
        <f t="shared" si="72"/>
        <v>8.1058490756831178E-2</v>
      </c>
      <c r="BG38">
        <f t="shared" si="72"/>
        <v>8.2052280112705642E-2</v>
      </c>
      <c r="BH38">
        <f t="shared" si="72"/>
        <v>8.3294516807548721E-2</v>
      </c>
      <c r="BI38">
        <f t="shared" si="72"/>
        <v>8.4847312676102557E-2</v>
      </c>
      <c r="BJ38">
        <f t="shared" si="72"/>
        <v>8.6788307511794879E-2</v>
      </c>
      <c r="BK38">
        <f t="shared" si="72"/>
        <v>8.9214551056410268E-2</v>
      </c>
      <c r="BL38">
        <f t="shared" si="72"/>
        <v>9.2247355487179494E-2</v>
      </c>
      <c r="BM38">
        <f t="shared" si="72"/>
        <v>9.6038361025641034E-2</v>
      </c>
      <c r="BN38">
        <f t="shared" si="72"/>
        <v>0.10077711794871796</v>
      </c>
      <c r="BO38">
        <f t="shared" si="72"/>
        <v>0.10670056410256414</v>
      </c>
      <c r="BP38">
        <f t="shared" si="72"/>
        <v>0.1141048717948718</v>
      </c>
      <c r="BQ38">
        <f t="shared" si="72"/>
        <v>0.12336025641025641</v>
      </c>
      <c r="BR38">
        <f t="shared" si="72"/>
        <v>0.13492948717948716</v>
      </c>
      <c r="BS38">
        <f t="shared" si="72"/>
        <v>0.14939102564102563</v>
      </c>
      <c r="BT38">
        <f t="shared" si="72"/>
        <v>0.16746794871794868</v>
      </c>
    </row>
    <row r="39" spans="2:72">
      <c r="C39">
        <f t="shared" ref="C39:R39" si="77">IFERROR(C23,0)</f>
        <v>1</v>
      </c>
      <c r="D39">
        <f t="shared" si="77"/>
        <v>1</v>
      </c>
      <c r="E39">
        <f t="shared" si="77"/>
        <v>1</v>
      </c>
      <c r="F39">
        <f t="shared" si="77"/>
        <v>1</v>
      </c>
      <c r="G39">
        <f t="shared" si="77"/>
        <v>1</v>
      </c>
      <c r="H39">
        <f t="shared" si="77"/>
        <v>1</v>
      </c>
      <c r="I39">
        <f t="shared" si="77"/>
        <v>1</v>
      </c>
      <c r="J39">
        <f t="shared" si="77"/>
        <v>1</v>
      </c>
      <c r="K39">
        <f t="shared" si="77"/>
        <v>1</v>
      </c>
      <c r="L39">
        <f t="shared" si="77"/>
        <v>1</v>
      </c>
      <c r="M39">
        <f t="shared" si="77"/>
        <v>1</v>
      </c>
      <c r="N39">
        <f t="shared" si="77"/>
        <v>1</v>
      </c>
      <c r="O39">
        <f t="shared" si="77"/>
        <v>1</v>
      </c>
      <c r="P39">
        <f t="shared" si="77"/>
        <v>1</v>
      </c>
      <c r="Q39">
        <f t="shared" si="77"/>
        <v>1</v>
      </c>
      <c r="R39">
        <f t="shared" si="77"/>
        <v>1</v>
      </c>
      <c r="W39">
        <f t="shared" si="69"/>
        <v>11.828205764190246</v>
      </c>
      <c r="X39">
        <f t="shared" si="58"/>
        <v>11.828205764190246</v>
      </c>
      <c r="Y39">
        <f t="shared" si="74"/>
        <v>12.099225295382208</v>
      </c>
      <c r="AA39">
        <f t="shared" si="70"/>
        <v>0.27101953119196232</v>
      </c>
      <c r="AB39">
        <f t="shared" si="54"/>
        <v>0.27101953119196232</v>
      </c>
      <c r="AC39">
        <v>1</v>
      </c>
      <c r="AN39">
        <f t="shared" si="71"/>
        <v>1.9531249999999996</v>
      </c>
      <c r="AO39">
        <f t="shared" si="72"/>
        <v>7.7117790420064322E-2</v>
      </c>
      <c r="AP39">
        <f t="shared" si="72"/>
        <v>8.2649919774752861E-2</v>
      </c>
      <c r="AQ39">
        <f t="shared" si="72"/>
        <v>8.4032952113425E-2</v>
      </c>
      <c r="AR39">
        <f t="shared" si="72"/>
        <v>8.5761742536765162E-2</v>
      </c>
      <c r="AS39">
        <f t="shared" si="72"/>
        <v>8.7922730565940369E-2</v>
      </c>
      <c r="AT39">
        <f t="shared" si="72"/>
        <v>9.0623965602409373E-2</v>
      </c>
      <c r="AU39">
        <f t="shared" si="72"/>
        <v>9.4000509397995632E-2</v>
      </c>
      <c r="AV39">
        <f t="shared" si="72"/>
        <v>9.8221189142478474E-2</v>
      </c>
      <c r="AW39">
        <f t="shared" si="72"/>
        <v>0.103497038823082</v>
      </c>
      <c r="AX39">
        <f t="shared" si="72"/>
        <v>0.11009185092383643</v>
      </c>
      <c r="AY39">
        <f t="shared" si="72"/>
        <v>0.11833536604977944</v>
      </c>
      <c r="AZ39">
        <f t="shared" si="72"/>
        <v>0.12863975995720825</v>
      </c>
      <c r="BA39">
        <f t="shared" si="72"/>
        <v>0.14152025234149418</v>
      </c>
      <c r="BB39">
        <f t="shared" si="72"/>
        <v>0.15762086782185167</v>
      </c>
      <c r="BC39">
        <f t="shared" si="72"/>
        <v>0.17774663717229849</v>
      </c>
      <c r="BD39">
        <f t="shared" si="72"/>
        <v>0.20290384886035701</v>
      </c>
      <c r="BE39">
        <f t="shared" si="72"/>
        <v>7.9687499999999994E-2</v>
      </c>
      <c r="BF39">
        <f t="shared" si="72"/>
        <v>8.4543676356010664E-2</v>
      </c>
      <c r="BG39">
        <f t="shared" si="72"/>
        <v>8.5757720445013327E-2</v>
      </c>
      <c r="BH39">
        <f t="shared" si="72"/>
        <v>8.7275275556266671E-2</v>
      </c>
      <c r="BI39">
        <f t="shared" si="72"/>
        <v>8.9172219445333337E-2</v>
      </c>
      <c r="BJ39">
        <f t="shared" si="72"/>
        <v>9.1543399306666662E-2</v>
      </c>
      <c r="BK39">
        <f t="shared" si="72"/>
        <v>9.4507374133333336E-2</v>
      </c>
      <c r="BL39">
        <f t="shared" si="72"/>
        <v>9.821234266666666E-2</v>
      </c>
      <c r="BM39">
        <f t="shared" si="72"/>
        <v>0.10284355333333332</v>
      </c>
      <c r="BN39">
        <f t="shared" si="72"/>
        <v>0.10863256666666668</v>
      </c>
      <c r="BO39">
        <f t="shared" si="72"/>
        <v>0.11586883333333335</v>
      </c>
      <c r="BP39">
        <f t="shared" si="72"/>
        <v>0.12491416666666669</v>
      </c>
      <c r="BQ39">
        <f t="shared" si="72"/>
        <v>0.13622083333333332</v>
      </c>
      <c r="BR39">
        <f t="shared" si="72"/>
        <v>0.15035416666666665</v>
      </c>
      <c r="BS39">
        <f t="shared" si="72"/>
        <v>0.16802083333333331</v>
      </c>
      <c r="BT39">
        <f t="shared" si="72"/>
        <v>0.1901041666666666</v>
      </c>
    </row>
    <row r="40" spans="2:72">
      <c r="C40">
        <f t="shared" ref="C40:R40" si="78">IFERROR(C24,0)</f>
        <v>1</v>
      </c>
      <c r="D40">
        <f t="shared" si="78"/>
        <v>1</v>
      </c>
      <c r="E40">
        <f t="shared" si="78"/>
        <v>1</v>
      </c>
      <c r="F40">
        <f t="shared" si="78"/>
        <v>1</v>
      </c>
      <c r="G40">
        <f t="shared" si="78"/>
        <v>1</v>
      </c>
      <c r="H40">
        <f t="shared" si="78"/>
        <v>1</v>
      </c>
      <c r="I40">
        <f t="shared" si="78"/>
        <v>1</v>
      </c>
      <c r="J40">
        <f t="shared" si="78"/>
        <v>1</v>
      </c>
      <c r="K40">
        <f t="shared" si="78"/>
        <v>1</v>
      </c>
      <c r="L40">
        <f t="shared" si="78"/>
        <v>1</v>
      </c>
      <c r="M40">
        <f t="shared" si="78"/>
        <v>1</v>
      </c>
      <c r="N40">
        <f t="shared" si="78"/>
        <v>1</v>
      </c>
      <c r="O40">
        <f t="shared" si="78"/>
        <v>1</v>
      </c>
      <c r="P40">
        <f t="shared" si="78"/>
        <v>1</v>
      </c>
      <c r="Q40">
        <f t="shared" si="78"/>
        <v>1</v>
      </c>
      <c r="R40">
        <f t="shared" si="78"/>
        <v>1</v>
      </c>
      <c r="W40">
        <f t="shared" si="69"/>
        <v>11.248573889001689</v>
      </c>
      <c r="X40">
        <f t="shared" si="58"/>
        <v>11.248573889001689</v>
      </c>
      <c r="Y40">
        <f t="shared" si="74"/>
        <v>11.312154789684033</v>
      </c>
      <c r="AA40">
        <f t="shared" si="70"/>
        <v>6.3580900682344677E-2</v>
      </c>
      <c r="AB40">
        <f t="shared" si="54"/>
        <v>6.3580900682344677E-2</v>
      </c>
      <c r="AC40">
        <v>1</v>
      </c>
      <c r="AN40">
        <f t="shared" si="71"/>
        <v>2.4414062499999991</v>
      </c>
      <c r="AO40">
        <f t="shared" si="72"/>
        <v>8.2483447046297703E-2</v>
      </c>
      <c r="AP40">
        <f t="shared" si="72"/>
        <v>8.8400487669417008E-2</v>
      </c>
      <c r="AQ40">
        <f t="shared" si="72"/>
        <v>8.9879747825196851E-2</v>
      </c>
      <c r="AR40">
        <f t="shared" si="72"/>
        <v>9.1728823019921621E-2</v>
      </c>
      <c r="AS40">
        <f t="shared" si="72"/>
        <v>9.4040167013327597E-2</v>
      </c>
      <c r="AT40">
        <f t="shared" si="72"/>
        <v>9.6929347005085056E-2</v>
      </c>
      <c r="AU40">
        <f t="shared" si="72"/>
        <v>0.10054082199478191</v>
      </c>
      <c r="AV40">
        <f t="shared" si="72"/>
        <v>0.10505516573190296</v>
      </c>
      <c r="AW40">
        <f t="shared" si="72"/>
        <v>0.11069809540330426</v>
      </c>
      <c r="AX40">
        <f t="shared" si="72"/>
        <v>0.11775175749255587</v>
      </c>
      <c r="AY40">
        <f t="shared" si="72"/>
        <v>0.12656883510412043</v>
      </c>
      <c r="AZ40">
        <f t="shared" si="72"/>
        <v>0.13759018211857613</v>
      </c>
      <c r="BA40">
        <f t="shared" si="72"/>
        <v>0.15136686588664572</v>
      </c>
      <c r="BB40">
        <f t="shared" si="72"/>
        <v>0.16858772059673272</v>
      </c>
      <c r="BC40">
        <f t="shared" si="72"/>
        <v>0.19011378898434142</v>
      </c>
      <c r="BD40">
        <f t="shared" si="72"/>
        <v>0.21702137446885233</v>
      </c>
      <c r="BE40">
        <f t="shared" si="72"/>
        <v>8.2942708333333337E-2</v>
      </c>
      <c r="BF40">
        <f t="shared" si="72"/>
        <v>8.8900158354985034E-2</v>
      </c>
      <c r="BG40">
        <f t="shared" si="72"/>
        <v>9.0389520860397934E-2</v>
      </c>
      <c r="BH40">
        <f t="shared" si="72"/>
        <v>9.2251223992164094E-2</v>
      </c>
      <c r="BI40">
        <f t="shared" si="72"/>
        <v>9.457835290687179E-2</v>
      </c>
      <c r="BJ40">
        <f t="shared" si="72"/>
        <v>9.7487264050256428E-2</v>
      </c>
      <c r="BK40">
        <f t="shared" si="72"/>
        <v>0.10112340297948719</v>
      </c>
      <c r="BL40">
        <f t="shared" si="72"/>
        <v>0.10566857664102565</v>
      </c>
      <c r="BM40">
        <f t="shared" si="72"/>
        <v>0.11135004371794872</v>
      </c>
      <c r="BN40">
        <f t="shared" si="72"/>
        <v>0.11845187756410258</v>
      </c>
      <c r="BO40">
        <f t="shared" si="72"/>
        <v>0.12732916987179488</v>
      </c>
      <c r="BP40">
        <f t="shared" si="72"/>
        <v>0.13842578525641025</v>
      </c>
      <c r="BQ40">
        <f t="shared" si="72"/>
        <v>0.15229655448717946</v>
      </c>
      <c r="BR40">
        <f t="shared" si="72"/>
        <v>0.16963501602564099</v>
      </c>
      <c r="BS40">
        <f t="shared" si="72"/>
        <v>0.19130809294871795</v>
      </c>
      <c r="BT40">
        <f t="shared" si="72"/>
        <v>0.21839943910256404</v>
      </c>
    </row>
    <row r="41" spans="2:72">
      <c r="C41">
        <f t="shared" ref="C41:R41" si="79">IFERROR(C25,0)</f>
        <v>1</v>
      </c>
      <c r="D41">
        <f t="shared" si="79"/>
        <v>1</v>
      </c>
      <c r="E41">
        <f t="shared" si="79"/>
        <v>1</v>
      </c>
      <c r="F41">
        <f t="shared" si="79"/>
        <v>1</v>
      </c>
      <c r="G41">
        <f t="shared" si="79"/>
        <v>1</v>
      </c>
      <c r="H41">
        <f t="shared" si="79"/>
        <v>1</v>
      </c>
      <c r="I41">
        <f t="shared" si="79"/>
        <v>1</v>
      </c>
      <c r="J41">
        <f t="shared" si="79"/>
        <v>1</v>
      </c>
      <c r="K41">
        <f t="shared" si="79"/>
        <v>1</v>
      </c>
      <c r="L41">
        <f t="shared" si="79"/>
        <v>1</v>
      </c>
      <c r="M41">
        <f t="shared" si="79"/>
        <v>1</v>
      </c>
      <c r="N41">
        <f t="shared" si="79"/>
        <v>1</v>
      </c>
      <c r="O41">
        <f t="shared" si="79"/>
        <v>1</v>
      </c>
      <c r="P41">
        <f t="shared" si="79"/>
        <v>1</v>
      </c>
      <c r="Q41">
        <f t="shared" si="79"/>
        <v>1</v>
      </c>
      <c r="R41">
        <f t="shared" si="79"/>
        <v>1</v>
      </c>
      <c r="W41">
        <f t="shared" si="69"/>
        <v>10.599310355349697</v>
      </c>
      <c r="X41">
        <f t="shared" si="58"/>
        <v>10.599310355349697</v>
      </c>
      <c r="Y41">
        <f t="shared" si="74"/>
        <v>10.461487872089775</v>
      </c>
      <c r="AA41">
        <f t="shared" si="70"/>
        <v>-0.13782248325992263</v>
      </c>
      <c r="AB41">
        <f t="shared" si="54"/>
        <v>-0.13782248325992263</v>
      </c>
      <c r="AC41">
        <v>1</v>
      </c>
      <c r="AN41">
        <f t="shared" si="71"/>
        <v>3.0517578124999987</v>
      </c>
      <c r="AO41">
        <f t="shared" si="72"/>
        <v>8.9190517829089433E-2</v>
      </c>
      <c r="AP41">
        <f t="shared" si="72"/>
        <v>9.5588697537747194E-2</v>
      </c>
      <c r="AQ41">
        <f t="shared" si="72"/>
        <v>9.7188242464911617E-2</v>
      </c>
      <c r="AR41">
        <f t="shared" si="72"/>
        <v>9.9187673623867184E-2</v>
      </c>
      <c r="AS41">
        <f t="shared" si="72"/>
        <v>0.10168696257256161</v>
      </c>
      <c r="AT41">
        <f t="shared" si="72"/>
        <v>0.10481107375842964</v>
      </c>
      <c r="AU41">
        <f t="shared" si="72"/>
        <v>0.10871621274076469</v>
      </c>
      <c r="AV41">
        <f t="shared" si="72"/>
        <v>0.11359763646868352</v>
      </c>
      <c r="AW41">
        <f t="shared" si="72"/>
        <v>0.11969941612858205</v>
      </c>
      <c r="AX41">
        <f t="shared" si="72"/>
        <v>0.12732664070345517</v>
      </c>
      <c r="AY41">
        <f t="shared" si="72"/>
        <v>0.13686067142204664</v>
      </c>
      <c r="AZ41">
        <f t="shared" si="72"/>
        <v>0.14877820982028594</v>
      </c>
      <c r="BA41">
        <f t="shared" si="72"/>
        <v>0.16367513281808505</v>
      </c>
      <c r="BB41">
        <f t="shared" si="72"/>
        <v>0.18229628656533395</v>
      </c>
      <c r="BC41">
        <f t="shared" si="72"/>
        <v>0.20557272874939508</v>
      </c>
      <c r="BD41">
        <f t="shared" si="72"/>
        <v>0.23466828147947144</v>
      </c>
      <c r="BE41">
        <f t="shared" si="72"/>
        <v>8.7011718749999994E-2</v>
      </c>
      <c r="BF41">
        <f t="shared" si="72"/>
        <v>9.434576085370297E-2</v>
      </c>
      <c r="BG41">
        <f t="shared" si="72"/>
        <v>9.61792713796287E-2</v>
      </c>
      <c r="BH41">
        <f t="shared" si="72"/>
        <v>9.8471159537035891E-2</v>
      </c>
      <c r="BI41">
        <f t="shared" si="72"/>
        <v>0.10133601973379487</v>
      </c>
      <c r="BJ41">
        <f t="shared" si="72"/>
        <v>0.10491709497974358</v>
      </c>
      <c r="BK41">
        <f t="shared" si="72"/>
        <v>0.10939343903717949</v>
      </c>
      <c r="BL41">
        <f t="shared" si="72"/>
        <v>0.11498886910897434</v>
      </c>
      <c r="BM41">
        <f t="shared" si="72"/>
        <v>0.12198315669871794</v>
      </c>
      <c r="BN41">
        <f t="shared" si="72"/>
        <v>0.13072601618589744</v>
      </c>
      <c r="BO41">
        <f t="shared" si="72"/>
        <v>0.14165459054487178</v>
      </c>
      <c r="BP41">
        <f t="shared" si="72"/>
        <v>0.15531530849358974</v>
      </c>
      <c r="BQ41">
        <f t="shared" si="72"/>
        <v>0.17239120592948712</v>
      </c>
      <c r="BR41">
        <f t="shared" si="72"/>
        <v>0.19373607772435894</v>
      </c>
      <c r="BS41">
        <f t="shared" si="72"/>
        <v>0.22041716746794868</v>
      </c>
      <c r="BT41">
        <f t="shared" si="72"/>
        <v>0.25376852964743579</v>
      </c>
    </row>
    <row r="42" spans="2:72">
      <c r="C42">
        <f t="shared" ref="C42:R42" si="80">IFERROR(C26,0)</f>
        <v>1</v>
      </c>
      <c r="D42">
        <f t="shared" si="80"/>
        <v>1</v>
      </c>
      <c r="E42">
        <f t="shared" si="80"/>
        <v>1</v>
      </c>
      <c r="F42">
        <f t="shared" si="80"/>
        <v>1</v>
      </c>
      <c r="G42">
        <f t="shared" si="80"/>
        <v>1</v>
      </c>
      <c r="H42">
        <f t="shared" si="80"/>
        <v>1</v>
      </c>
      <c r="I42">
        <f t="shared" si="80"/>
        <v>1</v>
      </c>
      <c r="J42">
        <f t="shared" si="80"/>
        <v>1</v>
      </c>
      <c r="K42">
        <f t="shared" si="80"/>
        <v>1</v>
      </c>
      <c r="L42">
        <f t="shared" si="80"/>
        <v>1</v>
      </c>
      <c r="M42">
        <f t="shared" si="80"/>
        <v>1</v>
      </c>
      <c r="N42">
        <f t="shared" si="80"/>
        <v>1</v>
      </c>
      <c r="O42">
        <f t="shared" si="80"/>
        <v>1</v>
      </c>
      <c r="P42">
        <f t="shared" si="80"/>
        <v>1</v>
      </c>
      <c r="Q42">
        <f t="shared" si="80"/>
        <v>1</v>
      </c>
      <c r="R42">
        <f t="shared" si="80"/>
        <v>1</v>
      </c>
      <c r="W42">
        <f t="shared" si="69"/>
        <v>9.886037322978007</v>
      </c>
      <c r="X42">
        <f t="shared" si="58"/>
        <v>9.886037322978007</v>
      </c>
      <c r="Y42">
        <f t="shared" si="74"/>
        <v>9.5626100533337581</v>
      </c>
      <c r="AA42">
        <f t="shared" si="70"/>
        <v>-0.32342726964424884</v>
      </c>
      <c r="AB42">
        <f t="shared" si="54"/>
        <v>-0.32342726964424884</v>
      </c>
      <c r="AC42">
        <v>1</v>
      </c>
      <c r="AN42">
        <f t="shared" si="71"/>
        <v>3.8146972656249987</v>
      </c>
      <c r="AO42">
        <f t="shared" si="72"/>
        <v>9.7574356307579074E-2</v>
      </c>
      <c r="AP42">
        <f t="shared" si="72"/>
        <v>0.10457395987315991</v>
      </c>
      <c r="AQ42">
        <f t="shared" si="72"/>
        <v>0.10632386076455511</v>
      </c>
      <c r="AR42">
        <f t="shared" si="72"/>
        <v>0.10851123687879911</v>
      </c>
      <c r="AS42">
        <f t="shared" si="72"/>
        <v>0.11124545702160411</v>
      </c>
      <c r="AT42">
        <f t="shared" si="72"/>
        <v>0.11466323220011038</v>
      </c>
      <c r="AU42">
        <f t="shared" si="72"/>
        <v>0.11893545117324321</v>
      </c>
      <c r="AV42">
        <f t="shared" si="72"/>
        <v>0.12427572488965924</v>
      </c>
      <c r="AW42">
        <f t="shared" si="72"/>
        <v>0.13095106703517928</v>
      </c>
      <c r="AX42">
        <f t="shared" si="72"/>
        <v>0.1392952447170793</v>
      </c>
      <c r="AY42">
        <f t="shared" si="72"/>
        <v>0.14972546681945439</v>
      </c>
      <c r="AZ42">
        <f t="shared" si="72"/>
        <v>0.16276324444742318</v>
      </c>
      <c r="BA42">
        <f t="shared" si="72"/>
        <v>0.17906046648238422</v>
      </c>
      <c r="BB42">
        <f t="shared" si="72"/>
        <v>0.1994319940260855</v>
      </c>
      <c r="BC42">
        <f t="shared" si="72"/>
        <v>0.22489640345571207</v>
      </c>
      <c r="BD42">
        <f t="shared" si="72"/>
        <v>0.25672691524274532</v>
      </c>
      <c r="BE42">
        <f t="shared" si="72"/>
        <v>9.2097981770833337E-2</v>
      </c>
      <c r="BF42">
        <f t="shared" si="72"/>
        <v>0.10115276397710042</v>
      </c>
      <c r="BG42">
        <f t="shared" si="72"/>
        <v>0.10341645952866717</v>
      </c>
      <c r="BH42">
        <f t="shared" si="72"/>
        <v>0.10624607896812566</v>
      </c>
      <c r="BI42">
        <f t="shared" si="72"/>
        <v>0.10978310326744871</v>
      </c>
      <c r="BJ42">
        <f t="shared" si="72"/>
        <v>0.11420438364160257</v>
      </c>
      <c r="BK42">
        <f t="shared" si="72"/>
        <v>0.11973098410929488</v>
      </c>
      <c r="BL42">
        <f t="shared" si="72"/>
        <v>0.12663923469391025</v>
      </c>
      <c r="BM42">
        <f t="shared" si="72"/>
        <v>0.13527454792467949</v>
      </c>
      <c r="BN42">
        <f t="shared" si="72"/>
        <v>0.14606868946314103</v>
      </c>
      <c r="BO42">
        <f t="shared" si="72"/>
        <v>0.15956136638621796</v>
      </c>
      <c r="BP42">
        <f t="shared" si="72"/>
        <v>0.1764272125400641</v>
      </c>
      <c r="BQ42">
        <f t="shared" si="72"/>
        <v>0.19750952023237175</v>
      </c>
      <c r="BR42">
        <f t="shared" si="72"/>
        <v>0.22386240484775638</v>
      </c>
      <c r="BS42">
        <f t="shared" si="72"/>
        <v>0.25680351061698709</v>
      </c>
      <c r="BT42">
        <f t="shared" si="72"/>
        <v>0.29797989282852561</v>
      </c>
    </row>
    <row r="43" spans="2:72">
      <c r="C43">
        <f t="shared" ref="C43:R43" si="81">IFERROR(C27,0)</f>
        <v>1</v>
      </c>
      <c r="D43">
        <f t="shared" si="81"/>
        <v>1</v>
      </c>
      <c r="E43">
        <f t="shared" si="81"/>
        <v>1</v>
      </c>
      <c r="F43">
        <f t="shared" si="81"/>
        <v>1</v>
      </c>
      <c r="G43">
        <f t="shared" si="81"/>
        <v>1</v>
      </c>
      <c r="H43">
        <f t="shared" si="81"/>
        <v>1</v>
      </c>
      <c r="I43">
        <f t="shared" si="81"/>
        <v>1</v>
      </c>
      <c r="J43">
        <f t="shared" si="81"/>
        <v>1</v>
      </c>
      <c r="K43">
        <f t="shared" si="81"/>
        <v>1</v>
      </c>
      <c r="L43">
        <f t="shared" si="81"/>
        <v>1</v>
      </c>
      <c r="M43">
        <f t="shared" si="81"/>
        <v>1</v>
      </c>
      <c r="N43">
        <f t="shared" si="81"/>
        <v>1</v>
      </c>
      <c r="O43">
        <f t="shared" si="81"/>
        <v>1</v>
      </c>
      <c r="P43">
        <f t="shared" si="81"/>
        <v>1</v>
      </c>
      <c r="Q43">
        <f t="shared" si="81"/>
        <v>1</v>
      </c>
      <c r="R43">
        <f t="shared" si="81"/>
        <v>1</v>
      </c>
      <c r="W43">
        <f t="shared" si="69"/>
        <v>9.1189691636585888</v>
      </c>
      <c r="X43">
        <f t="shared" si="58"/>
        <v>9.1189691636585888</v>
      </c>
      <c r="Y43">
        <f t="shared" si="74"/>
        <v>8.6351656325143757</v>
      </c>
      <c r="AA43">
        <f t="shared" si="70"/>
        <v>-0.48380353114421304</v>
      </c>
      <c r="AB43">
        <f t="shared" si="54"/>
        <v>-0.48380353114421304</v>
      </c>
      <c r="AC43">
        <v>1</v>
      </c>
      <c r="AN43">
        <f t="shared" si="71"/>
        <v>4.7683715820312473</v>
      </c>
      <c r="AO43">
        <f t="shared" si="72"/>
        <v>0.10805415440569115</v>
      </c>
      <c r="AP43">
        <f t="shared" si="72"/>
        <v>0.11580553779242581</v>
      </c>
      <c r="AQ43">
        <f t="shared" si="72"/>
        <v>0.11774338363910945</v>
      </c>
      <c r="AR43">
        <f t="shared" si="72"/>
        <v>0.12016569094746406</v>
      </c>
      <c r="AS43">
        <f t="shared" si="72"/>
        <v>0.12319357508290726</v>
      </c>
      <c r="AT43">
        <f t="shared" si="72"/>
        <v>0.12697843025221128</v>
      </c>
      <c r="AU43">
        <f t="shared" si="72"/>
        <v>0.13170949921384131</v>
      </c>
      <c r="AV43">
        <f t="shared" si="72"/>
        <v>0.13762333541587887</v>
      </c>
      <c r="AW43">
        <f t="shared" si="72"/>
        <v>0.14501563066842582</v>
      </c>
      <c r="AX43">
        <f t="shared" si="72"/>
        <v>0.15425599973410947</v>
      </c>
      <c r="AY43">
        <f t="shared" si="72"/>
        <v>0.16580646106621405</v>
      </c>
      <c r="AZ43">
        <f t="shared" si="72"/>
        <v>0.1802445377313448</v>
      </c>
      <c r="BA43">
        <f t="shared" si="72"/>
        <v>0.19829213356275815</v>
      </c>
      <c r="BB43">
        <f t="shared" si="72"/>
        <v>0.2208516283520249</v>
      </c>
      <c r="BC43">
        <f t="shared" si="72"/>
        <v>0.24905099683860835</v>
      </c>
      <c r="BD43">
        <f t="shared" si="72"/>
        <v>0.28430020744683765</v>
      </c>
      <c r="BE43">
        <f t="shared" si="72"/>
        <v>9.8455810546874981E-2</v>
      </c>
      <c r="BF43">
        <f t="shared" si="72"/>
        <v>0.10966151788134719</v>
      </c>
      <c r="BG43">
        <f t="shared" si="72"/>
        <v>0.11246294471496525</v>
      </c>
      <c r="BH43">
        <f t="shared" si="72"/>
        <v>0.11596472825698784</v>
      </c>
      <c r="BI43">
        <f t="shared" si="72"/>
        <v>0.12034195768451603</v>
      </c>
      <c r="BJ43">
        <f t="shared" si="72"/>
        <v>0.12581349446892626</v>
      </c>
      <c r="BK43">
        <f t="shared" si="72"/>
        <v>0.13265291544943911</v>
      </c>
      <c r="BL43">
        <f t="shared" si="72"/>
        <v>0.14120219167508011</v>
      </c>
      <c r="BM43">
        <f t="shared" si="72"/>
        <v>0.1518887869571314</v>
      </c>
      <c r="BN43">
        <f t="shared" si="72"/>
        <v>0.16524703105969551</v>
      </c>
      <c r="BO43">
        <f t="shared" si="72"/>
        <v>0.18194483618790064</v>
      </c>
      <c r="BP43">
        <f t="shared" si="72"/>
        <v>0.20281709259815703</v>
      </c>
      <c r="BQ43">
        <f t="shared" si="72"/>
        <v>0.22890741311097748</v>
      </c>
      <c r="BR43">
        <f t="shared" si="72"/>
        <v>0.26152031375200319</v>
      </c>
      <c r="BS43">
        <f t="shared" si="72"/>
        <v>0.30228643955328516</v>
      </c>
      <c r="BT43">
        <f t="shared" si="72"/>
        <v>0.35324409680488766</v>
      </c>
    </row>
    <row r="44" spans="2:72">
      <c r="C44">
        <f t="shared" ref="C44:R44" si="82">IFERROR(C28,0)</f>
        <v>1</v>
      </c>
      <c r="D44">
        <f t="shared" si="82"/>
        <v>1</v>
      </c>
      <c r="E44">
        <f t="shared" si="82"/>
        <v>1</v>
      </c>
      <c r="F44">
        <f t="shared" si="82"/>
        <v>1</v>
      </c>
      <c r="G44">
        <f t="shared" si="82"/>
        <v>1</v>
      </c>
      <c r="H44">
        <f t="shared" si="82"/>
        <v>1</v>
      </c>
      <c r="I44">
        <f t="shared" si="82"/>
        <v>1</v>
      </c>
      <c r="J44">
        <f t="shared" si="82"/>
        <v>1</v>
      </c>
      <c r="K44">
        <f t="shared" si="82"/>
        <v>1</v>
      </c>
      <c r="L44">
        <f t="shared" si="82"/>
        <v>1</v>
      </c>
      <c r="M44">
        <f t="shared" si="82"/>
        <v>1</v>
      </c>
      <c r="N44">
        <f t="shared" si="82"/>
        <v>1</v>
      </c>
      <c r="O44">
        <f t="shared" si="82"/>
        <v>1</v>
      </c>
      <c r="P44">
        <f t="shared" si="82"/>
        <v>1</v>
      </c>
      <c r="Q44">
        <f t="shared" si="82"/>
        <v>1</v>
      </c>
      <c r="R44">
        <f t="shared" si="82"/>
        <v>1</v>
      </c>
      <c r="W44">
        <f t="shared" si="69"/>
        <v>8.3127274493154513</v>
      </c>
      <c r="X44">
        <f t="shared" si="58"/>
        <v>8.3127274493154513</v>
      </c>
      <c r="Y44">
        <f t="shared" si="74"/>
        <v>7.701489633872737</v>
      </c>
      <c r="AA44">
        <f t="shared" si="70"/>
        <v>-0.61123781544271427</v>
      </c>
      <c r="AB44">
        <f t="shared" si="54"/>
        <v>-0.61123781544271427</v>
      </c>
      <c r="AC44">
        <v>1</v>
      </c>
      <c r="AN44">
        <f t="shared" si="71"/>
        <v>5.9604644775390598</v>
      </c>
      <c r="AO44">
        <f t="shared" si="72"/>
        <v>0.12115390202833121</v>
      </c>
      <c r="AP44">
        <f t="shared" si="72"/>
        <v>0.12984501019150815</v>
      </c>
      <c r="AQ44">
        <f t="shared" si="72"/>
        <v>0.1320177872323024</v>
      </c>
      <c r="AR44">
        <f t="shared" si="72"/>
        <v>0.13473375853329519</v>
      </c>
      <c r="AS44">
        <f t="shared" si="72"/>
        <v>0.13812872265953619</v>
      </c>
      <c r="AT44">
        <f t="shared" si="72"/>
        <v>0.14237242781733742</v>
      </c>
      <c r="AU44">
        <f t="shared" si="72"/>
        <v>0.14767705926458899</v>
      </c>
      <c r="AV44">
        <f t="shared" si="72"/>
        <v>0.15430784857365343</v>
      </c>
      <c r="AW44">
        <f t="shared" si="72"/>
        <v>0.16259633520998398</v>
      </c>
      <c r="AX44">
        <f t="shared" si="72"/>
        <v>0.17295694350539714</v>
      </c>
      <c r="AY44">
        <f t="shared" si="72"/>
        <v>0.18590770387466365</v>
      </c>
      <c r="AZ44">
        <f t="shared" si="72"/>
        <v>0.20209615433624675</v>
      </c>
      <c r="BA44">
        <f t="shared" si="72"/>
        <v>0.2223317174132256</v>
      </c>
      <c r="BB44">
        <f t="shared" si="72"/>
        <v>0.24762617125944922</v>
      </c>
      <c r="BC44">
        <f t="shared" ref="AO44:BT50" si="83">1/BC28</f>
        <v>0.27924423856722869</v>
      </c>
      <c r="BD44">
        <f t="shared" si="83"/>
        <v>0.31876682270195306</v>
      </c>
      <c r="BE44">
        <f t="shared" si="83"/>
        <v>0.10640309651692707</v>
      </c>
      <c r="BF44">
        <f t="shared" si="83"/>
        <v>0.12029746026165569</v>
      </c>
      <c r="BG44">
        <f t="shared" si="83"/>
        <v>0.12377105119783784</v>
      </c>
      <c r="BH44">
        <f t="shared" si="83"/>
        <v>0.12811303986806555</v>
      </c>
      <c r="BI44">
        <f t="shared" si="83"/>
        <v>0.13354052570585018</v>
      </c>
      <c r="BJ44">
        <f t="shared" si="83"/>
        <v>0.14032488300308091</v>
      </c>
      <c r="BK44">
        <f t="shared" si="83"/>
        <v>0.14880532962461937</v>
      </c>
      <c r="BL44">
        <f t="shared" si="83"/>
        <v>0.15940588790154245</v>
      </c>
      <c r="BM44">
        <f t="shared" si="83"/>
        <v>0.17265658574769627</v>
      </c>
      <c r="BN44">
        <f t="shared" si="83"/>
        <v>0.1892199580553886</v>
      </c>
      <c r="BO44">
        <f t="shared" si="83"/>
        <v>0.20992417344000402</v>
      </c>
      <c r="BP44">
        <f t="shared" si="83"/>
        <v>0.23580444267077319</v>
      </c>
      <c r="BQ44">
        <f t="shared" si="83"/>
        <v>0.26815477920923469</v>
      </c>
      <c r="BR44">
        <f t="shared" si="83"/>
        <v>0.30859269988231164</v>
      </c>
      <c r="BS44">
        <f t="shared" si="83"/>
        <v>0.35914010072365771</v>
      </c>
      <c r="BT44">
        <f t="shared" si="83"/>
        <v>0.42232435177534039</v>
      </c>
    </row>
    <row r="45" spans="2:72">
      <c r="C45">
        <f t="shared" ref="C45:R45" si="84">IFERROR(C29,0)</f>
        <v>1</v>
      </c>
      <c r="D45">
        <f t="shared" si="84"/>
        <v>1</v>
      </c>
      <c r="E45">
        <f t="shared" si="84"/>
        <v>1</v>
      </c>
      <c r="F45">
        <f t="shared" si="84"/>
        <v>1</v>
      </c>
      <c r="G45">
        <f t="shared" si="84"/>
        <v>1</v>
      </c>
      <c r="H45">
        <f t="shared" si="84"/>
        <v>1</v>
      </c>
      <c r="I45">
        <f t="shared" si="84"/>
        <v>1</v>
      </c>
      <c r="J45">
        <f t="shared" si="84"/>
        <v>1</v>
      </c>
      <c r="K45">
        <f t="shared" si="84"/>
        <v>1</v>
      </c>
      <c r="L45">
        <f t="shared" si="84"/>
        <v>1</v>
      </c>
      <c r="M45">
        <f t="shared" si="84"/>
        <v>1</v>
      </c>
      <c r="N45">
        <f t="shared" si="84"/>
        <v>1</v>
      </c>
      <c r="O45">
        <f t="shared" si="84"/>
        <v>1</v>
      </c>
      <c r="P45">
        <f t="shared" si="84"/>
        <v>1</v>
      </c>
      <c r="Q45">
        <f t="shared" si="84"/>
        <v>1</v>
      </c>
      <c r="R45">
        <f t="shared" si="84"/>
        <v>1</v>
      </c>
      <c r="W45">
        <f t="shared" si="69"/>
        <v>7.4854564185620935</v>
      </c>
      <c r="X45">
        <f t="shared" si="58"/>
        <v>7.4854564185620935</v>
      </c>
      <c r="Y45">
        <f t="shared" si="74"/>
        <v>6.7845205417726708</v>
      </c>
      <c r="AA45">
        <f t="shared" si="70"/>
        <v>-0.70093587678942271</v>
      </c>
      <c r="AB45">
        <f t="shared" si="54"/>
        <v>-0.70093587678942271</v>
      </c>
      <c r="AC45">
        <v>1</v>
      </c>
      <c r="AN45">
        <f t="shared" si="71"/>
        <v>7.4505805969238246</v>
      </c>
      <c r="AO45">
        <f t="shared" si="83"/>
        <v>0.1375285865566313</v>
      </c>
      <c r="AP45">
        <f t="shared" si="83"/>
        <v>0.14739435069036114</v>
      </c>
      <c r="AQ45">
        <f t="shared" si="83"/>
        <v>0.1498607917237936</v>
      </c>
      <c r="AR45">
        <f t="shared" si="83"/>
        <v>0.15294384301558417</v>
      </c>
      <c r="AS45">
        <f t="shared" si="83"/>
        <v>0.15679765713032234</v>
      </c>
      <c r="AT45">
        <f t="shared" si="83"/>
        <v>0.16161492477374512</v>
      </c>
      <c r="AU45">
        <f t="shared" si="83"/>
        <v>0.16763650932802357</v>
      </c>
      <c r="AV45">
        <f t="shared" si="83"/>
        <v>0.17516349002087162</v>
      </c>
      <c r="AW45">
        <f t="shared" si="83"/>
        <v>0.18457221588693171</v>
      </c>
      <c r="AX45">
        <f t="shared" si="83"/>
        <v>0.19633312321950677</v>
      </c>
      <c r="AY45">
        <f t="shared" si="83"/>
        <v>0.21103425738522563</v>
      </c>
      <c r="AZ45">
        <f t="shared" si="83"/>
        <v>0.22941067509237428</v>
      </c>
      <c r="BA45">
        <f t="shared" si="83"/>
        <v>0.25238119722630997</v>
      </c>
      <c r="BB45">
        <f t="shared" si="83"/>
        <v>0.28109434989372961</v>
      </c>
      <c r="BC45">
        <f t="shared" si="83"/>
        <v>0.31698579072800415</v>
      </c>
      <c r="BD45">
        <f t="shared" si="83"/>
        <v>0.36185009177084737</v>
      </c>
      <c r="BE45">
        <f t="shared" si="83"/>
        <v>0.11633720397949217</v>
      </c>
      <c r="BF45">
        <f t="shared" si="83"/>
        <v>0.13359238823704131</v>
      </c>
      <c r="BG45">
        <f t="shared" si="83"/>
        <v>0.13790618430142856</v>
      </c>
      <c r="BH45">
        <f t="shared" si="83"/>
        <v>0.14329842938191267</v>
      </c>
      <c r="BI45">
        <f t="shared" si="83"/>
        <v>0.1500387357325178</v>
      </c>
      <c r="BJ45">
        <f t="shared" si="83"/>
        <v>0.1584641186707742</v>
      </c>
      <c r="BK45">
        <f t="shared" si="83"/>
        <v>0.16899584734359471</v>
      </c>
      <c r="BL45">
        <f t="shared" si="83"/>
        <v>0.18216050818462037</v>
      </c>
      <c r="BM45">
        <f t="shared" si="83"/>
        <v>0.19861633423590239</v>
      </c>
      <c r="BN45">
        <f t="shared" si="83"/>
        <v>0.21918611680000497</v>
      </c>
      <c r="BO45">
        <f t="shared" si="83"/>
        <v>0.24489834500513316</v>
      </c>
      <c r="BP45">
        <f t="shared" si="83"/>
        <v>0.27703863026154341</v>
      </c>
      <c r="BQ45">
        <f t="shared" si="83"/>
        <v>0.31721398683205615</v>
      </c>
      <c r="BR45">
        <f t="shared" si="83"/>
        <v>0.36743318254519719</v>
      </c>
      <c r="BS45">
        <f t="shared" si="83"/>
        <v>0.43020717718662349</v>
      </c>
      <c r="BT45">
        <f t="shared" si="83"/>
        <v>0.5086746704884062</v>
      </c>
    </row>
    <row r="46" spans="2:72">
      <c r="C46">
        <f t="shared" ref="C46:R46" si="85">IFERROR(C30,0)</f>
        <v>1</v>
      </c>
      <c r="D46">
        <f t="shared" si="85"/>
        <v>1</v>
      </c>
      <c r="E46">
        <f t="shared" si="85"/>
        <v>1</v>
      </c>
      <c r="F46">
        <f t="shared" si="85"/>
        <v>1</v>
      </c>
      <c r="G46">
        <f t="shared" si="85"/>
        <v>1</v>
      </c>
      <c r="H46">
        <f t="shared" si="85"/>
        <v>1</v>
      </c>
      <c r="I46">
        <f t="shared" si="85"/>
        <v>1</v>
      </c>
      <c r="J46">
        <f t="shared" si="85"/>
        <v>1</v>
      </c>
      <c r="K46">
        <f t="shared" si="85"/>
        <v>1</v>
      </c>
      <c r="L46">
        <f t="shared" si="85"/>
        <v>1</v>
      </c>
      <c r="M46">
        <f t="shared" si="85"/>
        <v>1</v>
      </c>
      <c r="N46">
        <f t="shared" si="85"/>
        <v>1</v>
      </c>
      <c r="O46">
        <f t="shared" si="85"/>
        <v>1</v>
      </c>
      <c r="P46">
        <f t="shared" si="85"/>
        <v>1</v>
      </c>
      <c r="Q46">
        <f t="shared" si="85"/>
        <v>1</v>
      </c>
      <c r="R46">
        <f t="shared" si="85"/>
        <v>1</v>
      </c>
      <c r="W46">
        <f t="shared" si="69"/>
        <v>6.6572999252809737</v>
      </c>
      <c r="X46">
        <f t="shared" si="58"/>
        <v>6.6572999252809737</v>
      </c>
      <c r="Y46">
        <f t="shared" si="74"/>
        <v>5.9055922695824989</v>
      </c>
      <c r="AA46">
        <f t="shared" si="70"/>
        <v>-0.75170765569847475</v>
      </c>
      <c r="AB46">
        <f t="shared" si="54"/>
        <v>-0.75170765569847475</v>
      </c>
      <c r="AC46">
        <v>1</v>
      </c>
      <c r="AN46">
        <f t="shared" si="71"/>
        <v>9.3132257461547798</v>
      </c>
      <c r="AO46">
        <f t="shared" si="83"/>
        <v>0.15799694221700641</v>
      </c>
      <c r="AP46">
        <f t="shared" si="83"/>
        <v>0.16933102631392735</v>
      </c>
      <c r="AQ46">
        <f t="shared" si="83"/>
        <v>0.17216454733815756</v>
      </c>
      <c r="AR46">
        <f t="shared" si="83"/>
        <v>0.17570644861844534</v>
      </c>
      <c r="AS46">
        <f t="shared" si="83"/>
        <v>0.18013382521880505</v>
      </c>
      <c r="AT46">
        <f t="shared" si="83"/>
        <v>0.18566804596925471</v>
      </c>
      <c r="AU46">
        <f t="shared" si="83"/>
        <v>0.19258582190731677</v>
      </c>
      <c r="AV46">
        <f t="shared" si="83"/>
        <v>0.20123304182989435</v>
      </c>
      <c r="AW46">
        <f t="shared" si="83"/>
        <v>0.21204206673311635</v>
      </c>
      <c r="AX46">
        <f t="shared" si="83"/>
        <v>0.22555334786214379</v>
      </c>
      <c r="AY46">
        <f t="shared" si="83"/>
        <v>0.24244244927342815</v>
      </c>
      <c r="AZ46">
        <f t="shared" si="83"/>
        <v>0.26355382603753358</v>
      </c>
      <c r="BA46">
        <f t="shared" si="83"/>
        <v>0.28994304699266532</v>
      </c>
      <c r="BB46">
        <f t="shared" si="83"/>
        <v>0.32292957318658011</v>
      </c>
      <c r="BC46">
        <f t="shared" si="83"/>
        <v>0.36416273092897344</v>
      </c>
      <c r="BD46">
        <f t="shared" si="83"/>
        <v>0.41570417810696519</v>
      </c>
      <c r="BE46">
        <f t="shared" si="83"/>
        <v>0.12875483830769854</v>
      </c>
      <c r="BF46">
        <f t="shared" si="83"/>
        <v>0.15021104820627329</v>
      </c>
      <c r="BG46">
        <f t="shared" si="83"/>
        <v>0.15557510068091698</v>
      </c>
      <c r="BH46">
        <f t="shared" si="83"/>
        <v>0.16228016627422165</v>
      </c>
      <c r="BI46">
        <f t="shared" si="83"/>
        <v>0.17066149826585239</v>
      </c>
      <c r="BJ46">
        <f t="shared" si="83"/>
        <v>0.18113816325539084</v>
      </c>
      <c r="BK46">
        <f t="shared" si="83"/>
        <v>0.19423399449231393</v>
      </c>
      <c r="BL46">
        <f t="shared" si="83"/>
        <v>0.21060378353846776</v>
      </c>
      <c r="BM46">
        <f t="shared" si="83"/>
        <v>0.23106601984616004</v>
      </c>
      <c r="BN46">
        <f t="shared" si="83"/>
        <v>0.25664381523077545</v>
      </c>
      <c r="BO46">
        <f t="shared" si="83"/>
        <v>0.28861605946154473</v>
      </c>
      <c r="BP46">
        <f t="shared" si="83"/>
        <v>0.32858136475000616</v>
      </c>
      <c r="BQ46">
        <f t="shared" si="83"/>
        <v>0.378537996360583</v>
      </c>
      <c r="BR46">
        <f t="shared" si="83"/>
        <v>0.44098378587380421</v>
      </c>
      <c r="BS46">
        <f t="shared" si="83"/>
        <v>0.51904102276533071</v>
      </c>
      <c r="BT46">
        <f t="shared" si="83"/>
        <v>0.61661256887973859</v>
      </c>
    </row>
    <row r="47" spans="2:72">
      <c r="C47">
        <f t="shared" ref="C47:R47" si="86">IFERROR(C31,0)</f>
        <v>1</v>
      </c>
      <c r="D47">
        <f t="shared" si="86"/>
        <v>1</v>
      </c>
      <c r="E47">
        <f t="shared" si="86"/>
        <v>1</v>
      </c>
      <c r="F47">
        <f t="shared" si="86"/>
        <v>1</v>
      </c>
      <c r="G47">
        <f t="shared" si="86"/>
        <v>1</v>
      </c>
      <c r="H47">
        <f t="shared" si="86"/>
        <v>1</v>
      </c>
      <c r="I47">
        <f t="shared" si="86"/>
        <v>1</v>
      </c>
      <c r="J47">
        <f t="shared" si="86"/>
        <v>1</v>
      </c>
      <c r="K47">
        <f t="shared" si="86"/>
        <v>1</v>
      </c>
      <c r="L47">
        <f t="shared" si="86"/>
        <v>1</v>
      </c>
      <c r="M47">
        <f t="shared" si="86"/>
        <v>1</v>
      </c>
      <c r="N47">
        <f t="shared" si="86"/>
        <v>1</v>
      </c>
      <c r="O47">
        <f t="shared" si="86"/>
        <v>1</v>
      </c>
      <c r="P47">
        <f t="shared" si="86"/>
        <v>1</v>
      </c>
      <c r="Q47">
        <f t="shared" si="86"/>
        <v>1</v>
      </c>
      <c r="R47">
        <f t="shared" si="86"/>
        <v>1</v>
      </c>
      <c r="W47">
        <f t="shared" si="69"/>
        <v>5.8484876803247143</v>
      </c>
      <c r="X47">
        <f t="shared" si="58"/>
        <v>5.8484876803247143</v>
      </c>
      <c r="Y47">
        <f t="shared" si="74"/>
        <v>5.0825437934259945</v>
      </c>
      <c r="AA47">
        <f t="shared" si="70"/>
        <v>-0.76594388689871984</v>
      </c>
      <c r="AB47">
        <f t="shared" si="54"/>
        <v>-0.76594388689871984</v>
      </c>
      <c r="AC47">
        <v>1</v>
      </c>
      <c r="AN47">
        <f t="shared" si="71"/>
        <v>11.641532182693474</v>
      </c>
      <c r="AO47">
        <f t="shared" si="83"/>
        <v>0.18358238679247535</v>
      </c>
      <c r="AP47">
        <f t="shared" si="83"/>
        <v>0.19675187084338513</v>
      </c>
      <c r="AQ47">
        <f t="shared" si="83"/>
        <v>0.20004424185611255</v>
      </c>
      <c r="AR47">
        <f t="shared" si="83"/>
        <v>0.20415970562202185</v>
      </c>
      <c r="AS47">
        <f t="shared" si="83"/>
        <v>0.20930403532940844</v>
      </c>
      <c r="AT47">
        <f t="shared" si="83"/>
        <v>0.21573444746364173</v>
      </c>
      <c r="AU47">
        <f t="shared" si="83"/>
        <v>0.2237724626314333</v>
      </c>
      <c r="AV47">
        <f t="shared" si="83"/>
        <v>0.23381998159117282</v>
      </c>
      <c r="AW47">
        <f t="shared" si="83"/>
        <v>0.24637938029084716</v>
      </c>
      <c r="AX47">
        <f t="shared" si="83"/>
        <v>0.26207862866544013</v>
      </c>
      <c r="AY47">
        <f t="shared" si="83"/>
        <v>0.28170268913368129</v>
      </c>
      <c r="AZ47">
        <f t="shared" si="83"/>
        <v>0.30623276471898281</v>
      </c>
      <c r="BA47">
        <f t="shared" si="83"/>
        <v>0.33689535920060965</v>
      </c>
      <c r="BB47">
        <f t="shared" si="83"/>
        <v>0.37522360230264329</v>
      </c>
      <c r="BC47">
        <f t="shared" si="83"/>
        <v>0.4231339061801852</v>
      </c>
      <c r="BD47">
        <f t="shared" si="83"/>
        <v>0.48302178602711265</v>
      </c>
      <c r="BE47">
        <f t="shared" si="83"/>
        <v>0.14427688121795654</v>
      </c>
      <c r="BF47">
        <f t="shared" si="83"/>
        <v>0.17098437316781334</v>
      </c>
      <c r="BG47">
        <f t="shared" si="83"/>
        <v>0.17766124615527754</v>
      </c>
      <c r="BH47">
        <f t="shared" si="83"/>
        <v>0.18600733738960781</v>
      </c>
      <c r="BI47">
        <f t="shared" si="83"/>
        <v>0.19643995143252063</v>
      </c>
      <c r="BJ47">
        <f t="shared" si="83"/>
        <v>0.20948071898616163</v>
      </c>
      <c r="BK47">
        <f t="shared" si="83"/>
        <v>0.22578167842821295</v>
      </c>
      <c r="BL47">
        <f t="shared" si="83"/>
        <v>0.24615787773077705</v>
      </c>
      <c r="BM47">
        <f t="shared" si="83"/>
        <v>0.27162812685898213</v>
      </c>
      <c r="BN47">
        <f t="shared" si="83"/>
        <v>0.30346593826923857</v>
      </c>
      <c r="BO47">
        <f t="shared" si="83"/>
        <v>0.34326320253205911</v>
      </c>
      <c r="BP47">
        <f t="shared" si="83"/>
        <v>0.39300978286058469</v>
      </c>
      <c r="BQ47">
        <f t="shared" si="83"/>
        <v>0.45519300827124165</v>
      </c>
      <c r="BR47">
        <f t="shared" si="83"/>
        <v>0.53292204003456289</v>
      </c>
      <c r="BS47">
        <f t="shared" si="83"/>
        <v>0.63008332973871461</v>
      </c>
      <c r="BT47">
        <f t="shared" si="83"/>
        <v>0.75153494186890402</v>
      </c>
    </row>
    <row r="48" spans="2:72">
      <c r="C48">
        <f t="shared" ref="C48:R48" si="87">IFERROR(C32,0)</f>
        <v>1</v>
      </c>
      <c r="D48">
        <f t="shared" si="87"/>
        <v>1</v>
      </c>
      <c r="E48">
        <f t="shared" si="87"/>
        <v>1</v>
      </c>
      <c r="F48">
        <f t="shared" si="87"/>
        <v>1</v>
      </c>
      <c r="G48">
        <f t="shared" si="87"/>
        <v>1</v>
      </c>
      <c r="H48">
        <f t="shared" si="87"/>
        <v>1</v>
      </c>
      <c r="I48">
        <f t="shared" si="87"/>
        <v>1</v>
      </c>
      <c r="J48">
        <f t="shared" si="87"/>
        <v>1</v>
      </c>
      <c r="K48">
        <f t="shared" si="87"/>
        <v>1</v>
      </c>
      <c r="L48">
        <f t="shared" si="87"/>
        <v>1</v>
      </c>
      <c r="M48">
        <f t="shared" si="87"/>
        <v>1</v>
      </c>
      <c r="N48">
        <f t="shared" si="87"/>
        <v>1</v>
      </c>
      <c r="O48">
        <f t="shared" si="87"/>
        <v>1</v>
      </c>
      <c r="P48">
        <f t="shared" si="87"/>
        <v>1</v>
      </c>
      <c r="Q48">
        <f t="shared" si="87"/>
        <v>1</v>
      </c>
      <c r="R48">
        <f t="shared" si="87"/>
        <v>1</v>
      </c>
      <c r="W48">
        <f t="shared" si="69"/>
        <v>5.0774042826792689</v>
      </c>
      <c r="X48">
        <f t="shared" si="58"/>
        <v>5.0774042826792689</v>
      </c>
      <c r="Y48">
        <f t="shared" si="74"/>
        <v>4.3284810417820205</v>
      </c>
      <c r="AA48">
        <f t="shared" si="70"/>
        <v>-0.74892324089724838</v>
      </c>
      <c r="AB48">
        <f t="shared" si="54"/>
        <v>-0.74892324089724838</v>
      </c>
      <c r="AC48">
        <v>1</v>
      </c>
      <c r="AN48">
        <f t="shared" si="71"/>
        <v>14.551915228366843</v>
      </c>
      <c r="AO48">
        <f t="shared" si="83"/>
        <v>0.21556419251181147</v>
      </c>
      <c r="AP48">
        <f t="shared" si="83"/>
        <v>0.23102792650520734</v>
      </c>
      <c r="AQ48">
        <f t="shared" si="83"/>
        <v>0.2348938600035563</v>
      </c>
      <c r="AR48">
        <f t="shared" si="83"/>
        <v>0.23972627687649245</v>
      </c>
      <c r="AS48">
        <f t="shared" si="83"/>
        <v>0.24576679796766268</v>
      </c>
      <c r="AT48">
        <f t="shared" si="83"/>
        <v>0.25331744933162548</v>
      </c>
      <c r="AU48">
        <f t="shared" si="83"/>
        <v>0.26275576353657898</v>
      </c>
      <c r="AV48">
        <f t="shared" si="83"/>
        <v>0.2745536562927709</v>
      </c>
      <c r="AW48">
        <f t="shared" si="83"/>
        <v>0.28930102223801069</v>
      </c>
      <c r="AX48">
        <f t="shared" si="83"/>
        <v>0.30773522966956046</v>
      </c>
      <c r="AY48">
        <f t="shared" si="83"/>
        <v>0.33077798895899774</v>
      </c>
      <c r="AZ48">
        <f t="shared" si="83"/>
        <v>0.35958143807079435</v>
      </c>
      <c r="BA48">
        <f t="shared" si="83"/>
        <v>0.39558574946054004</v>
      </c>
      <c r="BB48">
        <f t="shared" si="83"/>
        <v>0.44059113869772215</v>
      </c>
      <c r="BC48">
        <f t="shared" si="83"/>
        <v>0.49684787524419977</v>
      </c>
      <c r="BD48">
        <f t="shared" si="83"/>
        <v>0.56716879592729674</v>
      </c>
      <c r="BE48">
        <f t="shared" si="83"/>
        <v>0.16367943485577896</v>
      </c>
      <c r="BF48">
        <f t="shared" si="83"/>
        <v>0.19695102936973835</v>
      </c>
      <c r="BG48">
        <f t="shared" si="83"/>
        <v>0.20526892799822818</v>
      </c>
      <c r="BH48">
        <f t="shared" si="83"/>
        <v>0.21566630128384048</v>
      </c>
      <c r="BI48">
        <f t="shared" si="83"/>
        <v>0.22866301789085591</v>
      </c>
      <c r="BJ48">
        <f t="shared" si="83"/>
        <v>0.24490891364962511</v>
      </c>
      <c r="BK48">
        <f t="shared" si="83"/>
        <v>0.26521628334808661</v>
      </c>
      <c r="BL48">
        <f t="shared" si="83"/>
        <v>0.29060049547116351</v>
      </c>
      <c r="BM48">
        <f t="shared" si="83"/>
        <v>0.32233076062500965</v>
      </c>
      <c r="BN48">
        <f t="shared" si="83"/>
        <v>0.3619935920673174</v>
      </c>
      <c r="BO48">
        <f t="shared" si="83"/>
        <v>0.41157213137020199</v>
      </c>
      <c r="BP48">
        <f t="shared" si="83"/>
        <v>0.47354530549880774</v>
      </c>
      <c r="BQ48">
        <f t="shared" si="83"/>
        <v>0.55101177315956473</v>
      </c>
      <c r="BR48">
        <f t="shared" si="83"/>
        <v>0.64784485773551126</v>
      </c>
      <c r="BS48">
        <f t="shared" si="83"/>
        <v>0.76888621345544439</v>
      </c>
      <c r="BT48">
        <f t="shared" si="83"/>
        <v>0.92018790810536066</v>
      </c>
    </row>
    <row r="49" spans="1:72">
      <c r="C49">
        <f t="shared" ref="C49:R49" si="88">IFERROR(C33,0)</f>
        <v>1</v>
      </c>
      <c r="D49">
        <f t="shared" si="88"/>
        <v>1</v>
      </c>
      <c r="E49">
        <f t="shared" si="88"/>
        <v>1</v>
      </c>
      <c r="F49">
        <f t="shared" si="88"/>
        <v>1</v>
      </c>
      <c r="G49">
        <f t="shared" si="88"/>
        <v>1</v>
      </c>
      <c r="H49">
        <f t="shared" si="88"/>
        <v>1</v>
      </c>
      <c r="I49">
        <f t="shared" si="88"/>
        <v>1</v>
      </c>
      <c r="J49">
        <f t="shared" si="88"/>
        <v>1</v>
      </c>
      <c r="K49">
        <f t="shared" si="88"/>
        <v>1</v>
      </c>
      <c r="L49">
        <f t="shared" si="88"/>
        <v>1</v>
      </c>
      <c r="M49">
        <f t="shared" si="88"/>
        <v>1</v>
      </c>
      <c r="N49">
        <f t="shared" si="88"/>
        <v>1</v>
      </c>
      <c r="O49">
        <f t="shared" si="88"/>
        <v>1</v>
      </c>
      <c r="P49">
        <f t="shared" si="88"/>
        <v>1</v>
      </c>
      <c r="Q49">
        <f t="shared" si="88"/>
        <v>1</v>
      </c>
      <c r="R49">
        <f t="shared" si="88"/>
        <v>1</v>
      </c>
      <c r="W49">
        <f t="shared" si="69"/>
        <v>4.3590202476362858</v>
      </c>
      <c r="X49">
        <f t="shared" si="58"/>
        <v>4.3590202476362858</v>
      </c>
      <c r="Y49">
        <f t="shared" si="74"/>
        <v>3.6513274923199082</v>
      </c>
      <c r="AA49">
        <f t="shared" si="70"/>
        <v>-0.70769275531637765</v>
      </c>
      <c r="AB49">
        <f t="shared" si="54"/>
        <v>-0.70769275531637765</v>
      </c>
      <c r="AC49">
        <v>1</v>
      </c>
      <c r="AN49">
        <f t="shared" si="71"/>
        <v>18.189894035458554</v>
      </c>
      <c r="AO49">
        <f t="shared" si="83"/>
        <v>0.25554144966098158</v>
      </c>
      <c r="AP49">
        <f t="shared" si="83"/>
        <v>0.273872996082485</v>
      </c>
      <c r="AQ49">
        <f t="shared" si="83"/>
        <v>0.27845588268786081</v>
      </c>
      <c r="AR49">
        <f t="shared" si="83"/>
        <v>0.2841844909445807</v>
      </c>
      <c r="AS49">
        <f t="shared" si="83"/>
        <v>0.29134525126548039</v>
      </c>
      <c r="AT49">
        <f t="shared" si="83"/>
        <v>0.30029620166660514</v>
      </c>
      <c r="AU49">
        <f t="shared" si="83"/>
        <v>0.31148488966801097</v>
      </c>
      <c r="AV49">
        <f t="shared" si="83"/>
        <v>0.32547074966976836</v>
      </c>
      <c r="AW49">
        <f t="shared" si="83"/>
        <v>0.34295307467196501</v>
      </c>
      <c r="AX49">
        <f t="shared" si="83"/>
        <v>0.36480598092471078</v>
      </c>
      <c r="AY49">
        <f t="shared" si="83"/>
        <v>0.39212211374064321</v>
      </c>
      <c r="AZ49">
        <f t="shared" si="83"/>
        <v>0.42626727976055862</v>
      </c>
      <c r="BA49">
        <f t="shared" si="83"/>
        <v>0.46894873728545272</v>
      </c>
      <c r="BB49">
        <f t="shared" si="83"/>
        <v>0.52230055919157059</v>
      </c>
      <c r="BC49">
        <f t="shared" si="83"/>
        <v>0.58899033657421784</v>
      </c>
      <c r="BD49">
        <f t="shared" si="83"/>
        <v>0.67235255830252683</v>
      </c>
      <c r="BE49">
        <f t="shared" si="83"/>
        <v>0.18793262690305704</v>
      </c>
      <c r="BF49">
        <f t="shared" si="83"/>
        <v>0.2294093496221446</v>
      </c>
      <c r="BG49">
        <f t="shared" si="83"/>
        <v>0.23977853030191651</v>
      </c>
      <c r="BH49">
        <f t="shared" si="83"/>
        <v>0.25274000615163134</v>
      </c>
      <c r="BI49">
        <f t="shared" si="83"/>
        <v>0.26894185096377499</v>
      </c>
      <c r="BJ49">
        <f t="shared" si="83"/>
        <v>0.2891941569789544</v>
      </c>
      <c r="BK49">
        <f t="shared" si="83"/>
        <v>0.31450953949792881</v>
      </c>
      <c r="BL49">
        <f t="shared" si="83"/>
        <v>0.34615376764664668</v>
      </c>
      <c r="BM49">
        <f t="shared" si="83"/>
        <v>0.38570905283254409</v>
      </c>
      <c r="BN49">
        <f t="shared" si="83"/>
        <v>0.43515315931491588</v>
      </c>
      <c r="BO49">
        <f t="shared" si="83"/>
        <v>0.4969582924178807</v>
      </c>
      <c r="BP49">
        <f t="shared" si="83"/>
        <v>0.57421470879658654</v>
      </c>
      <c r="BQ49">
        <f t="shared" si="83"/>
        <v>0.67078522926996875</v>
      </c>
      <c r="BR49">
        <f t="shared" si="83"/>
        <v>0.79149837986169691</v>
      </c>
      <c r="BS49">
        <f t="shared" si="83"/>
        <v>0.94238981810135658</v>
      </c>
      <c r="BT49">
        <f t="shared" si="83"/>
        <v>1.1310041159009314</v>
      </c>
    </row>
    <row r="50" spans="1:72">
      <c r="C50">
        <f t="shared" ref="C50:R50" si="89">IFERROR(C34,0)</f>
        <v>1</v>
      </c>
      <c r="D50">
        <f t="shared" si="89"/>
        <v>1</v>
      </c>
      <c r="E50">
        <f t="shared" si="89"/>
        <v>1</v>
      </c>
      <c r="F50">
        <f t="shared" si="89"/>
        <v>1</v>
      </c>
      <c r="G50">
        <f t="shared" si="89"/>
        <v>1</v>
      </c>
      <c r="H50">
        <f t="shared" si="89"/>
        <v>1</v>
      </c>
      <c r="I50">
        <f t="shared" si="89"/>
        <v>1</v>
      </c>
      <c r="J50">
        <f t="shared" si="89"/>
        <v>1</v>
      </c>
      <c r="K50">
        <f t="shared" si="89"/>
        <v>1</v>
      </c>
      <c r="L50">
        <f t="shared" si="89"/>
        <v>1</v>
      </c>
      <c r="M50">
        <f t="shared" si="89"/>
        <v>1</v>
      </c>
      <c r="N50">
        <f t="shared" si="89"/>
        <v>1</v>
      </c>
      <c r="O50">
        <f t="shared" si="89"/>
        <v>1</v>
      </c>
      <c r="P50">
        <f t="shared" si="89"/>
        <v>1</v>
      </c>
      <c r="Q50">
        <f t="shared" si="89"/>
        <v>1</v>
      </c>
      <c r="R50">
        <f t="shared" si="89"/>
        <v>1</v>
      </c>
      <c r="W50">
        <f t="shared" si="69"/>
        <v>3.7039472047919153</v>
      </c>
      <c r="X50">
        <f t="shared" si="58"/>
        <v>3.7039472047919153</v>
      </c>
      <c r="Y50">
        <f>AP34</f>
        <v>3.0540941175689595</v>
      </c>
      <c r="AA50">
        <f t="shared" si="70"/>
        <v>-0.64985308722295576</v>
      </c>
      <c r="AB50">
        <f t="shared" si="54"/>
        <v>-0.64985308722295576</v>
      </c>
      <c r="AC50">
        <v>1</v>
      </c>
      <c r="AN50">
        <f t="shared" si="71"/>
        <v>22.737367544323188</v>
      </c>
      <c r="AO50">
        <f t="shared" si="83"/>
        <v>0.30551302109744427</v>
      </c>
      <c r="AP50">
        <f t="shared" si="83"/>
        <v>0.32742933305408217</v>
      </c>
      <c r="AQ50">
        <f t="shared" si="83"/>
        <v>0.33290841104324159</v>
      </c>
      <c r="AR50">
        <f t="shared" si="83"/>
        <v>0.33975725852969102</v>
      </c>
      <c r="AS50">
        <f t="shared" si="83"/>
        <v>0.34831831788775264</v>
      </c>
      <c r="AT50">
        <f t="shared" si="83"/>
        <v>0.35901964208532972</v>
      </c>
      <c r="AU50">
        <f t="shared" si="83"/>
        <v>0.37239629733230112</v>
      </c>
      <c r="AV50">
        <f t="shared" si="83"/>
        <v>0.38911711639101521</v>
      </c>
      <c r="AW50">
        <f t="shared" si="83"/>
        <v>0.41001814021440802</v>
      </c>
      <c r="AX50">
        <f t="shared" si="83"/>
        <v>0.43614441999364889</v>
      </c>
      <c r="AY50">
        <f t="shared" si="83"/>
        <v>0.46880226971770006</v>
      </c>
      <c r="AZ50">
        <f t="shared" si="83"/>
        <v>0.50962458187276405</v>
      </c>
      <c r="BA50">
        <f t="shared" si="83"/>
        <v>0.56065247206659397</v>
      </c>
      <c r="BB50">
        <f t="shared" si="83"/>
        <v>0.62443733480888131</v>
      </c>
      <c r="BC50">
        <f t="shared" si="83"/>
        <v>0.70416841323674062</v>
      </c>
      <c r="BD50">
        <f t="shared" si="83"/>
        <v>0.8038322612715646</v>
      </c>
      <c r="BE50">
        <f t="shared" si="83"/>
        <v>0.21824911696215457</v>
      </c>
      <c r="BF50">
        <f t="shared" si="83"/>
        <v>0.26998224993765246</v>
      </c>
      <c r="BG50">
        <f t="shared" si="83"/>
        <v>0.2829155331815269</v>
      </c>
      <c r="BH50">
        <f t="shared" si="83"/>
        <v>0.29908213723637</v>
      </c>
      <c r="BI50">
        <f t="shared" si="83"/>
        <v>0.31929039230492384</v>
      </c>
      <c r="BJ50">
        <f t="shared" si="83"/>
        <v>0.34455071114061608</v>
      </c>
      <c r="BK50">
        <f t="shared" si="83"/>
        <v>0.37612610968523152</v>
      </c>
      <c r="BL50">
        <f t="shared" si="83"/>
        <v>0.41559535786600066</v>
      </c>
      <c r="BM50">
        <f t="shared" si="83"/>
        <v>0.46493191809196216</v>
      </c>
      <c r="BN50">
        <f t="shared" si="83"/>
        <v>0.52660261837441413</v>
      </c>
      <c r="BO50">
        <f t="shared" si="83"/>
        <v>0.60369099372747903</v>
      </c>
      <c r="BP50">
        <f t="shared" si="83"/>
        <v>0.70005146291881004</v>
      </c>
      <c r="BQ50">
        <f t="shared" si="83"/>
        <v>0.82050204940797378</v>
      </c>
      <c r="BR50">
        <f t="shared" si="83"/>
        <v>0.97106528251942859</v>
      </c>
      <c r="BS50">
        <f t="shared" si="83"/>
        <v>1.159269323908747</v>
      </c>
      <c r="BT50">
        <f t="shared" si="83"/>
        <v>1.3945243756453951</v>
      </c>
    </row>
    <row r="51" spans="1:72">
      <c r="W51">
        <f>E4*E20</f>
        <v>13.035014676702176</v>
      </c>
      <c r="X51">
        <f t="shared" si="58"/>
        <v>13.035014676702176</v>
      </c>
      <c r="Y51">
        <f>AQ20</f>
        <v>13.770309903670446</v>
      </c>
      <c r="AA51">
        <f t="shared" ref="AA51:AA65" si="90">Z4-E4</f>
        <v>0.73529522696827065</v>
      </c>
      <c r="AB51">
        <f t="shared" si="54"/>
        <v>0.73529522696827065</v>
      </c>
      <c r="AC51">
        <v>1</v>
      </c>
    </row>
    <row r="52" spans="1:72">
      <c r="A52" s="4" t="s">
        <v>54</v>
      </c>
      <c r="B52">
        <f>SUM(B36:R50)</f>
        <v>240</v>
      </c>
      <c r="W52">
        <f t="shared" ref="W52:W65" si="91">E5*E21</f>
        <v>12.644154768302091</v>
      </c>
      <c r="X52">
        <f t="shared" si="58"/>
        <v>12.644154768302091</v>
      </c>
      <c r="Y52">
        <f t="shared" ref="Y52:Y65" si="92">AQ21</f>
        <v>13.22513999914905</v>
      </c>
      <c r="AA52">
        <f t="shared" si="90"/>
        <v>0.58098523084695941</v>
      </c>
      <c r="AB52">
        <f t="shared" si="54"/>
        <v>0.58098523084695941</v>
      </c>
      <c r="AC52">
        <v>1</v>
      </c>
      <c r="AO52">
        <f t="shared" ref="AO52:AO66" si="93">C4*C20</f>
        <v>13.636363636363635</v>
      </c>
      <c r="AP52">
        <f t="shared" ref="AP52:AP66" si="94">D4*D20</f>
        <v>13.151003698459908</v>
      </c>
      <c r="AQ52">
        <f t="shared" ref="AQ52:AQ66" si="95">E4*E20</f>
        <v>13.035014676702176</v>
      </c>
      <c r="AR52">
        <f t="shared" ref="AR52:AR66" si="96">F4*F20</f>
        <v>12.892874207685152</v>
      </c>
      <c r="AS52">
        <f t="shared" ref="AS52:AS66" si="97">G4*G20</f>
        <v>12.719499297808412</v>
      </c>
      <c r="AT52">
        <f t="shared" ref="AT52:AT66" si="98">H4*H20</f>
        <v>12.509229414667967</v>
      </c>
      <c r="AU52">
        <f t="shared" ref="AU52:AU66" si="99">I4*I20</f>
        <v>12.255970479300588</v>
      </c>
      <c r="AV52">
        <f t="shared" ref="AV52:AV66" si="100">J4*J20</f>
        <v>11.953461738212136</v>
      </c>
      <c r="AW52">
        <f t="shared" ref="AW52:AW66" si="101">K4*K20</f>
        <v>11.595697351680682</v>
      </c>
      <c r="AX52">
        <f t="shared" ref="AX52:AX66" si="102">L4*L20</f>
        <v>11.177521511283448</v>
      </c>
      <c r="AY52">
        <f t="shared" ref="AY52:AY66" si="103">M4*M20</f>
        <v>10.695386613544416</v>
      </c>
      <c r="AZ52">
        <f t="shared" ref="AZ52:AZ66" si="104">N4*N20</f>
        <v>10.148215995670094</v>
      </c>
      <c r="BA52">
        <f t="shared" ref="BA52:BA66" si="105">O4*O20</f>
        <v>9.5382508315398162</v>
      </c>
      <c r="BB52">
        <f t="shared" ref="BB52:BB66" si="106">P4*P20</f>
        <v>8.8717015468607823</v>
      </c>
      <c r="BC52">
        <f t="shared" ref="BC52:BC66" si="107">Q4*Q20</f>
        <v>8.1589958158995817</v>
      </c>
      <c r="BD52">
        <f t="shared" ref="BD52:BD66" si="108">R4*R20</f>
        <v>7.414448669201521</v>
      </c>
    </row>
    <row r="53" spans="1:72">
      <c r="W53">
        <f t="shared" si="91"/>
        <v>12.187351754593738</v>
      </c>
      <c r="X53">
        <f t="shared" si="58"/>
        <v>12.187351754593738</v>
      </c>
      <c r="Y53">
        <f t="shared" si="92"/>
        <v>12.601518535223153</v>
      </c>
      <c r="AA53">
        <f t="shared" si="90"/>
        <v>0.41416678062941514</v>
      </c>
      <c r="AB53">
        <f t="shared" si="54"/>
        <v>0.41416678062941514</v>
      </c>
      <c r="AC53">
        <v>1</v>
      </c>
      <c r="AO53">
        <f t="shared" si="93"/>
        <v>13.333333333333332</v>
      </c>
      <c r="AP53">
        <f t="shared" si="94"/>
        <v>12.776231340023458</v>
      </c>
      <c r="AQ53">
        <f t="shared" si="95"/>
        <v>12.644154768302091</v>
      </c>
      <c r="AR53">
        <f t="shared" si="96"/>
        <v>12.482850154113734</v>
      </c>
      <c r="AS53">
        <f t="shared" si="97"/>
        <v>12.286916113876226</v>
      </c>
      <c r="AT53">
        <f t="shared" si="98"/>
        <v>12.050481770855404</v>
      </c>
      <c r="AU53">
        <f t="shared" si="99"/>
        <v>11.767434183444381</v>
      </c>
      <c r="AV53">
        <f t="shared" si="100"/>
        <v>11.431789870204465</v>
      </c>
      <c r="AW53">
        <f t="shared" si="101"/>
        <v>11.038233360978353</v>
      </c>
      <c r="AX53">
        <f t="shared" si="102"/>
        <v>10.582821486579244</v>
      </c>
      <c r="AY53">
        <f t="shared" si="103"/>
        <v>10.063809714518101</v>
      </c>
      <c r="AZ53">
        <f t="shared" si="104"/>
        <v>9.4824987113527381</v>
      </c>
      <c r="BA53">
        <f t="shared" si="105"/>
        <v>8.8439385006122713</v>
      </c>
      <c r="BB53">
        <f t="shared" si="106"/>
        <v>8.1572892700271904</v>
      </c>
      <c r="BC53">
        <f t="shared" si="107"/>
        <v>7.4356530028598655</v>
      </c>
      <c r="BD53">
        <f t="shared" si="108"/>
        <v>6.6952789699570818</v>
      </c>
    </row>
    <row r="54" spans="1:72">
      <c r="W54">
        <f t="shared" si="91"/>
        <v>11.660757711501745</v>
      </c>
      <c r="X54">
        <f t="shared" si="58"/>
        <v>11.660757711501745</v>
      </c>
      <c r="Y54">
        <f t="shared" si="92"/>
        <v>11.900093651954913</v>
      </c>
      <c r="AA54">
        <f t="shared" si="90"/>
        <v>0.23933594045316831</v>
      </c>
      <c r="AB54">
        <f t="shared" si="54"/>
        <v>0.23933594045316831</v>
      </c>
      <c r="AC54">
        <v>1</v>
      </c>
      <c r="AO54">
        <f t="shared" si="93"/>
        <v>12.972972972972974</v>
      </c>
      <c r="AP54">
        <f t="shared" si="94"/>
        <v>12.336770530306541</v>
      </c>
      <c r="AQ54">
        <f t="shared" si="95"/>
        <v>12.187351754593738</v>
      </c>
      <c r="AR54">
        <f t="shared" si="96"/>
        <v>12.00559218454309</v>
      </c>
      <c r="AS54">
        <f t="shared" si="97"/>
        <v>11.785877106295818</v>
      </c>
      <c r="AT54">
        <f t="shared" si="98"/>
        <v>11.522289449694545</v>
      </c>
      <c r="AU54">
        <f t="shared" si="99"/>
        <v>11.20893383600284</v>
      </c>
      <c r="AV54">
        <f t="shared" si="100"/>
        <v>10.840419161273189</v>
      </c>
      <c r="AW54">
        <f t="shared" si="101"/>
        <v>10.412505891609422</v>
      </c>
      <c r="AX54">
        <f t="shared" si="102"/>
        <v>9.9228874605132678</v>
      </c>
      <c r="AY54">
        <f t="shared" si="103"/>
        <v>9.3720216796489169</v>
      </c>
      <c r="AZ54">
        <f t="shared" si="104"/>
        <v>8.7638676970578118</v>
      </c>
      <c r="BA54">
        <f t="shared" si="105"/>
        <v>8.1063385331684348</v>
      </c>
      <c r="BB54">
        <f t="shared" si="106"/>
        <v>7.4112784455318552</v>
      </c>
      <c r="BC54">
        <f t="shared" si="107"/>
        <v>6.6938425230637204</v>
      </c>
      <c r="BD54">
        <f t="shared" si="108"/>
        <v>5.9712918660287091</v>
      </c>
    </row>
    <row r="55" spans="1:72">
      <c r="W55">
        <f t="shared" si="91"/>
        <v>11.063229348725608</v>
      </c>
      <c r="X55">
        <f t="shared" si="58"/>
        <v>11.063229348725608</v>
      </c>
      <c r="Y55">
        <f t="shared" si="92"/>
        <v>11.125976921351135</v>
      </c>
      <c r="AA55">
        <f t="shared" si="90"/>
        <v>6.2747572625527326E-2</v>
      </c>
      <c r="AB55">
        <f t="shared" si="54"/>
        <v>6.2747572625527326E-2</v>
      </c>
      <c r="AC55">
        <v>1</v>
      </c>
      <c r="AO55">
        <f t="shared" si="93"/>
        <v>12.549019607843137</v>
      </c>
      <c r="AP55">
        <f t="shared" si="94"/>
        <v>11.828205764190246</v>
      </c>
      <c r="AQ55">
        <f t="shared" si="95"/>
        <v>11.660757711501745</v>
      </c>
      <c r="AR55">
        <f t="shared" si="96"/>
        <v>11.457998770285137</v>
      </c>
      <c r="AS55">
        <f t="shared" si="97"/>
        <v>11.214254912798777</v>
      </c>
      <c r="AT55">
        <f t="shared" si="98"/>
        <v>10.923780497270378</v>
      </c>
      <c r="AU55">
        <f t="shared" si="99"/>
        <v>10.581184898748486</v>
      </c>
      <c r="AV55">
        <f t="shared" si="100"/>
        <v>10.182019620425985</v>
      </c>
      <c r="AW55">
        <f t="shared" si="101"/>
        <v>9.7235068955545625</v>
      </c>
      <c r="AX55">
        <f t="shared" si="102"/>
        <v>9.2053426581408822</v>
      </c>
      <c r="AY55">
        <f t="shared" si="103"/>
        <v>8.6304485100249835</v>
      </c>
      <c r="AZ55">
        <f t="shared" si="104"/>
        <v>8.0054971080141684</v>
      </c>
      <c r="BA55">
        <f t="shared" si="105"/>
        <v>7.3410210136726519</v>
      </c>
      <c r="BB55">
        <f t="shared" si="106"/>
        <v>6.6509630040182905</v>
      </c>
      <c r="BC55">
        <f t="shared" si="107"/>
        <v>5.9516429014259149</v>
      </c>
      <c r="BD55">
        <f t="shared" si="108"/>
        <v>5.2602739726027412</v>
      </c>
    </row>
    <row r="56" spans="1:72">
      <c r="W56">
        <f t="shared" si="91"/>
        <v>10.397250734546587</v>
      </c>
      <c r="X56">
        <f t="shared" si="58"/>
        <v>10.397250734546587</v>
      </c>
      <c r="Y56">
        <f t="shared" si="92"/>
        <v>10.2893104622304</v>
      </c>
      <c r="AA56">
        <f t="shared" si="90"/>
        <v>-0.10794027231618664</v>
      </c>
      <c r="AB56">
        <f t="shared" si="54"/>
        <v>-0.10794027231618664</v>
      </c>
      <c r="AC56">
        <v>1</v>
      </c>
      <c r="AO56">
        <f t="shared" si="93"/>
        <v>12.05651491365777</v>
      </c>
      <c r="AP56">
        <f t="shared" si="94"/>
        <v>11.248573889001689</v>
      </c>
      <c r="AQ56">
        <f t="shared" si="95"/>
        <v>11.063229348725608</v>
      </c>
      <c r="AR56">
        <f t="shared" si="96"/>
        <v>10.839964574182137</v>
      </c>
      <c r="AS56">
        <f t="shared" si="97"/>
        <v>10.573243974598155</v>
      </c>
      <c r="AT56">
        <f t="shared" si="98"/>
        <v>10.257750176315156</v>
      </c>
      <c r="AU56">
        <f t="shared" si="99"/>
        <v>9.8889077160788315</v>
      </c>
      <c r="AV56">
        <f t="shared" si="100"/>
        <v>9.4635513393652708</v>
      </c>
      <c r="AW56">
        <f t="shared" si="101"/>
        <v>8.9806879872720522</v>
      </c>
      <c r="AX56">
        <f t="shared" si="102"/>
        <v>8.4422469323783424</v>
      </c>
      <c r="AY56">
        <f t="shared" si="103"/>
        <v>7.8536599351655196</v>
      </c>
      <c r="AZ56">
        <f t="shared" si="104"/>
        <v>7.2240876087332273</v>
      </c>
      <c r="BA56">
        <f t="shared" si="105"/>
        <v>6.5661367282224452</v>
      </c>
      <c r="BB56">
        <f t="shared" si="106"/>
        <v>5.8950093172322759</v>
      </c>
      <c r="BC56">
        <f t="shared" si="107"/>
        <v>5.2271703961215064</v>
      </c>
      <c r="BD56">
        <f t="shared" si="108"/>
        <v>4.5787663379958738</v>
      </c>
    </row>
    <row r="57" spans="1:72">
      <c r="W57">
        <f t="shared" si="91"/>
        <v>9.6696406409349063</v>
      </c>
      <c r="X57">
        <f t="shared" si="58"/>
        <v>9.6696406409349063</v>
      </c>
      <c r="Y57">
        <f t="shared" si="92"/>
        <v>9.4052265672934183</v>
      </c>
      <c r="AA57">
        <f t="shared" si="90"/>
        <v>-0.26441407364148795</v>
      </c>
      <c r="AB57">
        <f t="shared" si="54"/>
        <v>-0.26441407364148795</v>
      </c>
      <c r="AC57">
        <v>1</v>
      </c>
      <c r="AO57">
        <f t="shared" si="93"/>
        <v>11.49270482603816</v>
      </c>
      <c r="AP57">
        <f t="shared" si="94"/>
        <v>10.599310355349697</v>
      </c>
      <c r="AQ57">
        <f t="shared" si="95"/>
        <v>10.397250734546587</v>
      </c>
      <c r="AR57">
        <f t="shared" si="96"/>
        <v>10.155257688662546</v>
      </c>
      <c r="AS57">
        <f t="shared" si="97"/>
        <v>9.8681594424860446</v>
      </c>
      <c r="AT57">
        <f t="shared" si="98"/>
        <v>9.5313351955948722</v>
      </c>
      <c r="AU57">
        <f t="shared" si="99"/>
        <v>9.1413160496776271</v>
      </c>
      <c r="AV57">
        <f t="shared" si="100"/>
        <v>8.6964939106610863</v>
      </c>
      <c r="AW57">
        <f t="shared" si="101"/>
        <v>8.1978531058174369</v>
      </c>
      <c r="AX57">
        <f t="shared" si="102"/>
        <v>7.6495867400866979</v>
      </c>
      <c r="AY57">
        <f t="shared" si="103"/>
        <v>7.0594252975037257</v>
      </c>
      <c r="AZ57">
        <f t="shared" si="104"/>
        <v>6.4385153639975714</v>
      </c>
      <c r="BA57">
        <f t="shared" si="105"/>
        <v>5.800759932087419</v>
      </c>
      <c r="BB57">
        <f t="shared" si="106"/>
        <v>5.1616612235887516</v>
      </c>
      <c r="BC57">
        <f t="shared" si="107"/>
        <v>4.5368516957528371</v>
      </c>
      <c r="BD57">
        <f t="shared" si="108"/>
        <v>3.9405989442005049</v>
      </c>
    </row>
    <row r="58" spans="1:72">
      <c r="W58">
        <f t="shared" si="91"/>
        <v>8.8918176785649443</v>
      </c>
      <c r="X58">
        <f t="shared" si="58"/>
        <v>8.8918176785649443</v>
      </c>
      <c r="Y58">
        <f t="shared" si="92"/>
        <v>8.4930462255531918</v>
      </c>
      <c r="AA58">
        <f t="shared" si="90"/>
        <v>-0.39877145301175254</v>
      </c>
      <c r="AB58">
        <f t="shared" si="54"/>
        <v>-0.39877145301175254</v>
      </c>
      <c r="AC58">
        <v>1</v>
      </c>
      <c r="AO58">
        <f t="shared" si="93"/>
        <v>10.858001237076964</v>
      </c>
      <c r="AP58">
        <f t="shared" si="94"/>
        <v>9.886037322978007</v>
      </c>
      <c r="AQ58">
        <f t="shared" si="95"/>
        <v>9.6696406409349063</v>
      </c>
      <c r="AR58">
        <f t="shared" si="96"/>
        <v>9.4121120488597505</v>
      </c>
      <c r="AS58">
        <f t="shared" si="97"/>
        <v>9.1088698555354597</v>
      </c>
      <c r="AT58">
        <f t="shared" si="98"/>
        <v>8.7562313119101525</v>
      </c>
      <c r="AU58">
        <f t="shared" si="99"/>
        <v>8.3520569670350575</v>
      </c>
      <c r="AV58">
        <f t="shared" si="100"/>
        <v>7.8964469614572561</v>
      </c>
      <c r="AW58">
        <f t="shared" si="101"/>
        <v>7.3923736234313449</v>
      </c>
      <c r="AX58">
        <f t="shared" si="102"/>
        <v>6.8460941470440178</v>
      </c>
      <c r="AY58">
        <f t="shared" si="103"/>
        <v>6.2671812271869252</v>
      </c>
      <c r="AZ58">
        <f t="shared" si="104"/>
        <v>5.6680598508742763</v>
      </c>
      <c r="BA58">
        <f t="shared" si="105"/>
        <v>5.0630470815963244</v>
      </c>
      <c r="BB58">
        <f t="shared" si="106"/>
        <v>4.4670296501106419</v>
      </c>
      <c r="BC58">
        <f t="shared" si="107"/>
        <v>3.8940277630840603</v>
      </c>
      <c r="BD58">
        <f t="shared" si="108"/>
        <v>3.3559311351771521</v>
      </c>
    </row>
    <row r="59" spans="1:72">
      <c r="W59">
        <f t="shared" si="91"/>
        <v>8.0794336827727378</v>
      </c>
      <c r="X59">
        <f t="shared" si="58"/>
        <v>8.0794336827727378</v>
      </c>
      <c r="Y59">
        <f t="shared" si="92"/>
        <v>7.5747368666342698</v>
      </c>
      <c r="AA59">
        <f t="shared" si="90"/>
        <v>-0.50469681613846795</v>
      </c>
      <c r="AB59">
        <f t="shared" si="54"/>
        <v>-0.50469681613846795</v>
      </c>
      <c r="AC59">
        <v>1</v>
      </c>
      <c r="AO59">
        <f t="shared" si="93"/>
        <v>10.156840865414422</v>
      </c>
      <c r="AP59">
        <f t="shared" si="94"/>
        <v>9.1189691636585888</v>
      </c>
      <c r="AQ59">
        <f t="shared" si="95"/>
        <v>8.8918176785649443</v>
      </c>
      <c r="AR59">
        <f t="shared" si="96"/>
        <v>8.6233117175415082</v>
      </c>
      <c r="AS59">
        <f t="shared" si="97"/>
        <v>8.3096537503699466</v>
      </c>
      <c r="AT59">
        <f t="shared" si="98"/>
        <v>7.9482729910739627</v>
      </c>
      <c r="AU59">
        <f t="shared" si="99"/>
        <v>7.5384698226338784</v>
      </c>
      <c r="AV59">
        <f t="shared" si="100"/>
        <v>7.0820430486029329</v>
      </c>
      <c r="AW59">
        <f t="shared" si="101"/>
        <v>6.583764476848688</v>
      </c>
      <c r="AX59">
        <f t="shared" si="102"/>
        <v>6.0515459405667018</v>
      </c>
      <c r="AY59">
        <f t="shared" si="103"/>
        <v>5.4961713723343371</v>
      </c>
      <c r="AZ59">
        <f t="shared" si="104"/>
        <v>4.9305509076658902</v>
      </c>
      <c r="BA59">
        <f t="shared" si="105"/>
        <v>4.3685784851152292</v>
      </c>
      <c r="BB59">
        <f t="shared" si="106"/>
        <v>3.8237947395103271</v>
      </c>
      <c r="BC59">
        <f t="shared" si="107"/>
        <v>3.3081206073212761</v>
      </c>
      <c r="BD59">
        <f t="shared" si="108"/>
        <v>2.8309036415471769</v>
      </c>
    </row>
    <row r="60" spans="1:72">
      <c r="W60">
        <f t="shared" si="91"/>
        <v>7.2513064230263167</v>
      </c>
      <c r="X60">
        <f t="shared" si="58"/>
        <v>7.2513064230263167</v>
      </c>
      <c r="Y60">
        <f t="shared" si="92"/>
        <v>6.6728594484078698</v>
      </c>
      <c r="AA60">
        <f t="shared" si="90"/>
        <v>-0.57844697461844685</v>
      </c>
      <c r="AB60">
        <f t="shared" si="54"/>
        <v>-0.57844697461844685</v>
      </c>
      <c r="AC60">
        <v>1</v>
      </c>
      <c r="AO60">
        <f t="shared" si="93"/>
        <v>9.3982227278593875</v>
      </c>
      <c r="AP60">
        <f t="shared" si="94"/>
        <v>8.3127274493154513</v>
      </c>
      <c r="AQ60">
        <f t="shared" si="95"/>
        <v>8.0794336827727378</v>
      </c>
      <c r="AR60">
        <f t="shared" si="96"/>
        <v>7.8056066816448073</v>
      </c>
      <c r="AS60">
        <f t="shared" si="97"/>
        <v>7.4883635114834046</v>
      </c>
      <c r="AT60">
        <f t="shared" si="98"/>
        <v>7.1263198557453595</v>
      </c>
      <c r="AU60">
        <f t="shared" si="99"/>
        <v>6.7201894080180384</v>
      </c>
      <c r="AV60">
        <f t="shared" si="100"/>
        <v>6.2732939991379313</v>
      </c>
      <c r="AW60">
        <f t="shared" si="101"/>
        <v>5.7918439407883566</v>
      </c>
      <c r="AX60">
        <f t="shared" si="102"/>
        <v>5.2848547810547517</v>
      </c>
      <c r="AY60">
        <f t="shared" si="103"/>
        <v>4.7636248061055166</v>
      </c>
      <c r="AZ60">
        <f t="shared" si="104"/>
        <v>4.2408022031891308</v>
      </c>
      <c r="BA60">
        <f t="shared" si="105"/>
        <v>3.7291895484723927</v>
      </c>
      <c r="BB60">
        <f t="shared" si="106"/>
        <v>3.2405173563126128</v>
      </c>
      <c r="BC60">
        <f t="shared" si="107"/>
        <v>2.7844286894864334</v>
      </c>
      <c r="BD60">
        <f t="shared" si="108"/>
        <v>2.3678483037889322</v>
      </c>
    </row>
    <row r="61" spans="1:72">
      <c r="W61">
        <f t="shared" si="91"/>
        <v>6.4277637978264286</v>
      </c>
      <c r="X61">
        <f t="shared" si="58"/>
        <v>6.4277637978264286</v>
      </c>
      <c r="Y61">
        <f t="shared" si="92"/>
        <v>5.8083967661230895</v>
      </c>
      <c r="AA61">
        <f t="shared" si="90"/>
        <v>-0.61936703170333907</v>
      </c>
      <c r="AB61">
        <f t="shared" si="54"/>
        <v>-0.61936703170333907</v>
      </c>
      <c r="AC61">
        <v>1</v>
      </c>
      <c r="AO61">
        <f t="shared" si="93"/>
        <v>8.595702542208933</v>
      </c>
      <c r="AP61">
        <f t="shared" si="94"/>
        <v>7.4854564185620935</v>
      </c>
      <c r="AQ61">
        <f t="shared" si="95"/>
        <v>7.2513064230263167</v>
      </c>
      <c r="AR61">
        <f t="shared" si="96"/>
        <v>6.9784435482879159</v>
      </c>
      <c r="AS61">
        <f t="shared" si="97"/>
        <v>6.6649455230198305</v>
      </c>
      <c r="AT61">
        <f t="shared" si="98"/>
        <v>6.3105768573238006</v>
      </c>
      <c r="AU61">
        <f t="shared" si="99"/>
        <v>5.9173051629300994</v>
      </c>
      <c r="AV61">
        <f t="shared" si="100"/>
        <v>5.4896640878191674</v>
      </c>
      <c r="AW61">
        <f t="shared" si="101"/>
        <v>5.0348326276743736</v>
      </c>
      <c r="AX61">
        <f t="shared" si="102"/>
        <v>4.5623327544620169</v>
      </c>
      <c r="AY61">
        <f t="shared" si="103"/>
        <v>4.0833269003064911</v>
      </c>
      <c r="AZ61">
        <f t="shared" si="104"/>
        <v>3.6096049098132332</v>
      </c>
      <c r="BA61">
        <f t="shared" si="105"/>
        <v>3.1524461137000053</v>
      </c>
      <c r="BB61">
        <f t="shared" si="106"/>
        <v>2.7215832633107166</v>
      </c>
      <c r="BC61">
        <f t="shared" si="107"/>
        <v>2.3244614525949689</v>
      </c>
      <c r="BD61">
        <f t="shared" si="108"/>
        <v>1.9658930511319654</v>
      </c>
    </row>
    <row r="62" spans="1:72">
      <c r="W62">
        <f t="shared" si="91"/>
        <v>5.6286895518338929</v>
      </c>
      <c r="X62">
        <f t="shared" si="58"/>
        <v>5.6286895518338929</v>
      </c>
      <c r="Y62">
        <f t="shared" si="92"/>
        <v>4.9988941982108042</v>
      </c>
      <c r="AA62">
        <f t="shared" si="90"/>
        <v>-0.62979535362308869</v>
      </c>
      <c r="AB62">
        <f t="shared" si="54"/>
        <v>-0.62979535362308869</v>
      </c>
      <c r="AC62">
        <v>1</v>
      </c>
      <c r="AO62">
        <f t="shared" si="93"/>
        <v>7.7666984258113727</v>
      </c>
      <c r="AP62">
        <f t="shared" si="94"/>
        <v>6.6572999252809737</v>
      </c>
      <c r="AQ62">
        <f t="shared" si="95"/>
        <v>6.4277637978264286</v>
      </c>
      <c r="AR62">
        <f t="shared" si="96"/>
        <v>6.1621824956119173</v>
      </c>
      <c r="AS62">
        <f t="shared" si="97"/>
        <v>5.8595524483338588</v>
      </c>
      <c r="AT62">
        <f t="shared" si="98"/>
        <v>5.5206477863534316</v>
      </c>
      <c r="AU62">
        <f t="shared" si="99"/>
        <v>5.1484293602352453</v>
      </c>
      <c r="AV62">
        <f t="shared" si="100"/>
        <v>4.7482527768421852</v>
      </c>
      <c r="AW62">
        <f t="shared" si="101"/>
        <v>4.3277674522016847</v>
      </c>
      <c r="AX62">
        <f t="shared" si="102"/>
        <v>3.8964508032301297</v>
      </c>
      <c r="AY62">
        <f t="shared" si="103"/>
        <v>3.4648106618378951</v>
      </c>
      <c r="AZ62">
        <f t="shared" si="104"/>
        <v>3.0433862272159828</v>
      </c>
      <c r="BA62">
        <f t="shared" si="105"/>
        <v>2.6417427302263006</v>
      </c>
      <c r="BB62">
        <f t="shared" si="106"/>
        <v>2.2676570704714498</v>
      </c>
      <c r="BC62">
        <f t="shared" si="107"/>
        <v>1.9266299890367644</v>
      </c>
      <c r="BD62">
        <f t="shared" si="108"/>
        <v>1.6217638927094846</v>
      </c>
    </row>
    <row r="63" spans="1:72">
      <c r="W63">
        <f t="shared" si="91"/>
        <v>4.8716579257852004</v>
      </c>
      <c r="X63">
        <f t="shared" si="58"/>
        <v>4.8716579257852004</v>
      </c>
      <c r="Y63">
        <f t="shared" si="92"/>
        <v>4.2572419729696636</v>
      </c>
      <c r="AA63">
        <f t="shared" si="90"/>
        <v>-0.61441595281553685</v>
      </c>
      <c r="AB63">
        <f t="shared" si="54"/>
        <v>-0.61441595281553685</v>
      </c>
      <c r="AC63">
        <v>1</v>
      </c>
      <c r="AO63">
        <f t="shared" si="93"/>
        <v>6.9311173873333018</v>
      </c>
      <c r="AP63">
        <f t="shared" si="94"/>
        <v>5.8484876803247143</v>
      </c>
      <c r="AQ63">
        <f t="shared" si="95"/>
        <v>5.6286895518338929</v>
      </c>
      <c r="AR63">
        <f t="shared" si="96"/>
        <v>5.3761320065854017</v>
      </c>
      <c r="AS63">
        <f t="shared" si="97"/>
        <v>5.0906141683888135</v>
      </c>
      <c r="AT63">
        <f t="shared" si="98"/>
        <v>4.7737090307870309</v>
      </c>
      <c r="AU63">
        <f t="shared" si="99"/>
        <v>4.4290573396456923</v>
      </c>
      <c r="AV63">
        <f t="shared" si="100"/>
        <v>4.0624334643220328</v>
      </c>
      <c r="AW63">
        <f t="shared" si="101"/>
        <v>3.6815038691451782</v>
      </c>
      <c r="AX63">
        <f t="shared" si="102"/>
        <v>3.2952627425117749</v>
      </c>
      <c r="AY63">
        <f t="shared" si="103"/>
        <v>2.9132164258317346</v>
      </c>
      <c r="AZ63">
        <f t="shared" si="104"/>
        <v>2.5444659232687283</v>
      </c>
      <c r="BA63">
        <f t="shared" si="105"/>
        <v>2.1968702985967599</v>
      </c>
      <c r="BB63">
        <f t="shared" si="106"/>
        <v>1.8764470689467909</v>
      </c>
      <c r="BC63">
        <f t="shared" si="107"/>
        <v>1.5870916635973911</v>
      </c>
      <c r="BD63">
        <f t="shared" si="108"/>
        <v>1.3306101210852783</v>
      </c>
    </row>
    <row r="64" spans="1:72">
      <c r="W64">
        <f t="shared" si="91"/>
        <v>4.1705151780722511</v>
      </c>
      <c r="X64">
        <f t="shared" si="58"/>
        <v>4.1705151780722511</v>
      </c>
      <c r="Y64">
        <f t="shared" si="92"/>
        <v>3.5912331617750901</v>
      </c>
      <c r="AA64">
        <f t="shared" si="90"/>
        <v>-0.57928201629716103</v>
      </c>
      <c r="AB64">
        <f t="shared" si="54"/>
        <v>-0.57928201629716103</v>
      </c>
      <c r="AC64">
        <v>1</v>
      </c>
      <c r="AO64">
        <f t="shared" si="93"/>
        <v>6.1095030104491679</v>
      </c>
      <c r="AP64">
        <f t="shared" si="94"/>
        <v>5.0774042826792689</v>
      </c>
      <c r="AQ64">
        <f t="shared" si="95"/>
        <v>4.8716579257852004</v>
      </c>
      <c r="AR64">
        <f t="shared" si="96"/>
        <v>4.636793017949941</v>
      </c>
      <c r="AS64">
        <f t="shared" si="97"/>
        <v>4.3732476253650869</v>
      </c>
      <c r="AT64">
        <f t="shared" si="98"/>
        <v>4.0831506909978517</v>
      </c>
      <c r="AU64">
        <f t="shared" si="99"/>
        <v>3.7705075547248232</v>
      </c>
      <c r="AV64">
        <f t="shared" si="100"/>
        <v>3.441150361353154</v>
      </c>
      <c r="AW64">
        <f t="shared" si="101"/>
        <v>3.1024032520537848</v>
      </c>
      <c r="AX64">
        <f t="shared" si="102"/>
        <v>2.762479839184659</v>
      </c>
      <c r="AY64">
        <f t="shared" si="103"/>
        <v>2.4297077566229026</v>
      </c>
      <c r="AZ64">
        <f t="shared" si="104"/>
        <v>2.1117303632577511</v>
      </c>
      <c r="BA64">
        <f t="shared" si="105"/>
        <v>1.8148432551012208</v>
      </c>
      <c r="BB64">
        <f t="shared" si="106"/>
        <v>1.5435794358164983</v>
      </c>
      <c r="BC64">
        <f t="shared" si="107"/>
        <v>1.3005825602021257</v>
      </c>
      <c r="BD64">
        <f t="shared" si="108"/>
        <v>1.0867345584435792</v>
      </c>
    </row>
    <row r="65" spans="23:74">
      <c r="W65">
        <f t="shared" si="91"/>
        <v>3.5346238813913788</v>
      </c>
      <c r="X65">
        <f t="shared" si="58"/>
        <v>3.5346238813913788</v>
      </c>
      <c r="Y65">
        <f t="shared" si="92"/>
        <v>3.003829181925084</v>
      </c>
      <c r="AA65">
        <f t="shared" si="90"/>
        <v>-0.53079469946629487</v>
      </c>
      <c r="AB65">
        <f t="shared" si="54"/>
        <v>-0.53079469946629487</v>
      </c>
      <c r="AC65">
        <v>1</v>
      </c>
      <c r="AO65">
        <f t="shared" si="93"/>
        <v>5.321055829841824</v>
      </c>
      <c r="AP65">
        <f t="shared" si="94"/>
        <v>4.3590202476362858</v>
      </c>
      <c r="AQ65">
        <f t="shared" si="95"/>
        <v>4.1705151780722511</v>
      </c>
      <c r="AR65">
        <f t="shared" si="96"/>
        <v>3.9566351810565759</v>
      </c>
      <c r="AS65">
        <f t="shared" si="97"/>
        <v>3.7182758890682828</v>
      </c>
      <c r="AT65">
        <f t="shared" si="98"/>
        <v>3.4578845245229943</v>
      </c>
      <c r="AU65">
        <f t="shared" si="99"/>
        <v>3.1795537953995363</v>
      </c>
      <c r="AV65">
        <f t="shared" si="100"/>
        <v>2.8888895440849245</v>
      </c>
      <c r="AW65">
        <f t="shared" si="101"/>
        <v>2.5926277660746293</v>
      </c>
      <c r="AX65">
        <f t="shared" si="102"/>
        <v>2.2980414564250244</v>
      </c>
      <c r="AY65">
        <f t="shared" si="103"/>
        <v>2.0122412992338665</v>
      </c>
      <c r="AZ65">
        <f t="shared" si="104"/>
        <v>1.7415088549294657</v>
      </c>
      <c r="BA65">
        <f t="shared" si="105"/>
        <v>1.4907901312739451</v>
      </c>
      <c r="BB65">
        <f t="shared" si="106"/>
        <v>1.2634264648459999</v>
      </c>
      <c r="BC65">
        <f t="shared" si="107"/>
        <v>1.0611320079993132</v>
      </c>
      <c r="BD65">
        <f t="shared" si="108"/>
        <v>0.88417008032143485</v>
      </c>
    </row>
    <row r="66" spans="23:74">
      <c r="W66">
        <f>F4*F20</f>
        <v>12.892874207685152</v>
      </c>
      <c r="X66">
        <f t="shared" si="58"/>
        <v>12.892874207685152</v>
      </c>
      <c r="Y66">
        <f>AR20</f>
        <v>13.492727158920522</v>
      </c>
      <c r="AA66">
        <f t="shared" ref="AA66:AA80" si="109">AA4-F4</f>
        <v>0.59985295123536986</v>
      </c>
      <c r="AB66">
        <f t="shared" si="54"/>
        <v>0.59985295123536986</v>
      </c>
      <c r="AC66">
        <v>1</v>
      </c>
      <c r="AO66">
        <f t="shared" si="93"/>
        <v>4.5819200275316794</v>
      </c>
      <c r="AP66">
        <f t="shared" si="94"/>
        <v>3.7039472047919153</v>
      </c>
      <c r="AQ66">
        <f t="shared" si="95"/>
        <v>3.5346238813913788</v>
      </c>
      <c r="AR66">
        <f t="shared" si="96"/>
        <v>3.3435631069122729</v>
      </c>
      <c r="AS66">
        <f t="shared" si="97"/>
        <v>3.1319451637147768</v>
      </c>
      <c r="AT66">
        <f t="shared" si="98"/>
        <v>2.9023303904657611</v>
      </c>
      <c r="AU66">
        <f t="shared" si="99"/>
        <v>2.6586827509445423</v>
      </c>
      <c r="AV66">
        <f t="shared" si="100"/>
        <v>2.4061866454303069</v>
      </c>
      <c r="AW66">
        <f t="shared" si="101"/>
        <v>2.1508525465489829</v>
      </c>
      <c r="AX66">
        <f t="shared" si="102"/>
        <v>1.8989651116565482</v>
      </c>
      <c r="AY66">
        <f t="shared" si="103"/>
        <v>1.6564765921477778</v>
      </c>
      <c r="AZ66">
        <f t="shared" si="104"/>
        <v>1.4284664099273185</v>
      </c>
      <c r="BA66">
        <f t="shared" si="105"/>
        <v>1.2187659990874384</v>
      </c>
      <c r="BB66">
        <f t="shared" si="106"/>
        <v>1.0297968818383665</v>
      </c>
      <c r="BC66">
        <f t="shared" si="107"/>
        <v>0.86261231913587311</v>
      </c>
      <c r="BD66">
        <f t="shared" si="108"/>
        <v>0.71709036963745676</v>
      </c>
    </row>
    <row r="67" spans="23:74" ht="15" thickBot="1">
      <c r="W67">
        <f t="shared" ref="W67:W80" si="110">F5*F21</f>
        <v>12.482850154113734</v>
      </c>
      <c r="X67">
        <f t="shared" si="58"/>
        <v>12.482850154113734</v>
      </c>
      <c r="Y67">
        <f t="shared" ref="Y67:Y80" si="111">AR21</f>
        <v>12.958546822499679</v>
      </c>
      <c r="AA67">
        <f t="shared" si="109"/>
        <v>0.47569666838594493</v>
      </c>
      <c r="AB67">
        <f t="shared" si="54"/>
        <v>0.47569666838594493</v>
      </c>
      <c r="AC67">
        <v>1</v>
      </c>
    </row>
    <row r="68" spans="23:74" ht="15" thickBot="1">
      <c r="W68">
        <f t="shared" si="110"/>
        <v>12.00559218454309</v>
      </c>
      <c r="X68">
        <f t="shared" si="58"/>
        <v>12.00559218454309</v>
      </c>
      <c r="Y68">
        <f t="shared" si="111"/>
        <v>12.347496357981381</v>
      </c>
      <c r="AA68">
        <f t="shared" si="109"/>
        <v>0.34190417343829083</v>
      </c>
      <c r="AB68">
        <f t="shared" si="54"/>
        <v>0.34190417343829083</v>
      </c>
      <c r="AC68">
        <v>1</v>
      </c>
      <c r="AO68" t="s">
        <v>103</v>
      </c>
      <c r="AP68" s="76">
        <f>C3</f>
        <v>0</v>
      </c>
      <c r="AQ68" s="76">
        <f t="shared" ref="AQ68:BE68" si="112">D3</f>
        <v>4.3980465111040035E-2</v>
      </c>
      <c r="AR68" s="76">
        <f t="shared" si="112"/>
        <v>5.4975581388800036E-2</v>
      </c>
      <c r="AS68" s="76">
        <f t="shared" si="112"/>
        <v>6.871947673600004E-2</v>
      </c>
      <c r="AT68" s="76">
        <f t="shared" si="112"/>
        <v>8.589934592000005E-2</v>
      </c>
      <c r="AU68" s="76">
        <f t="shared" si="112"/>
        <v>0.10737418240000006</v>
      </c>
      <c r="AV68" s="76">
        <f t="shared" si="112"/>
        <v>0.13421772800000006</v>
      </c>
      <c r="AW68" s="76">
        <f t="shared" si="112"/>
        <v>0.16777216000000009</v>
      </c>
      <c r="AX68" s="76">
        <f t="shared" si="112"/>
        <v>0.2097152000000001</v>
      </c>
      <c r="AY68" s="76">
        <f t="shared" si="112"/>
        <v>0.2621440000000001</v>
      </c>
      <c r="AZ68" s="76">
        <f t="shared" si="112"/>
        <v>0.32768000000000014</v>
      </c>
      <c r="BA68" s="76">
        <f t="shared" si="112"/>
        <v>0.40960000000000013</v>
      </c>
      <c r="BB68" s="76">
        <f t="shared" si="112"/>
        <v>0.51200000000000012</v>
      </c>
      <c r="BC68" s="76">
        <f t="shared" si="112"/>
        <v>0.64000000000000012</v>
      </c>
      <c r="BD68" s="76">
        <f t="shared" si="112"/>
        <v>0.8</v>
      </c>
      <c r="BE68" s="76">
        <f t="shared" si="112"/>
        <v>1</v>
      </c>
      <c r="BF68" s="76">
        <f>AP68</f>
        <v>0</v>
      </c>
      <c r="BG68" s="76">
        <f t="shared" ref="BG68:BU68" si="113">AQ68</f>
        <v>4.3980465111040035E-2</v>
      </c>
      <c r="BH68" s="76">
        <f t="shared" si="113"/>
        <v>5.4975581388800036E-2</v>
      </c>
      <c r="BI68" s="76">
        <f t="shared" si="113"/>
        <v>6.871947673600004E-2</v>
      </c>
      <c r="BJ68" s="76">
        <f t="shared" si="113"/>
        <v>8.589934592000005E-2</v>
      </c>
      <c r="BK68" s="76">
        <f t="shared" si="113"/>
        <v>0.10737418240000006</v>
      </c>
      <c r="BL68" s="76">
        <f t="shared" si="113"/>
        <v>0.13421772800000006</v>
      </c>
      <c r="BM68" s="76">
        <f t="shared" si="113"/>
        <v>0.16777216000000009</v>
      </c>
      <c r="BN68" s="76">
        <f t="shared" si="113"/>
        <v>0.2097152000000001</v>
      </c>
      <c r="BO68" s="76">
        <f t="shared" si="113"/>
        <v>0.2621440000000001</v>
      </c>
      <c r="BP68" s="76">
        <f t="shared" si="113"/>
        <v>0.32768000000000014</v>
      </c>
      <c r="BQ68" s="76">
        <f t="shared" si="113"/>
        <v>0.40960000000000013</v>
      </c>
      <c r="BR68" s="76">
        <f t="shared" si="113"/>
        <v>0.51200000000000012</v>
      </c>
      <c r="BS68" s="76">
        <f t="shared" si="113"/>
        <v>0.64000000000000012</v>
      </c>
      <c r="BT68" s="76">
        <f t="shared" si="113"/>
        <v>0.8</v>
      </c>
      <c r="BU68" s="76">
        <f t="shared" si="113"/>
        <v>1</v>
      </c>
    </row>
    <row r="69" spans="23:74">
      <c r="W69">
        <f t="shared" si="110"/>
        <v>11.457998770285137</v>
      </c>
      <c r="X69">
        <f t="shared" si="58"/>
        <v>11.457998770285137</v>
      </c>
      <c r="Y69">
        <f t="shared" si="111"/>
        <v>11.660210840180987</v>
      </c>
      <c r="AA69">
        <f t="shared" si="109"/>
        <v>0.20221206989585028</v>
      </c>
      <c r="AB69">
        <f t="shared" si="54"/>
        <v>0.20221206989585028</v>
      </c>
      <c r="AC69">
        <v>1</v>
      </c>
      <c r="AN69">
        <v>1</v>
      </c>
      <c r="AO69">
        <f>AN36</f>
        <v>1</v>
      </c>
      <c r="AP69">
        <f t="shared" ref="AP69:BU77" si="114">AO36</f>
        <v>6.6644028685656775E-2</v>
      </c>
      <c r="AQ69">
        <f t="shared" si="114"/>
        <v>7.1424811244368461E-2</v>
      </c>
      <c r="AR69">
        <f t="shared" si="114"/>
        <v>7.2620006884046392E-2</v>
      </c>
      <c r="AS69">
        <f t="shared" si="114"/>
        <v>7.4114001433643786E-2</v>
      </c>
      <c r="AT69">
        <f t="shared" si="114"/>
        <v>7.5981494620640549E-2</v>
      </c>
      <c r="AU69">
        <f t="shared" si="114"/>
        <v>7.8315861104386472E-2</v>
      </c>
      <c r="AV69">
        <f t="shared" si="114"/>
        <v>8.1233819209068914E-2</v>
      </c>
      <c r="AW69">
        <f t="shared" si="114"/>
        <v>8.4881266839921934E-2</v>
      </c>
      <c r="AX69">
        <f t="shared" si="114"/>
        <v>8.9440576378488221E-2</v>
      </c>
      <c r="AY69">
        <f t="shared" si="114"/>
        <v>9.5139713301696072E-2</v>
      </c>
      <c r="AZ69">
        <f t="shared" si="114"/>
        <v>0.10226363445570591</v>
      </c>
      <c r="BA69">
        <f t="shared" si="114"/>
        <v>0.11116853589821819</v>
      </c>
      <c r="BB69">
        <f t="shared" si="114"/>
        <v>0.12229966270135853</v>
      </c>
      <c r="BC69">
        <f t="shared" si="114"/>
        <v>0.13621357120528396</v>
      </c>
      <c r="BD69">
        <f t="shared" si="114"/>
        <v>0.15360595683519074</v>
      </c>
      <c r="BE69">
        <f t="shared" si="114"/>
        <v>0.17534643887257426</v>
      </c>
      <c r="BF69">
        <f t="shared" si="114"/>
        <v>7.3333333333333348E-2</v>
      </c>
      <c r="BG69">
        <f t="shared" si="114"/>
        <v>7.6039823494012726E-2</v>
      </c>
      <c r="BH69">
        <f t="shared" si="114"/>
        <v>7.6716446034182553E-2</v>
      </c>
      <c r="BI69">
        <f t="shared" si="114"/>
        <v>7.7562224209394875E-2</v>
      </c>
      <c r="BJ69">
        <f t="shared" si="114"/>
        <v>7.8619446928410261E-2</v>
      </c>
      <c r="BK69">
        <f t="shared" si="114"/>
        <v>7.9940975327179503E-2</v>
      </c>
      <c r="BL69">
        <f t="shared" si="114"/>
        <v>8.1592885825641046E-2</v>
      </c>
      <c r="BM69">
        <f t="shared" si="114"/>
        <v>8.3657773948717956E-2</v>
      </c>
      <c r="BN69">
        <f t="shared" si="114"/>
        <v>8.6238884102564112E-2</v>
      </c>
      <c r="BO69">
        <f t="shared" si="114"/>
        <v>8.9465271794871806E-2</v>
      </c>
      <c r="BP69">
        <f t="shared" si="114"/>
        <v>9.3498256410256428E-2</v>
      </c>
      <c r="BQ69">
        <f t="shared" si="114"/>
        <v>9.8539487179487184E-2</v>
      </c>
      <c r="BR69">
        <f t="shared" si="114"/>
        <v>0.10484102564102564</v>
      </c>
      <c r="BS69">
        <f t="shared" si="114"/>
        <v>0.11271794871794873</v>
      </c>
      <c r="BT69">
        <f t="shared" si="114"/>
        <v>0.12256410256410256</v>
      </c>
      <c r="BU69">
        <f t="shared" si="114"/>
        <v>0.13487179487179488</v>
      </c>
      <c r="BV69">
        <v>16</v>
      </c>
    </row>
    <row r="70" spans="23:74">
      <c r="W70">
        <f t="shared" si="110"/>
        <v>10.839964574182137</v>
      </c>
      <c r="X70">
        <f t="shared" si="58"/>
        <v>10.839964574182137</v>
      </c>
      <c r="Y70">
        <f t="shared" si="111"/>
        <v>10.901698801725827</v>
      </c>
      <c r="AA70">
        <f t="shared" si="109"/>
        <v>6.1734227543690068E-2</v>
      </c>
      <c r="AB70">
        <f t="shared" si="54"/>
        <v>6.1734227543690068E-2</v>
      </c>
      <c r="AC70">
        <v>1</v>
      </c>
      <c r="AN70">
        <v>2</v>
      </c>
      <c r="AO70">
        <f t="shared" ref="AO70:BD83" si="115">AN37</f>
        <v>1.25</v>
      </c>
      <c r="AP70">
        <f t="shared" si="115"/>
        <v>6.9391244878288266E-2</v>
      </c>
      <c r="AQ70">
        <f t="shared" si="115"/>
        <v>7.436910200643651E-2</v>
      </c>
      <c r="AR70">
        <f t="shared" si="115"/>
        <v>7.5613566288473572E-2</v>
      </c>
      <c r="AS70">
        <f t="shared" si="115"/>
        <v>7.7169146641019884E-2</v>
      </c>
      <c r="AT70">
        <f t="shared" si="115"/>
        <v>7.9113622081702792E-2</v>
      </c>
      <c r="AU70">
        <f t="shared" si="115"/>
        <v>8.154421638255642E-2</v>
      </c>
      <c r="AV70">
        <f t="shared" si="115"/>
        <v>8.4582459258623455E-2</v>
      </c>
      <c r="AW70">
        <f t="shared" si="115"/>
        <v>8.8380262853707245E-2</v>
      </c>
      <c r="AX70">
        <f t="shared" si="115"/>
        <v>9.3127517347562E-2</v>
      </c>
      <c r="AY70">
        <f t="shared" si="115"/>
        <v>9.9061585464880433E-2</v>
      </c>
      <c r="AZ70">
        <f t="shared" si="115"/>
        <v>0.10647917061152848</v>
      </c>
      <c r="BA70">
        <f t="shared" si="115"/>
        <v>0.11575115204483852</v>
      </c>
      <c r="BB70">
        <f t="shared" si="115"/>
        <v>0.12734112883647608</v>
      </c>
      <c r="BC70">
        <f t="shared" si="115"/>
        <v>0.14182859982602306</v>
      </c>
      <c r="BD70">
        <f t="shared" si="115"/>
        <v>0.15993793856295671</v>
      </c>
      <c r="BE70">
        <f t="shared" si="114"/>
        <v>0.18257461198412384</v>
      </c>
      <c r="BF70">
        <f t="shared" si="114"/>
        <v>7.5000000000000011E-2</v>
      </c>
      <c r="BG70">
        <f t="shared" si="114"/>
        <v>7.8270342277487595E-2</v>
      </c>
      <c r="BH70">
        <f t="shared" si="114"/>
        <v>7.9087927846859474E-2</v>
      </c>
      <c r="BI70">
        <f t="shared" si="114"/>
        <v>8.0109909808574381E-2</v>
      </c>
      <c r="BJ70">
        <f t="shared" si="114"/>
        <v>8.1387387260717953E-2</v>
      </c>
      <c r="BK70">
        <f t="shared" si="114"/>
        <v>8.2984234075897445E-2</v>
      </c>
      <c r="BL70">
        <f t="shared" si="114"/>
        <v>8.4980292594871817E-2</v>
      </c>
      <c r="BM70">
        <f t="shared" si="114"/>
        <v>8.7475365743589745E-2</v>
      </c>
      <c r="BN70">
        <f t="shared" si="114"/>
        <v>9.0594207179487185E-2</v>
      </c>
      <c r="BO70">
        <f t="shared" si="114"/>
        <v>9.4492758974358992E-2</v>
      </c>
      <c r="BP70">
        <f t="shared" si="114"/>
        <v>9.9365948717948752E-2</v>
      </c>
      <c r="BQ70">
        <f t="shared" si="114"/>
        <v>0.10545743589743591</v>
      </c>
      <c r="BR70">
        <f t="shared" si="114"/>
        <v>0.11307179487179489</v>
      </c>
      <c r="BS70">
        <f t="shared" si="114"/>
        <v>0.1225897435897436</v>
      </c>
      <c r="BT70">
        <f t="shared" si="114"/>
        <v>0.1344871794871795</v>
      </c>
      <c r="BU70">
        <f t="shared" si="114"/>
        <v>0.14935897435897436</v>
      </c>
      <c r="BV70">
        <v>17</v>
      </c>
    </row>
    <row r="71" spans="23:74">
      <c r="W71">
        <f t="shared" si="110"/>
        <v>10.155257688662546</v>
      </c>
      <c r="X71">
        <f t="shared" si="58"/>
        <v>10.155257688662546</v>
      </c>
      <c r="Y71">
        <f t="shared" si="111"/>
        <v>10.081897915986342</v>
      </c>
      <c r="AA71">
        <f t="shared" si="109"/>
        <v>-7.335977267620386E-2</v>
      </c>
      <c r="AB71">
        <f t="shared" si="54"/>
        <v>-7.335977267620386E-2</v>
      </c>
      <c r="AC71">
        <v>1</v>
      </c>
      <c r="AN71">
        <v>3</v>
      </c>
      <c r="AO71">
        <f t="shared" si="115"/>
        <v>1.5624999999999998</v>
      </c>
      <c r="AP71">
        <f t="shared" si="114"/>
        <v>7.2825265119077623E-2</v>
      </c>
      <c r="AQ71">
        <f t="shared" si="114"/>
        <v>7.8049465459021555E-2</v>
      </c>
      <c r="AR71">
        <f t="shared" si="114"/>
        <v>7.9355515544007535E-2</v>
      </c>
      <c r="AS71">
        <f t="shared" si="114"/>
        <v>8.0988078150240006E-2</v>
      </c>
      <c r="AT71">
        <f t="shared" si="114"/>
        <v>8.3028781408030605E-2</v>
      </c>
      <c r="AU71">
        <f t="shared" si="114"/>
        <v>8.557966048026884E-2</v>
      </c>
      <c r="AV71">
        <f t="shared" si="114"/>
        <v>8.8768259320566645E-2</v>
      </c>
      <c r="AW71">
        <f t="shared" si="114"/>
        <v>9.2754007870938918E-2</v>
      </c>
      <c r="AX71">
        <f t="shared" si="114"/>
        <v>9.7736193558904241E-2</v>
      </c>
      <c r="AY71">
        <f t="shared" si="114"/>
        <v>0.10396392566886085</v>
      </c>
      <c r="AZ71">
        <f t="shared" si="114"/>
        <v>0.11174859080630668</v>
      </c>
      <c r="BA71">
        <f t="shared" si="114"/>
        <v>0.12147942222811396</v>
      </c>
      <c r="BB71">
        <f t="shared" si="114"/>
        <v>0.133642961505373</v>
      </c>
      <c r="BC71">
        <f t="shared" si="114"/>
        <v>0.14884738560194691</v>
      </c>
      <c r="BD71">
        <f t="shared" si="114"/>
        <v>0.16785291572266417</v>
      </c>
      <c r="BE71">
        <f t="shared" si="114"/>
        <v>0.19160982837356083</v>
      </c>
      <c r="BF71">
        <f t="shared" si="114"/>
        <v>7.7083333333333323E-2</v>
      </c>
      <c r="BG71">
        <f t="shared" si="114"/>
        <v>8.1058490756831178E-2</v>
      </c>
      <c r="BH71">
        <f t="shared" si="114"/>
        <v>8.2052280112705642E-2</v>
      </c>
      <c r="BI71">
        <f t="shared" si="114"/>
        <v>8.3294516807548721E-2</v>
      </c>
      <c r="BJ71">
        <f t="shared" si="114"/>
        <v>8.4847312676102557E-2</v>
      </c>
      <c r="BK71">
        <f t="shared" si="114"/>
        <v>8.6788307511794879E-2</v>
      </c>
      <c r="BL71">
        <f t="shared" si="114"/>
        <v>8.9214551056410268E-2</v>
      </c>
      <c r="BM71">
        <f t="shared" si="114"/>
        <v>9.2247355487179494E-2</v>
      </c>
      <c r="BN71">
        <f t="shared" si="114"/>
        <v>9.6038361025641034E-2</v>
      </c>
      <c r="BO71">
        <f t="shared" si="114"/>
        <v>0.10077711794871796</v>
      </c>
      <c r="BP71">
        <f t="shared" si="114"/>
        <v>0.10670056410256414</v>
      </c>
      <c r="BQ71">
        <f t="shared" si="114"/>
        <v>0.1141048717948718</v>
      </c>
      <c r="BR71">
        <f t="shared" si="114"/>
        <v>0.12336025641025641</v>
      </c>
      <c r="BS71">
        <f t="shared" si="114"/>
        <v>0.13492948717948716</v>
      </c>
      <c r="BT71">
        <f t="shared" si="114"/>
        <v>0.14939102564102563</v>
      </c>
      <c r="BU71">
        <f t="shared" si="114"/>
        <v>0.16746794871794868</v>
      </c>
      <c r="BV71">
        <v>18</v>
      </c>
    </row>
    <row r="72" spans="23:74">
      <c r="W72">
        <f t="shared" si="110"/>
        <v>9.4121120488597505</v>
      </c>
      <c r="X72">
        <f t="shared" si="58"/>
        <v>9.4121120488597505</v>
      </c>
      <c r="Y72">
        <f t="shared" si="111"/>
        <v>9.2156354379864194</v>
      </c>
      <c r="AA72">
        <f t="shared" si="109"/>
        <v>-0.19647661087333113</v>
      </c>
      <c r="AB72">
        <f t="shared" si="54"/>
        <v>-0.19647661087333113</v>
      </c>
      <c r="AC72">
        <v>1</v>
      </c>
      <c r="AN72">
        <v>4</v>
      </c>
      <c r="AO72">
        <f t="shared" si="115"/>
        <v>1.9531249999999996</v>
      </c>
      <c r="AP72">
        <f t="shared" si="114"/>
        <v>7.7117790420064322E-2</v>
      </c>
      <c r="AQ72">
        <f t="shared" si="114"/>
        <v>8.2649919774752861E-2</v>
      </c>
      <c r="AR72">
        <f t="shared" si="114"/>
        <v>8.4032952113425E-2</v>
      </c>
      <c r="AS72">
        <f t="shared" si="114"/>
        <v>8.5761742536765162E-2</v>
      </c>
      <c r="AT72">
        <f t="shared" si="114"/>
        <v>8.7922730565940369E-2</v>
      </c>
      <c r="AU72">
        <f t="shared" si="114"/>
        <v>9.0623965602409373E-2</v>
      </c>
      <c r="AV72">
        <f t="shared" si="114"/>
        <v>9.4000509397995632E-2</v>
      </c>
      <c r="AW72">
        <f t="shared" si="114"/>
        <v>9.8221189142478474E-2</v>
      </c>
      <c r="AX72">
        <f t="shared" si="114"/>
        <v>0.103497038823082</v>
      </c>
      <c r="AY72">
        <f t="shared" si="114"/>
        <v>0.11009185092383643</v>
      </c>
      <c r="AZ72">
        <f t="shared" si="114"/>
        <v>0.11833536604977944</v>
      </c>
      <c r="BA72">
        <f t="shared" si="114"/>
        <v>0.12863975995720825</v>
      </c>
      <c r="BB72">
        <f t="shared" si="114"/>
        <v>0.14152025234149418</v>
      </c>
      <c r="BC72">
        <f t="shared" si="114"/>
        <v>0.15762086782185167</v>
      </c>
      <c r="BD72">
        <f t="shared" si="114"/>
        <v>0.17774663717229849</v>
      </c>
      <c r="BE72">
        <f t="shared" si="114"/>
        <v>0.20290384886035701</v>
      </c>
      <c r="BF72">
        <f t="shared" si="114"/>
        <v>7.9687499999999994E-2</v>
      </c>
      <c r="BG72">
        <f t="shared" si="114"/>
        <v>8.4543676356010664E-2</v>
      </c>
      <c r="BH72">
        <f t="shared" si="114"/>
        <v>8.5757720445013327E-2</v>
      </c>
      <c r="BI72">
        <f t="shared" si="114"/>
        <v>8.7275275556266671E-2</v>
      </c>
      <c r="BJ72">
        <f t="shared" si="114"/>
        <v>8.9172219445333337E-2</v>
      </c>
      <c r="BK72">
        <f t="shared" si="114"/>
        <v>9.1543399306666662E-2</v>
      </c>
      <c r="BL72">
        <f t="shared" si="114"/>
        <v>9.4507374133333336E-2</v>
      </c>
      <c r="BM72">
        <f t="shared" si="114"/>
        <v>9.821234266666666E-2</v>
      </c>
      <c r="BN72">
        <f t="shared" si="114"/>
        <v>0.10284355333333332</v>
      </c>
      <c r="BO72">
        <f t="shared" si="114"/>
        <v>0.10863256666666668</v>
      </c>
      <c r="BP72">
        <f t="shared" si="114"/>
        <v>0.11586883333333335</v>
      </c>
      <c r="BQ72">
        <f t="shared" si="114"/>
        <v>0.12491416666666669</v>
      </c>
      <c r="BR72">
        <f t="shared" si="114"/>
        <v>0.13622083333333332</v>
      </c>
      <c r="BS72">
        <f t="shared" si="114"/>
        <v>0.15035416666666665</v>
      </c>
      <c r="BT72">
        <f t="shared" si="114"/>
        <v>0.16802083333333331</v>
      </c>
      <c r="BU72">
        <f t="shared" si="114"/>
        <v>0.1901041666666666</v>
      </c>
      <c r="BV72">
        <v>19</v>
      </c>
    </row>
    <row r="73" spans="23:74">
      <c r="W73">
        <f t="shared" si="110"/>
        <v>8.6233117175415082</v>
      </c>
      <c r="X73">
        <f t="shared" si="58"/>
        <v>8.6233117175415082</v>
      </c>
      <c r="Y73">
        <f t="shared" si="111"/>
        <v>8.3218428830671467</v>
      </c>
      <c r="AA73">
        <f t="shared" si="109"/>
        <v>-0.30146883447436146</v>
      </c>
      <c r="AB73">
        <f t="shared" si="54"/>
        <v>-0.30146883447436146</v>
      </c>
      <c r="AC73">
        <v>1</v>
      </c>
      <c r="AN73">
        <v>5</v>
      </c>
      <c r="AO73">
        <f t="shared" si="115"/>
        <v>2.4414062499999991</v>
      </c>
      <c r="AP73">
        <f t="shared" si="114"/>
        <v>8.2483447046297703E-2</v>
      </c>
      <c r="AQ73">
        <f t="shared" si="114"/>
        <v>8.8400487669417008E-2</v>
      </c>
      <c r="AR73">
        <f t="shared" si="114"/>
        <v>8.9879747825196851E-2</v>
      </c>
      <c r="AS73">
        <f t="shared" si="114"/>
        <v>9.1728823019921621E-2</v>
      </c>
      <c r="AT73">
        <f t="shared" si="114"/>
        <v>9.4040167013327597E-2</v>
      </c>
      <c r="AU73">
        <f t="shared" si="114"/>
        <v>9.6929347005085056E-2</v>
      </c>
      <c r="AV73">
        <f t="shared" si="114"/>
        <v>0.10054082199478191</v>
      </c>
      <c r="AW73">
        <f t="shared" si="114"/>
        <v>0.10505516573190296</v>
      </c>
      <c r="AX73">
        <f t="shared" si="114"/>
        <v>0.11069809540330426</v>
      </c>
      <c r="AY73">
        <f t="shared" si="114"/>
        <v>0.11775175749255587</v>
      </c>
      <c r="AZ73">
        <f t="shared" si="114"/>
        <v>0.12656883510412043</v>
      </c>
      <c r="BA73">
        <f t="shared" si="114"/>
        <v>0.13759018211857613</v>
      </c>
      <c r="BB73">
        <f t="shared" si="114"/>
        <v>0.15136686588664572</v>
      </c>
      <c r="BC73">
        <f t="shared" si="114"/>
        <v>0.16858772059673272</v>
      </c>
      <c r="BD73">
        <f t="shared" si="114"/>
        <v>0.19011378898434142</v>
      </c>
      <c r="BE73">
        <f t="shared" si="114"/>
        <v>0.21702137446885233</v>
      </c>
      <c r="BF73">
        <f t="shared" si="114"/>
        <v>8.2942708333333337E-2</v>
      </c>
      <c r="BG73">
        <f t="shared" si="114"/>
        <v>8.8900158354985034E-2</v>
      </c>
      <c r="BH73">
        <f t="shared" si="114"/>
        <v>9.0389520860397934E-2</v>
      </c>
      <c r="BI73">
        <f t="shared" si="114"/>
        <v>9.2251223992164094E-2</v>
      </c>
      <c r="BJ73">
        <f t="shared" si="114"/>
        <v>9.457835290687179E-2</v>
      </c>
      <c r="BK73">
        <f t="shared" si="114"/>
        <v>9.7487264050256428E-2</v>
      </c>
      <c r="BL73">
        <f t="shared" si="114"/>
        <v>0.10112340297948719</v>
      </c>
      <c r="BM73">
        <f t="shared" si="114"/>
        <v>0.10566857664102565</v>
      </c>
      <c r="BN73">
        <f t="shared" si="114"/>
        <v>0.11135004371794872</v>
      </c>
      <c r="BO73">
        <f t="shared" si="114"/>
        <v>0.11845187756410258</v>
      </c>
      <c r="BP73">
        <f t="shared" si="114"/>
        <v>0.12732916987179488</v>
      </c>
      <c r="BQ73">
        <f t="shared" si="114"/>
        <v>0.13842578525641025</v>
      </c>
      <c r="BR73">
        <f t="shared" si="114"/>
        <v>0.15229655448717946</v>
      </c>
      <c r="BS73">
        <f t="shared" si="114"/>
        <v>0.16963501602564099</v>
      </c>
      <c r="BT73">
        <f t="shared" si="114"/>
        <v>0.19130809294871795</v>
      </c>
      <c r="BU73">
        <f t="shared" si="114"/>
        <v>0.21839943910256404</v>
      </c>
      <c r="BV73">
        <v>20</v>
      </c>
    </row>
    <row r="74" spans="23:74">
      <c r="W74">
        <f t="shared" si="110"/>
        <v>7.8056066816448073</v>
      </c>
      <c r="X74">
        <f t="shared" si="58"/>
        <v>7.8056066816448073</v>
      </c>
      <c r="Y74">
        <f t="shared" si="111"/>
        <v>7.4220448600703257</v>
      </c>
      <c r="AA74">
        <f t="shared" si="109"/>
        <v>-0.3835618215744816</v>
      </c>
      <c r="AB74">
        <f t="shared" si="54"/>
        <v>-0.3835618215744816</v>
      </c>
      <c r="AC74">
        <v>1</v>
      </c>
      <c r="AN74">
        <v>6</v>
      </c>
      <c r="AO74">
        <f t="shared" si="115"/>
        <v>3.0517578124999987</v>
      </c>
      <c r="AP74">
        <f t="shared" si="114"/>
        <v>8.9190517829089433E-2</v>
      </c>
      <c r="AQ74">
        <f t="shared" si="114"/>
        <v>9.5588697537747194E-2</v>
      </c>
      <c r="AR74">
        <f t="shared" si="114"/>
        <v>9.7188242464911617E-2</v>
      </c>
      <c r="AS74">
        <f t="shared" si="114"/>
        <v>9.9187673623867184E-2</v>
      </c>
      <c r="AT74">
        <f t="shared" si="114"/>
        <v>0.10168696257256161</v>
      </c>
      <c r="AU74">
        <f t="shared" si="114"/>
        <v>0.10481107375842964</v>
      </c>
      <c r="AV74">
        <f t="shared" si="114"/>
        <v>0.10871621274076469</v>
      </c>
      <c r="AW74">
        <f t="shared" si="114"/>
        <v>0.11359763646868352</v>
      </c>
      <c r="AX74">
        <f t="shared" si="114"/>
        <v>0.11969941612858205</v>
      </c>
      <c r="AY74">
        <f t="shared" si="114"/>
        <v>0.12732664070345517</v>
      </c>
      <c r="AZ74">
        <f t="shared" si="114"/>
        <v>0.13686067142204664</v>
      </c>
      <c r="BA74">
        <f t="shared" si="114"/>
        <v>0.14877820982028594</v>
      </c>
      <c r="BB74">
        <f t="shared" si="114"/>
        <v>0.16367513281808505</v>
      </c>
      <c r="BC74">
        <f t="shared" si="114"/>
        <v>0.18229628656533395</v>
      </c>
      <c r="BD74">
        <f t="shared" si="114"/>
        <v>0.20557272874939508</v>
      </c>
      <c r="BE74">
        <f t="shared" si="114"/>
        <v>0.23466828147947144</v>
      </c>
      <c r="BF74">
        <f t="shared" si="114"/>
        <v>8.7011718749999994E-2</v>
      </c>
      <c r="BG74">
        <f t="shared" si="114"/>
        <v>9.434576085370297E-2</v>
      </c>
      <c r="BH74">
        <f t="shared" si="114"/>
        <v>9.61792713796287E-2</v>
      </c>
      <c r="BI74">
        <f t="shared" si="114"/>
        <v>9.8471159537035891E-2</v>
      </c>
      <c r="BJ74">
        <f t="shared" si="114"/>
        <v>0.10133601973379487</v>
      </c>
      <c r="BK74">
        <f t="shared" si="114"/>
        <v>0.10491709497974358</v>
      </c>
      <c r="BL74">
        <f t="shared" si="114"/>
        <v>0.10939343903717949</v>
      </c>
      <c r="BM74">
        <f t="shared" si="114"/>
        <v>0.11498886910897434</v>
      </c>
      <c r="BN74">
        <f t="shared" si="114"/>
        <v>0.12198315669871794</v>
      </c>
      <c r="BO74">
        <f t="shared" si="114"/>
        <v>0.13072601618589744</v>
      </c>
      <c r="BP74">
        <f t="shared" si="114"/>
        <v>0.14165459054487178</v>
      </c>
      <c r="BQ74">
        <f t="shared" si="114"/>
        <v>0.15531530849358974</v>
      </c>
      <c r="BR74">
        <f t="shared" si="114"/>
        <v>0.17239120592948712</v>
      </c>
      <c r="BS74">
        <f t="shared" si="114"/>
        <v>0.19373607772435894</v>
      </c>
      <c r="BT74">
        <f t="shared" si="114"/>
        <v>0.22041716746794868</v>
      </c>
      <c r="BU74">
        <f t="shared" si="114"/>
        <v>0.25376852964743579</v>
      </c>
      <c r="BV74">
        <v>21</v>
      </c>
    </row>
    <row r="75" spans="23:74">
      <c r="W75">
        <f t="shared" si="110"/>
        <v>6.9784435482879159</v>
      </c>
      <c r="X75">
        <f t="shared" si="58"/>
        <v>6.9784435482879159</v>
      </c>
      <c r="Y75">
        <f t="shared" si="111"/>
        <v>6.5383475417059147</v>
      </c>
      <c r="AA75">
        <f t="shared" si="109"/>
        <v>-0.44009600658200121</v>
      </c>
      <c r="AB75">
        <f t="shared" si="54"/>
        <v>-0.44009600658200121</v>
      </c>
      <c r="AC75">
        <v>1</v>
      </c>
      <c r="AN75">
        <v>7</v>
      </c>
      <c r="AO75">
        <f t="shared" si="115"/>
        <v>3.8146972656249987</v>
      </c>
      <c r="AP75">
        <f t="shared" si="114"/>
        <v>9.7574356307579074E-2</v>
      </c>
      <c r="AQ75">
        <f t="shared" si="114"/>
        <v>0.10457395987315991</v>
      </c>
      <c r="AR75">
        <f t="shared" si="114"/>
        <v>0.10632386076455511</v>
      </c>
      <c r="AS75">
        <f t="shared" si="114"/>
        <v>0.10851123687879911</v>
      </c>
      <c r="AT75">
        <f t="shared" si="114"/>
        <v>0.11124545702160411</v>
      </c>
      <c r="AU75">
        <f t="shared" si="114"/>
        <v>0.11466323220011038</v>
      </c>
      <c r="AV75">
        <f t="shared" si="114"/>
        <v>0.11893545117324321</v>
      </c>
      <c r="AW75">
        <f t="shared" si="114"/>
        <v>0.12427572488965924</v>
      </c>
      <c r="AX75">
        <f t="shared" si="114"/>
        <v>0.13095106703517928</v>
      </c>
      <c r="AY75">
        <f t="shared" si="114"/>
        <v>0.1392952447170793</v>
      </c>
      <c r="AZ75">
        <f t="shared" si="114"/>
        <v>0.14972546681945439</v>
      </c>
      <c r="BA75">
        <f t="shared" si="114"/>
        <v>0.16276324444742318</v>
      </c>
      <c r="BB75">
        <f t="shared" si="114"/>
        <v>0.17906046648238422</v>
      </c>
      <c r="BC75">
        <f t="shared" si="114"/>
        <v>0.1994319940260855</v>
      </c>
      <c r="BD75">
        <f t="shared" si="114"/>
        <v>0.22489640345571207</v>
      </c>
      <c r="BE75">
        <f t="shared" si="114"/>
        <v>0.25672691524274532</v>
      </c>
      <c r="BF75">
        <f t="shared" si="114"/>
        <v>9.2097981770833337E-2</v>
      </c>
      <c r="BG75">
        <f t="shared" si="114"/>
        <v>0.10115276397710042</v>
      </c>
      <c r="BH75">
        <f t="shared" si="114"/>
        <v>0.10341645952866717</v>
      </c>
      <c r="BI75">
        <f t="shared" si="114"/>
        <v>0.10624607896812566</v>
      </c>
      <c r="BJ75">
        <f t="shared" si="114"/>
        <v>0.10978310326744871</v>
      </c>
      <c r="BK75">
        <f t="shared" si="114"/>
        <v>0.11420438364160257</v>
      </c>
      <c r="BL75">
        <f t="shared" si="114"/>
        <v>0.11973098410929488</v>
      </c>
      <c r="BM75">
        <f t="shared" si="114"/>
        <v>0.12663923469391025</v>
      </c>
      <c r="BN75">
        <f t="shared" si="114"/>
        <v>0.13527454792467949</v>
      </c>
      <c r="BO75">
        <f t="shared" si="114"/>
        <v>0.14606868946314103</v>
      </c>
      <c r="BP75">
        <f t="shared" si="114"/>
        <v>0.15956136638621796</v>
      </c>
      <c r="BQ75">
        <f t="shared" si="114"/>
        <v>0.1764272125400641</v>
      </c>
      <c r="BR75">
        <f t="shared" si="114"/>
        <v>0.19750952023237175</v>
      </c>
      <c r="BS75">
        <f t="shared" si="114"/>
        <v>0.22386240484775638</v>
      </c>
      <c r="BT75">
        <f t="shared" si="114"/>
        <v>0.25680351061698709</v>
      </c>
      <c r="BU75">
        <f t="shared" si="114"/>
        <v>0.29797989282852561</v>
      </c>
      <c r="BV75">
        <v>22</v>
      </c>
    </row>
    <row r="76" spans="23:74">
      <c r="W76">
        <f t="shared" si="110"/>
        <v>6.1621824956119173</v>
      </c>
      <c r="X76">
        <f t="shared" si="58"/>
        <v>6.1621824956119173</v>
      </c>
      <c r="Y76">
        <f t="shared" si="111"/>
        <v>5.6913107507599001</v>
      </c>
      <c r="AA76">
        <f t="shared" si="109"/>
        <v>-0.47087174485201722</v>
      </c>
      <c r="AB76">
        <f t="shared" si="54"/>
        <v>-0.47087174485201722</v>
      </c>
      <c r="AC76">
        <v>1</v>
      </c>
      <c r="AN76">
        <v>8</v>
      </c>
      <c r="AO76">
        <f t="shared" si="115"/>
        <v>4.7683715820312473</v>
      </c>
      <c r="AP76">
        <f t="shared" si="114"/>
        <v>0.10805415440569115</v>
      </c>
      <c r="AQ76">
        <f t="shared" si="114"/>
        <v>0.11580553779242581</v>
      </c>
      <c r="AR76">
        <f t="shared" si="114"/>
        <v>0.11774338363910945</v>
      </c>
      <c r="AS76">
        <f t="shared" si="114"/>
        <v>0.12016569094746406</v>
      </c>
      <c r="AT76">
        <f t="shared" si="114"/>
        <v>0.12319357508290726</v>
      </c>
      <c r="AU76">
        <f t="shared" si="114"/>
        <v>0.12697843025221128</v>
      </c>
      <c r="AV76">
        <f t="shared" si="114"/>
        <v>0.13170949921384131</v>
      </c>
      <c r="AW76">
        <f t="shared" si="114"/>
        <v>0.13762333541587887</v>
      </c>
      <c r="AX76">
        <f t="shared" si="114"/>
        <v>0.14501563066842582</v>
      </c>
      <c r="AY76">
        <f t="shared" si="114"/>
        <v>0.15425599973410947</v>
      </c>
      <c r="AZ76">
        <f t="shared" si="114"/>
        <v>0.16580646106621405</v>
      </c>
      <c r="BA76">
        <f t="shared" si="114"/>
        <v>0.1802445377313448</v>
      </c>
      <c r="BB76">
        <f t="shared" si="114"/>
        <v>0.19829213356275815</v>
      </c>
      <c r="BC76">
        <f t="shared" si="114"/>
        <v>0.2208516283520249</v>
      </c>
      <c r="BD76">
        <f t="shared" si="114"/>
        <v>0.24905099683860835</v>
      </c>
      <c r="BE76">
        <f t="shared" si="114"/>
        <v>0.28430020744683765</v>
      </c>
      <c r="BF76">
        <f t="shared" si="114"/>
        <v>9.8455810546874981E-2</v>
      </c>
      <c r="BG76">
        <f t="shared" si="114"/>
        <v>0.10966151788134719</v>
      </c>
      <c r="BH76">
        <f t="shared" si="114"/>
        <v>0.11246294471496525</v>
      </c>
      <c r="BI76">
        <f t="shared" si="114"/>
        <v>0.11596472825698784</v>
      </c>
      <c r="BJ76">
        <f t="shared" si="114"/>
        <v>0.12034195768451603</v>
      </c>
      <c r="BK76">
        <f t="shared" si="114"/>
        <v>0.12581349446892626</v>
      </c>
      <c r="BL76">
        <f t="shared" si="114"/>
        <v>0.13265291544943911</v>
      </c>
      <c r="BM76">
        <f t="shared" si="114"/>
        <v>0.14120219167508011</v>
      </c>
      <c r="BN76">
        <f t="shared" si="114"/>
        <v>0.1518887869571314</v>
      </c>
      <c r="BO76">
        <f t="shared" si="114"/>
        <v>0.16524703105969551</v>
      </c>
      <c r="BP76">
        <f t="shared" si="114"/>
        <v>0.18194483618790064</v>
      </c>
      <c r="BQ76">
        <f t="shared" si="114"/>
        <v>0.20281709259815703</v>
      </c>
      <c r="BR76">
        <f t="shared" si="114"/>
        <v>0.22890741311097748</v>
      </c>
      <c r="BS76">
        <f t="shared" si="114"/>
        <v>0.26152031375200319</v>
      </c>
      <c r="BT76">
        <f t="shared" si="114"/>
        <v>0.30228643955328516</v>
      </c>
      <c r="BU76">
        <f t="shared" si="114"/>
        <v>0.35324409680488766</v>
      </c>
      <c r="BV76">
        <v>23</v>
      </c>
    </row>
    <row r="77" spans="23:74">
      <c r="W77">
        <f t="shared" si="110"/>
        <v>5.3761320065854017</v>
      </c>
      <c r="X77">
        <f t="shared" si="58"/>
        <v>5.3761320065854017</v>
      </c>
      <c r="Y77">
        <f t="shared" si="111"/>
        <v>4.8981261848573814</v>
      </c>
      <c r="AA77">
        <f t="shared" si="109"/>
        <v>-0.47800582172802031</v>
      </c>
      <c r="AB77">
        <f t="shared" si="54"/>
        <v>-0.47800582172802031</v>
      </c>
      <c r="AC77">
        <v>1</v>
      </c>
      <c r="AN77">
        <v>9</v>
      </c>
      <c r="AO77">
        <f t="shared" si="115"/>
        <v>5.9604644775390598</v>
      </c>
      <c r="AP77">
        <f t="shared" si="114"/>
        <v>0.12115390202833121</v>
      </c>
      <c r="AQ77">
        <f t="shared" si="114"/>
        <v>0.12984501019150815</v>
      </c>
      <c r="AR77">
        <f t="shared" si="114"/>
        <v>0.1320177872323024</v>
      </c>
      <c r="AS77">
        <f t="shared" si="114"/>
        <v>0.13473375853329519</v>
      </c>
      <c r="AT77">
        <f t="shared" si="114"/>
        <v>0.13812872265953619</v>
      </c>
      <c r="AU77">
        <f t="shared" si="114"/>
        <v>0.14237242781733742</v>
      </c>
      <c r="AV77">
        <f t="shared" si="114"/>
        <v>0.14767705926458899</v>
      </c>
      <c r="AW77">
        <f t="shared" si="114"/>
        <v>0.15430784857365343</v>
      </c>
      <c r="AX77">
        <f t="shared" si="114"/>
        <v>0.16259633520998398</v>
      </c>
      <c r="AY77">
        <f t="shared" si="114"/>
        <v>0.17295694350539714</v>
      </c>
      <c r="AZ77">
        <f t="shared" si="114"/>
        <v>0.18590770387466365</v>
      </c>
      <c r="BA77">
        <f t="shared" si="114"/>
        <v>0.20209615433624675</v>
      </c>
      <c r="BB77">
        <f t="shared" si="114"/>
        <v>0.2223317174132256</v>
      </c>
      <c r="BC77">
        <f t="shared" si="114"/>
        <v>0.24762617125944922</v>
      </c>
      <c r="BD77">
        <f t="shared" ref="AP77:BU83" si="116">BC44</f>
        <v>0.27924423856722869</v>
      </c>
      <c r="BE77">
        <f t="shared" si="116"/>
        <v>0.31876682270195306</v>
      </c>
      <c r="BF77">
        <f t="shared" si="116"/>
        <v>0.10640309651692707</v>
      </c>
      <c r="BG77">
        <f t="shared" si="116"/>
        <v>0.12029746026165569</v>
      </c>
      <c r="BH77">
        <f t="shared" si="116"/>
        <v>0.12377105119783784</v>
      </c>
      <c r="BI77">
        <f t="shared" si="116"/>
        <v>0.12811303986806555</v>
      </c>
      <c r="BJ77">
        <f t="shared" si="116"/>
        <v>0.13354052570585018</v>
      </c>
      <c r="BK77">
        <f t="shared" si="116"/>
        <v>0.14032488300308091</v>
      </c>
      <c r="BL77">
        <f t="shared" si="116"/>
        <v>0.14880532962461937</v>
      </c>
      <c r="BM77">
        <f t="shared" si="116"/>
        <v>0.15940588790154245</v>
      </c>
      <c r="BN77">
        <f t="shared" si="116"/>
        <v>0.17265658574769627</v>
      </c>
      <c r="BO77">
        <f t="shared" si="116"/>
        <v>0.1892199580553886</v>
      </c>
      <c r="BP77">
        <f t="shared" si="116"/>
        <v>0.20992417344000402</v>
      </c>
      <c r="BQ77">
        <f t="shared" si="116"/>
        <v>0.23580444267077319</v>
      </c>
      <c r="BR77">
        <f t="shared" si="116"/>
        <v>0.26815477920923469</v>
      </c>
      <c r="BS77">
        <f t="shared" si="116"/>
        <v>0.30859269988231164</v>
      </c>
      <c r="BT77">
        <f t="shared" si="116"/>
        <v>0.35914010072365771</v>
      </c>
      <c r="BU77">
        <f t="shared" si="116"/>
        <v>0.42232435177534039</v>
      </c>
      <c r="BV77">
        <v>24</v>
      </c>
    </row>
    <row r="78" spans="23:74">
      <c r="W78">
        <f t="shared" si="110"/>
        <v>4.636793017949941</v>
      </c>
      <c r="X78">
        <f t="shared" si="58"/>
        <v>4.636793017949941</v>
      </c>
      <c r="Y78">
        <f t="shared" si="111"/>
        <v>4.1714242302907927</v>
      </c>
      <c r="AA78">
        <f t="shared" si="109"/>
        <v>-0.46536878765914835</v>
      </c>
      <c r="AB78">
        <f t="shared" si="54"/>
        <v>-0.46536878765914835</v>
      </c>
      <c r="AC78">
        <v>1</v>
      </c>
      <c r="AN78">
        <v>10</v>
      </c>
      <c r="AO78">
        <f t="shared" si="115"/>
        <v>7.4505805969238246</v>
      </c>
      <c r="AP78">
        <f t="shared" si="116"/>
        <v>0.1375285865566313</v>
      </c>
      <c r="AQ78">
        <f t="shared" si="116"/>
        <v>0.14739435069036114</v>
      </c>
      <c r="AR78">
        <f t="shared" si="116"/>
        <v>0.1498607917237936</v>
      </c>
      <c r="AS78">
        <f t="shared" si="116"/>
        <v>0.15294384301558417</v>
      </c>
      <c r="AT78">
        <f t="shared" si="116"/>
        <v>0.15679765713032234</v>
      </c>
      <c r="AU78">
        <f t="shared" si="116"/>
        <v>0.16161492477374512</v>
      </c>
      <c r="AV78">
        <f t="shared" si="116"/>
        <v>0.16763650932802357</v>
      </c>
      <c r="AW78">
        <f t="shared" si="116"/>
        <v>0.17516349002087162</v>
      </c>
      <c r="AX78">
        <f t="shared" si="116"/>
        <v>0.18457221588693171</v>
      </c>
      <c r="AY78">
        <f t="shared" si="116"/>
        <v>0.19633312321950677</v>
      </c>
      <c r="AZ78">
        <f t="shared" si="116"/>
        <v>0.21103425738522563</v>
      </c>
      <c r="BA78">
        <f t="shared" si="116"/>
        <v>0.22941067509237428</v>
      </c>
      <c r="BB78">
        <f t="shared" si="116"/>
        <v>0.25238119722630997</v>
      </c>
      <c r="BC78">
        <f t="shared" si="116"/>
        <v>0.28109434989372961</v>
      </c>
      <c r="BD78">
        <f t="shared" si="116"/>
        <v>0.31698579072800415</v>
      </c>
      <c r="BE78">
        <f t="shared" si="116"/>
        <v>0.36185009177084737</v>
      </c>
      <c r="BF78">
        <f t="shared" si="116"/>
        <v>0.11633720397949217</v>
      </c>
      <c r="BG78">
        <f t="shared" si="116"/>
        <v>0.13359238823704131</v>
      </c>
      <c r="BH78">
        <f t="shared" si="116"/>
        <v>0.13790618430142856</v>
      </c>
      <c r="BI78">
        <f t="shared" si="116"/>
        <v>0.14329842938191267</v>
      </c>
      <c r="BJ78">
        <f t="shared" si="116"/>
        <v>0.1500387357325178</v>
      </c>
      <c r="BK78">
        <f t="shared" si="116"/>
        <v>0.1584641186707742</v>
      </c>
      <c r="BL78">
        <f t="shared" si="116"/>
        <v>0.16899584734359471</v>
      </c>
      <c r="BM78">
        <f t="shared" si="116"/>
        <v>0.18216050818462037</v>
      </c>
      <c r="BN78">
        <f t="shared" si="116"/>
        <v>0.19861633423590239</v>
      </c>
      <c r="BO78">
        <f t="shared" si="116"/>
        <v>0.21918611680000497</v>
      </c>
      <c r="BP78">
        <f t="shared" si="116"/>
        <v>0.24489834500513316</v>
      </c>
      <c r="BQ78">
        <f t="shared" si="116"/>
        <v>0.27703863026154341</v>
      </c>
      <c r="BR78">
        <f t="shared" si="116"/>
        <v>0.31721398683205615</v>
      </c>
      <c r="BS78">
        <f t="shared" si="116"/>
        <v>0.36743318254519719</v>
      </c>
      <c r="BT78">
        <f t="shared" si="116"/>
        <v>0.43020717718662349</v>
      </c>
      <c r="BU78">
        <f t="shared" si="116"/>
        <v>0.5086746704884062</v>
      </c>
      <c r="BV78">
        <v>25</v>
      </c>
    </row>
    <row r="79" spans="23:74">
      <c r="W79">
        <f t="shared" si="110"/>
        <v>3.9566351810565759</v>
      </c>
      <c r="X79">
        <f t="shared" si="58"/>
        <v>3.9566351810565759</v>
      </c>
      <c r="Y79">
        <f t="shared" si="111"/>
        <v>3.5188408652286789</v>
      </c>
      <c r="AA79">
        <f t="shared" si="109"/>
        <v>-0.43779431582789696</v>
      </c>
      <c r="AB79">
        <f t="shared" si="54"/>
        <v>-0.43779431582789696</v>
      </c>
      <c r="AC79">
        <v>1</v>
      </c>
      <c r="AN79">
        <v>11</v>
      </c>
      <c r="AO79">
        <f t="shared" si="115"/>
        <v>9.3132257461547798</v>
      </c>
      <c r="AP79">
        <f t="shared" si="116"/>
        <v>0.15799694221700641</v>
      </c>
      <c r="AQ79">
        <f t="shared" si="116"/>
        <v>0.16933102631392735</v>
      </c>
      <c r="AR79">
        <f t="shared" si="116"/>
        <v>0.17216454733815756</v>
      </c>
      <c r="AS79">
        <f t="shared" si="116"/>
        <v>0.17570644861844534</v>
      </c>
      <c r="AT79">
        <f t="shared" si="116"/>
        <v>0.18013382521880505</v>
      </c>
      <c r="AU79">
        <f t="shared" si="116"/>
        <v>0.18566804596925471</v>
      </c>
      <c r="AV79">
        <f t="shared" si="116"/>
        <v>0.19258582190731677</v>
      </c>
      <c r="AW79">
        <f t="shared" si="116"/>
        <v>0.20123304182989435</v>
      </c>
      <c r="AX79">
        <f t="shared" si="116"/>
        <v>0.21204206673311635</v>
      </c>
      <c r="AY79">
        <f t="shared" si="116"/>
        <v>0.22555334786214379</v>
      </c>
      <c r="AZ79">
        <f t="shared" si="116"/>
        <v>0.24244244927342815</v>
      </c>
      <c r="BA79">
        <f t="shared" si="116"/>
        <v>0.26355382603753358</v>
      </c>
      <c r="BB79">
        <f t="shared" si="116"/>
        <v>0.28994304699266532</v>
      </c>
      <c r="BC79">
        <f t="shared" si="116"/>
        <v>0.32292957318658011</v>
      </c>
      <c r="BD79">
        <f t="shared" si="116"/>
        <v>0.36416273092897344</v>
      </c>
      <c r="BE79">
        <f t="shared" si="116"/>
        <v>0.41570417810696519</v>
      </c>
      <c r="BF79">
        <f t="shared" si="116"/>
        <v>0.12875483830769854</v>
      </c>
      <c r="BG79">
        <f t="shared" si="116"/>
        <v>0.15021104820627329</v>
      </c>
      <c r="BH79">
        <f t="shared" si="116"/>
        <v>0.15557510068091698</v>
      </c>
      <c r="BI79">
        <f t="shared" si="116"/>
        <v>0.16228016627422165</v>
      </c>
      <c r="BJ79">
        <f t="shared" si="116"/>
        <v>0.17066149826585239</v>
      </c>
      <c r="BK79">
        <f t="shared" si="116"/>
        <v>0.18113816325539084</v>
      </c>
      <c r="BL79">
        <f t="shared" si="116"/>
        <v>0.19423399449231393</v>
      </c>
      <c r="BM79">
        <f t="shared" si="116"/>
        <v>0.21060378353846776</v>
      </c>
      <c r="BN79">
        <f t="shared" si="116"/>
        <v>0.23106601984616004</v>
      </c>
      <c r="BO79">
        <f t="shared" si="116"/>
        <v>0.25664381523077545</v>
      </c>
      <c r="BP79">
        <f t="shared" si="116"/>
        <v>0.28861605946154473</v>
      </c>
      <c r="BQ79">
        <f t="shared" si="116"/>
        <v>0.32858136475000616</v>
      </c>
      <c r="BR79">
        <f t="shared" si="116"/>
        <v>0.378537996360583</v>
      </c>
      <c r="BS79">
        <f t="shared" si="116"/>
        <v>0.44098378587380421</v>
      </c>
      <c r="BT79">
        <f t="shared" si="116"/>
        <v>0.51904102276533071</v>
      </c>
      <c r="BU79">
        <f t="shared" si="116"/>
        <v>0.61661256887973859</v>
      </c>
      <c r="BV79">
        <v>26</v>
      </c>
    </row>
    <row r="80" spans="23:74">
      <c r="W80">
        <f t="shared" si="110"/>
        <v>3.3435631069122729</v>
      </c>
      <c r="X80">
        <f t="shared" si="58"/>
        <v>3.3435631069122729</v>
      </c>
      <c r="Y80">
        <f t="shared" si="111"/>
        <v>2.9432778105389943</v>
      </c>
      <c r="AA80">
        <f t="shared" si="109"/>
        <v>-0.40028529637327859</v>
      </c>
      <c r="AB80">
        <f t="shared" si="54"/>
        <v>-0.40028529637327859</v>
      </c>
      <c r="AC80">
        <v>1</v>
      </c>
      <c r="AN80">
        <v>12</v>
      </c>
      <c r="AO80">
        <f t="shared" si="115"/>
        <v>11.641532182693474</v>
      </c>
      <c r="AP80">
        <f t="shared" si="116"/>
        <v>0.18358238679247535</v>
      </c>
      <c r="AQ80">
        <f t="shared" si="116"/>
        <v>0.19675187084338513</v>
      </c>
      <c r="AR80">
        <f t="shared" si="116"/>
        <v>0.20004424185611255</v>
      </c>
      <c r="AS80">
        <f t="shared" si="116"/>
        <v>0.20415970562202185</v>
      </c>
      <c r="AT80">
        <f t="shared" si="116"/>
        <v>0.20930403532940844</v>
      </c>
      <c r="AU80">
        <f t="shared" si="116"/>
        <v>0.21573444746364173</v>
      </c>
      <c r="AV80">
        <f t="shared" si="116"/>
        <v>0.2237724626314333</v>
      </c>
      <c r="AW80">
        <f t="shared" si="116"/>
        <v>0.23381998159117282</v>
      </c>
      <c r="AX80">
        <f t="shared" si="116"/>
        <v>0.24637938029084716</v>
      </c>
      <c r="AY80">
        <f t="shared" si="116"/>
        <v>0.26207862866544013</v>
      </c>
      <c r="AZ80">
        <f t="shared" si="116"/>
        <v>0.28170268913368129</v>
      </c>
      <c r="BA80">
        <f t="shared" si="116"/>
        <v>0.30623276471898281</v>
      </c>
      <c r="BB80">
        <f t="shared" si="116"/>
        <v>0.33689535920060965</v>
      </c>
      <c r="BC80">
        <f t="shared" si="116"/>
        <v>0.37522360230264329</v>
      </c>
      <c r="BD80">
        <f t="shared" si="116"/>
        <v>0.4231339061801852</v>
      </c>
      <c r="BE80">
        <f t="shared" si="116"/>
        <v>0.48302178602711265</v>
      </c>
      <c r="BF80">
        <f t="shared" si="116"/>
        <v>0.14427688121795654</v>
      </c>
      <c r="BG80">
        <f t="shared" si="116"/>
        <v>0.17098437316781334</v>
      </c>
      <c r="BH80">
        <f t="shared" si="116"/>
        <v>0.17766124615527754</v>
      </c>
      <c r="BI80">
        <f t="shared" si="116"/>
        <v>0.18600733738960781</v>
      </c>
      <c r="BJ80">
        <f t="shared" si="116"/>
        <v>0.19643995143252063</v>
      </c>
      <c r="BK80">
        <f t="shared" si="116"/>
        <v>0.20948071898616163</v>
      </c>
      <c r="BL80">
        <f t="shared" si="116"/>
        <v>0.22578167842821295</v>
      </c>
      <c r="BM80">
        <f t="shared" si="116"/>
        <v>0.24615787773077705</v>
      </c>
      <c r="BN80">
        <f t="shared" si="116"/>
        <v>0.27162812685898213</v>
      </c>
      <c r="BO80">
        <f t="shared" si="116"/>
        <v>0.30346593826923857</v>
      </c>
      <c r="BP80">
        <f t="shared" si="116"/>
        <v>0.34326320253205911</v>
      </c>
      <c r="BQ80">
        <f t="shared" si="116"/>
        <v>0.39300978286058469</v>
      </c>
      <c r="BR80">
        <f t="shared" si="116"/>
        <v>0.45519300827124165</v>
      </c>
      <c r="BS80">
        <f t="shared" si="116"/>
        <v>0.53292204003456289</v>
      </c>
      <c r="BT80">
        <f t="shared" si="116"/>
        <v>0.63008332973871461</v>
      </c>
      <c r="BU80">
        <f t="shared" si="116"/>
        <v>0.75153494186890402</v>
      </c>
      <c r="BV80">
        <v>27</v>
      </c>
    </row>
    <row r="81" spans="23:74">
      <c r="W81">
        <f>G4*G20</f>
        <v>12.719499297808412</v>
      </c>
      <c r="X81">
        <f t="shared" si="58"/>
        <v>12.719499297808412</v>
      </c>
      <c r="Y81">
        <f>AS20</f>
        <v>13.161099357057761</v>
      </c>
      <c r="AA81">
        <f t="shared" ref="AA81:AA95" si="117">AB4-G4</f>
        <v>0.44160005924934964</v>
      </c>
      <c r="AB81">
        <f t="shared" si="54"/>
        <v>0.44160005924934964</v>
      </c>
      <c r="AC81">
        <v>1</v>
      </c>
      <c r="AN81">
        <v>13</v>
      </c>
      <c r="AO81">
        <f t="shared" si="115"/>
        <v>14.551915228366843</v>
      </c>
      <c r="AP81">
        <f t="shared" si="116"/>
        <v>0.21556419251181147</v>
      </c>
      <c r="AQ81">
        <f t="shared" si="116"/>
        <v>0.23102792650520734</v>
      </c>
      <c r="AR81">
        <f t="shared" si="116"/>
        <v>0.2348938600035563</v>
      </c>
      <c r="AS81">
        <f t="shared" si="116"/>
        <v>0.23972627687649245</v>
      </c>
      <c r="AT81">
        <f t="shared" si="116"/>
        <v>0.24576679796766268</v>
      </c>
      <c r="AU81">
        <f t="shared" si="116"/>
        <v>0.25331744933162548</v>
      </c>
      <c r="AV81">
        <f t="shared" si="116"/>
        <v>0.26275576353657898</v>
      </c>
      <c r="AW81">
        <f t="shared" si="116"/>
        <v>0.2745536562927709</v>
      </c>
      <c r="AX81">
        <f t="shared" si="116"/>
        <v>0.28930102223801069</v>
      </c>
      <c r="AY81">
        <f t="shared" si="116"/>
        <v>0.30773522966956046</v>
      </c>
      <c r="AZ81">
        <f t="shared" si="116"/>
        <v>0.33077798895899774</v>
      </c>
      <c r="BA81">
        <f t="shared" si="116"/>
        <v>0.35958143807079435</v>
      </c>
      <c r="BB81">
        <f t="shared" si="116"/>
        <v>0.39558574946054004</v>
      </c>
      <c r="BC81">
        <f t="shared" si="116"/>
        <v>0.44059113869772215</v>
      </c>
      <c r="BD81">
        <f t="shared" si="116"/>
        <v>0.49684787524419977</v>
      </c>
      <c r="BE81">
        <f t="shared" si="116"/>
        <v>0.56716879592729674</v>
      </c>
      <c r="BF81">
        <f t="shared" si="116"/>
        <v>0.16367943485577896</v>
      </c>
      <c r="BG81">
        <f t="shared" si="116"/>
        <v>0.19695102936973835</v>
      </c>
      <c r="BH81">
        <f t="shared" si="116"/>
        <v>0.20526892799822818</v>
      </c>
      <c r="BI81">
        <f t="shared" si="116"/>
        <v>0.21566630128384048</v>
      </c>
      <c r="BJ81">
        <f t="shared" si="116"/>
        <v>0.22866301789085591</v>
      </c>
      <c r="BK81">
        <f t="shared" si="116"/>
        <v>0.24490891364962511</v>
      </c>
      <c r="BL81">
        <f t="shared" si="116"/>
        <v>0.26521628334808661</v>
      </c>
      <c r="BM81">
        <f t="shared" si="116"/>
        <v>0.29060049547116351</v>
      </c>
      <c r="BN81">
        <f t="shared" si="116"/>
        <v>0.32233076062500965</v>
      </c>
      <c r="BO81">
        <f t="shared" si="116"/>
        <v>0.3619935920673174</v>
      </c>
      <c r="BP81">
        <f t="shared" si="116"/>
        <v>0.41157213137020199</v>
      </c>
      <c r="BQ81">
        <f t="shared" si="116"/>
        <v>0.47354530549880774</v>
      </c>
      <c r="BR81">
        <f t="shared" si="116"/>
        <v>0.55101177315956473</v>
      </c>
      <c r="BS81">
        <f t="shared" si="116"/>
        <v>0.64784485773551126</v>
      </c>
      <c r="BT81">
        <f t="shared" si="116"/>
        <v>0.76888621345544439</v>
      </c>
      <c r="BU81">
        <f t="shared" si="116"/>
        <v>0.92018790810536066</v>
      </c>
      <c r="BV81">
        <v>28</v>
      </c>
    </row>
    <row r="82" spans="23:74">
      <c r="W82">
        <f t="shared" ref="W82:W95" si="118">G5*G21</f>
        <v>12.286916113876226</v>
      </c>
      <c r="X82">
        <f t="shared" si="58"/>
        <v>12.286916113876226</v>
      </c>
      <c r="Y82">
        <f t="shared" ref="Y82:Y95" si="119">AS21</f>
        <v>12.640048245639326</v>
      </c>
      <c r="AA82">
        <f t="shared" si="117"/>
        <v>0.35313213176310043</v>
      </c>
      <c r="AB82">
        <f t="shared" si="54"/>
        <v>0.35313213176310043</v>
      </c>
      <c r="AC82">
        <v>1</v>
      </c>
      <c r="AN82">
        <v>14</v>
      </c>
      <c r="AO82">
        <f t="shared" si="115"/>
        <v>18.189894035458554</v>
      </c>
      <c r="AP82">
        <f t="shared" si="116"/>
        <v>0.25554144966098158</v>
      </c>
      <c r="AQ82">
        <f t="shared" si="116"/>
        <v>0.273872996082485</v>
      </c>
      <c r="AR82">
        <f t="shared" si="116"/>
        <v>0.27845588268786081</v>
      </c>
      <c r="AS82">
        <f t="shared" si="116"/>
        <v>0.2841844909445807</v>
      </c>
      <c r="AT82">
        <f t="shared" si="116"/>
        <v>0.29134525126548039</v>
      </c>
      <c r="AU82">
        <f t="shared" si="116"/>
        <v>0.30029620166660514</v>
      </c>
      <c r="AV82">
        <f t="shared" si="116"/>
        <v>0.31148488966801097</v>
      </c>
      <c r="AW82">
        <f t="shared" si="116"/>
        <v>0.32547074966976836</v>
      </c>
      <c r="AX82">
        <f t="shared" si="116"/>
        <v>0.34295307467196501</v>
      </c>
      <c r="AY82">
        <f t="shared" si="116"/>
        <v>0.36480598092471078</v>
      </c>
      <c r="AZ82">
        <f t="shared" si="116"/>
        <v>0.39212211374064321</v>
      </c>
      <c r="BA82">
        <f t="shared" si="116"/>
        <v>0.42626727976055862</v>
      </c>
      <c r="BB82">
        <f t="shared" si="116"/>
        <v>0.46894873728545272</v>
      </c>
      <c r="BC82">
        <f t="shared" si="116"/>
        <v>0.52230055919157059</v>
      </c>
      <c r="BD82">
        <f t="shared" si="116"/>
        <v>0.58899033657421784</v>
      </c>
      <c r="BE82">
        <f t="shared" si="116"/>
        <v>0.67235255830252683</v>
      </c>
      <c r="BF82">
        <f t="shared" si="116"/>
        <v>0.18793262690305704</v>
      </c>
      <c r="BG82">
        <f t="shared" si="116"/>
        <v>0.2294093496221446</v>
      </c>
      <c r="BH82">
        <f t="shared" si="116"/>
        <v>0.23977853030191651</v>
      </c>
      <c r="BI82">
        <f t="shared" si="116"/>
        <v>0.25274000615163134</v>
      </c>
      <c r="BJ82">
        <f t="shared" si="116"/>
        <v>0.26894185096377499</v>
      </c>
      <c r="BK82">
        <f t="shared" si="116"/>
        <v>0.2891941569789544</v>
      </c>
      <c r="BL82">
        <f t="shared" si="116"/>
        <v>0.31450953949792881</v>
      </c>
      <c r="BM82">
        <f t="shared" si="116"/>
        <v>0.34615376764664668</v>
      </c>
      <c r="BN82">
        <f t="shared" si="116"/>
        <v>0.38570905283254409</v>
      </c>
      <c r="BO82">
        <f t="shared" si="116"/>
        <v>0.43515315931491588</v>
      </c>
      <c r="BP82">
        <f t="shared" si="116"/>
        <v>0.4969582924178807</v>
      </c>
      <c r="BQ82">
        <f t="shared" si="116"/>
        <v>0.57421470879658654</v>
      </c>
      <c r="BR82">
        <f t="shared" si="116"/>
        <v>0.67078522926996875</v>
      </c>
      <c r="BS82">
        <f t="shared" si="116"/>
        <v>0.79149837986169691</v>
      </c>
      <c r="BT82">
        <f t="shared" si="116"/>
        <v>0.94238981810135658</v>
      </c>
      <c r="BU82">
        <f t="shared" si="116"/>
        <v>1.1310041159009314</v>
      </c>
      <c r="BV82">
        <v>29</v>
      </c>
    </row>
    <row r="83" spans="23:74">
      <c r="W83">
        <f t="shared" si="118"/>
        <v>11.785877106295818</v>
      </c>
      <c r="X83">
        <f t="shared" si="58"/>
        <v>11.785877106295818</v>
      </c>
      <c r="Y83">
        <f t="shared" si="119"/>
        <v>12.044016340378077</v>
      </c>
      <c r="AA83">
        <f t="shared" si="117"/>
        <v>0.25813923408225925</v>
      </c>
      <c r="AB83">
        <f t="shared" si="54"/>
        <v>0.25813923408225925</v>
      </c>
      <c r="AC83">
        <v>1</v>
      </c>
      <c r="AN83">
        <v>15</v>
      </c>
      <c r="AO83">
        <f t="shared" si="115"/>
        <v>22.737367544323188</v>
      </c>
      <c r="AP83">
        <f t="shared" si="116"/>
        <v>0.30551302109744427</v>
      </c>
      <c r="AQ83">
        <f t="shared" si="116"/>
        <v>0.32742933305408217</v>
      </c>
      <c r="AR83">
        <f t="shared" si="116"/>
        <v>0.33290841104324159</v>
      </c>
      <c r="AS83">
        <f t="shared" si="116"/>
        <v>0.33975725852969102</v>
      </c>
      <c r="AT83">
        <f t="shared" si="116"/>
        <v>0.34831831788775264</v>
      </c>
      <c r="AU83">
        <f t="shared" si="116"/>
        <v>0.35901964208532972</v>
      </c>
      <c r="AV83">
        <f t="shared" si="116"/>
        <v>0.37239629733230112</v>
      </c>
      <c r="AW83">
        <f t="shared" si="116"/>
        <v>0.38911711639101521</v>
      </c>
      <c r="AX83">
        <f t="shared" si="116"/>
        <v>0.41001814021440802</v>
      </c>
      <c r="AY83">
        <f t="shared" si="116"/>
        <v>0.43614441999364889</v>
      </c>
      <c r="AZ83">
        <f t="shared" si="116"/>
        <v>0.46880226971770006</v>
      </c>
      <c r="BA83">
        <f t="shared" si="116"/>
        <v>0.50962458187276405</v>
      </c>
      <c r="BB83">
        <f t="shared" si="116"/>
        <v>0.56065247206659397</v>
      </c>
      <c r="BC83">
        <f t="shared" si="116"/>
        <v>0.62443733480888131</v>
      </c>
      <c r="BD83">
        <f t="shared" si="116"/>
        <v>0.70416841323674062</v>
      </c>
      <c r="BE83">
        <f t="shared" si="116"/>
        <v>0.8038322612715646</v>
      </c>
      <c r="BF83">
        <f t="shared" si="116"/>
        <v>0.21824911696215457</v>
      </c>
      <c r="BG83">
        <f t="shared" si="116"/>
        <v>0.26998224993765246</v>
      </c>
      <c r="BH83">
        <f t="shared" si="116"/>
        <v>0.2829155331815269</v>
      </c>
      <c r="BI83">
        <f t="shared" si="116"/>
        <v>0.29908213723637</v>
      </c>
      <c r="BJ83">
        <f t="shared" si="116"/>
        <v>0.31929039230492384</v>
      </c>
      <c r="BK83">
        <f t="shared" si="116"/>
        <v>0.34455071114061608</v>
      </c>
      <c r="BL83">
        <f t="shared" si="116"/>
        <v>0.37612610968523152</v>
      </c>
      <c r="BM83">
        <f t="shared" si="116"/>
        <v>0.41559535786600066</v>
      </c>
      <c r="BN83">
        <f t="shared" si="116"/>
        <v>0.46493191809196216</v>
      </c>
      <c r="BO83">
        <f t="shared" si="116"/>
        <v>0.52660261837441413</v>
      </c>
      <c r="BP83">
        <f t="shared" si="116"/>
        <v>0.60369099372747903</v>
      </c>
      <c r="BQ83">
        <f t="shared" si="116"/>
        <v>0.70005146291881004</v>
      </c>
      <c r="BR83">
        <f t="shared" si="116"/>
        <v>0.82050204940797378</v>
      </c>
      <c r="BS83">
        <f t="shared" si="116"/>
        <v>0.97106528251942859</v>
      </c>
      <c r="BT83">
        <f t="shared" si="116"/>
        <v>1.159269323908747</v>
      </c>
      <c r="BU83">
        <f t="shared" si="116"/>
        <v>1.3945243756453951</v>
      </c>
      <c r="BV83">
        <v>30</v>
      </c>
    </row>
    <row r="84" spans="23:74">
      <c r="W84">
        <f t="shared" si="118"/>
        <v>11.214254912798777</v>
      </c>
      <c r="X84">
        <f t="shared" si="58"/>
        <v>11.214254912798777</v>
      </c>
      <c r="Y84">
        <f t="shared" si="119"/>
        <v>11.373623107053291</v>
      </c>
      <c r="AA84">
        <f t="shared" si="117"/>
        <v>0.15936819425451354</v>
      </c>
      <c r="AB84">
        <f t="shared" si="54"/>
        <v>0.15936819425451354</v>
      </c>
      <c r="AC84">
        <v>1</v>
      </c>
    </row>
    <row r="85" spans="23:74">
      <c r="W85">
        <f t="shared" si="118"/>
        <v>10.573243974598155</v>
      </c>
      <c r="X85">
        <f t="shared" si="58"/>
        <v>10.573243974598155</v>
      </c>
      <c r="Y85">
        <f t="shared" si="119"/>
        <v>10.633753977258225</v>
      </c>
      <c r="AA85">
        <f t="shared" si="117"/>
        <v>6.0510002660070228E-2</v>
      </c>
      <c r="AB85">
        <f t="shared" si="54"/>
        <v>6.0510002660070228E-2</v>
      </c>
      <c r="AC85">
        <v>1</v>
      </c>
    </row>
    <row r="86" spans="23:74">
      <c r="W86">
        <f t="shared" si="118"/>
        <v>9.8681594424860446</v>
      </c>
      <c r="X86">
        <f t="shared" si="58"/>
        <v>9.8681594424860446</v>
      </c>
      <c r="Y86">
        <f t="shared" si="119"/>
        <v>9.8341023736098094</v>
      </c>
      <c r="AA86">
        <f t="shared" si="117"/>
        <v>-3.4057068876235164E-2</v>
      </c>
      <c r="AB86">
        <f t="shared" ref="AB86:AB149" si="120">IFERROR(AA86,"")</f>
        <v>-3.4057068876235164E-2</v>
      </c>
      <c r="AC86">
        <v>1</v>
      </c>
    </row>
    <row r="87" spans="23:74">
      <c r="W87">
        <f t="shared" si="118"/>
        <v>9.1088698555354597</v>
      </c>
      <c r="X87">
        <f t="shared" si="58"/>
        <v>9.1088698555354597</v>
      </c>
      <c r="Y87">
        <f t="shared" si="119"/>
        <v>8.9891311229527133</v>
      </c>
      <c r="AA87">
        <f t="shared" si="117"/>
        <v>-0.11973873258274637</v>
      </c>
      <c r="AB87">
        <f t="shared" si="120"/>
        <v>-0.11973873258274637</v>
      </c>
      <c r="AC87">
        <v>1</v>
      </c>
    </row>
    <row r="88" spans="23:74">
      <c r="W88">
        <f t="shared" si="118"/>
        <v>8.3096537503699466</v>
      </c>
      <c r="X88">
        <f t="shared" si="58"/>
        <v>8.3096537503699466</v>
      </c>
      <c r="Y88">
        <f t="shared" si="119"/>
        <v>8.1173064368577368</v>
      </c>
      <c r="AA88">
        <f t="shared" si="117"/>
        <v>-0.19234731351220979</v>
      </c>
      <c r="AB88">
        <f t="shared" si="120"/>
        <v>-0.19234731351220979</v>
      </c>
      <c r="AC88">
        <v>1</v>
      </c>
    </row>
    <row r="89" spans="23:74">
      <c r="W89">
        <f t="shared" si="118"/>
        <v>7.4883635114834046</v>
      </c>
      <c r="X89">
        <f t="shared" ref="X89:X152" si="121">IFERROR(W89, NA())</f>
        <v>7.4883635114834046</v>
      </c>
      <c r="Y89">
        <f t="shared" si="119"/>
        <v>7.2396238866613567</v>
      </c>
      <c r="AA89">
        <f t="shared" si="117"/>
        <v>-0.24873962482204792</v>
      </c>
      <c r="AB89">
        <f t="shared" si="120"/>
        <v>-0.24873962482204792</v>
      </c>
      <c r="AC89">
        <v>1</v>
      </c>
    </row>
    <row r="90" spans="23:74">
      <c r="W90">
        <f t="shared" si="118"/>
        <v>6.6649455230198305</v>
      </c>
      <c r="X90">
        <f t="shared" si="121"/>
        <v>6.6649455230198305</v>
      </c>
      <c r="Y90">
        <f t="shared" si="119"/>
        <v>6.3776463137382864</v>
      </c>
      <c r="AA90">
        <f t="shared" si="117"/>
        <v>-0.28729920928154407</v>
      </c>
      <c r="AB90">
        <f t="shared" si="120"/>
        <v>-0.28729920928154407</v>
      </c>
      <c r="AC90">
        <v>1</v>
      </c>
    </row>
    <row r="91" spans="23:74">
      <c r="W91">
        <f t="shared" si="118"/>
        <v>5.8595524483338588</v>
      </c>
      <c r="X91">
        <f t="shared" si="121"/>
        <v>5.8595524483338588</v>
      </c>
      <c r="Y91">
        <f t="shared" si="119"/>
        <v>5.5514282161349735</v>
      </c>
      <c r="AA91">
        <f t="shared" si="117"/>
        <v>-0.3081242321988853</v>
      </c>
      <c r="AB91">
        <f t="shared" si="120"/>
        <v>-0.3081242321988853</v>
      </c>
      <c r="AC91">
        <v>1</v>
      </c>
    </row>
    <row r="92" spans="23:74">
      <c r="W92">
        <f t="shared" si="118"/>
        <v>5.0906141683888135</v>
      </c>
      <c r="X92">
        <f t="shared" si="121"/>
        <v>5.0906141683888135</v>
      </c>
      <c r="Y92">
        <f t="shared" si="119"/>
        <v>4.7777387494042936</v>
      </c>
      <c r="AA92">
        <f t="shared" si="117"/>
        <v>-0.31287541898451998</v>
      </c>
      <c r="AB92">
        <f t="shared" si="120"/>
        <v>-0.31287541898451998</v>
      </c>
      <c r="AC92">
        <v>1</v>
      </c>
    </row>
    <row r="93" spans="23:74">
      <c r="W93">
        <f t="shared" si="118"/>
        <v>4.3732476253650869</v>
      </c>
      <c r="X93">
        <f t="shared" si="121"/>
        <v>4.3732476253650869</v>
      </c>
      <c r="Y93">
        <f t="shared" si="119"/>
        <v>4.0688978668777596</v>
      </c>
      <c r="AA93">
        <f t="shared" si="117"/>
        <v>-0.30434975848732737</v>
      </c>
      <c r="AB93">
        <f t="shared" si="120"/>
        <v>-0.30434975848732737</v>
      </c>
      <c r="AC93">
        <v>1</v>
      </c>
    </row>
    <row r="94" spans="23:74">
      <c r="W94">
        <f t="shared" si="118"/>
        <v>3.7182758890682828</v>
      </c>
      <c r="X94">
        <f t="shared" si="121"/>
        <v>3.7182758890682828</v>
      </c>
      <c r="Y94">
        <f t="shared" si="119"/>
        <v>3.4323538676413072</v>
      </c>
      <c r="AA94">
        <f t="shared" si="117"/>
        <v>-0.28592202142697554</v>
      </c>
      <c r="AB94">
        <f t="shared" si="120"/>
        <v>-0.28592202142697554</v>
      </c>
      <c r="AC94">
        <v>1</v>
      </c>
    </row>
    <row r="95" spans="23:74">
      <c r="W95">
        <f t="shared" si="118"/>
        <v>3.1319451637147768</v>
      </c>
      <c r="X95">
        <f t="shared" si="121"/>
        <v>3.1319451637147768</v>
      </c>
      <c r="Y95">
        <f t="shared" si="119"/>
        <v>2.870937153303132</v>
      </c>
      <c r="AA95">
        <f t="shared" si="117"/>
        <v>-0.26100801041164479</v>
      </c>
      <c r="AB95">
        <f t="shared" si="120"/>
        <v>-0.26100801041164479</v>
      </c>
      <c r="AC95">
        <v>1</v>
      </c>
    </row>
    <row r="96" spans="23:74">
      <c r="W96">
        <f>H4*H20</f>
        <v>12.509229414667967</v>
      </c>
      <c r="X96">
        <f t="shared" si="121"/>
        <v>12.509229414667967</v>
      </c>
      <c r="Y96">
        <f>AT20</f>
        <v>12.768805525449174</v>
      </c>
      <c r="AA96">
        <f t="shared" ref="AA96:AA110" si="122">AC4-H4</f>
        <v>0.25957611078120735</v>
      </c>
      <c r="AB96">
        <f t="shared" si="120"/>
        <v>0.25957611078120735</v>
      </c>
      <c r="AC96">
        <v>1</v>
      </c>
    </row>
    <row r="97" spans="23:29">
      <c r="W97">
        <f t="shared" ref="W97:W110" si="123">H5*H21</f>
        <v>12.050481770855404</v>
      </c>
      <c r="X97">
        <f t="shared" si="121"/>
        <v>12.050481770855404</v>
      </c>
      <c r="Y97">
        <f t="shared" ref="Y97:Y110" si="124">AT21</f>
        <v>12.263285421845266</v>
      </c>
      <c r="AA97">
        <f t="shared" si="122"/>
        <v>0.21280365098986209</v>
      </c>
      <c r="AB97">
        <f t="shared" si="120"/>
        <v>0.21280365098986209</v>
      </c>
      <c r="AC97">
        <v>1</v>
      </c>
    </row>
    <row r="98" spans="23:29">
      <c r="W98">
        <f t="shared" si="123"/>
        <v>11.522289449694545</v>
      </c>
      <c r="X98">
        <f t="shared" si="121"/>
        <v>11.522289449694545</v>
      </c>
      <c r="Y98">
        <f t="shared" si="124"/>
        <v>11.685019482293447</v>
      </c>
      <c r="AA98">
        <f t="shared" si="122"/>
        <v>0.16273003259890118</v>
      </c>
      <c r="AB98">
        <f t="shared" si="120"/>
        <v>0.16273003259890118</v>
      </c>
      <c r="AC98">
        <v>1</v>
      </c>
    </row>
    <row r="99" spans="23:29">
      <c r="W99">
        <f t="shared" si="123"/>
        <v>10.923780497270378</v>
      </c>
      <c r="X99">
        <f t="shared" si="121"/>
        <v>10.923780497270378</v>
      </c>
      <c r="Y99">
        <f t="shared" si="124"/>
        <v>11.034608708112124</v>
      </c>
      <c r="AA99">
        <f t="shared" si="122"/>
        <v>0.11082821084174554</v>
      </c>
      <c r="AB99">
        <f t="shared" si="120"/>
        <v>0.11082821084174554</v>
      </c>
      <c r="AC99">
        <v>1</v>
      </c>
    </row>
    <row r="100" spans="23:29">
      <c r="W100">
        <f t="shared" si="123"/>
        <v>10.257750176315156</v>
      </c>
      <c r="X100">
        <f t="shared" si="121"/>
        <v>10.257750176315156</v>
      </c>
      <c r="Y100">
        <f t="shared" si="124"/>
        <v>10.316792910484979</v>
      </c>
      <c r="AA100">
        <f t="shared" si="122"/>
        <v>5.9042734169823419E-2</v>
      </c>
      <c r="AB100">
        <f t="shared" si="120"/>
        <v>5.9042734169823419E-2</v>
      </c>
      <c r="AC100">
        <v>1</v>
      </c>
    </row>
    <row r="101" spans="23:29">
      <c r="W101">
        <f t="shared" si="123"/>
        <v>9.5313351955948722</v>
      </c>
      <c r="X101">
        <f t="shared" si="121"/>
        <v>9.5313351955948722</v>
      </c>
      <c r="Y101">
        <f t="shared" si="124"/>
        <v>9.5409765794864114</v>
      </c>
      <c r="AA101">
        <f t="shared" si="122"/>
        <v>9.6413838915392347E-3</v>
      </c>
      <c r="AB101">
        <f t="shared" si="120"/>
        <v>9.6413838915392347E-3</v>
      </c>
      <c r="AC101">
        <v>1</v>
      </c>
    </row>
    <row r="102" spans="23:29">
      <c r="W102">
        <f t="shared" si="123"/>
        <v>8.7562313119101525</v>
      </c>
      <c r="X102">
        <f t="shared" si="121"/>
        <v>8.7562313119101525</v>
      </c>
      <c r="Y102">
        <f t="shared" si="124"/>
        <v>8.7211914474449763</v>
      </c>
      <c r="AA102">
        <f t="shared" si="122"/>
        <v>-3.5039864465176151E-2</v>
      </c>
      <c r="AB102">
        <f t="shared" si="120"/>
        <v>-3.5039864465176151E-2</v>
      </c>
      <c r="AC102">
        <v>1</v>
      </c>
    </row>
    <row r="103" spans="23:29">
      <c r="W103">
        <f t="shared" si="123"/>
        <v>7.9482729910739627</v>
      </c>
      <c r="X103">
        <f t="shared" si="121"/>
        <v>7.9482729910739627</v>
      </c>
      <c r="Y103">
        <f t="shared" si="124"/>
        <v>7.8753533022399713</v>
      </c>
      <c r="AA103">
        <f t="shared" si="122"/>
        <v>-7.2919688833991358E-2</v>
      </c>
      <c r="AB103">
        <f t="shared" si="120"/>
        <v>-7.2919688833991358E-2</v>
      </c>
      <c r="AC103">
        <v>1</v>
      </c>
    </row>
    <row r="104" spans="23:29">
      <c r="W104">
        <f t="shared" si="123"/>
        <v>7.1263198557453595</v>
      </c>
      <c r="X104">
        <f t="shared" si="121"/>
        <v>7.1263198557453595</v>
      </c>
      <c r="Y104">
        <f t="shared" si="124"/>
        <v>7.0238318987085853</v>
      </c>
      <c r="AA104">
        <f t="shared" si="122"/>
        <v>-0.10248795703677427</v>
      </c>
      <c r="AB104">
        <f t="shared" si="120"/>
        <v>-0.10248795703677427</v>
      </c>
      <c r="AC104">
        <v>1</v>
      </c>
    </row>
    <row r="105" spans="23:29">
      <c r="W105">
        <f t="shared" si="123"/>
        <v>6.3105768573238006</v>
      </c>
      <c r="X105">
        <f t="shared" si="121"/>
        <v>6.3105768573238006</v>
      </c>
      <c r="Y105">
        <f t="shared" si="124"/>
        <v>6.187547353067564</v>
      </c>
      <c r="AA105">
        <f t="shared" si="122"/>
        <v>-0.1230295042562366</v>
      </c>
      <c r="AB105">
        <f t="shared" si="120"/>
        <v>-0.1230295042562366</v>
      </c>
      <c r="AC105">
        <v>1</v>
      </c>
    </row>
    <row r="106" spans="23:29">
      <c r="W106">
        <f t="shared" si="123"/>
        <v>5.5206477863534316</v>
      </c>
      <c r="X106">
        <f t="shared" si="121"/>
        <v>5.5206477863534316</v>
      </c>
      <c r="Y106">
        <f t="shared" si="124"/>
        <v>5.3859563975030618</v>
      </c>
      <c r="AA106">
        <f t="shared" si="122"/>
        <v>-0.1346913888503698</v>
      </c>
      <c r="AB106">
        <f t="shared" si="120"/>
        <v>-0.1346913888503698</v>
      </c>
      <c r="AC106">
        <v>1</v>
      </c>
    </row>
    <row r="107" spans="23:29">
      <c r="W107">
        <f t="shared" si="123"/>
        <v>4.7737090307870309</v>
      </c>
      <c r="X107">
        <f t="shared" si="121"/>
        <v>4.7737090307870309</v>
      </c>
      <c r="Y107">
        <f t="shared" si="124"/>
        <v>4.6353283481467766</v>
      </c>
      <c r="AA107">
        <f t="shared" si="122"/>
        <v>-0.13838068264025427</v>
      </c>
      <c r="AB107">
        <f t="shared" si="120"/>
        <v>-0.13838068264025427</v>
      </c>
      <c r="AC107">
        <v>1</v>
      </c>
    </row>
    <row r="108" spans="23:29">
      <c r="W108">
        <f t="shared" si="123"/>
        <v>4.0831506909978517</v>
      </c>
      <c r="X108">
        <f t="shared" si="121"/>
        <v>4.0831506909978517</v>
      </c>
      <c r="Y108">
        <f t="shared" si="124"/>
        <v>3.9476159365984689</v>
      </c>
      <c r="AA108">
        <f t="shared" si="122"/>
        <v>-0.13553475439938278</v>
      </c>
      <c r="AB108">
        <f t="shared" si="120"/>
        <v>-0.13553475439938278</v>
      </c>
      <c r="AC108">
        <v>1</v>
      </c>
    </row>
    <row r="109" spans="23:29">
      <c r="W109">
        <f t="shared" si="123"/>
        <v>3.4578845245229943</v>
      </c>
      <c r="X109">
        <f t="shared" si="121"/>
        <v>3.4578845245229943</v>
      </c>
      <c r="Y109">
        <f t="shared" si="124"/>
        <v>3.330045449959504</v>
      </c>
      <c r="AA109">
        <f t="shared" si="122"/>
        <v>-0.12783907456349031</v>
      </c>
      <c r="AB109">
        <f t="shared" si="120"/>
        <v>-0.12783907456349031</v>
      </c>
      <c r="AC109">
        <v>1</v>
      </c>
    </row>
    <row r="110" spans="23:29">
      <c r="W110">
        <f t="shared" si="123"/>
        <v>2.9023303904657611</v>
      </c>
      <c r="X110">
        <f t="shared" si="121"/>
        <v>2.9023303904657611</v>
      </c>
      <c r="Y110">
        <f t="shared" si="124"/>
        <v>2.7853629238545277</v>
      </c>
      <c r="AA110">
        <f t="shared" si="122"/>
        <v>-0.11696746661123347</v>
      </c>
      <c r="AB110">
        <f t="shared" si="120"/>
        <v>-0.11696746661123347</v>
      </c>
      <c r="AC110">
        <v>1</v>
      </c>
    </row>
    <row r="111" spans="23:29">
      <c r="W111">
        <f>I4*I20</f>
        <v>12.255970479300588</v>
      </c>
      <c r="X111">
        <f t="shared" si="121"/>
        <v>12.255970479300588</v>
      </c>
      <c r="Y111">
        <f>AU20</f>
        <v>12.310143850633585</v>
      </c>
      <c r="AA111">
        <f t="shared" ref="AA111:AA125" si="125">AD4-I4</f>
        <v>5.4173371332996823E-2</v>
      </c>
      <c r="AB111">
        <f t="shared" si="120"/>
        <v>5.4173371332996823E-2</v>
      </c>
      <c r="AC111">
        <v>1</v>
      </c>
    </row>
    <row r="112" spans="23:29">
      <c r="W112">
        <f t="shared" ref="W112:W125" si="126">I5*I21</f>
        <v>11.767434183444381</v>
      </c>
      <c r="X112">
        <f t="shared" si="121"/>
        <v>11.767434183444381</v>
      </c>
      <c r="Y112">
        <f t="shared" ref="Y112:Y125" si="127">AU21</f>
        <v>11.822782273832345</v>
      </c>
      <c r="AA112">
        <f t="shared" si="125"/>
        <v>5.5348090387964177E-2</v>
      </c>
      <c r="AB112">
        <f t="shared" si="120"/>
        <v>5.5348090387964177E-2</v>
      </c>
      <c r="AC112">
        <v>1</v>
      </c>
    </row>
    <row r="113" spans="23:29">
      <c r="W113">
        <f t="shared" si="126"/>
        <v>11.20893383600284</v>
      </c>
      <c r="X113">
        <f t="shared" si="121"/>
        <v>11.20893383600284</v>
      </c>
      <c r="Y113">
        <f t="shared" si="127"/>
        <v>11.265287926720793</v>
      </c>
      <c r="AA113">
        <f t="shared" si="125"/>
        <v>5.6354090717952943E-2</v>
      </c>
      <c r="AB113">
        <f t="shared" si="120"/>
        <v>5.6354090717952943E-2</v>
      </c>
      <c r="AC113">
        <v>1</v>
      </c>
    </row>
    <row r="114" spans="23:29">
      <c r="W114">
        <f t="shared" si="126"/>
        <v>10.581184898748486</v>
      </c>
      <c r="X114">
        <f t="shared" si="121"/>
        <v>10.581184898748486</v>
      </c>
      <c r="Y114">
        <f t="shared" si="127"/>
        <v>10.638240222359082</v>
      </c>
      <c r="AA114">
        <f t="shared" si="125"/>
        <v>5.7055323610596176E-2</v>
      </c>
      <c r="AB114">
        <f t="shared" si="120"/>
        <v>5.7055323610596176E-2</v>
      </c>
      <c r="AC114">
        <v>1</v>
      </c>
    </row>
    <row r="115" spans="23:29">
      <c r="W115">
        <f t="shared" si="126"/>
        <v>9.8889077160788315</v>
      </c>
      <c r="X115">
        <f t="shared" si="121"/>
        <v>9.8889077160788315</v>
      </c>
      <c r="Y115">
        <f t="shared" si="127"/>
        <v>9.9462087156190169</v>
      </c>
      <c r="AA115">
        <f t="shared" si="125"/>
        <v>5.7300999540185416E-2</v>
      </c>
      <c r="AB115">
        <f t="shared" si="120"/>
        <v>5.7300999540185416E-2</v>
      </c>
      <c r="AC115">
        <v>1</v>
      </c>
    </row>
    <row r="116" spans="23:29">
      <c r="W116">
        <f t="shared" si="126"/>
        <v>9.1413160496776271</v>
      </c>
      <c r="X116">
        <f t="shared" si="121"/>
        <v>9.1413160496776271</v>
      </c>
      <c r="Y116">
        <f t="shared" si="127"/>
        <v>9.19826008273958</v>
      </c>
      <c r="AA116">
        <f t="shared" si="125"/>
        <v>5.6944033061952837E-2</v>
      </c>
      <c r="AB116">
        <f t="shared" si="120"/>
        <v>5.6944033061952837E-2</v>
      </c>
      <c r="AC116">
        <v>1</v>
      </c>
    </row>
    <row r="117" spans="23:29">
      <c r="W117">
        <f t="shared" si="126"/>
        <v>8.3520569670350575</v>
      </c>
      <c r="X117">
        <f t="shared" si="121"/>
        <v>8.3520569670350575</v>
      </c>
      <c r="Y117">
        <f t="shared" si="127"/>
        <v>8.4079220294324575</v>
      </c>
      <c r="AA117">
        <f t="shared" si="125"/>
        <v>5.5865062397399967E-2</v>
      </c>
      <c r="AB117">
        <f t="shared" si="120"/>
        <v>5.5865062397399967E-2</v>
      </c>
      <c r="AC117">
        <v>1</v>
      </c>
    </row>
    <row r="118" spans="23:29">
      <c r="W118">
        <f t="shared" si="126"/>
        <v>7.5384698226338784</v>
      </c>
      <c r="X118">
        <f t="shared" si="121"/>
        <v>7.5384698226338784</v>
      </c>
      <c r="Y118">
        <f t="shared" si="127"/>
        <v>7.5924667998047504</v>
      </c>
      <c r="AA118">
        <f t="shared" si="125"/>
        <v>5.3996977170871929E-2</v>
      </c>
      <c r="AB118">
        <f t="shared" si="120"/>
        <v>5.3996977170871929E-2</v>
      </c>
      <c r="AC118">
        <v>1</v>
      </c>
    </row>
    <row r="119" spans="23:29">
      <c r="W119">
        <f t="shared" si="126"/>
        <v>6.7201894080180384</v>
      </c>
      <c r="X119">
        <f t="shared" si="121"/>
        <v>6.7201894080180384</v>
      </c>
      <c r="Y119">
        <f t="shared" si="127"/>
        <v>6.7715324572405464</v>
      </c>
      <c r="AA119">
        <f t="shared" si="125"/>
        <v>5.1343049222507986E-2</v>
      </c>
      <c r="AB119">
        <f t="shared" si="120"/>
        <v>5.1343049222507986E-2</v>
      </c>
      <c r="AC119">
        <v>1</v>
      </c>
    </row>
    <row r="120" spans="23:29">
      <c r="W120">
        <f t="shared" si="126"/>
        <v>5.9173051629300994</v>
      </c>
      <c r="X120">
        <f t="shared" si="121"/>
        <v>5.9173051629300994</v>
      </c>
      <c r="Y120">
        <f t="shared" si="127"/>
        <v>5.9652876572563622</v>
      </c>
      <c r="AA120">
        <f t="shared" si="125"/>
        <v>4.7982494326262781E-2</v>
      </c>
      <c r="AB120">
        <f t="shared" si="120"/>
        <v>4.7982494326262781E-2</v>
      </c>
      <c r="AC120">
        <v>1</v>
      </c>
    </row>
    <row r="121" spans="23:29">
      <c r="W121">
        <f t="shared" si="126"/>
        <v>5.1484293602352453</v>
      </c>
      <c r="X121">
        <f t="shared" si="121"/>
        <v>5.1484293602352453</v>
      </c>
      <c r="Y121">
        <f t="shared" si="127"/>
        <v>5.1924902368008006</v>
      </c>
      <c r="AA121">
        <f t="shared" si="125"/>
        <v>4.406087656555524E-2</v>
      </c>
      <c r="AB121">
        <f t="shared" si="120"/>
        <v>4.406087656555524E-2</v>
      </c>
      <c r="AC121">
        <v>1</v>
      </c>
    </row>
    <row r="122" spans="23:29">
      <c r="W122">
        <f t="shared" si="126"/>
        <v>4.4290573396456923</v>
      </c>
      <c r="X122">
        <f t="shared" si="121"/>
        <v>4.4290573396456923</v>
      </c>
      <c r="Y122">
        <f t="shared" si="127"/>
        <v>4.4688251102954526</v>
      </c>
      <c r="AA122">
        <f t="shared" si="125"/>
        <v>3.9767770649760337E-2</v>
      </c>
      <c r="AB122">
        <f t="shared" si="120"/>
        <v>3.9767770649760337E-2</v>
      </c>
      <c r="AC122">
        <v>1</v>
      </c>
    </row>
    <row r="123" spans="23:29">
      <c r="W123">
        <f t="shared" si="126"/>
        <v>3.7705075547248232</v>
      </c>
      <c r="X123">
        <f t="shared" si="121"/>
        <v>3.7705075547248232</v>
      </c>
      <c r="Y123">
        <f t="shared" si="127"/>
        <v>3.8058156614356706</v>
      </c>
      <c r="AA123">
        <f t="shared" si="125"/>
        <v>3.5308106710847387E-2</v>
      </c>
      <c r="AB123">
        <f t="shared" si="120"/>
        <v>3.5308106710847387E-2</v>
      </c>
      <c r="AC123">
        <v>1</v>
      </c>
    </row>
    <row r="124" spans="23:29">
      <c r="W124">
        <f t="shared" si="126"/>
        <v>3.1795537953995363</v>
      </c>
      <c r="X124">
        <f t="shared" si="121"/>
        <v>3.1795537953995363</v>
      </c>
      <c r="Y124">
        <f t="shared" si="127"/>
        <v>3.21042860559248</v>
      </c>
      <c r="AA124">
        <f t="shared" si="125"/>
        <v>3.0874810192943691E-2</v>
      </c>
      <c r="AB124">
        <f t="shared" si="120"/>
        <v>3.0874810192943691E-2</v>
      </c>
      <c r="AC124">
        <v>1</v>
      </c>
    </row>
    <row r="125" spans="23:29">
      <c r="W125">
        <f t="shared" si="126"/>
        <v>2.6586827509445423</v>
      </c>
      <c r="X125">
        <f t="shared" si="121"/>
        <v>2.6586827509445423</v>
      </c>
      <c r="Y125">
        <f t="shared" si="127"/>
        <v>2.6853113394617565</v>
      </c>
      <c r="AA125">
        <f t="shared" si="125"/>
        <v>2.6628588517214169E-2</v>
      </c>
      <c r="AB125">
        <f t="shared" si="120"/>
        <v>2.6628588517214169E-2</v>
      </c>
      <c r="AC125">
        <v>1</v>
      </c>
    </row>
    <row r="126" spans="23:29">
      <c r="W126">
        <f>J4*J20</f>
        <v>11.953461738212136</v>
      </c>
      <c r="X126">
        <f t="shared" si="121"/>
        <v>11.953461738212136</v>
      </c>
      <c r="Y126">
        <f>AV20</f>
        <v>11.781162525365058</v>
      </c>
      <c r="AA126">
        <f t="shared" ref="AA126:AA140" si="128">AE4-J4</f>
        <v>-0.1722992128470775</v>
      </c>
      <c r="AB126">
        <f t="shared" si="120"/>
        <v>-0.1722992128470775</v>
      </c>
      <c r="AC126">
        <v>1</v>
      </c>
    </row>
    <row r="127" spans="23:29">
      <c r="W127">
        <f t="shared" ref="W127:W140" si="129">J5*J21</f>
        <v>11.431789870204465</v>
      </c>
      <c r="X127">
        <f t="shared" si="121"/>
        <v>11.431789870204465</v>
      </c>
      <c r="Y127">
        <f t="shared" ref="Y127:Y139" si="130">AV21</f>
        <v>11.314743447360696</v>
      </c>
      <c r="AA127">
        <f t="shared" si="128"/>
        <v>-0.11704642284376909</v>
      </c>
      <c r="AB127">
        <f t="shared" si="120"/>
        <v>-0.11704642284376909</v>
      </c>
      <c r="AC127">
        <v>1</v>
      </c>
    </row>
    <row r="128" spans="23:29">
      <c r="W128">
        <f t="shared" si="129"/>
        <v>10.840419161273189</v>
      </c>
      <c r="X128">
        <f t="shared" si="121"/>
        <v>10.840419161273189</v>
      </c>
      <c r="Y128">
        <f t="shared" si="130"/>
        <v>10.781205286475966</v>
      </c>
      <c r="AA128">
        <f t="shared" si="128"/>
        <v>-5.9213874797222843E-2</v>
      </c>
      <c r="AB128">
        <f t="shared" si="120"/>
        <v>-5.9213874797222843E-2</v>
      </c>
      <c r="AC128">
        <v>1</v>
      </c>
    </row>
    <row r="129" spans="23:29">
      <c r="W129">
        <f t="shared" si="129"/>
        <v>10.182019620425985</v>
      </c>
      <c r="X129">
        <f t="shared" si="121"/>
        <v>10.182019620425985</v>
      </c>
      <c r="Y129">
        <f t="shared" si="130"/>
        <v>10.181102557711982</v>
      </c>
      <c r="AA129">
        <f t="shared" si="128"/>
        <v>-9.1706271400227024E-4</v>
      </c>
      <c r="AB129">
        <f t="shared" si="120"/>
        <v>-9.1706271400227024E-4</v>
      </c>
      <c r="AC129">
        <v>1</v>
      </c>
    </row>
    <row r="130" spans="23:29">
      <c r="W130">
        <f t="shared" si="129"/>
        <v>9.4635513393652708</v>
      </c>
      <c r="X130">
        <f t="shared" si="121"/>
        <v>9.4635513393652708</v>
      </c>
      <c r="Y130">
        <f t="shared" si="130"/>
        <v>9.5188084568060596</v>
      </c>
      <c r="AA130">
        <f t="shared" si="128"/>
        <v>5.5257117440788761E-2</v>
      </c>
      <c r="AB130">
        <f t="shared" si="120"/>
        <v>5.5257117440788761E-2</v>
      </c>
      <c r="AC130">
        <v>1</v>
      </c>
    </row>
    <row r="131" spans="23:29">
      <c r="W131">
        <f t="shared" si="129"/>
        <v>8.6964939106610863</v>
      </c>
      <c r="X131">
        <f t="shared" si="121"/>
        <v>8.6964939106610863</v>
      </c>
      <c r="Y131">
        <f t="shared" si="130"/>
        <v>8.803000054280874</v>
      </c>
      <c r="AA131">
        <f t="shared" si="128"/>
        <v>0.10650614361978761</v>
      </c>
      <c r="AB131">
        <f t="shared" si="120"/>
        <v>0.10650614361978761</v>
      </c>
      <c r="AC131">
        <v>1</v>
      </c>
    </row>
    <row r="132" spans="23:29">
      <c r="W132">
        <f t="shared" si="129"/>
        <v>7.8964469614572561</v>
      </c>
      <c r="X132">
        <f t="shared" si="121"/>
        <v>7.8964469614572561</v>
      </c>
      <c r="Y132">
        <f t="shared" si="130"/>
        <v>8.0466237544610628</v>
      </c>
      <c r="AA132">
        <f t="shared" si="128"/>
        <v>0.15017679300380671</v>
      </c>
      <c r="AB132">
        <f t="shared" si="120"/>
        <v>0.15017679300380671</v>
      </c>
      <c r="AC132">
        <v>1</v>
      </c>
    </row>
    <row r="133" spans="23:29">
      <c r="W133">
        <f t="shared" si="129"/>
        <v>7.0820430486029329</v>
      </c>
      <c r="X133">
        <f t="shared" si="121"/>
        <v>7.0820430486029329</v>
      </c>
      <c r="Y133">
        <f t="shared" si="130"/>
        <v>7.2662095928581953</v>
      </c>
      <c r="AA133">
        <f t="shared" si="128"/>
        <v>0.18416654425526247</v>
      </c>
      <c r="AB133">
        <f t="shared" si="120"/>
        <v>0.18416654425526247</v>
      </c>
      <c r="AC133">
        <v>1</v>
      </c>
    </row>
    <row r="134" spans="23:29">
      <c r="W134">
        <f t="shared" si="129"/>
        <v>6.2732939991379313</v>
      </c>
      <c r="X134">
        <f t="shared" si="121"/>
        <v>6.2732939991379313</v>
      </c>
      <c r="Y134">
        <f t="shared" si="130"/>
        <v>6.4805517622305855</v>
      </c>
      <c r="AA134">
        <f t="shared" si="128"/>
        <v>0.2072577630926542</v>
      </c>
      <c r="AB134">
        <f t="shared" si="120"/>
        <v>0.2072577630926542</v>
      </c>
      <c r="AC134">
        <v>1</v>
      </c>
    </row>
    <row r="135" spans="23:29">
      <c r="W135">
        <f t="shared" si="129"/>
        <v>5.4896640878191674</v>
      </c>
      <c r="X135">
        <f t="shared" si="121"/>
        <v>5.4896640878191674</v>
      </c>
      <c r="Y135">
        <f t="shared" si="130"/>
        <v>5.7089522473024772</v>
      </c>
      <c r="AA135">
        <f t="shared" si="128"/>
        <v>0.21928815948330982</v>
      </c>
      <c r="AB135">
        <f t="shared" si="120"/>
        <v>0.21928815948330982</v>
      </c>
      <c r="AC135">
        <v>1</v>
      </c>
    </row>
    <row r="136" spans="23:29">
      <c r="W136">
        <f t="shared" si="129"/>
        <v>4.7482527768421852</v>
      </c>
      <c r="X136">
        <f t="shared" si="121"/>
        <v>4.7482527768421852</v>
      </c>
      <c r="Y136">
        <f t="shared" si="130"/>
        <v>4.9693628387594355</v>
      </c>
      <c r="AA136">
        <f t="shared" si="128"/>
        <v>0.22111006191725036</v>
      </c>
      <c r="AB136">
        <f t="shared" si="120"/>
        <v>0.22111006191725036</v>
      </c>
      <c r="AC136">
        <v>1</v>
      </c>
    </row>
    <row r="137" spans="23:29">
      <c r="W137">
        <f t="shared" si="129"/>
        <v>4.0624334643220328</v>
      </c>
      <c r="X137">
        <f t="shared" si="121"/>
        <v>4.0624334643220328</v>
      </c>
      <c r="Y137">
        <f t="shared" si="130"/>
        <v>4.276794451846591</v>
      </c>
      <c r="AA137">
        <f t="shared" si="128"/>
        <v>0.21436098752455823</v>
      </c>
      <c r="AB137">
        <f t="shared" si="120"/>
        <v>0.21436098752455823</v>
      </c>
      <c r="AC137">
        <v>1</v>
      </c>
    </row>
    <row r="138" spans="23:29">
      <c r="W138">
        <f t="shared" si="129"/>
        <v>3.441150361353154</v>
      </c>
      <c r="X138">
        <f t="shared" si="121"/>
        <v>3.441150361353154</v>
      </c>
      <c r="Y138">
        <f t="shared" si="130"/>
        <v>3.642275296941039</v>
      </c>
      <c r="AA138">
        <f t="shared" si="128"/>
        <v>0.20112493558788502</v>
      </c>
      <c r="AB138">
        <f t="shared" si="120"/>
        <v>0.20112493558788502</v>
      </c>
      <c r="AC138">
        <v>1</v>
      </c>
    </row>
    <row r="139" spans="23:29">
      <c r="W139">
        <f t="shared" si="129"/>
        <v>2.8888895440849245</v>
      </c>
      <c r="X139">
        <f t="shared" si="121"/>
        <v>2.8888895440849245</v>
      </c>
      <c r="Y139">
        <f t="shared" si="130"/>
        <v>3.0724727214799725</v>
      </c>
      <c r="AA139">
        <f t="shared" si="128"/>
        <v>0.18358317739504804</v>
      </c>
      <c r="AB139">
        <f t="shared" si="120"/>
        <v>0.18358317739504804</v>
      </c>
      <c r="AC139">
        <v>1</v>
      </c>
    </row>
    <row r="140" spans="23:29">
      <c r="W140">
        <f t="shared" si="129"/>
        <v>2.4061866454303069</v>
      </c>
      <c r="X140">
        <f t="shared" si="121"/>
        <v>2.4061866454303069</v>
      </c>
      <c r="Y140">
        <f>AV34</f>
        <v>2.5699203604169445</v>
      </c>
      <c r="AA140">
        <f t="shared" si="128"/>
        <v>0.16373371498663758</v>
      </c>
      <c r="AB140">
        <f t="shared" si="120"/>
        <v>0.16373371498663758</v>
      </c>
      <c r="AC140">
        <v>1</v>
      </c>
    </row>
    <row r="141" spans="23:29">
      <c r="W141">
        <f>K4*K20</f>
        <v>11.595697351680682</v>
      </c>
      <c r="X141">
        <f t="shared" si="121"/>
        <v>11.595697351680682</v>
      </c>
      <c r="Y141">
        <f>AW20</f>
        <v>11.180607734103498</v>
      </c>
      <c r="AA141">
        <f t="shared" ref="AA141:AA155" si="131">AF4-K4</f>
        <v>-0.4150896175771841</v>
      </c>
      <c r="AB141">
        <f t="shared" si="120"/>
        <v>-0.4150896175771841</v>
      </c>
      <c r="AC141">
        <v>1</v>
      </c>
    </row>
    <row r="142" spans="23:29">
      <c r="W142">
        <f t="shared" ref="W142:W155" si="132">K5*K21</f>
        <v>11.038233360978353</v>
      </c>
      <c r="X142">
        <f t="shared" si="121"/>
        <v>11.038233360978353</v>
      </c>
      <c r="Y142">
        <f t="shared" ref="Y142:Y155" si="133">AW21</f>
        <v>10.737964765751153</v>
      </c>
      <c r="AA142">
        <f t="shared" si="131"/>
        <v>-0.30026859522719995</v>
      </c>
      <c r="AB142">
        <f t="shared" si="120"/>
        <v>-0.30026859522719995</v>
      </c>
      <c r="AC142">
        <v>1</v>
      </c>
    </row>
    <row r="143" spans="23:29">
      <c r="W143">
        <f t="shared" si="132"/>
        <v>10.412505891609422</v>
      </c>
      <c r="X143">
        <f t="shared" si="121"/>
        <v>10.412505891609422</v>
      </c>
      <c r="Y143">
        <f t="shared" si="133"/>
        <v>10.231624166919433</v>
      </c>
      <c r="AA143">
        <f t="shared" si="131"/>
        <v>-0.1808817246899892</v>
      </c>
      <c r="AB143">
        <f t="shared" si="120"/>
        <v>-0.1808817246899892</v>
      </c>
      <c r="AC143">
        <v>1</v>
      </c>
    </row>
    <row r="144" spans="23:29">
      <c r="W144">
        <f t="shared" si="132"/>
        <v>9.7235068955545625</v>
      </c>
      <c r="X144">
        <f t="shared" si="121"/>
        <v>9.7235068955545625</v>
      </c>
      <c r="Y144">
        <f t="shared" si="133"/>
        <v>9.662112185735106</v>
      </c>
      <c r="AA144">
        <f t="shared" si="131"/>
        <v>-6.1394709819456494E-2</v>
      </c>
      <c r="AB144">
        <f t="shared" si="120"/>
        <v>-6.1394709819456494E-2</v>
      </c>
      <c r="AC144">
        <v>1</v>
      </c>
    </row>
    <row r="145" spans="23:29">
      <c r="W145">
        <f t="shared" si="132"/>
        <v>8.9806879872720522</v>
      </c>
      <c r="X145">
        <f t="shared" si="121"/>
        <v>8.9806879872720522</v>
      </c>
      <c r="Y145">
        <f t="shared" si="133"/>
        <v>9.0335790905590478</v>
      </c>
      <c r="AA145">
        <f t="shared" si="131"/>
        <v>5.2891103286995644E-2</v>
      </c>
      <c r="AB145">
        <f t="shared" si="120"/>
        <v>5.2891103286995644E-2</v>
      </c>
      <c r="AC145">
        <v>1</v>
      </c>
    </row>
    <row r="146" spans="23:29">
      <c r="W146">
        <f t="shared" si="132"/>
        <v>8.1978531058174369</v>
      </c>
      <c r="X146">
        <f t="shared" si="121"/>
        <v>8.1978531058174369</v>
      </c>
      <c r="Y146">
        <f t="shared" si="133"/>
        <v>8.3542596308556103</v>
      </c>
      <c r="AA146">
        <f t="shared" si="131"/>
        <v>0.15640652503817343</v>
      </c>
      <c r="AB146">
        <f t="shared" si="120"/>
        <v>0.15640652503817343</v>
      </c>
      <c r="AC146">
        <v>1</v>
      </c>
    </row>
    <row r="147" spans="23:29">
      <c r="W147">
        <f t="shared" si="132"/>
        <v>7.3923736234313449</v>
      </c>
      <c r="X147">
        <f t="shared" si="121"/>
        <v>7.3923736234313449</v>
      </c>
      <c r="Y147">
        <f t="shared" si="133"/>
        <v>7.6364402569652645</v>
      </c>
      <c r="AA147">
        <f t="shared" si="131"/>
        <v>0.24406663353391966</v>
      </c>
      <c r="AB147">
        <f t="shared" si="120"/>
        <v>0.24406663353391966</v>
      </c>
      <c r="AC147">
        <v>1</v>
      </c>
    </row>
    <row r="148" spans="23:29">
      <c r="W148">
        <f t="shared" si="132"/>
        <v>6.583764476848688</v>
      </c>
      <c r="X148">
        <f t="shared" si="121"/>
        <v>6.583764476848688</v>
      </c>
      <c r="Y148">
        <f t="shared" si="133"/>
        <v>6.8958083717642271</v>
      </c>
      <c r="AA148">
        <f t="shared" si="131"/>
        <v>0.31204389491553908</v>
      </c>
      <c r="AB148">
        <f t="shared" si="120"/>
        <v>0.31204389491553908</v>
      </c>
      <c r="AC148">
        <v>1</v>
      </c>
    </row>
    <row r="149" spans="23:29">
      <c r="W149">
        <f t="shared" si="132"/>
        <v>5.7918439407883566</v>
      </c>
      <c r="X149">
        <f t="shared" si="121"/>
        <v>5.7918439407883566</v>
      </c>
      <c r="Y149">
        <f t="shared" si="133"/>
        <v>6.150200118031913</v>
      </c>
      <c r="AA149">
        <f t="shared" si="131"/>
        <v>0.3583561772435564</v>
      </c>
      <c r="AB149">
        <f t="shared" si="120"/>
        <v>0.3583561772435564</v>
      </c>
      <c r="AC149">
        <v>1</v>
      </c>
    </row>
    <row r="150" spans="23:29">
      <c r="W150">
        <f t="shared" si="132"/>
        <v>5.0348326276743736</v>
      </c>
      <c r="X150">
        <f t="shared" si="121"/>
        <v>5.0348326276743736</v>
      </c>
      <c r="Y150">
        <f t="shared" si="133"/>
        <v>5.4179335453858153</v>
      </c>
      <c r="AA150">
        <f t="shared" si="131"/>
        <v>0.38310091771144172</v>
      </c>
      <c r="AB150">
        <f t="shared" ref="AB150:AB213" si="134">IFERROR(AA150,"")</f>
        <v>0.38310091771144172</v>
      </c>
      <c r="AC150">
        <v>1</v>
      </c>
    </row>
    <row r="151" spans="23:29">
      <c r="W151">
        <f t="shared" si="132"/>
        <v>4.3277674522016847</v>
      </c>
      <c r="X151">
        <f t="shared" si="121"/>
        <v>4.3277674522016847</v>
      </c>
      <c r="Y151">
        <f t="shared" si="133"/>
        <v>4.7160453366955499</v>
      </c>
      <c r="AA151">
        <f t="shared" si="131"/>
        <v>0.38827788449386524</v>
      </c>
      <c r="AB151">
        <f t="shared" si="134"/>
        <v>0.38827788449386524</v>
      </c>
      <c r="AC151">
        <v>1</v>
      </c>
    </row>
    <row r="152" spans="23:29">
      <c r="W152">
        <f t="shared" si="132"/>
        <v>3.6815038691451782</v>
      </c>
      <c r="X152">
        <f t="shared" si="121"/>
        <v>3.6815038691451782</v>
      </c>
      <c r="Y152">
        <f t="shared" si="133"/>
        <v>4.0587812130199978</v>
      </c>
      <c r="AA152">
        <f t="shared" si="131"/>
        <v>0.37727734387481959</v>
      </c>
      <c r="AB152">
        <f t="shared" si="134"/>
        <v>0.37727734387481959</v>
      </c>
      <c r="AC152">
        <v>1</v>
      </c>
    </row>
    <row r="153" spans="23:29">
      <c r="W153">
        <f t="shared" si="132"/>
        <v>3.1024032520537848</v>
      </c>
      <c r="X153">
        <f t="shared" ref="X153:X216" si="135">IFERROR(W153, NA())</f>
        <v>3.1024032520537848</v>
      </c>
      <c r="Y153">
        <f t="shared" si="133"/>
        <v>3.4566072123218787</v>
      </c>
      <c r="AA153">
        <f t="shared" si="131"/>
        <v>0.35420396026809398</v>
      </c>
      <c r="AB153">
        <f t="shared" si="134"/>
        <v>0.35420396026809398</v>
      </c>
      <c r="AC153">
        <v>1</v>
      </c>
    </row>
    <row r="154" spans="23:29">
      <c r="W154">
        <f t="shared" si="132"/>
        <v>2.5926277660746293</v>
      </c>
      <c r="X154">
        <f t="shared" si="135"/>
        <v>2.5926277660746293</v>
      </c>
      <c r="Y154">
        <f t="shared" si="133"/>
        <v>2.9158508083256027</v>
      </c>
      <c r="AA154">
        <f t="shared" si="131"/>
        <v>0.32322304225097342</v>
      </c>
      <c r="AB154">
        <f t="shared" si="134"/>
        <v>0.32322304225097342</v>
      </c>
      <c r="AC154">
        <v>1</v>
      </c>
    </row>
    <row r="155" spans="23:29">
      <c r="W155">
        <f t="shared" si="132"/>
        <v>2.1508525465489829</v>
      </c>
      <c r="X155">
        <f t="shared" si="135"/>
        <v>2.1508525465489829</v>
      </c>
      <c r="Y155">
        <f t="shared" si="133"/>
        <v>2.4389164817856028</v>
      </c>
      <c r="AA155">
        <f t="shared" si="131"/>
        <v>0.28806393523661988</v>
      </c>
      <c r="AB155">
        <f t="shared" si="134"/>
        <v>0.28806393523661988</v>
      </c>
      <c r="AC155">
        <v>1</v>
      </c>
    </row>
    <row r="156" spans="23:29">
      <c r="W156">
        <f>L4*L20</f>
        <v>11.177521511283448</v>
      </c>
      <c r="X156">
        <f t="shared" si="135"/>
        <v>11.177521511283448</v>
      </c>
      <c r="Y156">
        <f>AX20</f>
        <v>10.510857824733142</v>
      </c>
      <c r="AA156">
        <f t="shared" ref="AA156:AA170" si="136">AG4-L4</f>
        <v>-0.66666368655030617</v>
      </c>
      <c r="AB156">
        <f t="shared" si="134"/>
        <v>-0.66666368655030617</v>
      </c>
      <c r="AC156">
        <v>1</v>
      </c>
    </row>
    <row r="157" spans="23:29">
      <c r="W157">
        <f t="shared" ref="W157:W170" si="137">L5*L21</f>
        <v>10.582821486579244</v>
      </c>
      <c r="X157">
        <f t="shared" si="135"/>
        <v>10.582821486579244</v>
      </c>
      <c r="Y157">
        <f t="shared" ref="Y157:Y170" si="138">AX21</f>
        <v>10.094730417519136</v>
      </c>
      <c r="AA157">
        <f t="shared" si="136"/>
        <v>-0.48809106906010769</v>
      </c>
      <c r="AB157">
        <f t="shared" si="134"/>
        <v>-0.48809106906010769</v>
      </c>
      <c r="AC157">
        <v>1</v>
      </c>
    </row>
    <row r="158" spans="23:29">
      <c r="W158">
        <f t="shared" si="137"/>
        <v>9.9228874605132678</v>
      </c>
      <c r="X158">
        <f t="shared" si="135"/>
        <v>9.9228874605132678</v>
      </c>
      <c r="Y158">
        <f t="shared" si="138"/>
        <v>9.6187210473865239</v>
      </c>
      <c r="AA158">
        <f t="shared" si="136"/>
        <v>-0.30416641312674386</v>
      </c>
      <c r="AB158">
        <f t="shared" si="134"/>
        <v>-0.30416641312674386</v>
      </c>
      <c r="AC158">
        <v>1</v>
      </c>
    </row>
    <row r="159" spans="23:29">
      <c r="W159">
        <f t="shared" si="137"/>
        <v>9.2053426581408822</v>
      </c>
      <c r="X159">
        <f t="shared" si="135"/>
        <v>9.2053426581408822</v>
      </c>
      <c r="Y159">
        <f t="shared" si="138"/>
        <v>9.0833244387163443</v>
      </c>
      <c r="AA159">
        <f t="shared" si="136"/>
        <v>-0.12201821942453783</v>
      </c>
      <c r="AB159">
        <f t="shared" si="134"/>
        <v>-0.12201821942453783</v>
      </c>
      <c r="AC159">
        <v>1</v>
      </c>
    </row>
    <row r="160" spans="23:29">
      <c r="W160">
        <f t="shared" si="137"/>
        <v>8.4422469323783424</v>
      </c>
      <c r="X160">
        <f t="shared" si="135"/>
        <v>8.4422469323783424</v>
      </c>
      <c r="Y160">
        <f t="shared" si="138"/>
        <v>8.4924422470995289</v>
      </c>
      <c r="AA160">
        <f t="shared" si="136"/>
        <v>5.0195314721186435E-2</v>
      </c>
      <c r="AB160">
        <f t="shared" si="134"/>
        <v>5.0195314721186435E-2</v>
      </c>
      <c r="AC160">
        <v>1</v>
      </c>
    </row>
    <row r="161" spans="23:29">
      <c r="W161">
        <f t="shared" si="137"/>
        <v>7.6495867400866979</v>
      </c>
      <c r="X161">
        <f t="shared" si="135"/>
        <v>7.6495867400866979</v>
      </c>
      <c r="Y161">
        <f t="shared" si="138"/>
        <v>7.8538159373026142</v>
      </c>
      <c r="AA161">
        <f t="shared" si="136"/>
        <v>0.20422919721591626</v>
      </c>
      <c r="AB161">
        <f t="shared" si="134"/>
        <v>0.20422919721591626</v>
      </c>
      <c r="AC161">
        <v>1</v>
      </c>
    </row>
    <row r="162" spans="23:29">
      <c r="W162">
        <f t="shared" si="137"/>
        <v>6.8460941470440178</v>
      </c>
      <c r="X162">
        <f t="shared" si="135"/>
        <v>6.8460941470440178</v>
      </c>
      <c r="Y162">
        <f t="shared" si="138"/>
        <v>7.1789959666683991</v>
      </c>
      <c r="AA162">
        <f t="shared" si="136"/>
        <v>0.33290181962438137</v>
      </c>
      <c r="AB162">
        <f t="shared" si="134"/>
        <v>0.33290181962438137</v>
      </c>
      <c r="AC162">
        <v>1</v>
      </c>
    </row>
    <row r="163" spans="23:29">
      <c r="W163">
        <f t="shared" si="137"/>
        <v>6.0515459405667018</v>
      </c>
      <c r="X163">
        <f t="shared" si="135"/>
        <v>6.0515459405667018</v>
      </c>
      <c r="Y163">
        <f t="shared" si="138"/>
        <v>6.4827300184349168</v>
      </c>
      <c r="AA163">
        <f t="shared" si="136"/>
        <v>0.431184077868215</v>
      </c>
      <c r="AB163">
        <f t="shared" si="134"/>
        <v>0.431184077868215</v>
      </c>
      <c r="AC163">
        <v>1</v>
      </c>
    </row>
    <row r="164" spans="23:29">
      <c r="W164">
        <f t="shared" si="137"/>
        <v>5.2848547810547517</v>
      </c>
      <c r="X164">
        <f t="shared" si="135"/>
        <v>5.2848547810547517</v>
      </c>
      <c r="Y164">
        <f t="shared" si="138"/>
        <v>5.7817858001682074</v>
      </c>
      <c r="AA164">
        <f t="shared" si="136"/>
        <v>0.49693101911345572</v>
      </c>
      <c r="AB164">
        <f t="shared" si="134"/>
        <v>0.49693101911345572</v>
      </c>
      <c r="AC164">
        <v>1</v>
      </c>
    </row>
    <row r="165" spans="23:29">
      <c r="W165">
        <f t="shared" si="137"/>
        <v>4.5623327544620169</v>
      </c>
      <c r="X165">
        <f t="shared" si="135"/>
        <v>4.5623327544620169</v>
      </c>
      <c r="Y165">
        <f t="shared" si="138"/>
        <v>5.093384058694812</v>
      </c>
      <c r="AA165">
        <f t="shared" si="136"/>
        <v>0.53105130423279512</v>
      </c>
      <c r="AB165">
        <f t="shared" si="134"/>
        <v>0.53105130423279512</v>
      </c>
      <c r="AC165">
        <v>1</v>
      </c>
    </row>
    <row r="166" spans="23:29">
      <c r="W166">
        <f t="shared" si="137"/>
        <v>3.8964508032301297</v>
      </c>
      <c r="X166">
        <f t="shared" si="135"/>
        <v>3.8964508032301297</v>
      </c>
      <c r="Y166">
        <f t="shared" si="138"/>
        <v>4.4335409315723888</v>
      </c>
      <c r="AA166">
        <f t="shared" si="136"/>
        <v>0.53709012834225911</v>
      </c>
      <c r="AB166">
        <f t="shared" si="134"/>
        <v>0.53709012834225911</v>
      </c>
      <c r="AC166">
        <v>1</v>
      </c>
    </row>
    <row r="167" spans="23:29">
      <c r="W167">
        <f t="shared" si="137"/>
        <v>3.2952627425117749</v>
      </c>
      <c r="X167">
        <f t="shared" si="135"/>
        <v>3.2952627425117749</v>
      </c>
      <c r="Y167">
        <f t="shared" si="138"/>
        <v>3.8156487810250375</v>
      </c>
      <c r="AA167">
        <f t="shared" si="136"/>
        <v>0.52038603851326259</v>
      </c>
      <c r="AB167">
        <f t="shared" si="134"/>
        <v>0.52038603851326259</v>
      </c>
      <c r="AC167">
        <v>1</v>
      </c>
    </row>
    <row r="168" spans="23:29">
      <c r="W168">
        <f t="shared" si="137"/>
        <v>2.762479839184659</v>
      </c>
      <c r="X168">
        <f t="shared" si="135"/>
        <v>2.762479839184659</v>
      </c>
      <c r="Y168">
        <f t="shared" si="138"/>
        <v>3.2495466998490183</v>
      </c>
      <c r="AA168">
        <f t="shared" si="136"/>
        <v>0.48706686066435934</v>
      </c>
      <c r="AB168">
        <f t="shared" si="134"/>
        <v>0.48706686066435934</v>
      </c>
      <c r="AC168">
        <v>1</v>
      </c>
    </row>
    <row r="169" spans="23:29">
      <c r="W169">
        <f t="shared" si="137"/>
        <v>2.2980414564250244</v>
      </c>
      <c r="X169">
        <f t="shared" si="135"/>
        <v>2.2980414564250244</v>
      </c>
      <c r="Y169">
        <f t="shared" si="138"/>
        <v>2.7411831282623118</v>
      </c>
      <c r="AA169">
        <f t="shared" si="136"/>
        <v>0.44314167183728737</v>
      </c>
      <c r="AB169">
        <f t="shared" si="134"/>
        <v>0.44314167183728737</v>
      </c>
      <c r="AC169">
        <v>1</v>
      </c>
    </row>
    <row r="170" spans="23:29">
      <c r="W170">
        <f t="shared" si="137"/>
        <v>1.8989651116565482</v>
      </c>
      <c r="X170">
        <f t="shared" si="135"/>
        <v>1.8989651116565482</v>
      </c>
      <c r="Y170">
        <f t="shared" si="138"/>
        <v>2.2928185118465163</v>
      </c>
      <c r="AA170">
        <f t="shared" si="136"/>
        <v>0.39385340018996806</v>
      </c>
      <c r="AB170">
        <f t="shared" si="134"/>
        <v>0.39385340018996806</v>
      </c>
      <c r="AC170">
        <v>1</v>
      </c>
    </row>
    <row r="171" spans="23:29">
      <c r="W171">
        <f>M4*M20</f>
        <v>10.695386613544416</v>
      </c>
      <c r="X171">
        <f t="shared" si="135"/>
        <v>10.695386613544416</v>
      </c>
      <c r="Y171">
        <f>AY20</f>
        <v>9.7786471732836393</v>
      </c>
      <c r="AA171">
        <f t="shared" ref="AA171:AA185" si="139">AH4-M4</f>
        <v>-0.91673944026077692</v>
      </c>
      <c r="AB171">
        <f t="shared" si="134"/>
        <v>-0.91673944026077692</v>
      </c>
      <c r="AC171">
        <v>1</v>
      </c>
    </row>
    <row r="172" spans="23:29">
      <c r="W172">
        <f t="shared" ref="W172:W185" si="140">M5*M21</f>
        <v>10.063809714518101</v>
      </c>
      <c r="X172">
        <f t="shared" si="135"/>
        <v>10.063809714518101</v>
      </c>
      <c r="Y172">
        <f t="shared" ref="Y172:Y185" si="141">AY21</f>
        <v>9.3915081631160842</v>
      </c>
      <c r="AA172">
        <f t="shared" si="139"/>
        <v>-0.67230155140201653</v>
      </c>
      <c r="AB172">
        <f t="shared" si="134"/>
        <v>-0.67230155140201653</v>
      </c>
      <c r="AC172">
        <v>1</v>
      </c>
    </row>
    <row r="173" spans="23:29">
      <c r="W173">
        <f t="shared" si="140"/>
        <v>9.3720216796489169</v>
      </c>
      <c r="X173">
        <f t="shared" si="135"/>
        <v>9.3720216796489169</v>
      </c>
      <c r="Y173">
        <f t="shared" si="141"/>
        <v>8.9486587059813161</v>
      </c>
      <c r="AA173">
        <f t="shared" si="139"/>
        <v>-0.42336297366760078</v>
      </c>
      <c r="AB173">
        <f t="shared" si="134"/>
        <v>-0.42336297366760078</v>
      </c>
      <c r="AC173">
        <v>1</v>
      </c>
    </row>
    <row r="174" spans="23:29">
      <c r="W174">
        <f t="shared" si="140"/>
        <v>8.6304485100249835</v>
      </c>
      <c r="X174">
        <f t="shared" si="135"/>
        <v>8.6304485100249835</v>
      </c>
      <c r="Y174">
        <f t="shared" si="141"/>
        <v>8.4505590626164615</v>
      </c>
      <c r="AA174">
        <f t="shared" si="139"/>
        <v>-0.17988944740852197</v>
      </c>
      <c r="AB174">
        <f t="shared" si="134"/>
        <v>-0.17988944740852197</v>
      </c>
      <c r="AC174">
        <v>1</v>
      </c>
    </row>
    <row r="175" spans="23:29">
      <c r="W175">
        <f t="shared" si="140"/>
        <v>7.8536599351655196</v>
      </c>
      <c r="X175">
        <f t="shared" si="135"/>
        <v>7.8536599351655196</v>
      </c>
      <c r="Y175">
        <f t="shared" si="141"/>
        <v>7.9008390902654764</v>
      </c>
      <c r="AA175">
        <f t="shared" si="139"/>
        <v>4.7179155099956738E-2</v>
      </c>
      <c r="AB175">
        <f t="shared" si="134"/>
        <v>4.7179155099956738E-2</v>
      </c>
      <c r="AC175">
        <v>1</v>
      </c>
    </row>
    <row r="176" spans="23:29">
      <c r="W176">
        <f t="shared" si="140"/>
        <v>7.0594252975037257</v>
      </c>
      <c r="X176">
        <f t="shared" si="135"/>
        <v>7.0594252975037257</v>
      </c>
      <c r="Y176">
        <f t="shared" si="141"/>
        <v>7.3067009653652182</v>
      </c>
      <c r="AA176">
        <f t="shared" si="139"/>
        <v>0.24727566786149247</v>
      </c>
      <c r="AB176">
        <f t="shared" si="134"/>
        <v>0.24727566786149247</v>
      </c>
      <c r="AC176">
        <v>1</v>
      </c>
    </row>
    <row r="177" spans="23:29">
      <c r="W177">
        <f t="shared" si="140"/>
        <v>6.2671812271869252</v>
      </c>
      <c r="X177">
        <f t="shared" si="135"/>
        <v>6.2671812271869252</v>
      </c>
      <c r="Y177">
        <f t="shared" si="141"/>
        <v>6.6788905137016163</v>
      </c>
      <c r="AA177">
        <f t="shared" si="139"/>
        <v>0.41170928651469119</v>
      </c>
      <c r="AB177">
        <f t="shared" si="134"/>
        <v>0.41170928651469119</v>
      </c>
      <c r="AC177">
        <v>1</v>
      </c>
    </row>
    <row r="178" spans="23:29">
      <c r="W178">
        <f t="shared" si="140"/>
        <v>5.4961713723343371</v>
      </c>
      <c r="X178">
        <f t="shared" si="135"/>
        <v>5.4961713723343371</v>
      </c>
      <c r="Y178">
        <f t="shared" si="141"/>
        <v>6.0311280608097331</v>
      </c>
      <c r="AA178">
        <f t="shared" si="139"/>
        <v>0.53495668847539601</v>
      </c>
      <c r="AB178">
        <f t="shared" si="134"/>
        <v>0.53495668847539601</v>
      </c>
      <c r="AC178">
        <v>1</v>
      </c>
    </row>
    <row r="179" spans="23:29">
      <c r="W179">
        <f t="shared" si="140"/>
        <v>4.7636248061055166</v>
      </c>
      <c r="X179">
        <f t="shared" si="135"/>
        <v>4.7636248061055166</v>
      </c>
      <c r="Y179">
        <f t="shared" si="141"/>
        <v>5.3790132369887473</v>
      </c>
      <c r="AA179">
        <f t="shared" si="139"/>
        <v>0.6153884308832307</v>
      </c>
      <c r="AB179">
        <f t="shared" si="134"/>
        <v>0.6153884308832307</v>
      </c>
      <c r="AC179">
        <v>1</v>
      </c>
    </row>
    <row r="180" spans="23:29">
      <c r="W180">
        <f t="shared" si="140"/>
        <v>4.0833269003064911</v>
      </c>
      <c r="X180">
        <f t="shared" si="135"/>
        <v>4.0833269003064911</v>
      </c>
      <c r="Y180">
        <f t="shared" si="141"/>
        <v>4.7385671520362802</v>
      </c>
      <c r="AA180">
        <f t="shared" si="139"/>
        <v>0.65524025172978906</v>
      </c>
      <c r="AB180">
        <f t="shared" si="134"/>
        <v>0.65524025172978906</v>
      </c>
      <c r="AC180">
        <v>1</v>
      </c>
    </row>
    <row r="181" spans="23:29">
      <c r="W181">
        <f t="shared" si="140"/>
        <v>3.4648106618378951</v>
      </c>
      <c r="X181">
        <f t="shared" si="135"/>
        <v>3.4648106618378951</v>
      </c>
      <c r="Y181">
        <f t="shared" si="141"/>
        <v>4.1246902223471338</v>
      </c>
      <c r="AA181">
        <f t="shared" si="139"/>
        <v>0.65987956050923868</v>
      </c>
      <c r="AB181">
        <f t="shared" si="134"/>
        <v>0.65987956050923868</v>
      </c>
      <c r="AC181">
        <v>1</v>
      </c>
    </row>
    <row r="182" spans="23:29">
      <c r="W182">
        <f t="shared" si="140"/>
        <v>2.9132164258317346</v>
      </c>
      <c r="X182">
        <f t="shared" si="135"/>
        <v>2.9132164258317346</v>
      </c>
      <c r="Y182">
        <f t="shared" si="141"/>
        <v>3.5498418672370304</v>
      </c>
      <c r="AA182">
        <f t="shared" si="139"/>
        <v>0.63662544140529587</v>
      </c>
      <c r="AB182">
        <f t="shared" si="134"/>
        <v>0.63662544140529587</v>
      </c>
      <c r="AC182">
        <v>1</v>
      </c>
    </row>
    <row r="183" spans="23:29">
      <c r="W183">
        <f t="shared" si="140"/>
        <v>2.4297077566229026</v>
      </c>
      <c r="X183">
        <f t="shared" si="135"/>
        <v>2.4297077566229026</v>
      </c>
      <c r="Y183">
        <f t="shared" si="141"/>
        <v>3.0231757655554192</v>
      </c>
      <c r="AA183">
        <f t="shared" si="139"/>
        <v>0.59346800893251661</v>
      </c>
      <c r="AB183">
        <f t="shared" si="134"/>
        <v>0.59346800893251661</v>
      </c>
      <c r="AC183">
        <v>1</v>
      </c>
    </row>
    <row r="184" spans="23:29">
      <c r="W184">
        <f t="shared" si="140"/>
        <v>2.0122412992338665</v>
      </c>
      <c r="X184">
        <f t="shared" si="135"/>
        <v>2.0122412992338665</v>
      </c>
      <c r="Y184">
        <f t="shared" si="141"/>
        <v>2.5502259754251413</v>
      </c>
      <c r="AA184">
        <f t="shared" si="139"/>
        <v>0.53798467619127477</v>
      </c>
      <c r="AB184">
        <f t="shared" si="134"/>
        <v>0.53798467619127477</v>
      </c>
      <c r="AC184">
        <v>1</v>
      </c>
    </row>
    <row r="185" spans="23:29">
      <c r="W185">
        <f t="shared" si="140"/>
        <v>1.6564765921477778</v>
      </c>
      <c r="X185">
        <f t="shared" si="135"/>
        <v>1.6564765921477778</v>
      </c>
      <c r="Y185">
        <f t="shared" si="141"/>
        <v>2.1330954745636634</v>
      </c>
      <c r="AA185">
        <f t="shared" si="139"/>
        <v>0.47661888241588568</v>
      </c>
      <c r="AB185">
        <f t="shared" si="134"/>
        <v>0.47661888241588568</v>
      </c>
      <c r="AC185">
        <v>1</v>
      </c>
    </row>
    <row r="186" spans="23:29">
      <c r="W186">
        <f>N4*N20</f>
        <v>10.148215995670094</v>
      </c>
      <c r="X186">
        <f t="shared" si="135"/>
        <v>10.148215995670094</v>
      </c>
      <c r="Y186">
        <f>AZ20</f>
        <v>8.9953509949574499</v>
      </c>
      <c r="AA186">
        <f t="shared" ref="AA186:AA200" si="142">AI4-N4</f>
        <v>-1.1528650007126444</v>
      </c>
      <c r="AB186">
        <f t="shared" si="134"/>
        <v>-1.1528650007126444</v>
      </c>
      <c r="AC186">
        <v>1</v>
      </c>
    </row>
    <row r="187" spans="23:29">
      <c r="W187">
        <f t="shared" ref="W187:W200" si="143">N5*N21</f>
        <v>9.4824987113527381</v>
      </c>
      <c r="X187">
        <f t="shared" si="135"/>
        <v>9.4824987113527381</v>
      </c>
      <c r="Y187">
        <f t="shared" ref="Y187:Y200" si="144">AZ21</f>
        <v>8.6392228702192959</v>
      </c>
      <c r="AA187">
        <f t="shared" si="142"/>
        <v>-0.84327584113344223</v>
      </c>
      <c r="AB187">
        <f t="shared" si="134"/>
        <v>-0.84327584113344223</v>
      </c>
      <c r="AC187">
        <v>1</v>
      </c>
    </row>
    <row r="188" spans="23:29">
      <c r="W188">
        <f t="shared" si="143"/>
        <v>8.7638676970578118</v>
      </c>
      <c r="X188">
        <f t="shared" si="135"/>
        <v>8.7638676970578118</v>
      </c>
      <c r="Y188">
        <f t="shared" si="144"/>
        <v>8.2318468565169898</v>
      </c>
      <c r="AA188">
        <f t="shared" si="142"/>
        <v>-0.53202084054082199</v>
      </c>
      <c r="AB188">
        <f t="shared" si="134"/>
        <v>-0.53202084054082199</v>
      </c>
      <c r="AC188">
        <v>1</v>
      </c>
    </row>
    <row r="189" spans="23:29">
      <c r="W189">
        <f t="shared" si="143"/>
        <v>8.0054971080141684</v>
      </c>
      <c r="X189">
        <f t="shared" si="135"/>
        <v>8.0054971080141684</v>
      </c>
      <c r="Y189">
        <f t="shared" si="144"/>
        <v>7.773646346453444</v>
      </c>
      <c r="AA189">
        <f t="shared" si="142"/>
        <v>-0.23185076156072437</v>
      </c>
      <c r="AB189">
        <f t="shared" si="134"/>
        <v>-0.23185076156072437</v>
      </c>
      <c r="AC189">
        <v>1</v>
      </c>
    </row>
    <row r="190" spans="23:29">
      <c r="W190">
        <f t="shared" si="143"/>
        <v>7.2240876087332273</v>
      </c>
      <c r="X190">
        <f t="shared" si="135"/>
        <v>7.2240876087332273</v>
      </c>
      <c r="Y190">
        <f t="shared" si="144"/>
        <v>7.2679604358557599</v>
      </c>
      <c r="AA190">
        <f t="shared" si="142"/>
        <v>4.3872827122532598E-2</v>
      </c>
      <c r="AB190">
        <f t="shared" si="134"/>
        <v>4.3872827122532598E-2</v>
      </c>
      <c r="AC190">
        <v>1</v>
      </c>
    </row>
    <row r="191" spans="23:29">
      <c r="W191">
        <f t="shared" si="143"/>
        <v>6.4385153639975714</v>
      </c>
      <c r="X191">
        <f t="shared" si="135"/>
        <v>6.4385153639975714</v>
      </c>
      <c r="Y191">
        <f t="shared" si="144"/>
        <v>6.7214143872811256</v>
      </c>
      <c r="AA191">
        <f t="shared" si="142"/>
        <v>0.28289902328355421</v>
      </c>
      <c r="AB191">
        <f t="shared" si="134"/>
        <v>0.28289902328355421</v>
      </c>
      <c r="AC191">
        <v>1</v>
      </c>
    </row>
    <row r="192" spans="23:29">
      <c r="W192">
        <f t="shared" si="143"/>
        <v>5.6680598508742763</v>
      </c>
      <c r="X192">
        <f t="shared" si="135"/>
        <v>5.6680598508742763</v>
      </c>
      <c r="Y192">
        <f t="shared" si="144"/>
        <v>6.1438932567053017</v>
      </c>
      <c r="AA192">
        <f t="shared" si="142"/>
        <v>0.4758334058310254</v>
      </c>
      <c r="AB192">
        <f t="shared" si="134"/>
        <v>0.4758334058310254</v>
      </c>
      <c r="AC192">
        <v>1</v>
      </c>
    </row>
    <row r="193" spans="23:29">
      <c r="W193">
        <f t="shared" si="143"/>
        <v>4.9305509076658902</v>
      </c>
      <c r="X193">
        <f t="shared" si="135"/>
        <v>4.9305509076658902</v>
      </c>
      <c r="Y193">
        <f t="shared" si="144"/>
        <v>5.548018334350326</v>
      </c>
      <c r="AA193">
        <f t="shared" si="142"/>
        <v>0.61746742668443577</v>
      </c>
      <c r="AB193">
        <f t="shared" si="134"/>
        <v>0.61746742668443577</v>
      </c>
      <c r="AC193">
        <v>1</v>
      </c>
    </row>
    <row r="194" spans="23:29">
      <c r="W194">
        <f t="shared" si="143"/>
        <v>4.2408022031891308</v>
      </c>
      <c r="X194">
        <f t="shared" si="135"/>
        <v>4.2408022031891308</v>
      </c>
      <c r="Y194">
        <f t="shared" si="144"/>
        <v>4.9481396777902269</v>
      </c>
      <c r="AA194">
        <f t="shared" si="142"/>
        <v>0.70733747460109608</v>
      </c>
      <c r="AB194">
        <f t="shared" si="134"/>
        <v>0.70733747460109608</v>
      </c>
      <c r="AC194">
        <v>1</v>
      </c>
    </row>
    <row r="195" spans="23:29">
      <c r="W195">
        <f t="shared" si="143"/>
        <v>3.6096049098132332</v>
      </c>
      <c r="X195">
        <f t="shared" si="135"/>
        <v>3.6096049098132332</v>
      </c>
      <c r="Y195">
        <f t="shared" si="144"/>
        <v>4.3589950624457252</v>
      </c>
      <c r="AA195">
        <f t="shared" si="142"/>
        <v>0.74939015263249198</v>
      </c>
      <c r="AB195">
        <f t="shared" si="134"/>
        <v>0.74939015263249198</v>
      </c>
      <c r="AC195">
        <v>1</v>
      </c>
    </row>
    <row r="196" spans="23:29">
      <c r="W196">
        <f t="shared" si="143"/>
        <v>3.0433862272159828</v>
      </c>
      <c r="X196">
        <f t="shared" si="135"/>
        <v>3.0433862272159828</v>
      </c>
      <c r="Y196">
        <f t="shared" si="144"/>
        <v>3.7942913409179146</v>
      </c>
      <c r="AA196">
        <f t="shared" si="142"/>
        <v>0.7509051137019318</v>
      </c>
      <c r="AB196">
        <f t="shared" si="134"/>
        <v>0.7509051137019318</v>
      </c>
      <c r="AC196">
        <v>1</v>
      </c>
    </row>
    <row r="197" spans="23:29">
      <c r="W197">
        <f t="shared" si="143"/>
        <v>2.5444659232687283</v>
      </c>
      <c r="X197">
        <f t="shared" si="135"/>
        <v>2.5444659232687283</v>
      </c>
      <c r="Y197">
        <f t="shared" si="144"/>
        <v>3.2654898992198262</v>
      </c>
      <c r="AA197">
        <f t="shared" si="142"/>
        <v>0.72102397595109791</v>
      </c>
      <c r="AB197">
        <f t="shared" si="134"/>
        <v>0.72102397595109791</v>
      </c>
      <c r="AC197">
        <v>1</v>
      </c>
    </row>
    <row r="198" spans="23:29">
      <c r="W198">
        <f t="shared" si="143"/>
        <v>2.1117303632577511</v>
      </c>
      <c r="X198">
        <f t="shared" si="135"/>
        <v>2.1117303632577511</v>
      </c>
      <c r="Y198">
        <f t="shared" si="144"/>
        <v>2.78101118168152</v>
      </c>
      <c r="AA198">
        <f t="shared" si="142"/>
        <v>0.66928081842376885</v>
      </c>
      <c r="AB198">
        <f t="shared" si="134"/>
        <v>0.66928081842376885</v>
      </c>
      <c r="AC198">
        <v>1</v>
      </c>
    </row>
    <row r="199" spans="23:29">
      <c r="W199">
        <f t="shared" si="143"/>
        <v>1.7415088549294657</v>
      </c>
      <c r="X199">
        <f t="shared" si="135"/>
        <v>1.7415088549294657</v>
      </c>
      <c r="Y199">
        <f t="shared" si="144"/>
        <v>2.3459459533504812</v>
      </c>
      <c r="AA199">
        <f t="shared" si="142"/>
        <v>0.60443709842101545</v>
      </c>
      <c r="AB199">
        <f t="shared" si="134"/>
        <v>0.60443709842101545</v>
      </c>
      <c r="AC199">
        <v>1</v>
      </c>
    </row>
    <row r="200" spans="23:29">
      <c r="W200">
        <f t="shared" si="143"/>
        <v>1.4284664099273185</v>
      </c>
      <c r="X200">
        <f t="shared" si="135"/>
        <v>1.4284664099273185</v>
      </c>
      <c r="Y200">
        <f t="shared" si="144"/>
        <v>1.9622287377214194</v>
      </c>
      <c r="AA200">
        <f t="shared" si="142"/>
        <v>0.53376232779410082</v>
      </c>
      <c r="AB200">
        <f t="shared" si="134"/>
        <v>0.53376232779410082</v>
      </c>
      <c r="AC200">
        <v>1</v>
      </c>
    </row>
    <row r="201" spans="23:29">
      <c r="W201">
        <f>O4*O20</f>
        <v>9.5382508315398162</v>
      </c>
      <c r="X201">
        <f t="shared" si="135"/>
        <v>9.5382508315398162</v>
      </c>
      <c r="Y201">
        <f>BA20</f>
        <v>8.1766374322869808</v>
      </c>
      <c r="AA201">
        <f t="shared" ref="AA201:AA215" si="145">AJ4-O4</f>
        <v>-1.3616133992528354</v>
      </c>
      <c r="AB201">
        <f t="shared" si="134"/>
        <v>-1.3616133992528354</v>
      </c>
      <c r="AC201">
        <v>1</v>
      </c>
    </row>
    <row r="202" spans="23:29">
      <c r="W202">
        <f t="shared" ref="W202:W215" si="146">O5*O21</f>
        <v>8.8439385006122713</v>
      </c>
      <c r="X202">
        <f t="shared" si="135"/>
        <v>8.8439385006122713</v>
      </c>
      <c r="Y202">
        <f t="shared" ref="Y202:Y215" si="147">BA21</f>
        <v>7.8529223758031907</v>
      </c>
      <c r="AA202">
        <f t="shared" si="145"/>
        <v>-0.99101612480908052</v>
      </c>
      <c r="AB202">
        <f t="shared" si="134"/>
        <v>-0.99101612480908052</v>
      </c>
      <c r="AC202">
        <v>1</v>
      </c>
    </row>
    <row r="203" spans="23:29">
      <c r="W203">
        <f t="shared" si="146"/>
        <v>8.1063385331684348</v>
      </c>
      <c r="X203">
        <f t="shared" si="135"/>
        <v>8.1063385331684348</v>
      </c>
      <c r="Y203">
        <f t="shared" si="147"/>
        <v>7.4826237666081337</v>
      </c>
      <c r="AA203">
        <f t="shared" si="145"/>
        <v>-0.62371476656030111</v>
      </c>
      <c r="AB203">
        <f t="shared" si="134"/>
        <v>-0.62371476656030111</v>
      </c>
      <c r="AC203">
        <v>1</v>
      </c>
    </row>
    <row r="204" spans="23:29">
      <c r="W204">
        <f t="shared" si="146"/>
        <v>7.3410210136726519</v>
      </c>
      <c r="X204">
        <f t="shared" si="135"/>
        <v>7.3410210136726519</v>
      </c>
      <c r="Y204">
        <f t="shared" si="147"/>
        <v>7.0661264621473325</v>
      </c>
      <c r="AA204">
        <f t="shared" si="145"/>
        <v>-0.27489455152531939</v>
      </c>
      <c r="AB204">
        <f t="shared" si="134"/>
        <v>-0.27489455152531939</v>
      </c>
      <c r="AC204">
        <v>1</v>
      </c>
    </row>
    <row r="205" spans="23:29">
      <c r="W205">
        <f t="shared" si="146"/>
        <v>6.5661367282224452</v>
      </c>
      <c r="X205">
        <f t="shared" si="135"/>
        <v>6.5661367282224452</v>
      </c>
      <c r="Y205">
        <f t="shared" si="147"/>
        <v>6.606465649813158</v>
      </c>
      <c r="AA205">
        <f t="shared" si="145"/>
        <v>4.0328921590712774E-2</v>
      </c>
      <c r="AB205">
        <f t="shared" si="134"/>
        <v>4.0328921590712774E-2</v>
      </c>
      <c r="AC205">
        <v>1</v>
      </c>
    </row>
    <row r="206" spans="23:29">
      <c r="W206">
        <f t="shared" si="146"/>
        <v>5.800759932087419</v>
      </c>
      <c r="X206">
        <f t="shared" si="135"/>
        <v>5.800759932087419</v>
      </c>
      <c r="Y206">
        <f t="shared" si="147"/>
        <v>6.1096635926450675</v>
      </c>
      <c r="AA206">
        <f t="shared" si="145"/>
        <v>0.30890366055764851</v>
      </c>
      <c r="AB206">
        <f t="shared" si="134"/>
        <v>0.30890366055764851</v>
      </c>
      <c r="AC206">
        <v>1</v>
      </c>
    </row>
    <row r="207" spans="23:29">
      <c r="W207">
        <f t="shared" si="146"/>
        <v>5.0630470815963244</v>
      </c>
      <c r="X207">
        <f t="shared" si="135"/>
        <v>5.0630470815963244</v>
      </c>
      <c r="Y207">
        <f t="shared" si="147"/>
        <v>5.5847056563899828</v>
      </c>
      <c r="AA207">
        <f t="shared" si="145"/>
        <v>0.5216585747936584</v>
      </c>
      <c r="AB207">
        <f t="shared" si="134"/>
        <v>0.5216585747936584</v>
      </c>
      <c r="AC207">
        <v>1</v>
      </c>
    </row>
    <row r="208" spans="23:29">
      <c r="W208">
        <f t="shared" si="146"/>
        <v>4.3685784851152292</v>
      </c>
      <c r="X208">
        <f t="shared" si="135"/>
        <v>4.3685784851152292</v>
      </c>
      <c r="Y208">
        <f t="shared" si="147"/>
        <v>5.0430644021665465</v>
      </c>
      <c r="AA208">
        <f t="shared" si="145"/>
        <v>0.67448591705131733</v>
      </c>
      <c r="AB208">
        <f t="shared" si="134"/>
        <v>0.67448591705131733</v>
      </c>
      <c r="AC208">
        <v>1</v>
      </c>
    </row>
    <row r="209" spans="23:29">
      <c r="W209">
        <f t="shared" si="146"/>
        <v>3.7291895484723927</v>
      </c>
      <c r="X209">
        <f t="shared" si="135"/>
        <v>3.7291895484723927</v>
      </c>
      <c r="Y209">
        <f t="shared" si="147"/>
        <v>4.4977838143596962</v>
      </c>
      <c r="AA209">
        <f t="shared" si="145"/>
        <v>0.76859426588730351</v>
      </c>
      <c r="AB209">
        <f t="shared" si="134"/>
        <v>0.76859426588730351</v>
      </c>
      <c r="AC209">
        <v>1</v>
      </c>
    </row>
    <row r="210" spans="23:29">
      <c r="W210">
        <f t="shared" si="146"/>
        <v>3.1524461137000053</v>
      </c>
      <c r="X210">
        <f t="shared" si="135"/>
        <v>3.1524461137000053</v>
      </c>
      <c r="Y210">
        <f t="shared" si="147"/>
        <v>3.9622603069883255</v>
      </c>
      <c r="AA210">
        <f t="shared" si="145"/>
        <v>0.80981419328832027</v>
      </c>
      <c r="AB210">
        <f t="shared" si="134"/>
        <v>0.80981419328832027</v>
      </c>
      <c r="AC210">
        <v>1</v>
      </c>
    </row>
    <row r="211" spans="23:29">
      <c r="W211">
        <f t="shared" si="146"/>
        <v>2.6417427302263006</v>
      </c>
      <c r="X211">
        <f t="shared" si="135"/>
        <v>2.6417427302263006</v>
      </c>
      <c r="Y211">
        <f t="shared" si="147"/>
        <v>3.4489532008860242</v>
      </c>
      <c r="AA211">
        <f t="shared" si="145"/>
        <v>0.80721047065972362</v>
      </c>
      <c r="AB211">
        <f t="shared" si="134"/>
        <v>0.80721047065972362</v>
      </c>
      <c r="AC211">
        <v>1</v>
      </c>
    </row>
    <row r="212" spans="23:29">
      <c r="W212">
        <f t="shared" si="146"/>
        <v>2.1968702985967599</v>
      </c>
      <c r="X212">
        <f t="shared" si="135"/>
        <v>2.1968702985967599</v>
      </c>
      <c r="Y212">
        <f t="shared" si="147"/>
        <v>2.9682807218621683</v>
      </c>
      <c r="AA212">
        <f t="shared" si="145"/>
        <v>0.77141042326540843</v>
      </c>
      <c r="AB212">
        <f t="shared" si="134"/>
        <v>0.77141042326540843</v>
      </c>
      <c r="AC212">
        <v>1</v>
      </c>
    </row>
    <row r="213" spans="23:29">
      <c r="W213">
        <f t="shared" si="146"/>
        <v>1.8148432551012208</v>
      </c>
      <c r="X213">
        <f t="shared" si="135"/>
        <v>1.8148432551012208</v>
      </c>
      <c r="Y213">
        <f t="shared" si="147"/>
        <v>2.5278969259223802</v>
      </c>
      <c r="AA213">
        <f t="shared" si="145"/>
        <v>0.71305367082115945</v>
      </c>
      <c r="AB213">
        <f t="shared" si="134"/>
        <v>0.71305367082115945</v>
      </c>
      <c r="AC213">
        <v>1</v>
      </c>
    </row>
    <row r="214" spans="23:29">
      <c r="W214">
        <f t="shared" si="146"/>
        <v>1.4907901312739451</v>
      </c>
      <c r="X214">
        <f t="shared" si="135"/>
        <v>1.4907901312739451</v>
      </c>
      <c r="Y214">
        <f t="shared" si="147"/>
        <v>2.1324292411758692</v>
      </c>
      <c r="AA214">
        <f t="shared" si="145"/>
        <v>0.64163910990192408</v>
      </c>
      <c r="AB214">
        <f t="shared" ref="AB214:AB260" si="148">IFERROR(AA214,"")</f>
        <v>0.64163910990192408</v>
      </c>
      <c r="AC214">
        <v>1</v>
      </c>
    </row>
    <row r="215" spans="23:29">
      <c r="W215">
        <f t="shared" si="146"/>
        <v>1.2187659990874384</v>
      </c>
      <c r="X215">
        <f t="shared" si="135"/>
        <v>1.2187659990874384</v>
      </c>
      <c r="Y215">
        <f t="shared" si="147"/>
        <v>1.7836361200976221</v>
      </c>
      <c r="AA215">
        <f t="shared" si="145"/>
        <v>0.56487012101018363</v>
      </c>
      <c r="AB215">
        <f t="shared" si="148"/>
        <v>0.56487012101018363</v>
      </c>
      <c r="AC215">
        <v>1</v>
      </c>
    </row>
    <row r="216" spans="23:29">
      <c r="W216">
        <f>P4*P20</f>
        <v>8.8717015468607823</v>
      </c>
      <c r="X216">
        <f t="shared" si="135"/>
        <v>8.8717015468607823</v>
      </c>
      <c r="Y216">
        <f>BB20</f>
        <v>7.3414123948995194</v>
      </c>
      <c r="AA216">
        <f t="shared" ref="AA216:AA230" si="149">AK4-P4</f>
        <v>-1.5302891519612629</v>
      </c>
      <c r="AB216">
        <f t="shared" si="148"/>
        <v>-1.5302891519612629</v>
      </c>
      <c r="AC216">
        <v>1</v>
      </c>
    </row>
    <row r="217" spans="23:29">
      <c r="W217">
        <f t="shared" ref="W217:W230" si="150">P5*P21</f>
        <v>8.1572892700271904</v>
      </c>
      <c r="X217">
        <f t="shared" ref="X217:X260" si="151">IFERROR(W217, NA())</f>
        <v>8.1572892700271904</v>
      </c>
      <c r="Y217">
        <f t="shared" ref="Y217:Y230" si="152">BB21</f>
        <v>7.0507640999535388</v>
      </c>
      <c r="AA217">
        <f t="shared" si="149"/>
        <v>-1.1065251700736516</v>
      </c>
      <c r="AB217">
        <f t="shared" si="148"/>
        <v>-1.1065251700736516</v>
      </c>
      <c r="AC217">
        <v>1</v>
      </c>
    </row>
    <row r="218" spans="23:29">
      <c r="W218">
        <f t="shared" si="150"/>
        <v>7.4112784455318552</v>
      </c>
      <c r="X218">
        <f t="shared" si="151"/>
        <v>7.4112784455318552</v>
      </c>
      <c r="Y218">
        <f t="shared" si="152"/>
        <v>6.7182906569433234</v>
      </c>
      <c r="AA218">
        <f t="shared" si="149"/>
        <v>-0.69298778858853183</v>
      </c>
      <c r="AB218">
        <f t="shared" si="148"/>
        <v>-0.69298778858853183</v>
      </c>
      <c r="AC218">
        <v>1</v>
      </c>
    </row>
    <row r="219" spans="23:29">
      <c r="W219">
        <f t="shared" si="150"/>
        <v>6.6509630040182905</v>
      </c>
      <c r="X219">
        <f t="shared" si="151"/>
        <v>6.6509630040182905</v>
      </c>
      <c r="Y219">
        <f t="shared" si="152"/>
        <v>6.344337610995983</v>
      </c>
      <c r="AA219">
        <f t="shared" si="149"/>
        <v>-0.30662539302230751</v>
      </c>
      <c r="AB219">
        <f t="shared" si="148"/>
        <v>-0.30662539302230751</v>
      </c>
      <c r="AC219">
        <v>1</v>
      </c>
    </row>
    <row r="220" spans="23:29">
      <c r="W220">
        <f t="shared" si="150"/>
        <v>5.8950093172322759</v>
      </c>
      <c r="X220">
        <f t="shared" si="151"/>
        <v>5.8950093172322759</v>
      </c>
      <c r="Y220">
        <f t="shared" si="152"/>
        <v>5.9316301119702093</v>
      </c>
      <c r="AA220">
        <f t="shared" si="149"/>
        <v>3.6620794737933338E-2</v>
      </c>
      <c r="AB220">
        <f t="shared" si="148"/>
        <v>3.6620794737933338E-2</v>
      </c>
      <c r="AC220">
        <v>1</v>
      </c>
    </row>
    <row r="221" spans="23:29">
      <c r="W221">
        <f t="shared" si="150"/>
        <v>5.1616612235887516</v>
      </c>
      <c r="X221">
        <f t="shared" si="151"/>
        <v>5.1616612235887516</v>
      </c>
      <c r="Y221">
        <f t="shared" si="152"/>
        <v>5.4855752623441711</v>
      </c>
      <c r="AA221">
        <f t="shared" si="149"/>
        <v>0.32391403875541958</v>
      </c>
      <c r="AB221">
        <f t="shared" si="148"/>
        <v>0.32391403875541958</v>
      </c>
      <c r="AC221">
        <v>1</v>
      </c>
    </row>
    <row r="222" spans="23:29">
      <c r="W222">
        <f t="shared" si="150"/>
        <v>4.4670296501106419</v>
      </c>
      <c r="X222">
        <f t="shared" si="151"/>
        <v>4.4670296501106419</v>
      </c>
      <c r="Y222">
        <f t="shared" si="152"/>
        <v>5.0142405930575062</v>
      </c>
      <c r="AA222">
        <f t="shared" si="149"/>
        <v>0.54721094294686434</v>
      </c>
      <c r="AB222">
        <f t="shared" si="148"/>
        <v>0.54721094294686434</v>
      </c>
      <c r="AC222">
        <v>1</v>
      </c>
    </row>
    <row r="223" spans="23:29">
      <c r="W223">
        <f t="shared" si="150"/>
        <v>3.8237947395103271</v>
      </c>
      <c r="X223">
        <f t="shared" si="151"/>
        <v>3.8237947395103271</v>
      </c>
      <c r="Y223">
        <f t="shared" si="152"/>
        <v>4.5279267690345346</v>
      </c>
      <c r="AA223">
        <f t="shared" si="149"/>
        <v>0.7041320295242075</v>
      </c>
      <c r="AB223">
        <f t="shared" si="148"/>
        <v>0.7041320295242075</v>
      </c>
      <c r="AC223">
        <v>1</v>
      </c>
    </row>
    <row r="224" spans="23:29">
      <c r="W224">
        <f t="shared" si="150"/>
        <v>3.2405173563126128</v>
      </c>
      <c r="X224">
        <f t="shared" si="151"/>
        <v>3.2405173563126128</v>
      </c>
      <c r="Y224">
        <f t="shared" si="152"/>
        <v>4.0383453611300819</v>
      </c>
      <c r="AA224">
        <f t="shared" si="149"/>
        <v>0.79782800481746907</v>
      </c>
      <c r="AB224">
        <f t="shared" si="148"/>
        <v>0.79782800481746907</v>
      </c>
      <c r="AC224">
        <v>1</v>
      </c>
    </row>
    <row r="225" spans="23:29">
      <c r="W225">
        <f t="shared" si="150"/>
        <v>2.7215832633107166</v>
      </c>
      <c r="X225">
        <f t="shared" si="151"/>
        <v>2.7215832633107166</v>
      </c>
      <c r="Y225">
        <f t="shared" si="152"/>
        <v>3.5575243699421901</v>
      </c>
      <c r="AA225">
        <f t="shared" si="149"/>
        <v>0.83594110663147347</v>
      </c>
      <c r="AB225">
        <f t="shared" si="148"/>
        <v>0.83594110663147347</v>
      </c>
      <c r="AC225">
        <v>1</v>
      </c>
    </row>
    <row r="226" spans="23:29">
      <c r="W226">
        <f t="shared" si="150"/>
        <v>2.2676570704714498</v>
      </c>
      <c r="X226">
        <f t="shared" si="151"/>
        <v>2.2676570704714498</v>
      </c>
      <c r="Y226">
        <f t="shared" si="152"/>
        <v>3.0966504248349738</v>
      </c>
      <c r="AA226">
        <f t="shared" si="149"/>
        <v>0.82899335436352395</v>
      </c>
      <c r="AB226">
        <f t="shared" si="148"/>
        <v>0.82899335436352395</v>
      </c>
      <c r="AC226">
        <v>1</v>
      </c>
    </row>
    <row r="227" spans="23:29">
      <c r="W227">
        <f t="shared" si="150"/>
        <v>1.8764470689467909</v>
      </c>
      <c r="X227">
        <f t="shared" si="151"/>
        <v>1.8764470689467909</v>
      </c>
      <c r="Y227">
        <f t="shared" si="152"/>
        <v>2.6650775533929023</v>
      </c>
      <c r="AA227">
        <f t="shared" si="149"/>
        <v>0.78863048444611139</v>
      </c>
      <c r="AB227">
        <f t="shared" si="148"/>
        <v>0.78863048444611139</v>
      </c>
      <c r="AC227">
        <v>1</v>
      </c>
    </row>
    <row r="228" spans="23:29">
      <c r="W228">
        <f t="shared" si="150"/>
        <v>1.5435794358164983</v>
      </c>
      <c r="X228">
        <f t="shared" si="151"/>
        <v>1.5435794358164983</v>
      </c>
      <c r="Y228">
        <f t="shared" si="152"/>
        <v>2.2696779670960958</v>
      </c>
      <c r="AA228">
        <f t="shared" si="149"/>
        <v>0.72609853127959756</v>
      </c>
      <c r="AB228">
        <f t="shared" si="148"/>
        <v>0.72609853127959756</v>
      </c>
      <c r="AC228">
        <v>1</v>
      </c>
    </row>
    <row r="229" spans="23:29">
      <c r="W229">
        <f t="shared" si="150"/>
        <v>1.2634264648459999</v>
      </c>
      <c r="X229">
        <f t="shared" si="151"/>
        <v>1.2634264648459999</v>
      </c>
      <c r="Y229">
        <f>BB33</f>
        <v>1.9146064127287632</v>
      </c>
      <c r="AA229">
        <f t="shared" si="149"/>
        <v>0.65117994788276334</v>
      </c>
      <c r="AB229">
        <f t="shared" si="148"/>
        <v>0.65117994788276334</v>
      </c>
      <c r="AC229">
        <v>1</v>
      </c>
    </row>
    <row r="230" spans="23:29">
      <c r="W230">
        <f t="shared" si="150"/>
        <v>1.0297968818383665</v>
      </c>
      <c r="X230">
        <f t="shared" si="151"/>
        <v>1.0297968818383665</v>
      </c>
      <c r="Y230">
        <f t="shared" si="152"/>
        <v>1.6014417208190561</v>
      </c>
      <c r="AA230">
        <f t="shared" si="149"/>
        <v>0.57164483898068963</v>
      </c>
      <c r="AB230">
        <f t="shared" si="148"/>
        <v>0.57164483898068963</v>
      </c>
      <c r="AC230">
        <v>1</v>
      </c>
    </row>
    <row r="231" spans="23:29">
      <c r="W231">
        <f>Q4*Q20</f>
        <v>8.1589958158995817</v>
      </c>
      <c r="X231">
        <f t="shared" si="151"/>
        <v>8.1589958158995817</v>
      </c>
      <c r="Y231">
        <f>BC20</f>
        <v>6.5101641928700413</v>
      </c>
      <c r="AA231">
        <f t="shared" ref="AA231:AA245" si="153">AL4-Q4</f>
        <v>-1.6488316230295403</v>
      </c>
      <c r="AB231">
        <f t="shared" si="148"/>
        <v>-1.6488316230295403</v>
      </c>
      <c r="AC231">
        <v>1</v>
      </c>
    </row>
    <row r="232" spans="23:29">
      <c r="W232">
        <f t="shared" ref="W232:W245" si="154">Q5*Q21</f>
        <v>7.4356530028598655</v>
      </c>
      <c r="X232">
        <f t="shared" si="151"/>
        <v>7.4356530028598655</v>
      </c>
      <c r="Y232">
        <f t="shared" ref="Y232:Y245" si="155">BC21</f>
        <v>6.252425215586781</v>
      </c>
      <c r="AA232">
        <f t="shared" si="153"/>
        <v>-1.1832277872730845</v>
      </c>
      <c r="AB232">
        <f t="shared" si="148"/>
        <v>-1.1832277872730845</v>
      </c>
      <c r="AC232">
        <v>1</v>
      </c>
    </row>
    <row r="233" spans="23:29">
      <c r="W233">
        <f t="shared" si="154"/>
        <v>6.6938425230637204</v>
      </c>
      <c r="X233">
        <f t="shared" si="151"/>
        <v>6.6938425230637204</v>
      </c>
      <c r="Y233">
        <f t="shared" si="155"/>
        <v>5.9575968382476896</v>
      </c>
      <c r="AA233">
        <f t="shared" si="153"/>
        <v>-0.73624568481603081</v>
      </c>
      <c r="AB233">
        <f t="shared" si="148"/>
        <v>-0.73624568481603081</v>
      </c>
      <c r="AC233">
        <v>1</v>
      </c>
    </row>
    <row r="234" spans="23:29">
      <c r="W234">
        <f t="shared" si="154"/>
        <v>5.9516429014259149</v>
      </c>
      <c r="X234">
        <f t="shared" si="151"/>
        <v>5.9516429014259149</v>
      </c>
      <c r="Y234">
        <f t="shared" si="155"/>
        <v>5.6259854808428873</v>
      </c>
      <c r="AA234">
        <f t="shared" si="153"/>
        <v>-0.3256574205830276</v>
      </c>
      <c r="AB234">
        <f t="shared" si="148"/>
        <v>-0.3256574205830276</v>
      </c>
      <c r="AC234">
        <v>1</v>
      </c>
    </row>
    <row r="235" spans="23:29">
      <c r="W235">
        <f t="shared" si="154"/>
        <v>5.2271703961215064</v>
      </c>
      <c r="X235">
        <f t="shared" si="151"/>
        <v>5.2271703961215064</v>
      </c>
      <c r="Y235">
        <f t="shared" si="155"/>
        <v>5.2600077319082006</v>
      </c>
      <c r="AA235">
        <f t="shared" si="153"/>
        <v>3.2837335786694233E-2</v>
      </c>
      <c r="AB235">
        <f t="shared" si="148"/>
        <v>3.2837335786694233E-2</v>
      </c>
      <c r="AC235">
        <v>1</v>
      </c>
    </row>
    <row r="236" spans="23:29">
      <c r="W236">
        <f t="shared" si="154"/>
        <v>4.5368516957528371</v>
      </c>
      <c r="X236">
        <f t="shared" si="151"/>
        <v>4.5368516957528371</v>
      </c>
      <c r="Y236">
        <f t="shared" si="155"/>
        <v>4.8644584623822222</v>
      </c>
      <c r="AA236">
        <f t="shared" si="153"/>
        <v>0.32760676662938515</v>
      </c>
      <c r="AB236">
        <f t="shared" si="148"/>
        <v>0.32760676662938515</v>
      </c>
      <c r="AC236">
        <v>1</v>
      </c>
    </row>
    <row r="237" spans="23:29">
      <c r="W237">
        <f t="shared" si="154"/>
        <v>3.8940277630840603</v>
      </c>
      <c r="X237">
        <f t="shared" si="151"/>
        <v>3.8940277630840603</v>
      </c>
      <c r="Y237">
        <f t="shared" si="155"/>
        <v>4.4464917385703142</v>
      </c>
      <c r="AA237">
        <f t="shared" si="153"/>
        <v>0.55246397548625392</v>
      </c>
      <c r="AB237">
        <f t="shared" si="148"/>
        <v>0.55246397548625392</v>
      </c>
      <c r="AC237">
        <v>1</v>
      </c>
    </row>
    <row r="238" spans="23:29">
      <c r="W238">
        <f t="shared" si="154"/>
        <v>3.3081206073212761</v>
      </c>
      <c r="X238">
        <f t="shared" si="151"/>
        <v>3.3081206073212761</v>
      </c>
      <c r="Y238">
        <f t="shared" si="155"/>
        <v>4.0152419090618077</v>
      </c>
      <c r="AA238">
        <f t="shared" si="153"/>
        <v>0.70712130174053156</v>
      </c>
      <c r="AB238">
        <f t="shared" si="148"/>
        <v>0.70712130174053156</v>
      </c>
      <c r="AC238">
        <v>1</v>
      </c>
    </row>
    <row r="239" spans="23:29">
      <c r="W239">
        <f t="shared" si="154"/>
        <v>2.7844286894864334</v>
      </c>
      <c r="X239">
        <f t="shared" si="151"/>
        <v>2.7844286894864334</v>
      </c>
      <c r="Y239">
        <f t="shared" si="155"/>
        <v>3.5810944753270091</v>
      </c>
      <c r="AA239">
        <f t="shared" si="153"/>
        <v>0.79666578584057568</v>
      </c>
      <c r="AB239">
        <f t="shared" si="148"/>
        <v>0.79666578584057568</v>
      </c>
      <c r="AC239">
        <v>1</v>
      </c>
    </row>
    <row r="240" spans="23:29">
      <c r="W240">
        <f t="shared" si="154"/>
        <v>2.3244614525949689</v>
      </c>
      <c r="X240">
        <f t="shared" si="151"/>
        <v>2.3244614525949689</v>
      </c>
      <c r="Y240">
        <f t="shared" si="155"/>
        <v>3.1547155400983558</v>
      </c>
      <c r="AA240">
        <f t="shared" si="153"/>
        <v>0.83025408750338681</v>
      </c>
      <c r="AB240">
        <f t="shared" si="148"/>
        <v>0.83025408750338681</v>
      </c>
      <c r="AC240">
        <v>1</v>
      </c>
    </row>
    <row r="241" spans="23:29">
      <c r="W241">
        <f t="shared" si="154"/>
        <v>1.9266299890367644</v>
      </c>
      <c r="X241">
        <f t="shared" si="151"/>
        <v>1.9266299890367644</v>
      </c>
      <c r="Y241">
        <f t="shared" si="155"/>
        <v>2.7460251010558263</v>
      </c>
      <c r="AA241">
        <f t="shared" si="153"/>
        <v>0.8193951120190619</v>
      </c>
      <c r="AB241">
        <f t="shared" si="148"/>
        <v>0.8193951120190619</v>
      </c>
      <c r="AC241">
        <v>1</v>
      </c>
    </row>
    <row r="242" spans="23:29">
      <c r="W242">
        <f t="shared" si="154"/>
        <v>1.5870916635973911</v>
      </c>
      <c r="X242">
        <f t="shared" si="151"/>
        <v>1.5870916635973911</v>
      </c>
      <c r="Y242">
        <f t="shared" si="155"/>
        <v>2.3633180546258683</v>
      </c>
      <c r="AA242">
        <f t="shared" si="153"/>
        <v>0.77622639102847724</v>
      </c>
      <c r="AB242">
        <f t="shared" si="148"/>
        <v>0.77622639102847724</v>
      </c>
      <c r="AC242">
        <v>1</v>
      </c>
    </row>
    <row r="243" spans="23:29">
      <c r="W243">
        <f t="shared" si="154"/>
        <v>1.3005825602021257</v>
      </c>
      <c r="X243">
        <f t="shared" si="151"/>
        <v>1.3005825602021257</v>
      </c>
      <c r="Y243">
        <f t="shared" si="155"/>
        <v>2.0126884904328151</v>
      </c>
      <c r="AA243">
        <f t="shared" si="153"/>
        <v>0.71210593023068935</v>
      </c>
      <c r="AB243">
        <f t="shared" si="148"/>
        <v>0.71210593023068935</v>
      </c>
      <c r="AC243">
        <v>1</v>
      </c>
    </row>
    <row r="244" spans="23:29">
      <c r="W244">
        <f t="shared" si="154"/>
        <v>1.0611320079993132</v>
      </c>
      <c r="X244">
        <f t="shared" si="151"/>
        <v>1.0611320079993132</v>
      </c>
      <c r="Y244">
        <f t="shared" si="155"/>
        <v>1.6978207245578323</v>
      </c>
      <c r="AA244">
        <f t="shared" si="153"/>
        <v>0.63668871655851911</v>
      </c>
      <c r="AB244">
        <f t="shared" si="148"/>
        <v>0.63668871655851911</v>
      </c>
      <c r="AC244">
        <v>1</v>
      </c>
    </row>
    <row r="245" spans="23:29">
      <c r="W245">
        <f t="shared" si="154"/>
        <v>0.86261231913587311</v>
      </c>
      <c r="X245">
        <f t="shared" si="151"/>
        <v>0.86261231913587311</v>
      </c>
      <c r="Y245">
        <f t="shared" si="155"/>
        <v>1.4201148208330685</v>
      </c>
      <c r="AA245">
        <f t="shared" si="153"/>
        <v>0.5575025016971954</v>
      </c>
      <c r="AB245">
        <f t="shared" si="148"/>
        <v>0.5575025016971954</v>
      </c>
      <c r="AC245">
        <v>1</v>
      </c>
    </row>
    <row r="246" spans="23:29">
      <c r="W246">
        <f>R4*R20</f>
        <v>7.414448669201521</v>
      </c>
      <c r="X246">
        <f t="shared" si="151"/>
        <v>7.414448669201521</v>
      </c>
      <c r="Y246">
        <f>BD20</f>
        <v>5.7029957747058013</v>
      </c>
      <c r="AA246">
        <f t="shared" ref="AA246:AA260" si="156">AM4-R4</f>
        <v>-1.7114528944957197</v>
      </c>
      <c r="AB246">
        <f t="shared" si="148"/>
        <v>-1.7114528944957197</v>
      </c>
      <c r="AC246">
        <v>1</v>
      </c>
    </row>
    <row r="247" spans="23:29">
      <c r="W247">
        <f t="shared" ref="W247:W260" si="157">R5*R21</f>
        <v>6.6952789699570818</v>
      </c>
      <c r="X247">
        <f t="shared" si="151"/>
        <v>6.6952789699570818</v>
      </c>
      <c r="Y247">
        <f t="shared" ref="Y247:Y260" si="158">BD21</f>
        <v>5.4772127906094479</v>
      </c>
      <c r="AA247">
        <f t="shared" si="156"/>
        <v>-1.2180661793476339</v>
      </c>
      <c r="AB247">
        <f t="shared" si="148"/>
        <v>-1.2180661793476339</v>
      </c>
      <c r="AC247">
        <v>1</v>
      </c>
    </row>
    <row r="248" spans="23:29">
      <c r="W248">
        <f t="shared" si="157"/>
        <v>5.9712918660287091</v>
      </c>
      <c r="X248">
        <f t="shared" si="151"/>
        <v>5.9712918660287091</v>
      </c>
      <c r="Y248">
        <f t="shared" si="158"/>
        <v>5.2189389682579792</v>
      </c>
      <c r="AA248">
        <f t="shared" si="156"/>
        <v>-0.75235289777072989</v>
      </c>
      <c r="AB248">
        <f t="shared" si="148"/>
        <v>-0.75235289777072989</v>
      </c>
      <c r="AC248">
        <v>1</v>
      </c>
    </row>
    <row r="249" spans="23:29">
      <c r="W249">
        <f t="shared" si="157"/>
        <v>5.2602739726027412</v>
      </c>
      <c r="X249">
        <f t="shared" si="151"/>
        <v>5.2602739726027412</v>
      </c>
      <c r="Y249">
        <f t="shared" si="158"/>
        <v>4.9284427358902514</v>
      </c>
      <c r="AA249">
        <f t="shared" si="156"/>
        <v>-0.33183123671248982</v>
      </c>
      <c r="AB249">
        <f t="shared" si="148"/>
        <v>-0.33183123671248982</v>
      </c>
      <c r="AC249">
        <v>1</v>
      </c>
    </row>
    <row r="250" spans="23:29">
      <c r="W250">
        <f t="shared" si="157"/>
        <v>4.5787663379958738</v>
      </c>
      <c r="X250">
        <f t="shared" si="151"/>
        <v>4.5787663379958738</v>
      </c>
      <c r="Y250">
        <f t="shared" si="158"/>
        <v>4.6078410591926442</v>
      </c>
      <c r="AA250">
        <f t="shared" si="156"/>
        <v>2.9074721196770348E-2</v>
      </c>
      <c r="AB250">
        <f t="shared" si="148"/>
        <v>2.9074721196770348E-2</v>
      </c>
      <c r="AC250">
        <v>1</v>
      </c>
    </row>
    <row r="251" spans="23:29">
      <c r="W251">
        <f t="shared" si="157"/>
        <v>3.9405989442005049</v>
      </c>
      <c r="X251">
        <f t="shared" si="151"/>
        <v>3.9405989442005049</v>
      </c>
      <c r="Y251">
        <f t="shared" si="158"/>
        <v>4.2613343128243732</v>
      </c>
      <c r="AA251">
        <f t="shared" si="156"/>
        <v>0.32073536862386831</v>
      </c>
      <c r="AB251">
        <f t="shared" si="148"/>
        <v>0.32073536862386831</v>
      </c>
      <c r="AC251">
        <v>1</v>
      </c>
    </row>
    <row r="252" spans="23:29">
      <c r="W252">
        <f t="shared" si="157"/>
        <v>3.3559311351771521</v>
      </c>
      <c r="X252">
        <f t="shared" si="151"/>
        <v>3.3559311351771521</v>
      </c>
      <c r="Y252">
        <f t="shared" si="158"/>
        <v>3.8951895599043871</v>
      </c>
      <c r="AA252">
        <f t="shared" si="156"/>
        <v>0.53925842472723495</v>
      </c>
      <c r="AB252">
        <f t="shared" si="148"/>
        <v>0.53925842472723495</v>
      </c>
      <c r="AC252">
        <v>1</v>
      </c>
    </row>
    <row r="253" spans="23:29">
      <c r="W253">
        <f t="shared" si="157"/>
        <v>2.8309036415471769</v>
      </c>
      <c r="X253">
        <f t="shared" si="151"/>
        <v>2.8309036415471769</v>
      </c>
      <c r="Y253">
        <f t="shared" si="158"/>
        <v>3.5174086187995264</v>
      </c>
      <c r="AA253">
        <f t="shared" si="156"/>
        <v>0.68650497725234949</v>
      </c>
      <c r="AB253">
        <f t="shared" si="148"/>
        <v>0.68650497725234949</v>
      </c>
      <c r="AC253">
        <v>1</v>
      </c>
    </row>
    <row r="254" spans="23:29">
      <c r="W254">
        <f t="shared" si="157"/>
        <v>2.3678483037889322</v>
      </c>
      <c r="X254">
        <f t="shared" si="151"/>
        <v>2.3678483037889322</v>
      </c>
      <c r="Y254">
        <f t="shared" si="158"/>
        <v>3.1370893354701468</v>
      </c>
      <c r="AA254">
        <f t="shared" si="156"/>
        <v>0.7692410316812146</v>
      </c>
      <c r="AB254">
        <f t="shared" si="148"/>
        <v>0.7692410316812146</v>
      </c>
      <c r="AC254">
        <v>1</v>
      </c>
    </row>
    <row r="255" spans="23:29">
      <c r="W255">
        <f t="shared" si="157"/>
        <v>1.9658930511319654</v>
      </c>
      <c r="X255">
        <f t="shared" si="151"/>
        <v>1.9658930511319654</v>
      </c>
      <c r="Y255">
        <f t="shared" si="158"/>
        <v>2.7635753665451066</v>
      </c>
      <c r="AA255">
        <f t="shared" si="156"/>
        <v>0.79768231541314116</v>
      </c>
      <c r="AB255">
        <f t="shared" si="148"/>
        <v>0.79768231541314116</v>
      </c>
      <c r="AC255">
        <v>1</v>
      </c>
    </row>
    <row r="256" spans="23:29">
      <c r="W256">
        <f t="shared" si="157"/>
        <v>1.6217638927094846</v>
      </c>
      <c r="X256">
        <f t="shared" si="151"/>
        <v>1.6217638927094846</v>
      </c>
      <c r="Y256">
        <f t="shared" si="158"/>
        <v>2.4055567700902181</v>
      </c>
      <c r="AA256">
        <f t="shared" si="156"/>
        <v>0.78379287738073344</v>
      </c>
      <c r="AB256">
        <f t="shared" si="148"/>
        <v>0.78379287738073344</v>
      </c>
      <c r="AC256">
        <v>1</v>
      </c>
    </row>
    <row r="257" spans="23:29">
      <c r="W257">
        <f t="shared" si="157"/>
        <v>1.3306101210852783</v>
      </c>
      <c r="X257">
        <f t="shared" si="151"/>
        <v>1.3306101210852783</v>
      </c>
      <c r="Y257">
        <f t="shared" si="158"/>
        <v>2.0702999925222185</v>
      </c>
      <c r="AA257">
        <f t="shared" si="156"/>
        <v>0.73968987143694021</v>
      </c>
      <c r="AB257">
        <f t="shared" si="148"/>
        <v>0.73968987143694021</v>
      </c>
      <c r="AC257">
        <v>1</v>
      </c>
    </row>
    <row r="258" spans="23:29">
      <c r="W258">
        <f t="shared" si="157"/>
        <v>1.0867345584435792</v>
      </c>
      <c r="X258">
        <f t="shared" si="151"/>
        <v>1.0867345584435792</v>
      </c>
      <c r="Y258">
        <f t="shared" si="158"/>
        <v>1.7631435424176372</v>
      </c>
      <c r="AA258">
        <f t="shared" si="156"/>
        <v>0.67640898397405791</v>
      </c>
      <c r="AB258">
        <f t="shared" si="148"/>
        <v>0.67640898397405791</v>
      </c>
      <c r="AC258">
        <v>1</v>
      </c>
    </row>
    <row r="259" spans="23:29">
      <c r="W259">
        <f t="shared" si="157"/>
        <v>0.88417008032143485</v>
      </c>
      <c r="X259">
        <f t="shared" si="151"/>
        <v>0.88417008032143485</v>
      </c>
      <c r="Y259">
        <f t="shared" si="158"/>
        <v>1.4873149326964372</v>
      </c>
      <c r="AA259">
        <f t="shared" si="156"/>
        <v>0.60314485237500237</v>
      </c>
      <c r="AB259">
        <f t="shared" si="148"/>
        <v>0.60314485237500237</v>
      </c>
      <c r="AC259">
        <v>1</v>
      </c>
    </row>
    <row r="260" spans="23:29">
      <c r="W260">
        <f t="shared" si="157"/>
        <v>0.71709036963745676</v>
      </c>
      <c r="X260">
        <f t="shared" si="151"/>
        <v>0.71709036963745676</v>
      </c>
      <c r="Y260">
        <f t="shared" si="158"/>
        <v>1.2440406390484029</v>
      </c>
      <c r="AA260">
        <f t="shared" si="156"/>
        <v>0.52695026941094614</v>
      </c>
      <c r="AB260">
        <f t="shared" si="148"/>
        <v>0.52695026941094614</v>
      </c>
      <c r="AC260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C260"/>
  <sheetViews>
    <sheetView topLeftCell="AI61" zoomScale="80" zoomScaleNormal="80" workbookViewId="0">
      <selection activeCell="AI68" sqref="AI68"/>
    </sheetView>
  </sheetViews>
  <sheetFormatPr defaultRowHeight="14.5"/>
  <cols>
    <col min="3" max="3" width="10.81640625" bestFit="1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1.2425318710750892</v>
      </c>
      <c r="BW1" t="s">
        <v>38</v>
      </c>
      <c r="CN1" t="s">
        <v>35</v>
      </c>
      <c r="CQ1" t="s">
        <v>40</v>
      </c>
      <c r="CR1">
        <f>SUM(CN4:DC18)</f>
        <v>2.9846650505836916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T3" t="s">
        <v>32</v>
      </c>
      <c r="U3" t="s">
        <v>33</v>
      </c>
      <c r="V3" t="s">
        <v>31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13.151003698459908</v>
      </c>
      <c r="E4">
        <f>'Raw data and fitting summary'!E6</f>
        <v>13.035014676702176</v>
      </c>
      <c r="F4">
        <f>'Raw data and fitting summary'!F6</f>
        <v>12.892874207685152</v>
      </c>
      <c r="G4">
        <f>'Raw data and fitting summary'!G6</f>
        <v>12.719499297808412</v>
      </c>
      <c r="H4">
        <f>'Raw data and fitting summary'!H6</f>
        <v>12.509229414667967</v>
      </c>
      <c r="I4">
        <f>'Raw data and fitting summary'!I6</f>
        <v>12.255970479300588</v>
      </c>
      <c r="J4">
        <f>'Raw data and fitting summary'!J6</f>
        <v>11.953461738212136</v>
      </c>
      <c r="K4">
        <f>'Raw data and fitting summary'!K6</f>
        <v>11.595697351680682</v>
      </c>
      <c r="L4">
        <f>'Raw data and fitting summary'!L6</f>
        <v>11.177521511283448</v>
      </c>
      <c r="M4">
        <f>'Raw data and fitting summary'!M6</f>
        <v>10.695386613544416</v>
      </c>
      <c r="N4">
        <f>'Raw data and fitting summary'!N6</f>
        <v>10.148215995670094</v>
      </c>
      <c r="O4">
        <f>'Raw data and fitting summary'!O6</f>
        <v>9.5382508315398162</v>
      </c>
      <c r="P4">
        <f>'Raw data and fitting summary'!P6</f>
        <v>8.8717015468607823</v>
      </c>
      <c r="Q4">
        <f>'Raw data and fitting summary'!Q6</f>
        <v>8.1589958158995817</v>
      </c>
      <c r="R4">
        <f>'Raw data and fitting summary'!R6</f>
        <v>7.414448669201521</v>
      </c>
      <c r="T4">
        <f>'Raw data and fitting summary'!D41</f>
        <v>9.3322057548830245E-2</v>
      </c>
      <c r="U4">
        <f>'Raw data and fitting summary'!F41</f>
        <v>14.74677573922834</v>
      </c>
      <c r="V4">
        <f>'Raw data and fitting summary'!H41</f>
        <v>0.11473359014728768</v>
      </c>
      <c r="X4">
        <f>($U$4*B4/(B4+$T$4*(1+$C$3/$V$4)))*C20</f>
        <v>13.488043744667353</v>
      </c>
      <c r="Y4">
        <f t="shared" ref="Y4:Y18" si="4">($U$4*B4/(B4+$T$4*(1+$D$3/$V$4)))*D20</f>
        <v>13.060705209322871</v>
      </c>
      <c r="Z4">
        <f t="shared" ref="Z4:Z18" si="5">($U$4*B4/(B4+$T$4*(1+$E$3/$V$4)))*E20</f>
        <v>12.958068347128807</v>
      </c>
      <c r="AA4">
        <f t="shared" ref="AA4:AA18" si="6">($U$4*B4/(B4+$T$4*(1+$F$3/$V$4)))*F20</f>
        <v>12.832018670745249</v>
      </c>
      <c r="AB4">
        <f t="shared" ref="AB4:AB18" si="7">($U$4*B4/(B4+$T$4*(1+$G$3/$V$4)))*G20</f>
        <v>12.677863690560255</v>
      </c>
      <c r="AC4">
        <f t="shared" ref="AC4:AC18" si="8">($U$4*B4/(B4+$T$4*(1+$H$3/$V$4)))*H20</f>
        <v>12.490301408320331</v>
      </c>
      <c r="AD4">
        <f t="shared" ref="AD4:AD18" si="9">($U$4*B4/(B4+$T$4*(1+$I$3/$V$4)))*I20</f>
        <v>12.26351121248849</v>
      </c>
      <c r="AE4">
        <f t="shared" ref="AE4:AE18" si="10">($U$4*B4/(B4+$T$4*(1+$J$3/$V$4)))*J20</f>
        <v>11.991348027770011</v>
      </c>
      <c r="AF4">
        <f t="shared" ref="AF4:AF18" si="11">($U$4*B4/(B4+$T$4*(1+$K$3/$V$4)))*K20</f>
        <v>11.667673280063678</v>
      </c>
      <c r="AG4">
        <f t="shared" ref="AG4:AG18" si="12">($U$4*B4/(B4+$T$4*(1+$L$3/$V$4)))*L20</f>
        <v>11.2868499258333</v>
      </c>
      <c r="AH4">
        <f t="shared" ref="AH4:AH18" si="13">($U$4*B4/(B4+$T$4*(1+$M$3/$V$4)))*M20</f>
        <v>10.844409074591685</v>
      </c>
      <c r="AI4">
        <f t="shared" ref="AI4:AI18" si="14">($U$4*B4/(B4+$T$4*(1+$N$3/$V$4)))*N20</f>
        <v>10.33785821890109</v>
      </c>
      <c r="AJ4">
        <f t="shared" ref="AJ4:AJ18" si="15">($U$4*B4/(B4+$T$4*(1+$O$3/$V$4)))*O20</f>
        <v>9.7675460454476593</v>
      </c>
      <c r="AK4">
        <f t="shared" ref="AK4:AK18" si="16">($U$4*B4/(B4+$T$4*(1+$P$3/$V$4)))*P20</f>
        <v>9.1374359620798273</v>
      </c>
      <c r="AL4">
        <f t="shared" ref="AL4:AL18" si="17">($U$4*B4/(B4+$T$4*(1+$Q$3/$V$4)))*Q20</f>
        <v>8.4555920066668389</v>
      </c>
      <c r="AM4">
        <f t="shared" ref="AM4:AM18" si="18">($U$4*B4/(B4+$T$4*(1+$R$3/$V$4)))*R20</f>
        <v>7.7341776134865254</v>
      </c>
      <c r="AO4">
        <f>IFERROR(X4, 0)</f>
        <v>13.488043744667353</v>
      </c>
      <c r="AP4">
        <f t="shared" ref="AP4:BD18" si="19">IFERROR(Y4, 0)</f>
        <v>13.060705209322871</v>
      </c>
      <c r="AQ4">
        <f t="shared" si="19"/>
        <v>12.958068347128807</v>
      </c>
      <c r="AR4">
        <f t="shared" si="19"/>
        <v>12.832018670745249</v>
      </c>
      <c r="AS4">
        <f t="shared" si="19"/>
        <v>12.677863690560255</v>
      </c>
      <c r="AT4">
        <f t="shared" si="19"/>
        <v>12.490301408320331</v>
      </c>
      <c r="AU4">
        <f t="shared" si="19"/>
        <v>12.26351121248849</v>
      </c>
      <c r="AV4">
        <f t="shared" si="19"/>
        <v>11.991348027770011</v>
      </c>
      <c r="AW4">
        <f t="shared" si="19"/>
        <v>11.667673280063678</v>
      </c>
      <c r="AX4">
        <f t="shared" si="19"/>
        <v>11.2868499258333</v>
      </c>
      <c r="AY4">
        <f t="shared" si="19"/>
        <v>10.844409074591685</v>
      </c>
      <c r="AZ4">
        <f t="shared" si="19"/>
        <v>10.33785821890109</v>
      </c>
      <c r="BA4">
        <f t="shared" si="19"/>
        <v>9.7675460454476593</v>
      </c>
      <c r="BB4">
        <f t="shared" si="19"/>
        <v>9.1374359620798273</v>
      </c>
      <c r="BC4">
        <f t="shared" si="19"/>
        <v>8.4555920066668389</v>
      </c>
      <c r="BD4">
        <f t="shared" si="19"/>
        <v>7.7341776134865254</v>
      </c>
      <c r="BF4">
        <f>(C4-AO4)^2</f>
        <v>2.1998790272796827E-2</v>
      </c>
      <c r="BG4">
        <f>(D4-AP4)^2</f>
        <v>8.1538171404316444E-3</v>
      </c>
      <c r="BH4">
        <f t="shared" ref="BH4:BU4" si="20">(E4-AQ4)^2</f>
        <v>5.9207376348135209E-3</v>
      </c>
      <c r="BI4">
        <f t="shared" si="20"/>
        <v>3.7033963762438281E-3</v>
      </c>
      <c r="BJ4">
        <f t="shared" si="20"/>
        <v>1.7335237909227802E-3</v>
      </c>
      <c r="BK4">
        <f t="shared" si="20"/>
        <v>3.5826942429614979E-4</v>
      </c>
      <c r="BL4">
        <f t="shared" si="20"/>
        <v>5.68626570111274E-5</v>
      </c>
      <c r="BM4">
        <f t="shared" si="20"/>
        <v>1.4353709364631389E-3</v>
      </c>
      <c r="BN4">
        <f t="shared" si="20"/>
        <v>5.1805342665940963E-3</v>
      </c>
      <c r="BO4">
        <f t="shared" si="20"/>
        <v>1.1952702227984262E-2</v>
      </c>
      <c r="BP4">
        <f t="shared" si="20"/>
        <v>2.2207693896584613E-2</v>
      </c>
      <c r="BQ4">
        <f t="shared" si="20"/>
        <v>3.5964172831994753E-2</v>
      </c>
      <c r="BR4">
        <f t="shared" si="20"/>
        <v>5.257629512104349E-2</v>
      </c>
      <c r="BS4">
        <f t="shared" si="20"/>
        <v>7.0614779431807842E-2</v>
      </c>
      <c r="BT4">
        <f t="shared" si="20"/>
        <v>8.7969300377647219E-2</v>
      </c>
      <c r="BU4">
        <f t="shared" si="20"/>
        <v>0.10222659781360346</v>
      </c>
      <c r="BW4">
        <f>ABS((AO4-C4)/AO4)</f>
        <v>1.0996397587672558E-2</v>
      </c>
      <c r="BX4">
        <f t="shared" ref="BX4:CJ4" si="21">ABS((AP4-D4)/AP4)</f>
        <v>6.9137529474734092E-3</v>
      </c>
      <c r="BY4">
        <f t="shared" si="21"/>
        <v>5.9381018460531922E-3</v>
      </c>
      <c r="BZ4">
        <f t="shared" si="21"/>
        <v>4.7424757165170249E-3</v>
      </c>
      <c r="CA4">
        <f t="shared" si="21"/>
        <v>3.2841185442905652E-3</v>
      </c>
      <c r="CB4">
        <f t="shared" si="21"/>
        <v>1.5154163001244521E-3</v>
      </c>
      <c r="CC4">
        <f t="shared" si="21"/>
        <v>6.1489185741706487E-4</v>
      </c>
      <c r="CD4">
        <f t="shared" si="21"/>
        <v>3.159468766158433E-3</v>
      </c>
      <c r="CE4">
        <f t="shared" si="21"/>
        <v>6.1688330359729333E-3</v>
      </c>
      <c r="CF4">
        <f t="shared" si="21"/>
        <v>9.6863531692417924E-3</v>
      </c>
      <c r="CG4">
        <f t="shared" si="21"/>
        <v>1.3741870121482794E-2</v>
      </c>
      <c r="CH4">
        <f t="shared" si="21"/>
        <v>1.8344440329454863E-2</v>
      </c>
      <c r="CI4">
        <f t="shared" si="21"/>
        <v>2.347521197657524E-2</v>
      </c>
      <c r="CJ4">
        <f t="shared" si="21"/>
        <v>2.9081945561297225E-2</v>
      </c>
      <c r="CK4">
        <f>ABS((BC4-Q4)/BC4)</f>
        <v>3.507692785240879E-2</v>
      </c>
      <c r="CL4">
        <f>ABS((BD4-R4)/BD4)</f>
        <v>4.1339746804815405E-2</v>
      </c>
      <c r="CN4">
        <f>IFERROR(BW4, 0)</f>
        <v>1.0996397587672558E-2</v>
      </c>
      <c r="CO4">
        <f t="shared" ref="CO4:DC4" si="22">IFERROR(BX4, 0)</f>
        <v>6.9137529474734092E-3</v>
      </c>
      <c r="CP4">
        <f t="shared" si="22"/>
        <v>5.9381018460531922E-3</v>
      </c>
      <c r="CQ4">
        <f t="shared" si="22"/>
        <v>4.7424757165170249E-3</v>
      </c>
      <c r="CR4">
        <f t="shared" si="22"/>
        <v>3.2841185442905652E-3</v>
      </c>
      <c r="CS4">
        <f t="shared" si="22"/>
        <v>1.5154163001244521E-3</v>
      </c>
      <c r="CT4">
        <f t="shared" si="22"/>
        <v>6.1489185741706487E-4</v>
      </c>
      <c r="CU4">
        <f t="shared" si="22"/>
        <v>3.159468766158433E-3</v>
      </c>
      <c r="CV4">
        <f t="shared" si="22"/>
        <v>6.1688330359729333E-3</v>
      </c>
      <c r="CW4">
        <f t="shared" si="22"/>
        <v>9.6863531692417924E-3</v>
      </c>
      <c r="CX4">
        <f t="shared" si="22"/>
        <v>1.3741870121482794E-2</v>
      </c>
      <c r="CY4">
        <f t="shared" si="22"/>
        <v>1.8344440329454863E-2</v>
      </c>
      <c r="CZ4">
        <f t="shared" si="22"/>
        <v>2.347521197657524E-2</v>
      </c>
      <c r="DA4">
        <f t="shared" si="22"/>
        <v>2.9081945561297225E-2</v>
      </c>
      <c r="DB4">
        <f t="shared" si="22"/>
        <v>3.507692785240879E-2</v>
      </c>
      <c r="DC4">
        <f t="shared" si="22"/>
        <v>4.1339746804815405E-2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12.776231340023458</v>
      </c>
      <c r="E5">
        <f>'Raw data and fitting summary'!E7</f>
        <v>12.644154768302091</v>
      </c>
      <c r="F5">
        <f>'Raw data and fitting summary'!F7</f>
        <v>12.482850154113734</v>
      </c>
      <c r="G5">
        <f>'Raw data and fitting summary'!G7</f>
        <v>12.286916113876226</v>
      </c>
      <c r="H5">
        <f>'Raw data and fitting summary'!H7</f>
        <v>12.050481770855404</v>
      </c>
      <c r="I5">
        <f>'Raw data and fitting summary'!I7</f>
        <v>11.767434183444381</v>
      </c>
      <c r="J5">
        <f>'Raw data and fitting summary'!J7</f>
        <v>11.431789870204465</v>
      </c>
      <c r="K5">
        <f>'Raw data and fitting summary'!K7</f>
        <v>11.038233360978353</v>
      </c>
      <c r="L5">
        <f>'Raw data and fitting summary'!L7</f>
        <v>10.582821486579244</v>
      </c>
      <c r="M5">
        <f>'Raw data and fitting summary'!M7</f>
        <v>10.063809714518101</v>
      </c>
      <c r="N5">
        <f>'Raw data and fitting summary'!N7</f>
        <v>9.4824987113527381</v>
      </c>
      <c r="O5">
        <f>'Raw data and fitting summary'!O7</f>
        <v>8.8439385006122713</v>
      </c>
      <c r="P5">
        <f>'Raw data and fitting summary'!P7</f>
        <v>8.1572892700271904</v>
      </c>
      <c r="Q5">
        <f>'Raw data and fitting summary'!Q7</f>
        <v>7.4356530028598655</v>
      </c>
      <c r="R5">
        <f>'Raw data and fitting summary'!R7</f>
        <v>6.6952789699570818</v>
      </c>
      <c r="X5">
        <f t="shared" ref="X5:X18" si="23">($U$4*B5/(B5+$T$4*(1+$C$3/$V$4)))*C21</f>
        <v>13.206234517205806</v>
      </c>
      <c r="Y5">
        <f t="shared" si="4"/>
        <v>12.697756167964316</v>
      </c>
      <c r="Z5">
        <f t="shared" si="5"/>
        <v>12.576696342268047</v>
      </c>
      <c r="AA5">
        <f t="shared" si="6"/>
        <v>12.428579458174886</v>
      </c>
      <c r="AB5">
        <f t="shared" si="7"/>
        <v>12.24826826186459</v>
      </c>
      <c r="AC5">
        <f t="shared" si="8"/>
        <v>12.030105486375328</v>
      </c>
      <c r="AD5">
        <f t="shared" si="9"/>
        <v>11.768092954653159</v>
      </c>
      <c r="AE5">
        <f t="shared" si="10"/>
        <v>11.456201633610558</v>
      </c>
      <c r="AF5">
        <f t="shared" si="11"/>
        <v>11.088840383021976</v>
      </c>
      <c r="AG5">
        <f t="shared" si="12"/>
        <v>10.661493296714154</v>
      </c>
      <c r="AH5">
        <f t="shared" si="13"/>
        <v>10.1715005459456</v>
      </c>
      <c r="AI5">
        <f t="shared" si="14"/>
        <v>9.6189051382367445</v>
      </c>
      <c r="AJ5">
        <f t="shared" si="15"/>
        <v>9.0072264634192969</v>
      </c>
      <c r="AK5">
        <f t="shared" si="16"/>
        <v>8.343971479612053</v>
      </c>
      <c r="AL5">
        <f t="shared" si="17"/>
        <v>7.6406857709292453</v>
      </c>
      <c r="AM5">
        <f t="shared" si="18"/>
        <v>6.9124060213914911</v>
      </c>
      <c r="AO5">
        <f t="shared" ref="AO5:AO18" si="24">IFERROR(X5, 0)</f>
        <v>13.206234517205806</v>
      </c>
      <c r="AP5">
        <f t="shared" si="19"/>
        <v>12.697756167964316</v>
      </c>
      <c r="AQ5">
        <f t="shared" si="19"/>
        <v>12.576696342268047</v>
      </c>
      <c r="AR5">
        <f t="shared" si="19"/>
        <v>12.428579458174886</v>
      </c>
      <c r="AS5">
        <f t="shared" si="19"/>
        <v>12.24826826186459</v>
      </c>
      <c r="AT5">
        <f t="shared" si="19"/>
        <v>12.030105486375328</v>
      </c>
      <c r="AU5">
        <f t="shared" si="19"/>
        <v>11.768092954653159</v>
      </c>
      <c r="AV5">
        <f t="shared" si="19"/>
        <v>11.456201633610558</v>
      </c>
      <c r="AW5">
        <f t="shared" si="19"/>
        <v>11.088840383021976</v>
      </c>
      <c r="AX5">
        <f t="shared" si="19"/>
        <v>10.661493296714154</v>
      </c>
      <c r="AY5">
        <f t="shared" si="19"/>
        <v>10.1715005459456</v>
      </c>
      <c r="AZ5">
        <f t="shared" si="19"/>
        <v>9.6189051382367445</v>
      </c>
      <c r="BA5">
        <f t="shared" si="19"/>
        <v>9.0072264634192969</v>
      </c>
      <c r="BB5">
        <f t="shared" si="19"/>
        <v>8.343971479612053</v>
      </c>
      <c r="BC5">
        <f t="shared" si="19"/>
        <v>7.6406857709292453</v>
      </c>
      <c r="BD5">
        <f t="shared" si="19"/>
        <v>6.9124060213914911</v>
      </c>
      <c r="BF5">
        <f t="shared" ref="BF5:BF18" si="25">(C5-AO5)^2</f>
        <v>1.6154109061018818E-2</v>
      </c>
      <c r="BG5">
        <f t="shared" ref="BG5:BG18" si="26">(D5-AP5)^2</f>
        <v>6.1583526297118206E-3</v>
      </c>
      <c r="BH5">
        <f t="shared" ref="BH5:BH18" si="27">(E5-AQ5)^2</f>
        <v>4.5506392429905639E-3</v>
      </c>
      <c r="BI5">
        <f t="shared" ref="BI5:BI18" si="28">(F5-AR5)^2</f>
        <v>2.9453084376869568E-3</v>
      </c>
      <c r="BJ5">
        <f t="shared" ref="BJ5:BJ18" si="29">(G5-AS5)^2</f>
        <v>1.4936564651132831E-3</v>
      </c>
      <c r="BK5">
        <f t="shared" ref="BK5:BK18" si="30">(H5-AT5)^2</f>
        <v>4.1519296921297257E-4</v>
      </c>
      <c r="BL5">
        <f t="shared" ref="BL5:BL18" si="31">(I5-AU5)^2</f>
        <v>4.3397950551511629E-7</v>
      </c>
      <c r="BM5">
        <f t="shared" ref="BM5:BM18" si="32">(J5-AV5)^2</f>
        <v>5.9593419259504885E-4</v>
      </c>
      <c r="BN5">
        <f t="shared" ref="BN5:BN18" si="33">(K5-AW5)^2</f>
        <v>2.5610706801237663E-3</v>
      </c>
      <c r="BO5">
        <f t="shared" ref="BO5:BO18" si="34">(L5-AX5)^2</f>
        <v>6.1892537099033597E-3</v>
      </c>
      <c r="BP5">
        <f t="shared" ref="BP5:BP18" si="35">(M5-AY5)^2</f>
        <v>1.1597315173546036E-2</v>
      </c>
      <c r="BQ5">
        <f t="shared" ref="BQ5:BQ18" si="36">(N5-AZ5)^2</f>
        <v>1.8606713295261781E-2</v>
      </c>
      <c r="BR5">
        <f t="shared" ref="BR5:BR18" si="37">(O5-BA5)^2</f>
        <v>2.6662958797668584E-2</v>
      </c>
      <c r="BS5">
        <f t="shared" ref="BS5:BS18" si="38">(P5-BB5)^2</f>
        <v>3.4850247375486559E-2</v>
      </c>
      <c r="BT5">
        <f t="shared" ref="BT5:BT18" si="39">(Q5-BC5)^2</f>
        <v>4.203843598219207E-2</v>
      </c>
      <c r="BU5">
        <f t="shared" ref="BU5:BU18" si="40">(R5-BD5)^2</f>
        <v>4.7144156464600601E-2</v>
      </c>
      <c r="BW5">
        <f t="shared" ref="BW5:BW18" si="41">ABS((AO5-C5)/AO5)</f>
        <v>9.6241525895920822E-3</v>
      </c>
      <c r="BX5">
        <f t="shared" ref="BX5:BX18" si="42">ABS((AP5-D5)/AP5)</f>
        <v>6.1802393289870708E-3</v>
      </c>
      <c r="BY5">
        <f t="shared" ref="BY5:BY18" si="43">ABS((AQ5-E5)/AQ5)</f>
        <v>5.3637635988179203E-3</v>
      </c>
      <c r="BZ5">
        <f t="shared" ref="BZ5:BZ18" si="44">ABS((AR5-F5)/AR5)</f>
        <v>4.3666048981287316E-3</v>
      </c>
      <c r="CA5">
        <f t="shared" ref="CA5:CA18" si="45">ABS((AS5-G5)/AS5)</f>
        <v>3.155372758446759E-3</v>
      </c>
      <c r="CB5">
        <f t="shared" ref="CB5:CB18" si="46">ABS((AT5-H5)/AT5)</f>
        <v>1.6937743815424386E-3</v>
      </c>
      <c r="CC5">
        <f t="shared" ref="CC5:CC18" si="47">ABS((AU5-I5)/AU5)</f>
        <v>5.5979436202340511E-5</v>
      </c>
      <c r="CD5">
        <f t="shared" ref="CD5:CD18" si="48">ABS((AV5-J5)/AV5)</f>
        <v>2.1308775968531105E-3</v>
      </c>
      <c r="CE5">
        <f t="shared" ref="CE5:CE18" si="49">ABS((AW5-K5)/AW5)</f>
        <v>4.5637794661655675E-3</v>
      </c>
      <c r="CF5">
        <f t="shared" ref="CF5:CF18" si="50">ABS((AX5-L5)/AX5)</f>
        <v>7.379061070099501E-3</v>
      </c>
      <c r="CG5">
        <f t="shared" ref="CG5:CG18" si="51">ABS((AY5-M5)/AY5)</f>
        <v>1.0587506822719989E-2</v>
      </c>
      <c r="CH5">
        <f t="shared" ref="CH5:CH18" si="52">ABS((AZ5-N5)/AZ5)</f>
        <v>1.4181076216436338E-2</v>
      </c>
      <c r="CI5">
        <f t="shared" ref="CI5:CI18" si="53">ABS((BA5-O5)/BA5)</f>
        <v>1.8128550833065069E-2</v>
      </c>
      <c r="CJ5">
        <f t="shared" ref="CJ5:CJ18" si="54">ABS((BB5-P5)/BB5)</f>
        <v>2.2373303892637735E-2</v>
      </c>
      <c r="CK5">
        <f t="shared" ref="CK5:CK18" si="55">ABS((BC5-Q5)/BC5)</f>
        <v>2.6834341080937303E-2</v>
      </c>
      <c r="CL5">
        <f t="shared" ref="CL5:CL18" si="56">ABS((BD5-R5)/BD5)</f>
        <v>3.1411212067473548E-2</v>
      </c>
      <c r="CN5">
        <f t="shared" ref="CN5:CN18" si="57">IFERROR(BW5, 0)</f>
        <v>9.6241525895920822E-3</v>
      </c>
      <c r="CO5">
        <f t="shared" ref="CO5:CO18" si="58">IFERROR(BX5, 0)</f>
        <v>6.1802393289870708E-3</v>
      </c>
      <c r="CP5">
        <f t="shared" ref="CP5:CP18" si="59">IFERROR(BY5, 0)</f>
        <v>5.3637635988179203E-3</v>
      </c>
      <c r="CQ5">
        <f t="shared" ref="CQ5:CQ18" si="60">IFERROR(BZ5, 0)</f>
        <v>4.3666048981287316E-3</v>
      </c>
      <c r="CR5">
        <f t="shared" ref="CR5:CR18" si="61">IFERROR(CA5, 0)</f>
        <v>3.155372758446759E-3</v>
      </c>
      <c r="CS5">
        <f t="shared" ref="CS5:CS18" si="62">IFERROR(CB5, 0)</f>
        <v>1.6937743815424386E-3</v>
      </c>
      <c r="CT5">
        <f t="shared" ref="CT5:CT18" si="63">IFERROR(CC5, 0)</f>
        <v>5.5979436202340511E-5</v>
      </c>
      <c r="CU5">
        <f t="shared" ref="CU5:CU18" si="64">IFERROR(CD5, 0)</f>
        <v>2.1308775968531105E-3</v>
      </c>
      <c r="CV5">
        <f t="shared" ref="CV5:CV18" si="65">IFERROR(CE5, 0)</f>
        <v>4.5637794661655675E-3</v>
      </c>
      <c r="CW5">
        <f t="shared" ref="CW5:CW18" si="66">IFERROR(CF5, 0)</f>
        <v>7.379061070099501E-3</v>
      </c>
      <c r="CX5">
        <f t="shared" ref="CX5:CX18" si="67">IFERROR(CG5, 0)</f>
        <v>1.0587506822719989E-2</v>
      </c>
      <c r="CY5">
        <f t="shared" ref="CY5:CY18" si="68">IFERROR(CH5, 0)</f>
        <v>1.4181076216436338E-2</v>
      </c>
      <c r="CZ5">
        <f t="shared" ref="CZ5:CZ18" si="69">IFERROR(CI5, 0)</f>
        <v>1.8128550833065069E-2</v>
      </c>
      <c r="DA5">
        <f t="shared" ref="DA5:DA18" si="70">IFERROR(CJ5, 0)</f>
        <v>2.2373303892637735E-2</v>
      </c>
      <c r="DB5">
        <f t="shared" ref="DB5:DB18" si="71">IFERROR(CK5, 0)</f>
        <v>2.6834341080937303E-2</v>
      </c>
      <c r="DC5">
        <f t="shared" ref="DC5:DC18" si="72">IFERROR(CL5, 0)</f>
        <v>3.1411212067473548E-2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12.336770530306541</v>
      </c>
      <c r="E6">
        <f>'Raw data and fitting summary'!E8</f>
        <v>12.187351754593738</v>
      </c>
      <c r="F6">
        <f>'Raw data and fitting summary'!F8</f>
        <v>12.00559218454309</v>
      </c>
      <c r="G6">
        <f>'Raw data and fitting summary'!G8</f>
        <v>11.785877106295818</v>
      </c>
      <c r="H6">
        <f>'Raw data and fitting summary'!H8</f>
        <v>11.522289449694545</v>
      </c>
      <c r="I6">
        <f>'Raw data and fitting summary'!I8</f>
        <v>11.20893383600284</v>
      </c>
      <c r="J6">
        <f>'Raw data and fitting summary'!J8</f>
        <v>10.840419161273189</v>
      </c>
      <c r="K6">
        <f>'Raw data and fitting summary'!K8</f>
        <v>10.412505891609422</v>
      </c>
      <c r="L6">
        <f>'Raw data and fitting summary'!L8</f>
        <v>9.9228874605132678</v>
      </c>
      <c r="M6">
        <f>'Raw data and fitting summary'!M8</f>
        <v>9.3720216796489169</v>
      </c>
      <c r="N6">
        <f>'Raw data and fitting summary'!N8</f>
        <v>8.7638676970578118</v>
      </c>
      <c r="O6">
        <f>'Raw data and fitting summary'!O8</f>
        <v>8.1063385331684348</v>
      </c>
      <c r="P6">
        <f>'Raw data and fitting summary'!P8</f>
        <v>7.4112784455318552</v>
      </c>
      <c r="Q6">
        <f>'Raw data and fitting summary'!Q8</f>
        <v>6.6938425230637204</v>
      </c>
      <c r="R6">
        <f>'Raw data and fitting summary'!R8</f>
        <v>5.9712918660287091</v>
      </c>
      <c r="X6">
        <f t="shared" si="23"/>
        <v>12.870111264146296</v>
      </c>
      <c r="Y6">
        <f t="shared" si="4"/>
        <v>12.271484808945955</v>
      </c>
      <c r="Z6">
        <f t="shared" si="5"/>
        <v>12.130429386144078</v>
      </c>
      <c r="AA6">
        <f t="shared" si="6"/>
        <v>11.958605621706358</v>
      </c>
      <c r="AB6">
        <f t="shared" si="7"/>
        <v>11.750551973112165</v>
      </c>
      <c r="AC6">
        <f t="shared" si="8"/>
        <v>11.500448578645951</v>
      </c>
      <c r="AD6">
        <f t="shared" si="9"/>
        <v>11.202403107072703</v>
      </c>
      <c r="AE6">
        <f t="shared" si="10"/>
        <v>10.850888747478917</v>
      </c>
      <c r="AF6">
        <f t="shared" si="11"/>
        <v>10.441346784348735</v>
      </c>
      <c r="AG6">
        <f t="shared" si="12"/>
        <v>9.9709341700817813</v>
      </c>
      <c r="AH6">
        <f t="shared" si="13"/>
        <v>9.4393471010829781</v>
      </c>
      <c r="AI6">
        <f t="shared" si="14"/>
        <v>8.8495918540700735</v>
      </c>
      <c r="AJ6">
        <f t="shared" si="15"/>
        <v>8.2085227093723532</v>
      </c>
      <c r="AK6">
        <f t="shared" si="16"/>
        <v>7.5269521809782756</v>
      </c>
      <c r="AL6">
        <f t="shared" si="17"/>
        <v>6.8191881536305363</v>
      </c>
      <c r="AM6">
        <f t="shared" si="18"/>
        <v>6.1019727543041906</v>
      </c>
      <c r="AO6">
        <f t="shared" si="24"/>
        <v>12.870111264146296</v>
      </c>
      <c r="AP6">
        <f t="shared" si="19"/>
        <v>12.271484808945955</v>
      </c>
      <c r="AQ6">
        <f t="shared" si="19"/>
        <v>12.130429386144078</v>
      </c>
      <c r="AR6">
        <f t="shared" si="19"/>
        <v>11.958605621706358</v>
      </c>
      <c r="AS6">
        <f t="shared" si="19"/>
        <v>11.750551973112165</v>
      </c>
      <c r="AT6">
        <f t="shared" si="19"/>
        <v>11.500448578645951</v>
      </c>
      <c r="AU6">
        <f t="shared" si="19"/>
        <v>11.202403107072703</v>
      </c>
      <c r="AV6">
        <f t="shared" si="19"/>
        <v>10.850888747478917</v>
      </c>
      <c r="AW6">
        <f t="shared" si="19"/>
        <v>10.441346784348735</v>
      </c>
      <c r="AX6">
        <f t="shared" si="19"/>
        <v>9.9709341700817813</v>
      </c>
      <c r="AY6">
        <f t="shared" si="19"/>
        <v>9.4393471010829781</v>
      </c>
      <c r="AZ6">
        <f t="shared" si="19"/>
        <v>8.8495918540700735</v>
      </c>
      <c r="BA6">
        <f t="shared" si="19"/>
        <v>8.2085227093723532</v>
      </c>
      <c r="BB6">
        <f t="shared" si="19"/>
        <v>7.5269521809782756</v>
      </c>
      <c r="BC6">
        <f t="shared" si="19"/>
        <v>6.8191881536305363</v>
      </c>
      <c r="BD6">
        <f t="shared" si="19"/>
        <v>6.1019727543041906</v>
      </c>
      <c r="BF6">
        <f t="shared" si="25"/>
        <v>1.058053114274431E-2</v>
      </c>
      <c r="BG6">
        <f t="shared" si="26"/>
        <v>4.262225413572158E-3</v>
      </c>
      <c r="BH6">
        <f t="shared" si="27"/>
        <v>3.240156029918877E-3</v>
      </c>
      <c r="BI6">
        <f t="shared" si="28"/>
        <v>2.2077370872101935E-3</v>
      </c>
      <c r="BJ6">
        <f t="shared" si="29"/>
        <v>1.2478650344428098E-3</v>
      </c>
      <c r="BK6">
        <f t="shared" si="30"/>
        <v>4.7702364816132136E-4</v>
      </c>
      <c r="BL6">
        <f t="shared" si="31"/>
        <v>4.2650420358932104E-5</v>
      </c>
      <c r="BM6">
        <f t="shared" si="32"/>
        <v>1.0961223531917046E-4</v>
      </c>
      <c r="BN6">
        <f t="shared" si="33"/>
        <v>8.3179709400052568E-4</v>
      </c>
      <c r="BO6">
        <f t="shared" si="34"/>
        <v>2.30848630036109E-3</v>
      </c>
      <c r="BP6">
        <f t="shared" si="35"/>
        <v>4.5327123712739581E-3</v>
      </c>
      <c r="BQ6">
        <f t="shared" si="36"/>
        <v>7.3486310954629088E-3</v>
      </c>
      <c r="BR6">
        <f t="shared" si="37"/>
        <v>1.0441605866473443E-2</v>
      </c>
      <c r="BS6">
        <f t="shared" si="38"/>
        <v>1.3380413072128443E-2</v>
      </c>
      <c r="BT6">
        <f t="shared" si="39"/>
        <v>1.5711527102192695E-2</v>
      </c>
      <c r="BU6">
        <f t="shared" si="40"/>
        <v>1.7077494560468885E-2</v>
      </c>
      <c r="BW6">
        <f t="shared" si="41"/>
        <v>7.9922936729561501E-3</v>
      </c>
      <c r="BX6">
        <f t="shared" si="42"/>
        <v>5.3201158928211454E-3</v>
      </c>
      <c r="BY6">
        <f t="shared" si="43"/>
        <v>4.6925270852060308E-3</v>
      </c>
      <c r="BZ6">
        <f t="shared" si="44"/>
        <v>3.9291004589570074E-3</v>
      </c>
      <c r="CA6">
        <f t="shared" si="45"/>
        <v>3.006253090449237E-3</v>
      </c>
      <c r="CB6">
        <f t="shared" si="46"/>
        <v>1.8991320989990236E-3</v>
      </c>
      <c r="CC6">
        <f t="shared" si="47"/>
        <v>5.8297571223928481E-4</v>
      </c>
      <c r="CD6">
        <f t="shared" si="48"/>
        <v>9.6485978700689497E-4</v>
      </c>
      <c r="CE6">
        <f t="shared" si="49"/>
        <v>2.7621812908794566E-3</v>
      </c>
      <c r="CF6">
        <f t="shared" si="50"/>
        <v>4.8186768410004915E-3</v>
      </c>
      <c r="CG6">
        <f t="shared" si="51"/>
        <v>7.132423536616958E-3</v>
      </c>
      <c r="CH6">
        <f t="shared" si="52"/>
        <v>9.6867921623793093E-3</v>
      </c>
      <c r="CI6">
        <f t="shared" si="53"/>
        <v>1.2448546446396039E-2</v>
      </c>
      <c r="CJ6">
        <f t="shared" si="54"/>
        <v>1.5367938132880003E-2</v>
      </c>
      <c r="CK6">
        <f t="shared" si="55"/>
        <v>1.8381312810687278E-2</v>
      </c>
      <c r="CL6">
        <f t="shared" si="56"/>
        <v>2.1416170398876697E-2</v>
      </c>
      <c r="CN6">
        <f t="shared" si="57"/>
        <v>7.9922936729561501E-3</v>
      </c>
      <c r="CO6">
        <f t="shared" si="58"/>
        <v>5.3201158928211454E-3</v>
      </c>
      <c r="CP6">
        <f t="shared" si="59"/>
        <v>4.6925270852060308E-3</v>
      </c>
      <c r="CQ6">
        <f t="shared" si="60"/>
        <v>3.9291004589570074E-3</v>
      </c>
      <c r="CR6">
        <f t="shared" si="61"/>
        <v>3.006253090449237E-3</v>
      </c>
      <c r="CS6">
        <f t="shared" si="62"/>
        <v>1.8991320989990236E-3</v>
      </c>
      <c r="CT6">
        <f t="shared" si="63"/>
        <v>5.8297571223928481E-4</v>
      </c>
      <c r="CU6">
        <f t="shared" si="64"/>
        <v>9.6485978700689497E-4</v>
      </c>
      <c r="CV6">
        <f t="shared" si="65"/>
        <v>2.7621812908794566E-3</v>
      </c>
      <c r="CW6">
        <f t="shared" si="66"/>
        <v>4.8186768410004915E-3</v>
      </c>
      <c r="CX6">
        <f t="shared" si="67"/>
        <v>7.132423536616958E-3</v>
      </c>
      <c r="CY6">
        <f t="shared" si="68"/>
        <v>9.6867921623793093E-3</v>
      </c>
      <c r="CZ6">
        <f t="shared" si="69"/>
        <v>1.2448546446396039E-2</v>
      </c>
      <c r="DA6">
        <f t="shared" si="70"/>
        <v>1.5367938132880003E-2</v>
      </c>
      <c r="DB6">
        <f t="shared" si="71"/>
        <v>1.8381312810687278E-2</v>
      </c>
      <c r="DC6">
        <f t="shared" si="72"/>
        <v>2.1416170398876697E-2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11.828205764190246</v>
      </c>
      <c r="E7">
        <f>'Raw data and fitting summary'!E9</f>
        <v>11.660757711501745</v>
      </c>
      <c r="F7">
        <f>'Raw data and fitting summary'!F9</f>
        <v>11.457998770285137</v>
      </c>
      <c r="G7">
        <f>'Raw data and fitting summary'!G9</f>
        <v>11.214254912798777</v>
      </c>
      <c r="H7">
        <f>'Raw data and fitting summary'!H9</f>
        <v>10.923780497270378</v>
      </c>
      <c r="I7">
        <f>'Raw data and fitting summary'!I9</f>
        <v>10.581184898748486</v>
      </c>
      <c r="J7">
        <f>'Raw data and fitting summary'!J9</f>
        <v>10.182019620425985</v>
      </c>
      <c r="K7">
        <f>'Raw data and fitting summary'!K9</f>
        <v>9.7235068955545625</v>
      </c>
      <c r="L7">
        <f>'Raw data and fitting summary'!L9</f>
        <v>9.2053426581408822</v>
      </c>
      <c r="M7">
        <f>'Raw data and fitting summary'!M9</f>
        <v>8.6304485100249835</v>
      </c>
      <c r="N7">
        <f>'Raw data and fitting summary'!N9</f>
        <v>8.0054971080141684</v>
      </c>
      <c r="O7">
        <f>'Raw data and fitting summary'!O9</f>
        <v>7.3410210136726519</v>
      </c>
      <c r="P7">
        <f>'Raw data and fitting summary'!P9</f>
        <v>6.6509630040182905</v>
      </c>
      <c r="Q7">
        <f>'Raw data and fitting summary'!Q9</f>
        <v>5.9516429014259149</v>
      </c>
      <c r="R7">
        <f>'Raw data and fitting summary'!R9</f>
        <v>5.2602739726027412</v>
      </c>
      <c r="X7">
        <f t="shared" si="23"/>
        <v>12.473276141726979</v>
      </c>
      <c r="Y7">
        <f t="shared" si="4"/>
        <v>11.777272118427728</v>
      </c>
      <c r="Z7">
        <f t="shared" si="5"/>
        <v>11.615240625753779</v>
      </c>
      <c r="AA7">
        <f t="shared" si="6"/>
        <v>11.418864958779684</v>
      </c>
      <c r="AB7">
        <f t="shared" si="7"/>
        <v>11.182539816485841</v>
      </c>
      <c r="AC7">
        <f t="shared" si="8"/>
        <v>10.900542410702885</v>
      </c>
      <c r="AD7">
        <f t="shared" si="9"/>
        <v>10.567435027189033</v>
      </c>
      <c r="AE7">
        <f t="shared" si="10"/>
        <v>10.178626878971466</v>
      </c>
      <c r="AF7">
        <f t="shared" si="11"/>
        <v>9.7310816801509024</v>
      </c>
      <c r="AG7">
        <f t="shared" si="12"/>
        <v>9.224111666092206</v>
      </c>
      <c r="AH7">
        <f t="shared" si="13"/>
        <v>8.6601414690206013</v>
      </c>
      <c r="AI7">
        <f t="shared" si="14"/>
        <v>8.0452727652423786</v>
      </c>
      <c r="AJ7">
        <f t="shared" si="15"/>
        <v>7.3894596510040449</v>
      </c>
      <c r="AK7">
        <f t="shared" si="16"/>
        <v>6.7061427953379029</v>
      </c>
      <c r="AL7">
        <f t="shared" si="17"/>
        <v>6.0112981236193734</v>
      </c>
      <c r="AM7">
        <f t="shared" si="18"/>
        <v>5.3220102270659488</v>
      </c>
      <c r="AO7">
        <f t="shared" si="24"/>
        <v>12.473276141726979</v>
      </c>
      <c r="AP7">
        <f t="shared" si="19"/>
        <v>11.777272118427728</v>
      </c>
      <c r="AQ7">
        <f t="shared" si="19"/>
        <v>11.615240625753779</v>
      </c>
      <c r="AR7">
        <f t="shared" si="19"/>
        <v>11.418864958779684</v>
      </c>
      <c r="AS7">
        <f t="shared" si="19"/>
        <v>11.182539816485841</v>
      </c>
      <c r="AT7">
        <f t="shared" si="19"/>
        <v>10.900542410702885</v>
      </c>
      <c r="AU7">
        <f t="shared" si="19"/>
        <v>10.567435027189033</v>
      </c>
      <c r="AV7">
        <f t="shared" si="19"/>
        <v>10.178626878971466</v>
      </c>
      <c r="AW7">
        <f t="shared" si="19"/>
        <v>9.7310816801509024</v>
      </c>
      <c r="AX7">
        <f t="shared" si="19"/>
        <v>9.224111666092206</v>
      </c>
      <c r="AY7">
        <f t="shared" si="19"/>
        <v>8.6601414690206013</v>
      </c>
      <c r="AZ7">
        <f t="shared" si="19"/>
        <v>8.0452727652423786</v>
      </c>
      <c r="BA7">
        <f t="shared" si="19"/>
        <v>7.3894596510040449</v>
      </c>
      <c r="BB7">
        <f t="shared" si="19"/>
        <v>6.7061427953379029</v>
      </c>
      <c r="BC7">
        <f t="shared" si="19"/>
        <v>6.0112981236193734</v>
      </c>
      <c r="BD7">
        <f t="shared" si="19"/>
        <v>5.3220102270659488</v>
      </c>
      <c r="BF7">
        <f t="shared" si="25"/>
        <v>5.7370726592896101E-3</v>
      </c>
      <c r="BG7">
        <f t="shared" si="26"/>
        <v>2.5942362706616474E-3</v>
      </c>
      <c r="BH7">
        <f t="shared" si="27"/>
        <v>2.071805094987637E-3</v>
      </c>
      <c r="BI7">
        <f t="shared" si="28"/>
        <v>1.5314552029443019E-3</v>
      </c>
      <c r="BJ7">
        <f t="shared" si="29"/>
        <v>1.0058473341388353E-3</v>
      </c>
      <c r="BK7">
        <f t="shared" si="30"/>
        <v>5.4000866731833159E-4</v>
      </c>
      <c r="BL7">
        <f t="shared" si="31"/>
        <v>1.8905896790145013E-4</v>
      </c>
      <c r="BM7">
        <f t="shared" si="32"/>
        <v>1.1510694577211393E-5</v>
      </c>
      <c r="BN7">
        <f t="shared" si="33"/>
        <v>5.7377361680947727E-5</v>
      </c>
      <c r="BO7">
        <f t="shared" si="34"/>
        <v>3.522756594768582E-4</v>
      </c>
      <c r="BP7">
        <f t="shared" si="35"/>
        <v>8.8167181391544339E-4</v>
      </c>
      <c r="BQ7">
        <f t="shared" si="36"/>
        <v>1.5821029079360698E-3</v>
      </c>
      <c r="BR7">
        <f t="shared" si="37"/>
        <v>2.3463015865222174E-3</v>
      </c>
      <c r="BS7">
        <f t="shared" si="38"/>
        <v>3.0448093700759689E-3</v>
      </c>
      <c r="BT7">
        <f t="shared" si="39"/>
        <v>3.5587455349509077E-3</v>
      </c>
      <c r="BU7">
        <f t="shared" si="40"/>
        <v>3.8113651151459238E-3</v>
      </c>
      <c r="BW7">
        <f t="shared" si="41"/>
        <v>6.0724596533843133E-3</v>
      </c>
      <c r="BX7">
        <f t="shared" si="42"/>
        <v>4.3247405044520163E-3</v>
      </c>
      <c r="BY7">
        <f t="shared" si="43"/>
        <v>3.9187380799536008E-3</v>
      </c>
      <c r="BZ7">
        <f t="shared" si="44"/>
        <v>3.4271192142756425E-3</v>
      </c>
      <c r="CA7">
        <f t="shared" si="45"/>
        <v>2.8361263928772715E-3</v>
      </c>
      <c r="CB7">
        <f t="shared" si="46"/>
        <v>2.1318284624696287E-3</v>
      </c>
      <c r="CC7">
        <f t="shared" si="47"/>
        <v>1.3011550602464736E-3</v>
      </c>
      <c r="CD7">
        <f t="shared" si="48"/>
        <v>3.3332015161378881E-4</v>
      </c>
      <c r="CE7">
        <f t="shared" si="49"/>
        <v>7.7841136733962791E-4</v>
      </c>
      <c r="CF7">
        <f t="shared" si="50"/>
        <v>2.0347767493230431E-3</v>
      </c>
      <c r="CG7">
        <f t="shared" si="51"/>
        <v>3.4286921410968492E-3</v>
      </c>
      <c r="CH7">
        <f t="shared" si="52"/>
        <v>4.9439787051162682E-3</v>
      </c>
      <c r="CI7">
        <f t="shared" si="53"/>
        <v>6.5550986972114211E-3</v>
      </c>
      <c r="CJ7">
        <f t="shared" si="54"/>
        <v>8.2282458044247511E-3</v>
      </c>
      <c r="CK7">
        <f t="shared" si="55"/>
        <v>9.923850217819578E-3</v>
      </c>
      <c r="CL7">
        <f t="shared" si="56"/>
        <v>1.1600175841308584E-2</v>
      </c>
      <c r="CN7">
        <f t="shared" si="57"/>
        <v>6.0724596533843133E-3</v>
      </c>
      <c r="CO7">
        <f t="shared" si="58"/>
        <v>4.3247405044520163E-3</v>
      </c>
      <c r="CP7">
        <f t="shared" si="59"/>
        <v>3.9187380799536008E-3</v>
      </c>
      <c r="CQ7">
        <f t="shared" si="60"/>
        <v>3.4271192142756425E-3</v>
      </c>
      <c r="CR7">
        <f t="shared" si="61"/>
        <v>2.8361263928772715E-3</v>
      </c>
      <c r="CS7">
        <f t="shared" si="62"/>
        <v>2.1318284624696287E-3</v>
      </c>
      <c r="CT7">
        <f t="shared" si="63"/>
        <v>1.3011550602464736E-3</v>
      </c>
      <c r="CU7">
        <f t="shared" si="64"/>
        <v>3.3332015161378881E-4</v>
      </c>
      <c r="CV7">
        <f t="shared" si="65"/>
        <v>7.7841136733962791E-4</v>
      </c>
      <c r="CW7">
        <f t="shared" si="66"/>
        <v>2.0347767493230431E-3</v>
      </c>
      <c r="CX7">
        <f t="shared" si="67"/>
        <v>3.4286921410968492E-3</v>
      </c>
      <c r="CY7">
        <f t="shared" si="68"/>
        <v>4.9439787051162682E-3</v>
      </c>
      <c r="CZ7">
        <f t="shared" si="69"/>
        <v>6.5550986972114211E-3</v>
      </c>
      <c r="DA7">
        <f t="shared" si="70"/>
        <v>8.2282458044247511E-3</v>
      </c>
      <c r="DB7">
        <f t="shared" si="71"/>
        <v>9.923850217819578E-3</v>
      </c>
      <c r="DC7">
        <f t="shared" si="72"/>
        <v>1.1600175841308584E-2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11.248573889001689</v>
      </c>
      <c r="E8">
        <f>'Raw data and fitting summary'!E10</f>
        <v>11.063229348725608</v>
      </c>
      <c r="F8">
        <f>'Raw data and fitting summary'!F10</f>
        <v>10.839964574182137</v>
      </c>
      <c r="G8">
        <f>'Raw data and fitting summary'!G10</f>
        <v>10.573243974598155</v>
      </c>
      <c r="H8">
        <f>'Raw data and fitting summary'!H10</f>
        <v>10.257750176315156</v>
      </c>
      <c r="I8">
        <f>'Raw data and fitting summary'!I10</f>
        <v>9.8889077160788315</v>
      </c>
      <c r="J8">
        <f>'Raw data and fitting summary'!J10</f>
        <v>9.4635513393652708</v>
      </c>
      <c r="K8">
        <f>'Raw data and fitting summary'!K10</f>
        <v>8.9806879872720522</v>
      </c>
      <c r="L8">
        <f>'Raw data and fitting summary'!L10</f>
        <v>8.4422469323783424</v>
      </c>
      <c r="M8">
        <f>'Raw data and fitting summary'!M10</f>
        <v>7.8536599351655196</v>
      </c>
      <c r="N8">
        <f>'Raw data and fitting summary'!N10</f>
        <v>7.2240876087332273</v>
      </c>
      <c r="O8">
        <f>'Raw data and fitting summary'!O10</f>
        <v>6.5661367282224452</v>
      </c>
      <c r="P8">
        <f>'Raw data and fitting summary'!P10</f>
        <v>5.8950093172322759</v>
      </c>
      <c r="Q8">
        <f>'Raw data and fitting summary'!Q10</f>
        <v>5.2271703961215064</v>
      </c>
      <c r="R8">
        <f>'Raw data and fitting summary'!R10</f>
        <v>4.5787663379958738</v>
      </c>
      <c r="X8">
        <f t="shared" si="23"/>
        <v>12.010368708478172</v>
      </c>
      <c r="Y8">
        <f t="shared" si="4"/>
        <v>11.212802013775404</v>
      </c>
      <c r="Z8">
        <f t="shared" si="5"/>
        <v>11.029691183575274</v>
      </c>
      <c r="AA8">
        <f t="shared" si="6"/>
        <v>10.809044603817199</v>
      </c>
      <c r="AB8">
        <f t="shared" si="7"/>
        <v>10.54534785808349</v>
      </c>
      <c r="AC8">
        <f t="shared" si="8"/>
        <v>10.233284677823807</v>
      </c>
      <c r="AD8">
        <f t="shared" si="9"/>
        <v>9.8682519029589599</v>
      </c>
      <c r="AE8">
        <f t="shared" si="10"/>
        <v>9.4470196325724896</v>
      </c>
      <c r="AF8">
        <f t="shared" si="11"/>
        <v>8.9684879991382491</v>
      </c>
      <c r="AG8">
        <f t="shared" si="12"/>
        <v>8.4344379089199943</v>
      </c>
      <c r="AH8">
        <f t="shared" si="13"/>
        <v>7.8501201594066323</v>
      </c>
      <c r="AI8">
        <f t="shared" si="14"/>
        <v>7.2244999904400631</v>
      </c>
      <c r="AJ8">
        <f t="shared" si="15"/>
        <v>6.5699997603894662</v>
      </c>
      <c r="AK8">
        <f t="shared" si="16"/>
        <v>5.9016753318026947</v>
      </c>
      <c r="AL8">
        <f t="shared" si="17"/>
        <v>5.2359059315956813</v>
      </c>
      <c r="AM8">
        <f t="shared" si="18"/>
        <v>4.5888231417563299</v>
      </c>
      <c r="AO8">
        <f t="shared" si="24"/>
        <v>12.010368708478172</v>
      </c>
      <c r="AP8">
        <f t="shared" si="19"/>
        <v>11.212802013775404</v>
      </c>
      <c r="AQ8">
        <f t="shared" si="19"/>
        <v>11.029691183575274</v>
      </c>
      <c r="AR8">
        <f t="shared" si="19"/>
        <v>10.809044603817199</v>
      </c>
      <c r="AS8">
        <f t="shared" si="19"/>
        <v>10.54534785808349</v>
      </c>
      <c r="AT8">
        <f t="shared" si="19"/>
        <v>10.233284677823807</v>
      </c>
      <c r="AU8">
        <f t="shared" si="19"/>
        <v>9.8682519029589599</v>
      </c>
      <c r="AV8">
        <f t="shared" si="19"/>
        <v>9.4470196325724896</v>
      </c>
      <c r="AW8">
        <f t="shared" si="19"/>
        <v>8.9684879991382491</v>
      </c>
      <c r="AX8">
        <f t="shared" si="19"/>
        <v>8.4344379089199943</v>
      </c>
      <c r="AY8">
        <f t="shared" si="19"/>
        <v>7.8501201594066323</v>
      </c>
      <c r="AZ8">
        <f t="shared" si="19"/>
        <v>7.2244999904400631</v>
      </c>
      <c r="BA8">
        <f t="shared" si="19"/>
        <v>6.5699997603894662</v>
      </c>
      <c r="BB8">
        <f t="shared" si="19"/>
        <v>5.9016753318026947</v>
      </c>
      <c r="BC8">
        <f t="shared" si="19"/>
        <v>5.2359059315956813</v>
      </c>
      <c r="BD8">
        <f t="shared" si="19"/>
        <v>4.5888231417563299</v>
      </c>
      <c r="BF8">
        <f t="shared" si="25"/>
        <v>2.129472252477557E-3</v>
      </c>
      <c r="BG8">
        <f t="shared" si="26"/>
        <v>1.2796270572048866E-3</v>
      </c>
      <c r="BH8">
        <f t="shared" si="27"/>
        <v>1.1248085216511025E-3</v>
      </c>
      <c r="BI8">
        <f t="shared" si="28"/>
        <v>9.5604456736862276E-4</v>
      </c>
      <c r="BJ8">
        <f t="shared" si="29"/>
        <v>7.7819331659975005E-4</v>
      </c>
      <c r="BK8">
        <f t="shared" si="30"/>
        <v>5.9856061643019166E-4</v>
      </c>
      <c r="BL8">
        <f t="shared" si="31"/>
        <v>4.2666261564305662E-4</v>
      </c>
      <c r="BM8">
        <f t="shared" si="32"/>
        <v>2.7329732948249021E-4</v>
      </c>
      <c r="BN8">
        <f t="shared" si="33"/>
        <v>1.4883971046493583E-4</v>
      </c>
      <c r="BO8">
        <f t="shared" si="34"/>
        <v>6.0980847373031039E-5</v>
      </c>
      <c r="BP8">
        <f t="shared" si="35"/>
        <v>1.2530012423206226E-5</v>
      </c>
      <c r="BQ8">
        <f t="shared" si="36"/>
        <v>1.7005867213278608E-7</v>
      </c>
      <c r="BR8">
        <f t="shared" si="37"/>
        <v>1.4923017523438937E-5</v>
      </c>
      <c r="BS8">
        <f t="shared" si="38"/>
        <v>4.4435750253034541E-5</v>
      </c>
      <c r="BT8">
        <f t="shared" si="39"/>
        <v>7.6309580020568756E-5</v>
      </c>
      <c r="BU8">
        <f t="shared" si="40"/>
        <v>1.0113930187632264E-4</v>
      </c>
      <c r="BW8">
        <f t="shared" si="41"/>
        <v>3.8421972130650069E-3</v>
      </c>
      <c r="BX8">
        <f t="shared" si="42"/>
        <v>3.1902708334934932E-3</v>
      </c>
      <c r="BY8">
        <f t="shared" si="43"/>
        <v>3.0407166068509065E-3</v>
      </c>
      <c r="BZ8">
        <f t="shared" si="44"/>
        <v>2.8605646010581094E-3</v>
      </c>
      <c r="CA8">
        <f t="shared" si="45"/>
        <v>2.645348156370307E-3</v>
      </c>
      <c r="CB8">
        <f t="shared" si="46"/>
        <v>2.3907766920983984E-3</v>
      </c>
      <c r="CC8">
        <f t="shared" si="47"/>
        <v>2.0931582739267076E-3</v>
      </c>
      <c r="CD8">
        <f t="shared" si="48"/>
        <v>1.7499388628114416E-3</v>
      </c>
      <c r="CE8">
        <f t="shared" si="49"/>
        <v>1.3603171610393333E-3</v>
      </c>
      <c r="CF8">
        <f t="shared" si="50"/>
        <v>9.2584989571024433E-4</v>
      </c>
      <c r="CG8">
        <f t="shared" si="51"/>
        <v>4.5091994606549698E-4</v>
      </c>
      <c r="CH8">
        <f t="shared" si="52"/>
        <v>5.7081003167203903E-5</v>
      </c>
      <c r="CI8">
        <f t="shared" si="53"/>
        <v>5.8798056436945719E-4</v>
      </c>
      <c r="CJ8">
        <f t="shared" si="54"/>
        <v>1.1295122479030957E-3</v>
      </c>
      <c r="CK8">
        <f t="shared" si="55"/>
        <v>1.6683904539730183E-3</v>
      </c>
      <c r="CL8">
        <f t="shared" si="56"/>
        <v>2.1915866987645303E-3</v>
      </c>
      <c r="CN8">
        <f t="shared" si="57"/>
        <v>3.8421972130650069E-3</v>
      </c>
      <c r="CO8">
        <f t="shared" si="58"/>
        <v>3.1902708334934932E-3</v>
      </c>
      <c r="CP8">
        <f t="shared" si="59"/>
        <v>3.0407166068509065E-3</v>
      </c>
      <c r="CQ8">
        <f t="shared" si="60"/>
        <v>2.8605646010581094E-3</v>
      </c>
      <c r="CR8">
        <f t="shared" si="61"/>
        <v>2.645348156370307E-3</v>
      </c>
      <c r="CS8">
        <f t="shared" si="62"/>
        <v>2.3907766920983984E-3</v>
      </c>
      <c r="CT8">
        <f t="shared" si="63"/>
        <v>2.0931582739267076E-3</v>
      </c>
      <c r="CU8">
        <f t="shared" si="64"/>
        <v>1.7499388628114416E-3</v>
      </c>
      <c r="CV8">
        <f t="shared" si="65"/>
        <v>1.3603171610393333E-3</v>
      </c>
      <c r="CW8">
        <f t="shared" si="66"/>
        <v>9.2584989571024433E-4</v>
      </c>
      <c r="CX8">
        <f t="shared" si="67"/>
        <v>4.5091994606549698E-4</v>
      </c>
      <c r="CY8">
        <f t="shared" si="68"/>
        <v>5.7081003167203903E-5</v>
      </c>
      <c r="CZ8">
        <f t="shared" si="69"/>
        <v>5.8798056436945719E-4</v>
      </c>
      <c r="DA8">
        <f t="shared" si="70"/>
        <v>1.1295122479030957E-3</v>
      </c>
      <c r="DB8">
        <f t="shared" si="71"/>
        <v>1.6683904539730183E-3</v>
      </c>
      <c r="DC8">
        <f t="shared" si="72"/>
        <v>2.1915866987645303E-3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10.599310355349697</v>
      </c>
      <c r="E9">
        <f>'Raw data and fitting summary'!E11</f>
        <v>10.397250734546587</v>
      </c>
      <c r="F9">
        <f>'Raw data and fitting summary'!F11</f>
        <v>10.155257688662546</v>
      </c>
      <c r="G9">
        <f>'Raw data and fitting summary'!G11</f>
        <v>9.8681594424860446</v>
      </c>
      <c r="H9">
        <f>'Raw data and fitting summary'!H11</f>
        <v>9.5313351955948722</v>
      </c>
      <c r="I9">
        <f>'Raw data and fitting summary'!I11</f>
        <v>9.1413160496776271</v>
      </c>
      <c r="J9">
        <f>'Raw data and fitting summary'!J11</f>
        <v>8.6964939106610863</v>
      </c>
      <c r="K9">
        <f>'Raw data and fitting summary'!K11</f>
        <v>8.1978531058174369</v>
      </c>
      <c r="L9">
        <f>'Raw data and fitting summary'!L11</f>
        <v>7.6495867400866979</v>
      </c>
      <c r="M9">
        <f>'Raw data and fitting summary'!M11</f>
        <v>7.0594252975037257</v>
      </c>
      <c r="N9">
        <f>'Raw data and fitting summary'!N11</f>
        <v>6.4385153639975714</v>
      </c>
      <c r="O9">
        <f>'Raw data and fitting summary'!O11</f>
        <v>5.800759932087419</v>
      </c>
      <c r="P9">
        <f>'Raw data and fitting summary'!P11</f>
        <v>5.1616612235887516</v>
      </c>
      <c r="Q9">
        <f>'Raw data and fitting summary'!Q11</f>
        <v>4.5368516957528371</v>
      </c>
      <c r="R9">
        <f>'Raw data and fitting summary'!R11</f>
        <v>3.9405989442005049</v>
      </c>
      <c r="U9" t="str">
        <f>BI1</f>
        <v>Sum R2</v>
      </c>
      <c r="V9">
        <f>BJ1</f>
        <v>1.2425318710750892</v>
      </c>
      <c r="X9">
        <f t="shared" si="23"/>
        <v>11.477909401119433</v>
      </c>
      <c r="Y9">
        <f t="shared" si="4"/>
        <v>10.579003784312661</v>
      </c>
      <c r="Z9">
        <f t="shared" si="5"/>
        <v>10.375854551948814</v>
      </c>
      <c r="AA9">
        <f t="shared" si="6"/>
        <v>10.132632626027169</v>
      </c>
      <c r="AB9">
        <f t="shared" si="7"/>
        <v>9.8441839297612628</v>
      </c>
      <c r="AC9">
        <f t="shared" si="8"/>
        <v>9.5059239399251663</v>
      </c>
      <c r="AD9">
        <f t="shared" si="9"/>
        <v>9.1144426232536695</v>
      </c>
      <c r="AE9">
        <f t="shared" si="10"/>
        <v>8.6682150570072753</v>
      </c>
      <c r="AF9">
        <f t="shared" si="11"/>
        <v>8.1683306358481769</v>
      </c>
      <c r="AG9">
        <f t="shared" si="12"/>
        <v>7.6191013478712044</v>
      </c>
      <c r="AH9">
        <f t="shared" si="13"/>
        <v>7.0283762850122198</v>
      </c>
      <c r="AI9">
        <f t="shared" si="14"/>
        <v>6.4074019791102774</v>
      </c>
      <c r="AJ9">
        <f t="shared" si="15"/>
        <v>5.7701439886119212</v>
      </c>
      <c r="AK9">
        <f t="shared" si="16"/>
        <v>5.1321159147004458</v>
      </c>
      <c r="AL9">
        <f t="shared" si="17"/>
        <v>4.5089060273562795</v>
      </c>
      <c r="AM9">
        <f t="shared" si="18"/>
        <v>3.9146889237936247</v>
      </c>
      <c r="AO9">
        <f t="shared" si="24"/>
        <v>11.477909401119433</v>
      </c>
      <c r="AP9">
        <f t="shared" si="19"/>
        <v>10.579003784312661</v>
      </c>
      <c r="AQ9">
        <f t="shared" si="19"/>
        <v>10.375854551948814</v>
      </c>
      <c r="AR9">
        <f t="shared" si="19"/>
        <v>10.132632626027169</v>
      </c>
      <c r="AS9">
        <f t="shared" si="19"/>
        <v>9.8441839297612628</v>
      </c>
      <c r="AT9">
        <f t="shared" si="19"/>
        <v>9.5059239399251663</v>
      </c>
      <c r="AU9">
        <f t="shared" si="19"/>
        <v>9.1144426232536695</v>
      </c>
      <c r="AV9">
        <f t="shared" si="19"/>
        <v>8.6682150570072753</v>
      </c>
      <c r="AW9">
        <f t="shared" si="19"/>
        <v>8.1683306358481769</v>
      </c>
      <c r="AX9">
        <f t="shared" si="19"/>
        <v>7.6191013478712044</v>
      </c>
      <c r="AY9">
        <f t="shared" si="19"/>
        <v>7.0283762850122198</v>
      </c>
      <c r="AZ9">
        <f t="shared" si="19"/>
        <v>6.4074019791102774</v>
      </c>
      <c r="BA9">
        <f t="shared" si="19"/>
        <v>5.7701439886119212</v>
      </c>
      <c r="BB9">
        <f t="shared" si="19"/>
        <v>5.1321159147004458</v>
      </c>
      <c r="BC9">
        <f t="shared" si="19"/>
        <v>4.5089060273562795</v>
      </c>
      <c r="BD9">
        <f t="shared" si="19"/>
        <v>3.9146889237936247</v>
      </c>
      <c r="BF9">
        <f t="shared" si="25"/>
        <v>2.1890459852569398E-4</v>
      </c>
      <c r="BG9">
        <f t="shared" si="26"/>
        <v>4.1235682728219078E-4</v>
      </c>
      <c r="BH9">
        <f t="shared" si="27"/>
        <v>4.5779662975722923E-4</v>
      </c>
      <c r="BI9">
        <f t="shared" si="28"/>
        <v>5.1189345925475264E-4</v>
      </c>
      <c r="BJ9">
        <f t="shared" si="29"/>
        <v>5.748252104161751E-4</v>
      </c>
      <c r="BK9">
        <f t="shared" si="30"/>
        <v>6.4573191471116139E-4</v>
      </c>
      <c r="BL9">
        <f t="shared" si="31"/>
        <v>7.2218104776386384E-4</v>
      </c>
      <c r="BM9">
        <f t="shared" si="32"/>
        <v>7.9969356397365963E-4</v>
      </c>
      <c r="BN9">
        <f t="shared" si="33"/>
        <v>8.7157623308585866E-4</v>
      </c>
      <c r="BO9">
        <f t="shared" si="34"/>
        <v>9.2935913853247243E-4</v>
      </c>
      <c r="BP9">
        <f t="shared" si="35"/>
        <v>9.6404117669769153E-4</v>
      </c>
      <c r="BQ9">
        <f t="shared" si="36"/>
        <v>9.680427191448936E-4</v>
      </c>
      <c r="BR9">
        <f t="shared" si="37"/>
        <v>9.3733599489487544E-4</v>
      </c>
      <c r="BS9">
        <f t="shared" si="38"/>
        <v>8.72925277305399E-4</v>
      </c>
      <c r="BT9">
        <f t="shared" si="39"/>
        <v>7.8096038213035506E-4</v>
      </c>
      <c r="BU9">
        <f t="shared" si="40"/>
        <v>6.7132915748495284E-4</v>
      </c>
      <c r="BW9">
        <f t="shared" si="41"/>
        <v>1.2890348234744055E-3</v>
      </c>
      <c r="BX9">
        <f t="shared" si="42"/>
        <v>1.9195163789569808E-3</v>
      </c>
      <c r="BY9">
        <f t="shared" si="43"/>
        <v>2.0621128111085536E-3</v>
      </c>
      <c r="BZ9">
        <f t="shared" si="44"/>
        <v>2.2328908458855616E-3</v>
      </c>
      <c r="CA9">
        <f t="shared" si="45"/>
        <v>2.4355002807595109E-3</v>
      </c>
      <c r="CB9">
        <f t="shared" si="46"/>
        <v>2.6732020822276817E-3</v>
      </c>
      <c r="CC9">
        <f t="shared" si="47"/>
        <v>2.9484443026055675E-3</v>
      </c>
      <c r="CD9">
        <f t="shared" si="48"/>
        <v>3.2623617974211114E-3</v>
      </c>
      <c r="CE9">
        <f t="shared" si="49"/>
        <v>3.6142599125083617E-3</v>
      </c>
      <c r="CF9">
        <f t="shared" si="50"/>
        <v>4.0011795123333282E-3</v>
      </c>
      <c r="CG9">
        <f t="shared" si="51"/>
        <v>4.417665081153513E-3</v>
      </c>
      <c r="CH9">
        <f t="shared" si="52"/>
        <v>4.8558503101149807E-3</v>
      </c>
      <c r="CI9">
        <f t="shared" si="53"/>
        <v>5.3059236538849051E-3</v>
      </c>
      <c r="CJ9">
        <f t="shared" si="54"/>
        <v>5.7569449676060699E-3</v>
      </c>
      <c r="CK9">
        <f t="shared" si="55"/>
        <v>6.1978821973681748E-3</v>
      </c>
      <c r="CL9">
        <f t="shared" si="56"/>
        <v>6.6186664920929528E-3</v>
      </c>
      <c r="CN9">
        <f t="shared" si="57"/>
        <v>1.2890348234744055E-3</v>
      </c>
      <c r="CO9">
        <f t="shared" si="58"/>
        <v>1.9195163789569808E-3</v>
      </c>
      <c r="CP9">
        <f t="shared" si="59"/>
        <v>2.0621128111085536E-3</v>
      </c>
      <c r="CQ9">
        <f t="shared" si="60"/>
        <v>2.2328908458855616E-3</v>
      </c>
      <c r="CR9">
        <f t="shared" si="61"/>
        <v>2.4355002807595109E-3</v>
      </c>
      <c r="CS9">
        <f t="shared" si="62"/>
        <v>2.6732020822276817E-3</v>
      </c>
      <c r="CT9">
        <f t="shared" si="63"/>
        <v>2.9484443026055675E-3</v>
      </c>
      <c r="CU9">
        <f t="shared" si="64"/>
        <v>3.2623617974211114E-3</v>
      </c>
      <c r="CV9">
        <f t="shared" si="65"/>
        <v>3.6142599125083617E-3</v>
      </c>
      <c r="CW9">
        <f t="shared" si="66"/>
        <v>4.0011795123333282E-3</v>
      </c>
      <c r="CX9">
        <f t="shared" si="67"/>
        <v>4.417665081153513E-3</v>
      </c>
      <c r="CY9">
        <f t="shared" si="68"/>
        <v>4.8558503101149807E-3</v>
      </c>
      <c r="CZ9">
        <f t="shared" si="69"/>
        <v>5.3059236538849051E-3</v>
      </c>
      <c r="DA9">
        <f t="shared" si="70"/>
        <v>5.7569449676060699E-3</v>
      </c>
      <c r="DB9">
        <f t="shared" si="71"/>
        <v>6.1978821973681748E-3</v>
      </c>
      <c r="DC9">
        <f t="shared" si="72"/>
        <v>6.6186664920929528E-3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9.886037322978007</v>
      </c>
      <c r="E10">
        <f>'Raw data and fitting summary'!E12</f>
        <v>9.6696406409349063</v>
      </c>
      <c r="F10">
        <f>'Raw data and fitting summary'!F12</f>
        <v>9.4121120488597505</v>
      </c>
      <c r="G10">
        <f>'Raw data and fitting summary'!G12</f>
        <v>9.1088698555354597</v>
      </c>
      <c r="H10">
        <f>'Raw data and fitting summary'!H12</f>
        <v>8.7562313119101525</v>
      </c>
      <c r="I10">
        <f>'Raw data and fitting summary'!I12</f>
        <v>8.3520569670350575</v>
      </c>
      <c r="J10">
        <f>'Raw data and fitting summary'!J12</f>
        <v>7.8964469614572561</v>
      </c>
      <c r="K10">
        <f>'Raw data and fitting summary'!K12</f>
        <v>7.3923736234313449</v>
      </c>
      <c r="L10">
        <f>'Raw data and fitting summary'!L12</f>
        <v>6.8460941470440178</v>
      </c>
      <c r="M10">
        <f>'Raw data and fitting summary'!M12</f>
        <v>6.2671812271869252</v>
      </c>
      <c r="N10">
        <f>'Raw data and fitting summary'!N12</f>
        <v>5.6680598508742763</v>
      </c>
      <c r="O10">
        <f>'Raw data and fitting summary'!O12</f>
        <v>5.0630470815963244</v>
      </c>
      <c r="P10">
        <f>'Raw data and fitting summary'!P12</f>
        <v>4.4670296501106419</v>
      </c>
      <c r="Q10">
        <f>'Raw data and fitting summary'!Q12</f>
        <v>3.8940277630840603</v>
      </c>
      <c r="R10">
        <f>'Raw data and fitting summary'!R12</f>
        <v>3.3559311351771521</v>
      </c>
      <c r="U10" s="4" t="s">
        <v>39</v>
      </c>
      <c r="V10">
        <f>CR1</f>
        <v>2.9846650505836916</v>
      </c>
      <c r="X10">
        <f t="shared" si="23"/>
        <v>10.875240257934427</v>
      </c>
      <c r="Y10">
        <f t="shared" si="4"/>
        <v>9.8808648782541706</v>
      </c>
      <c r="Z10">
        <f t="shared" si="5"/>
        <v>9.660048730826146</v>
      </c>
      <c r="AA10">
        <f t="shared" si="6"/>
        <v>9.3975304080857232</v>
      </c>
      <c r="AB10">
        <f t="shared" si="7"/>
        <v>9.0887879980478576</v>
      </c>
      <c r="AC10">
        <f t="shared" si="8"/>
        <v>8.7302626445641458</v>
      </c>
      <c r="AD10">
        <f t="shared" si="9"/>
        <v>8.3200132666944704</v>
      </c>
      <c r="AE10">
        <f t="shared" si="10"/>
        <v>7.8584135690398194</v>
      </c>
      <c r="AF10">
        <f t="shared" si="11"/>
        <v>7.3487704207063551</v>
      </c>
      <c r="AG10">
        <f t="shared" si="12"/>
        <v>6.7977044417558297</v>
      </c>
      <c r="AH10">
        <f t="shared" si="13"/>
        <v>6.2151327935245835</v>
      </c>
      <c r="AI10">
        <f t="shared" si="14"/>
        <v>5.6137510628489213</v>
      </c>
      <c r="AJ10">
        <f t="shared" si="15"/>
        <v>5.0080249267813821</v>
      </c>
      <c r="AK10">
        <f t="shared" si="16"/>
        <v>4.4128406847461585</v>
      </c>
      <c r="AL10">
        <f t="shared" si="17"/>
        <v>3.8420716369403594</v>
      </c>
      <c r="AM10">
        <f t="shared" si="18"/>
        <v>3.3073451488770691</v>
      </c>
      <c r="AO10">
        <f t="shared" si="24"/>
        <v>10.875240257934427</v>
      </c>
      <c r="AP10">
        <f t="shared" si="19"/>
        <v>9.8808648782541706</v>
      </c>
      <c r="AQ10">
        <f t="shared" si="19"/>
        <v>9.660048730826146</v>
      </c>
      <c r="AR10">
        <f t="shared" si="19"/>
        <v>9.3975304080857232</v>
      </c>
      <c r="AS10">
        <f t="shared" si="19"/>
        <v>9.0887879980478576</v>
      </c>
      <c r="AT10">
        <f t="shared" si="19"/>
        <v>8.7302626445641458</v>
      </c>
      <c r="AU10">
        <f t="shared" si="19"/>
        <v>8.3200132666944704</v>
      </c>
      <c r="AV10">
        <f t="shared" si="19"/>
        <v>7.8584135690398194</v>
      </c>
      <c r="AW10">
        <f t="shared" si="19"/>
        <v>7.3487704207063551</v>
      </c>
      <c r="AX10">
        <f t="shared" si="19"/>
        <v>6.7977044417558297</v>
      </c>
      <c r="AY10">
        <f t="shared" si="19"/>
        <v>6.2151327935245835</v>
      </c>
      <c r="AZ10">
        <f t="shared" si="19"/>
        <v>5.6137510628489213</v>
      </c>
      <c r="BA10">
        <f t="shared" si="19"/>
        <v>5.0080249267813821</v>
      </c>
      <c r="BB10">
        <f t="shared" si="19"/>
        <v>4.4128406847461585</v>
      </c>
      <c r="BC10">
        <f t="shared" si="19"/>
        <v>3.8420716369403594</v>
      </c>
      <c r="BD10">
        <f t="shared" si="19"/>
        <v>3.3073451488770691</v>
      </c>
      <c r="BF10">
        <f t="shared" si="25"/>
        <v>2.9718384012405525E-4</v>
      </c>
      <c r="BG10">
        <f t="shared" si="26"/>
        <v>2.6754184421142784E-5</v>
      </c>
      <c r="BH10">
        <f t="shared" si="27"/>
        <v>9.2004739534537255E-5</v>
      </c>
      <c r="BI10">
        <f t="shared" si="28"/>
        <v>2.1262424766277691E-4</v>
      </c>
      <c r="BJ10">
        <f t="shared" si="29"/>
        <v>4.0328100015235856E-4</v>
      </c>
      <c r="BK10">
        <f t="shared" si="30"/>
        <v>6.7437168372755298E-4</v>
      </c>
      <c r="BL10">
        <f t="shared" si="31"/>
        <v>1.0267987315173432E-3</v>
      </c>
      <c r="BM10">
        <f t="shared" si="32"/>
        <v>1.4465389387787353E-3</v>
      </c>
      <c r="BN10">
        <f t="shared" si="33"/>
        <v>1.901239287876553E-3</v>
      </c>
      <c r="BO10">
        <f t="shared" si="34"/>
        <v>2.3415635778776984E-3</v>
      </c>
      <c r="BP10">
        <f t="shared" si="35"/>
        <v>2.709039446703183E-3</v>
      </c>
      <c r="BQ10">
        <f t="shared" si="36"/>
        <v>2.9494444567829421E-3</v>
      </c>
      <c r="BR10">
        <f t="shared" si="37"/>
        <v>3.0274375204794811E-3</v>
      </c>
      <c r="BS10">
        <f t="shared" si="38"/>
        <v>2.9364439672731777E-3</v>
      </c>
      <c r="BT10">
        <f t="shared" si="39"/>
        <v>2.6994390438601634E-3</v>
      </c>
      <c r="BU10">
        <f t="shared" si="40"/>
        <v>2.3605980647518569E-3</v>
      </c>
      <c r="BW10">
        <f t="shared" si="41"/>
        <v>1.5851622997373287E-3</v>
      </c>
      <c r="BX10">
        <f t="shared" si="42"/>
        <v>5.2348096928436967E-4</v>
      </c>
      <c r="BY10">
        <f t="shared" si="43"/>
        <v>9.9294634799838551E-4</v>
      </c>
      <c r="BZ10">
        <f t="shared" si="44"/>
        <v>1.5516460326088616E-3</v>
      </c>
      <c r="CA10">
        <f t="shared" si="45"/>
        <v>2.2095198492819226E-3</v>
      </c>
      <c r="CB10">
        <f t="shared" si="46"/>
        <v>2.974557399160944E-3</v>
      </c>
      <c r="CC10">
        <f t="shared" si="47"/>
        <v>3.8514001496680354E-3</v>
      </c>
      <c r="CD10">
        <f t="shared" si="48"/>
        <v>4.839830849228754E-3</v>
      </c>
      <c r="CE10">
        <f t="shared" si="49"/>
        <v>5.9334011309062845E-3</v>
      </c>
      <c r="CF10">
        <f t="shared" si="50"/>
        <v>7.1185362209847938E-3</v>
      </c>
      <c r="CG10">
        <f t="shared" si="51"/>
        <v>8.3744684774185122E-3</v>
      </c>
      <c r="CH10">
        <f t="shared" si="52"/>
        <v>9.6742423056062343E-3</v>
      </c>
      <c r="CI10">
        <f t="shared" si="53"/>
        <v>1.0986797314186818E-2</v>
      </c>
      <c r="CJ10">
        <f t="shared" si="54"/>
        <v>1.2279837237677321E-2</v>
      </c>
      <c r="CK10">
        <f t="shared" si="55"/>
        <v>1.3522945705686082E-2</v>
      </c>
      <c r="CL10">
        <f t="shared" si="56"/>
        <v>1.4690328379116786E-2</v>
      </c>
      <c r="CN10">
        <f t="shared" si="57"/>
        <v>1.5851622997373287E-3</v>
      </c>
      <c r="CO10">
        <f t="shared" si="58"/>
        <v>5.2348096928436967E-4</v>
      </c>
      <c r="CP10">
        <f t="shared" si="59"/>
        <v>9.9294634799838551E-4</v>
      </c>
      <c r="CQ10">
        <f t="shared" si="60"/>
        <v>1.5516460326088616E-3</v>
      </c>
      <c r="CR10">
        <f t="shared" si="61"/>
        <v>2.2095198492819226E-3</v>
      </c>
      <c r="CS10">
        <f t="shared" si="62"/>
        <v>2.974557399160944E-3</v>
      </c>
      <c r="CT10">
        <f t="shared" si="63"/>
        <v>3.8514001496680354E-3</v>
      </c>
      <c r="CU10">
        <f t="shared" si="64"/>
        <v>4.839830849228754E-3</v>
      </c>
      <c r="CV10">
        <f t="shared" si="65"/>
        <v>5.9334011309062845E-3</v>
      </c>
      <c r="CW10">
        <f t="shared" si="66"/>
        <v>7.1185362209847938E-3</v>
      </c>
      <c r="CX10">
        <f t="shared" si="67"/>
        <v>8.3744684774185122E-3</v>
      </c>
      <c r="CY10">
        <f t="shared" si="68"/>
        <v>9.6742423056062343E-3</v>
      </c>
      <c r="CZ10">
        <f t="shared" si="69"/>
        <v>1.0986797314186818E-2</v>
      </c>
      <c r="DA10">
        <f t="shared" si="70"/>
        <v>1.2279837237677321E-2</v>
      </c>
      <c r="DB10">
        <f t="shared" si="71"/>
        <v>1.3522945705686082E-2</v>
      </c>
      <c r="DC10">
        <f t="shared" si="72"/>
        <v>1.4690328379116786E-2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9.1189691636585888</v>
      </c>
      <c r="E11">
        <f>'Raw data and fitting summary'!E13</f>
        <v>8.8918176785649443</v>
      </c>
      <c r="F11">
        <f>'Raw data and fitting summary'!F13</f>
        <v>8.6233117175415082</v>
      </c>
      <c r="G11">
        <f>'Raw data and fitting summary'!G13</f>
        <v>8.3096537503699466</v>
      </c>
      <c r="H11">
        <f>'Raw data and fitting summary'!H13</f>
        <v>7.9482729910739627</v>
      </c>
      <c r="I11">
        <f>'Raw data and fitting summary'!I13</f>
        <v>7.5384698226338784</v>
      </c>
      <c r="J11">
        <f>'Raw data and fitting summary'!J13</f>
        <v>7.0820430486029329</v>
      </c>
      <c r="K11">
        <f>'Raw data and fitting summary'!K13</f>
        <v>6.583764476848688</v>
      </c>
      <c r="L11">
        <f>'Raw data and fitting summary'!L13</f>
        <v>6.0515459405667018</v>
      </c>
      <c r="M11">
        <f>'Raw data and fitting summary'!M13</f>
        <v>5.4961713723343371</v>
      </c>
      <c r="N11">
        <f>'Raw data and fitting summary'!N13</f>
        <v>4.9305509076658902</v>
      </c>
      <c r="O11">
        <f>'Raw data and fitting summary'!O13</f>
        <v>4.3685784851152292</v>
      </c>
      <c r="P11">
        <f>'Raw data and fitting summary'!P13</f>
        <v>3.8237947395103271</v>
      </c>
      <c r="Q11">
        <f>'Raw data and fitting summary'!Q13</f>
        <v>3.3081206073212761</v>
      </c>
      <c r="R11">
        <f>'Raw data and fitting summary'!R13</f>
        <v>2.8309036415471769</v>
      </c>
      <c r="X11">
        <f t="shared" si="23"/>
        <v>10.205421764051854</v>
      </c>
      <c r="Y11">
        <f t="shared" si="4"/>
        <v>9.1278948169812519</v>
      </c>
      <c r="Z11">
        <f t="shared" si="5"/>
        <v>8.8931516870849769</v>
      </c>
      <c r="AA11">
        <f t="shared" si="6"/>
        <v>8.6161727930304117</v>
      </c>
      <c r="AB11">
        <f t="shared" si="7"/>
        <v>8.2933022075598348</v>
      </c>
      <c r="AC11">
        <f t="shared" si="8"/>
        <v>7.9222192969571292</v>
      </c>
      <c r="AD11">
        <f t="shared" si="9"/>
        <v>7.5025910171096735</v>
      </c>
      <c r="AE11">
        <f t="shared" si="10"/>
        <v>7.0366873217605468</v>
      </c>
      <c r="AF11">
        <f t="shared" si="11"/>
        <v>6.52981803711734</v>
      </c>
      <c r="AG11">
        <f t="shared" si="12"/>
        <v>5.9904363558729239</v>
      </c>
      <c r="AH11">
        <f t="shared" si="13"/>
        <v>5.4297909873991426</v>
      </c>
      <c r="AI11">
        <f t="shared" si="14"/>
        <v>4.8611023411663661</v>
      </c>
      <c r="AJ11">
        <f t="shared" si="15"/>
        <v>4.2983661280981043</v>
      </c>
      <c r="AK11">
        <f t="shared" si="16"/>
        <v>3.7550027418918259</v>
      </c>
      <c r="AL11">
        <f t="shared" si="17"/>
        <v>3.2426214852918327</v>
      </c>
      <c r="AM11">
        <f t="shared" si="18"/>
        <v>2.7701307871404803</v>
      </c>
      <c r="AO11">
        <f t="shared" si="24"/>
        <v>10.205421764051854</v>
      </c>
      <c r="AP11">
        <f t="shared" si="19"/>
        <v>9.1278948169812519</v>
      </c>
      <c r="AQ11">
        <f t="shared" si="19"/>
        <v>8.8931516870849769</v>
      </c>
      <c r="AR11">
        <f t="shared" si="19"/>
        <v>8.6161727930304117</v>
      </c>
      <c r="AS11">
        <f t="shared" si="19"/>
        <v>8.2933022075598348</v>
      </c>
      <c r="AT11">
        <f t="shared" si="19"/>
        <v>7.9222192969571292</v>
      </c>
      <c r="AU11">
        <f t="shared" si="19"/>
        <v>7.5025910171096735</v>
      </c>
      <c r="AV11">
        <f t="shared" si="19"/>
        <v>7.0366873217605468</v>
      </c>
      <c r="AW11">
        <f t="shared" si="19"/>
        <v>6.52981803711734</v>
      </c>
      <c r="AX11">
        <f t="shared" si="19"/>
        <v>5.9904363558729239</v>
      </c>
      <c r="AY11">
        <f t="shared" si="19"/>
        <v>5.4297909873991426</v>
      </c>
      <c r="AZ11">
        <f t="shared" si="19"/>
        <v>4.8611023411663661</v>
      </c>
      <c r="BA11">
        <f t="shared" si="19"/>
        <v>4.2983661280981043</v>
      </c>
      <c r="BB11">
        <f t="shared" si="19"/>
        <v>3.7550027418918259</v>
      </c>
      <c r="BC11">
        <f t="shared" si="19"/>
        <v>3.2426214852918327</v>
      </c>
      <c r="BD11">
        <f t="shared" si="19"/>
        <v>2.7701307871404803</v>
      </c>
      <c r="BF11">
        <f t="shared" si="25"/>
        <v>2.3601037124204726E-3</v>
      </c>
      <c r="BG11">
        <f t="shared" si="26"/>
        <v>7.9667287236367756E-5</v>
      </c>
      <c r="BH11">
        <f t="shared" si="27"/>
        <v>1.7795787315196364E-6</v>
      </c>
      <c r="BI11">
        <f t="shared" si="28"/>
        <v>5.0964243175133461E-5</v>
      </c>
      <c r="BJ11">
        <f t="shared" si="29"/>
        <v>2.6737295227091733E-4</v>
      </c>
      <c r="BK11">
        <f t="shared" si="30"/>
        <v>6.7879497713352181E-4</v>
      </c>
      <c r="BL11">
        <f t="shared" si="31"/>
        <v>1.2872886858437212E-3</v>
      </c>
      <c r="BM11">
        <f t="shared" si="32"/>
        <v>2.0571419574011421E-3</v>
      </c>
      <c r="BN11">
        <f t="shared" si="33"/>
        <v>2.9102183596879674E-3</v>
      </c>
      <c r="BO11">
        <f t="shared" si="34"/>
        <v>3.7343813414460166E-3</v>
      </c>
      <c r="BP11">
        <f t="shared" si="35"/>
        <v>4.4063555041445957E-3</v>
      </c>
      <c r="BQ11">
        <f t="shared" si="36"/>
        <v>4.8231033888388262E-3</v>
      </c>
      <c r="BR11">
        <f t="shared" si="37"/>
        <v>4.9297750779002105E-3</v>
      </c>
      <c r="BS11">
        <f t="shared" si="38"/>
        <v>4.7323389363438731E-3</v>
      </c>
      <c r="BT11">
        <f t="shared" si="39"/>
        <v>4.2901349866279193E-3</v>
      </c>
      <c r="BU11">
        <f t="shared" si="40"/>
        <v>3.6933398327375364E-3</v>
      </c>
      <c r="BW11">
        <f t="shared" si="41"/>
        <v>4.760302882195068E-3</v>
      </c>
      <c r="BX11">
        <f t="shared" si="42"/>
        <v>9.7784357747617164E-4</v>
      </c>
      <c r="BY11">
        <f t="shared" si="43"/>
        <v>1.5000402185537116E-4</v>
      </c>
      <c r="BZ11">
        <f t="shared" si="44"/>
        <v>8.2854936670618792E-4</v>
      </c>
      <c r="CA11">
        <f t="shared" si="45"/>
        <v>1.9716564525052945E-3</v>
      </c>
      <c r="CB11">
        <f t="shared" si="46"/>
        <v>3.2886863062274096E-3</v>
      </c>
      <c r="CC11">
        <f t="shared" si="47"/>
        <v>4.7821886388826583E-3</v>
      </c>
      <c r="CD11">
        <f t="shared" si="48"/>
        <v>6.4456078220395188E-3</v>
      </c>
      <c r="CE11">
        <f t="shared" si="49"/>
        <v>8.2615532966923682E-3</v>
      </c>
      <c r="CF11">
        <f t="shared" si="50"/>
        <v>1.0201190875497259E-2</v>
      </c>
      <c r="CG11">
        <f t="shared" si="51"/>
        <v>1.2225219182329989E-2</v>
      </c>
      <c r="CH11">
        <f t="shared" si="52"/>
        <v>1.4286588025805838E-2</v>
      </c>
      <c r="CI11">
        <f t="shared" si="53"/>
        <v>1.633466180513379E-2</v>
      </c>
      <c r="CJ11">
        <f t="shared" si="54"/>
        <v>1.8320092513126305E-2</v>
      </c>
      <c r="CK11">
        <f t="shared" si="55"/>
        <v>2.0199435033210037E-2</v>
      </c>
      <c r="CL11">
        <f t="shared" si="56"/>
        <v>2.1938622785904804E-2</v>
      </c>
      <c r="CN11">
        <f t="shared" si="57"/>
        <v>4.760302882195068E-3</v>
      </c>
      <c r="CO11">
        <f t="shared" si="58"/>
        <v>9.7784357747617164E-4</v>
      </c>
      <c r="CP11">
        <f t="shared" si="59"/>
        <v>1.5000402185537116E-4</v>
      </c>
      <c r="CQ11">
        <f t="shared" si="60"/>
        <v>8.2854936670618792E-4</v>
      </c>
      <c r="CR11">
        <f t="shared" si="61"/>
        <v>1.9716564525052945E-3</v>
      </c>
      <c r="CS11">
        <f t="shared" si="62"/>
        <v>3.2886863062274096E-3</v>
      </c>
      <c r="CT11">
        <f t="shared" si="63"/>
        <v>4.7821886388826583E-3</v>
      </c>
      <c r="CU11">
        <f t="shared" si="64"/>
        <v>6.4456078220395188E-3</v>
      </c>
      <c r="CV11">
        <f t="shared" si="65"/>
        <v>8.2615532966923682E-3</v>
      </c>
      <c r="CW11">
        <f t="shared" si="66"/>
        <v>1.0201190875497259E-2</v>
      </c>
      <c r="CX11">
        <f t="shared" si="67"/>
        <v>1.2225219182329989E-2</v>
      </c>
      <c r="CY11">
        <f t="shared" si="68"/>
        <v>1.4286588025805838E-2</v>
      </c>
      <c r="CZ11">
        <f t="shared" si="69"/>
        <v>1.633466180513379E-2</v>
      </c>
      <c r="DA11">
        <f t="shared" si="70"/>
        <v>1.8320092513126305E-2</v>
      </c>
      <c r="DB11">
        <f t="shared" si="71"/>
        <v>2.0199435033210037E-2</v>
      </c>
      <c r="DC11">
        <f t="shared" si="72"/>
        <v>2.1938622785904804E-2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8.3127274493154513</v>
      </c>
      <c r="E12">
        <f>'Raw data and fitting summary'!E14</f>
        <v>8.0794336827727378</v>
      </c>
      <c r="F12">
        <f>'Raw data and fitting summary'!F14</f>
        <v>7.8056066816448073</v>
      </c>
      <c r="G12">
        <f>'Raw data and fitting summary'!G14</f>
        <v>7.4883635114834046</v>
      </c>
      <c r="H12">
        <f>'Raw data and fitting summary'!H14</f>
        <v>7.1263198557453595</v>
      </c>
      <c r="I12">
        <f>'Raw data and fitting summary'!I14</f>
        <v>6.7201894080180384</v>
      </c>
      <c r="J12">
        <f>'Raw data and fitting summary'!J14</f>
        <v>6.2732939991379313</v>
      </c>
      <c r="K12">
        <f>'Raw data and fitting summary'!K14</f>
        <v>5.7918439407883566</v>
      </c>
      <c r="L12">
        <f>'Raw data and fitting summary'!L14</f>
        <v>5.2848547810547517</v>
      </c>
      <c r="M12">
        <f>'Raw data and fitting summary'!M14</f>
        <v>4.7636248061055166</v>
      </c>
      <c r="N12">
        <f>'Raw data and fitting summary'!N14</f>
        <v>4.2408022031891308</v>
      </c>
      <c r="O12">
        <f>'Raw data and fitting summary'!O14</f>
        <v>3.7291895484723927</v>
      </c>
      <c r="P12">
        <f>'Raw data and fitting summary'!P14</f>
        <v>3.2405173563126128</v>
      </c>
      <c r="Q12">
        <f>'Raw data and fitting summary'!Q14</f>
        <v>2.7844286894864334</v>
      </c>
      <c r="R12">
        <f>'Raw data and fitting summary'!R14</f>
        <v>2.3678483037889322</v>
      </c>
      <c r="X12">
        <f t="shared" si="23"/>
        <v>9.4758836179251116</v>
      </c>
      <c r="Y12">
        <f t="shared" si="4"/>
        <v>8.3340278875131641</v>
      </c>
      <c r="Z12">
        <f t="shared" si="5"/>
        <v>8.0903049422048845</v>
      </c>
      <c r="AA12">
        <f t="shared" si="6"/>
        <v>7.8049904336810645</v>
      </c>
      <c r="AB12">
        <f t="shared" si="7"/>
        <v>7.4754517368208777</v>
      </c>
      <c r="AC12">
        <f t="shared" si="8"/>
        <v>7.1006987148335936</v>
      </c>
      <c r="AD12">
        <f t="shared" si="9"/>
        <v>6.6819795338203765</v>
      </c>
      <c r="AE12">
        <f t="shared" si="10"/>
        <v>6.2232575461000446</v>
      </c>
      <c r="AF12">
        <f t="shared" si="11"/>
        <v>5.7314252303834259</v>
      </c>
      <c r="AG12">
        <f t="shared" si="12"/>
        <v>5.2161282904082071</v>
      </c>
      <c r="AH12">
        <f t="shared" si="13"/>
        <v>4.6891430769704625</v>
      </c>
      <c r="AI12">
        <f t="shared" si="14"/>
        <v>4.1633626442555753</v>
      </c>
      <c r="AJ12">
        <f t="shared" si="15"/>
        <v>3.6515632414489123</v>
      </c>
      <c r="AK12">
        <f t="shared" si="16"/>
        <v>3.1651942149552839</v>
      </c>
      <c r="AL12">
        <f t="shared" si="17"/>
        <v>2.7134265293507682</v>
      </c>
      <c r="AM12">
        <f t="shared" si="18"/>
        <v>2.3026121753702449</v>
      </c>
      <c r="AO12">
        <f t="shared" si="24"/>
        <v>9.4758836179251116</v>
      </c>
      <c r="AP12">
        <f t="shared" si="19"/>
        <v>8.3340278875131641</v>
      </c>
      <c r="AQ12">
        <f t="shared" si="19"/>
        <v>8.0903049422048845</v>
      </c>
      <c r="AR12">
        <f t="shared" si="19"/>
        <v>7.8049904336810645</v>
      </c>
      <c r="AS12">
        <f t="shared" si="19"/>
        <v>7.4754517368208777</v>
      </c>
      <c r="AT12">
        <f t="shared" si="19"/>
        <v>7.1006987148335936</v>
      </c>
      <c r="AU12">
        <f t="shared" si="19"/>
        <v>6.6819795338203765</v>
      </c>
      <c r="AV12">
        <f t="shared" si="19"/>
        <v>6.2232575461000446</v>
      </c>
      <c r="AW12">
        <f t="shared" si="19"/>
        <v>5.7314252303834259</v>
      </c>
      <c r="AX12">
        <f t="shared" si="19"/>
        <v>5.2161282904082071</v>
      </c>
      <c r="AY12">
        <f t="shared" si="19"/>
        <v>4.6891430769704625</v>
      </c>
      <c r="AZ12">
        <f t="shared" si="19"/>
        <v>4.1633626442555753</v>
      </c>
      <c r="BA12">
        <f t="shared" si="19"/>
        <v>3.6515632414489123</v>
      </c>
      <c r="BB12">
        <f t="shared" si="19"/>
        <v>3.1651942149552839</v>
      </c>
      <c r="BC12">
        <f t="shared" si="19"/>
        <v>2.7134265293507682</v>
      </c>
      <c r="BD12">
        <f t="shared" si="19"/>
        <v>2.3026121753702449</v>
      </c>
      <c r="BF12">
        <f t="shared" si="25"/>
        <v>6.0312138458004805E-3</v>
      </c>
      <c r="BG12">
        <f t="shared" si="26"/>
        <v>4.5370866741458588E-4</v>
      </c>
      <c r="BH12">
        <f t="shared" si="27"/>
        <v>1.1818428164103923E-4</v>
      </c>
      <c r="BI12">
        <f t="shared" si="28"/>
        <v>3.7976155281717443E-7</v>
      </c>
      <c r="BJ12">
        <f t="shared" si="29"/>
        <v>1.6671392493587187E-4</v>
      </c>
      <c r="BK12">
        <f t="shared" si="30"/>
        <v>6.5644286162056572E-4</v>
      </c>
      <c r="BL12">
        <f t="shared" si="31"/>
        <v>1.4599944862011543E-3</v>
      </c>
      <c r="BM12">
        <f t="shared" si="32"/>
        <v>2.5036466326126441E-3</v>
      </c>
      <c r="BN12">
        <f t="shared" si="33"/>
        <v>3.6504205669948865E-3</v>
      </c>
      <c r="BO12">
        <f t="shared" si="34"/>
        <v>4.7233305165895779E-3</v>
      </c>
      <c r="BP12">
        <f t="shared" si="35"/>
        <v>5.5475279749475715E-3</v>
      </c>
      <c r="BQ12">
        <f t="shared" si="36"/>
        <v>5.9968852878236117E-3</v>
      </c>
      <c r="BR12">
        <f t="shared" si="37"/>
        <v>6.025843542103641E-3</v>
      </c>
      <c r="BS12">
        <f t="shared" si="38"/>
        <v>5.6735756239361633E-3</v>
      </c>
      <c r="BT12">
        <f t="shared" si="39"/>
        <v>5.0413067439306417E-3</v>
      </c>
      <c r="BU12">
        <f t="shared" si="40"/>
        <v>4.2557524510594621E-3</v>
      </c>
      <c r="BW12">
        <f t="shared" si="41"/>
        <v>8.195635699747978E-3</v>
      </c>
      <c r="BX12">
        <f t="shared" si="42"/>
        <v>2.5558395634393337E-3</v>
      </c>
      <c r="BY12">
        <f t="shared" si="43"/>
        <v>1.3437391433089715E-3</v>
      </c>
      <c r="BZ12">
        <f t="shared" si="44"/>
        <v>7.8955633447481526E-5</v>
      </c>
      <c r="CA12">
        <f t="shared" si="45"/>
        <v>1.7272233327290483E-3</v>
      </c>
      <c r="CB12">
        <f t="shared" si="46"/>
        <v>3.608256305572087E-3</v>
      </c>
      <c r="CC12">
        <f t="shared" si="47"/>
        <v>5.7183464876336939E-3</v>
      </c>
      <c r="CD12">
        <f t="shared" si="48"/>
        <v>8.0402349842074727E-3</v>
      </c>
      <c r="CE12">
        <f t="shared" si="49"/>
        <v>1.0541655517835098E-2</v>
      </c>
      <c r="CF12">
        <f t="shared" si="50"/>
        <v>1.3175766932903817E-2</v>
      </c>
      <c r="CG12">
        <f t="shared" si="51"/>
        <v>1.5883867886405997E-2</v>
      </c>
      <c r="CH12">
        <f t="shared" si="52"/>
        <v>1.8600243493178084E-2</v>
      </c>
      <c r="CI12">
        <f t="shared" si="53"/>
        <v>2.1258376725437424E-2</v>
      </c>
      <c r="CJ12">
        <f t="shared" si="54"/>
        <v>2.3797320556644928E-2</v>
      </c>
      <c r="CK12">
        <f t="shared" si="55"/>
        <v>2.6166973517670153E-2</v>
      </c>
      <c r="CL12">
        <f t="shared" si="56"/>
        <v>2.8331357367289943E-2</v>
      </c>
      <c r="CN12">
        <f t="shared" si="57"/>
        <v>8.195635699747978E-3</v>
      </c>
      <c r="CO12">
        <f t="shared" si="58"/>
        <v>2.5558395634393337E-3</v>
      </c>
      <c r="CP12">
        <f t="shared" si="59"/>
        <v>1.3437391433089715E-3</v>
      </c>
      <c r="CQ12">
        <f t="shared" si="60"/>
        <v>7.8955633447481526E-5</v>
      </c>
      <c r="CR12">
        <f t="shared" si="61"/>
        <v>1.7272233327290483E-3</v>
      </c>
      <c r="CS12">
        <f t="shared" si="62"/>
        <v>3.608256305572087E-3</v>
      </c>
      <c r="CT12">
        <f t="shared" si="63"/>
        <v>5.7183464876336939E-3</v>
      </c>
      <c r="CU12">
        <f t="shared" si="64"/>
        <v>8.0402349842074727E-3</v>
      </c>
      <c r="CV12">
        <f t="shared" si="65"/>
        <v>1.0541655517835098E-2</v>
      </c>
      <c r="CW12">
        <f t="shared" si="66"/>
        <v>1.3175766932903817E-2</v>
      </c>
      <c r="CX12">
        <f t="shared" si="67"/>
        <v>1.5883867886405997E-2</v>
      </c>
      <c r="CY12">
        <f t="shared" si="68"/>
        <v>1.8600243493178084E-2</v>
      </c>
      <c r="CZ12">
        <f t="shared" si="69"/>
        <v>2.1258376725437424E-2</v>
      </c>
      <c r="DA12">
        <f t="shared" si="70"/>
        <v>2.3797320556644928E-2</v>
      </c>
      <c r="DB12">
        <f t="shared" si="71"/>
        <v>2.6166973517670153E-2</v>
      </c>
      <c r="DC12">
        <f t="shared" si="72"/>
        <v>2.8331357367289943E-2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7.4854564185620935</v>
      </c>
      <c r="E13">
        <f>'Raw data and fitting summary'!E15</f>
        <v>7.2513064230263167</v>
      </c>
      <c r="F13">
        <f>'Raw data and fitting summary'!F15</f>
        <v>6.9784435482879159</v>
      </c>
      <c r="G13">
        <f>'Raw data and fitting summary'!G15</f>
        <v>6.6649455230198305</v>
      </c>
      <c r="H13">
        <f>'Raw data and fitting summary'!H15</f>
        <v>6.3105768573238006</v>
      </c>
      <c r="I13">
        <f>'Raw data and fitting summary'!I15</f>
        <v>5.9173051629300994</v>
      </c>
      <c r="J13">
        <f>'Raw data and fitting summary'!J15</f>
        <v>5.4896640878191674</v>
      </c>
      <c r="K13">
        <f>'Raw data and fitting summary'!K15</f>
        <v>5.0348326276743736</v>
      </c>
      <c r="L13">
        <f>'Raw data and fitting summary'!L15</f>
        <v>4.5623327544620169</v>
      </c>
      <c r="M13">
        <f>'Raw data and fitting summary'!M15</f>
        <v>4.0833269003064911</v>
      </c>
      <c r="N13">
        <f>'Raw data and fitting summary'!N15</f>
        <v>3.6096049098132332</v>
      </c>
      <c r="O13">
        <f>'Raw data and fitting summary'!O15</f>
        <v>3.1524461137000053</v>
      </c>
      <c r="P13">
        <f>'Raw data and fitting summary'!P15</f>
        <v>2.7215832633107166</v>
      </c>
      <c r="Q13">
        <f>'Raw data and fitting summary'!Q15</f>
        <v>2.3244614525949689</v>
      </c>
      <c r="R13">
        <f>'Raw data and fitting summary'!R15</f>
        <v>1.9658930511319654</v>
      </c>
      <c r="X13">
        <f t="shared" si="23"/>
        <v>8.698605082494435</v>
      </c>
      <c r="Y13">
        <f t="shared" si="4"/>
        <v>7.5168391818665556</v>
      </c>
      <c r="Z13">
        <f t="shared" si="5"/>
        <v>7.2699218413598965</v>
      </c>
      <c r="AA13">
        <f t="shared" si="6"/>
        <v>6.983187285920204</v>
      </c>
      <c r="AB13">
        <f t="shared" si="7"/>
        <v>6.6550816475014294</v>
      </c>
      <c r="AC13">
        <f t="shared" si="8"/>
        <v>6.2859021027573192</v>
      </c>
      <c r="AD13">
        <f t="shared" si="9"/>
        <v>5.8782915866898628</v>
      </c>
      <c r="AE13">
        <f t="shared" si="10"/>
        <v>5.4375434168104197</v>
      </c>
      <c r="AF13">
        <f t="shared" si="11"/>
        <v>4.9715878313819042</v>
      </c>
      <c r="AG13">
        <f t="shared" si="12"/>
        <v>4.490577911282835</v>
      </c>
      <c r="AH13">
        <f t="shared" si="13"/>
        <v>4.0060833455368119</v>
      </c>
      <c r="AI13">
        <f t="shared" si="14"/>
        <v>3.5300112013041858</v>
      </c>
      <c r="AJ13">
        <f t="shared" si="15"/>
        <v>3.0734591955124131</v>
      </c>
      <c r="AK13">
        <f t="shared" si="16"/>
        <v>2.6457293119297063</v>
      </c>
      <c r="AL13">
        <f t="shared" si="17"/>
        <v>2.2536771474918371</v>
      </c>
      <c r="AM13">
        <f t="shared" si="18"/>
        <v>1.9014701554943112</v>
      </c>
      <c r="AO13">
        <f t="shared" si="24"/>
        <v>8.698605082494435</v>
      </c>
      <c r="AP13">
        <f t="shared" si="19"/>
        <v>7.5168391818665556</v>
      </c>
      <c r="AQ13">
        <f t="shared" si="19"/>
        <v>7.2699218413598965</v>
      </c>
      <c r="AR13">
        <f t="shared" si="19"/>
        <v>6.983187285920204</v>
      </c>
      <c r="AS13">
        <f t="shared" si="19"/>
        <v>6.6550816475014294</v>
      </c>
      <c r="AT13">
        <f t="shared" si="19"/>
        <v>6.2859021027573192</v>
      </c>
      <c r="AU13">
        <f t="shared" si="19"/>
        <v>5.8782915866898628</v>
      </c>
      <c r="AV13">
        <f t="shared" si="19"/>
        <v>5.4375434168104197</v>
      </c>
      <c r="AW13">
        <f t="shared" si="19"/>
        <v>4.9715878313819042</v>
      </c>
      <c r="AX13">
        <f t="shared" si="19"/>
        <v>4.490577911282835</v>
      </c>
      <c r="AY13">
        <f t="shared" si="19"/>
        <v>4.0060833455368119</v>
      </c>
      <c r="AZ13">
        <f t="shared" si="19"/>
        <v>3.5300112013041858</v>
      </c>
      <c r="BA13">
        <f t="shared" si="19"/>
        <v>3.0734591955124131</v>
      </c>
      <c r="BB13">
        <f t="shared" si="19"/>
        <v>2.6457293119297063</v>
      </c>
      <c r="BC13">
        <f t="shared" si="19"/>
        <v>2.2536771474918371</v>
      </c>
      <c r="BD13">
        <f t="shared" si="19"/>
        <v>1.9014701554943112</v>
      </c>
      <c r="BF13">
        <f t="shared" si="25"/>
        <v>1.0588932797209349E-2</v>
      </c>
      <c r="BG13">
        <f t="shared" si="26"/>
        <v>9.8487783262389311E-4</v>
      </c>
      <c r="BH13">
        <f t="shared" si="27"/>
        <v>3.4653379973417986E-4</v>
      </c>
      <c r="BI13">
        <f t="shared" si="28"/>
        <v>2.2503046723986128E-5</v>
      </c>
      <c r="BJ13">
        <f t="shared" si="29"/>
        <v>9.7296040242511903E-5</v>
      </c>
      <c r="BK13">
        <f t="shared" si="30"/>
        <v>6.088435129160939E-4</v>
      </c>
      <c r="BL13">
        <f t="shared" si="31"/>
        <v>1.522059131052754E-3</v>
      </c>
      <c r="BM13">
        <f t="shared" si="32"/>
        <v>2.7165643464021048E-3</v>
      </c>
      <c r="BN13">
        <f t="shared" si="33"/>
        <v>3.9999042580759481E-3</v>
      </c>
      <c r="BO13">
        <f t="shared" si="34"/>
        <v>5.1487575196689879E-3</v>
      </c>
      <c r="BP13">
        <f t="shared" si="35"/>
        <v>5.9665667534564391E-3</v>
      </c>
      <c r="BQ13">
        <f t="shared" si="36"/>
        <v>6.3351584342232134E-3</v>
      </c>
      <c r="BR13">
        <f t="shared" si="37"/>
        <v>6.2389332447733807E-3</v>
      </c>
      <c r="BS13">
        <f t="shared" si="38"/>
        <v>5.753821940112684E-3</v>
      </c>
      <c r="BT13">
        <f t="shared" si="39"/>
        <v>5.0104178489332549E-3</v>
      </c>
      <c r="BU13">
        <f t="shared" si="40"/>
        <v>4.1503094823400902E-3</v>
      </c>
      <c r="BW13">
        <f t="shared" si="41"/>
        <v>1.182977492478522E-2</v>
      </c>
      <c r="BX13">
        <f t="shared" si="42"/>
        <v>4.1749946413871851E-3</v>
      </c>
      <c r="BY13">
        <f t="shared" si="43"/>
        <v>2.5606077671527848E-3</v>
      </c>
      <c r="BZ13">
        <f t="shared" si="44"/>
        <v>6.7930837854694292E-4</v>
      </c>
      <c r="CA13">
        <f t="shared" si="45"/>
        <v>1.4821569502613601E-3</v>
      </c>
      <c r="CB13">
        <f t="shared" si="46"/>
        <v>3.9254118443330143E-3</v>
      </c>
      <c r="CC13">
        <f t="shared" si="47"/>
        <v>6.6368902707335106E-3</v>
      </c>
      <c r="CD13">
        <f t="shared" si="48"/>
        <v>9.5853342242039168E-3</v>
      </c>
      <c r="CE13">
        <f t="shared" si="49"/>
        <v>1.2721246900889977E-2</v>
      </c>
      <c r="CF13">
        <f t="shared" si="50"/>
        <v>1.5978977449404394E-2</v>
      </c>
      <c r="CG13">
        <f t="shared" si="51"/>
        <v>1.928156458745086E-2</v>
      </c>
      <c r="CH13">
        <f t="shared" si="52"/>
        <v>2.2547721230924436E-2</v>
      </c>
      <c r="CI13">
        <f t="shared" si="53"/>
        <v>2.569968012034184E-2</v>
      </c>
      <c r="CJ13">
        <f t="shared" si="54"/>
        <v>2.8670337150131595E-2</v>
      </c>
      <c r="CK13">
        <f t="shared" si="55"/>
        <v>3.1408360856793133E-2</v>
      </c>
      <c r="CL13">
        <f t="shared" si="56"/>
        <v>3.3880571541711473E-2</v>
      </c>
      <c r="CN13">
        <f t="shared" si="57"/>
        <v>1.182977492478522E-2</v>
      </c>
      <c r="CO13">
        <f t="shared" si="58"/>
        <v>4.1749946413871851E-3</v>
      </c>
      <c r="CP13">
        <f t="shared" si="59"/>
        <v>2.5606077671527848E-3</v>
      </c>
      <c r="CQ13">
        <f t="shared" si="60"/>
        <v>6.7930837854694292E-4</v>
      </c>
      <c r="CR13">
        <f t="shared" si="61"/>
        <v>1.4821569502613601E-3</v>
      </c>
      <c r="CS13">
        <f t="shared" si="62"/>
        <v>3.9254118443330143E-3</v>
      </c>
      <c r="CT13">
        <f t="shared" si="63"/>
        <v>6.6368902707335106E-3</v>
      </c>
      <c r="CU13">
        <f t="shared" si="64"/>
        <v>9.5853342242039168E-3</v>
      </c>
      <c r="CV13">
        <f t="shared" si="65"/>
        <v>1.2721246900889977E-2</v>
      </c>
      <c r="CW13">
        <f t="shared" si="66"/>
        <v>1.5978977449404394E-2</v>
      </c>
      <c r="CX13">
        <f t="shared" si="67"/>
        <v>1.928156458745086E-2</v>
      </c>
      <c r="CY13">
        <f t="shared" si="68"/>
        <v>2.2547721230924436E-2</v>
      </c>
      <c r="CZ13">
        <f t="shared" si="69"/>
        <v>2.569968012034184E-2</v>
      </c>
      <c r="DA13">
        <f t="shared" si="70"/>
        <v>2.8670337150131595E-2</v>
      </c>
      <c r="DB13">
        <f t="shared" si="71"/>
        <v>3.1408360856793133E-2</v>
      </c>
      <c r="DC13">
        <f t="shared" si="72"/>
        <v>3.3880571541711473E-2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6.6572999252809737</v>
      </c>
      <c r="E14">
        <f>'Raw data and fitting summary'!E16</f>
        <v>6.4277637978264286</v>
      </c>
      <c r="F14">
        <f>'Raw data and fitting summary'!F16</f>
        <v>6.1621824956119173</v>
      </c>
      <c r="G14">
        <f>'Raw data and fitting summary'!G16</f>
        <v>5.8595524483338588</v>
      </c>
      <c r="H14">
        <f>'Raw data and fitting summary'!H16</f>
        <v>5.5206477863534316</v>
      </c>
      <c r="I14">
        <f>'Raw data and fitting summary'!I16</f>
        <v>5.1484293602352453</v>
      </c>
      <c r="J14">
        <f>'Raw data and fitting summary'!J16</f>
        <v>4.7482527768421852</v>
      </c>
      <c r="K14">
        <f>'Raw data and fitting summary'!K16</f>
        <v>4.3277674522016847</v>
      </c>
      <c r="L14">
        <f>'Raw data and fitting summary'!L16</f>
        <v>3.8964508032301297</v>
      </c>
      <c r="M14">
        <f>'Raw data and fitting summary'!M16</f>
        <v>3.4648106618378951</v>
      </c>
      <c r="N14">
        <f>'Raw data and fitting summary'!N16</f>
        <v>3.0433862272159828</v>
      </c>
      <c r="O14">
        <f>'Raw data and fitting summary'!O16</f>
        <v>2.6417427302263006</v>
      </c>
      <c r="P14">
        <f>'Raw data and fitting summary'!P16</f>
        <v>2.2676570704714498</v>
      </c>
      <c r="Q14">
        <f>'Raw data and fitting summary'!Q16</f>
        <v>1.9266299890367644</v>
      </c>
      <c r="R14">
        <f>'Raw data and fitting summary'!R16</f>
        <v>1.6217638927094846</v>
      </c>
      <c r="X14">
        <f t="shared" si="23"/>
        <v>7.8896494943777249</v>
      </c>
      <c r="Y14">
        <f t="shared" si="4"/>
        <v>6.6961097926423454</v>
      </c>
      <c r="Z14">
        <f t="shared" si="5"/>
        <v>6.4520929604292245</v>
      </c>
      <c r="AA14">
        <f t="shared" si="6"/>
        <v>6.1709920706365393</v>
      </c>
      <c r="AB14">
        <f t="shared" si="7"/>
        <v>5.8522812513047135</v>
      </c>
      <c r="AC14">
        <f t="shared" si="8"/>
        <v>5.4973799547426712</v>
      </c>
      <c r="AD14">
        <f t="shared" si="9"/>
        <v>5.1100197611661873</v>
      </c>
      <c r="AE14">
        <f t="shared" si="10"/>
        <v>4.696371072448315</v>
      </c>
      <c r="AF14">
        <f t="shared" si="11"/>
        <v>4.2648311971722794</v>
      </c>
      <c r="AG14">
        <f t="shared" si="12"/>
        <v>3.8254412858204336</v>
      </c>
      <c r="AH14">
        <f t="shared" si="13"/>
        <v>3.3889964478147796</v>
      </c>
      <c r="AI14">
        <f t="shared" si="14"/>
        <v>2.9660065976521794</v>
      </c>
      <c r="AJ14">
        <f t="shared" si="15"/>
        <v>2.5657143741971171</v>
      </c>
      <c r="AK14">
        <f t="shared" si="16"/>
        <v>2.1953575760629023</v>
      </c>
      <c r="AL14">
        <f t="shared" si="17"/>
        <v>1.8597861093084003</v>
      </c>
      <c r="AM14">
        <f t="shared" si="18"/>
        <v>1.5614430604560952</v>
      </c>
      <c r="AO14">
        <f t="shared" si="24"/>
        <v>7.8896494943777249</v>
      </c>
      <c r="AP14">
        <f t="shared" si="19"/>
        <v>6.6961097926423454</v>
      </c>
      <c r="AQ14">
        <f t="shared" si="19"/>
        <v>6.4520929604292245</v>
      </c>
      <c r="AR14">
        <f t="shared" si="19"/>
        <v>6.1709920706365393</v>
      </c>
      <c r="AS14">
        <f t="shared" si="19"/>
        <v>5.8522812513047135</v>
      </c>
      <c r="AT14">
        <f t="shared" si="19"/>
        <v>5.4973799547426712</v>
      </c>
      <c r="AU14">
        <f t="shared" si="19"/>
        <v>5.1100197611661873</v>
      </c>
      <c r="AV14">
        <f t="shared" si="19"/>
        <v>4.696371072448315</v>
      </c>
      <c r="AW14">
        <f t="shared" si="19"/>
        <v>4.2648311971722794</v>
      </c>
      <c r="AX14">
        <f t="shared" si="19"/>
        <v>3.8254412858204336</v>
      </c>
      <c r="AY14">
        <f t="shared" si="19"/>
        <v>3.3889964478147796</v>
      </c>
      <c r="AZ14">
        <f t="shared" si="19"/>
        <v>2.9660065976521794</v>
      </c>
      <c r="BA14">
        <f t="shared" si="19"/>
        <v>2.5657143741971171</v>
      </c>
      <c r="BB14">
        <f t="shared" si="19"/>
        <v>2.1953575760629023</v>
      </c>
      <c r="BC14">
        <f t="shared" si="19"/>
        <v>1.8597861093084003</v>
      </c>
      <c r="BD14">
        <f t="shared" si="19"/>
        <v>1.5614430604560952</v>
      </c>
      <c r="BF14">
        <f t="shared" si="25"/>
        <v>1.5116965261607836E-2</v>
      </c>
      <c r="BG14">
        <f t="shared" si="26"/>
        <v>1.506205804607265E-3</v>
      </c>
      <c r="BH14">
        <f t="shared" si="27"/>
        <v>5.9190815295328452E-4</v>
      </c>
      <c r="BI14">
        <f t="shared" si="28"/>
        <v>7.7608612114443449E-5</v>
      </c>
      <c r="BJ14">
        <f t="shared" si="29"/>
        <v>5.2870306236650689E-5</v>
      </c>
      <c r="BK14">
        <f t="shared" si="30"/>
        <v>5.413919878667011E-4</v>
      </c>
      <c r="BL14">
        <f t="shared" si="31"/>
        <v>1.4752973006457854E-3</v>
      </c>
      <c r="BM14">
        <f t="shared" si="32"/>
        <v>2.6917112508129293E-3</v>
      </c>
      <c r="BN14">
        <f t="shared" si="33"/>
        <v>3.9609721971263379E-3</v>
      </c>
      <c r="BO14">
        <f t="shared" si="34"/>
        <v>5.0423515627579301E-3</v>
      </c>
      <c r="BP14">
        <f t="shared" si="35"/>
        <v>5.7477950479427626E-3</v>
      </c>
      <c r="BQ14">
        <f t="shared" si="36"/>
        <v>5.987607071431437E-3</v>
      </c>
      <c r="BR14">
        <f t="shared" si="37"/>
        <v>5.7803109205002761E-3</v>
      </c>
      <c r="BS14">
        <f t="shared" si="38"/>
        <v>5.2272168917315981E-3</v>
      </c>
      <c r="BT14">
        <f t="shared" si="39"/>
        <v>4.4681042571400103E-3</v>
      </c>
      <c r="BU14">
        <f t="shared" si="40"/>
        <v>3.6386028037415511E-3</v>
      </c>
      <c r="BW14">
        <f t="shared" si="41"/>
        <v>1.5583844206763411E-2</v>
      </c>
      <c r="BX14">
        <f t="shared" si="42"/>
        <v>5.7958827682329543E-3</v>
      </c>
      <c r="BY14">
        <f t="shared" si="43"/>
        <v>3.7707396269717488E-3</v>
      </c>
      <c r="BZ14">
        <f t="shared" si="44"/>
        <v>1.4275784061594614E-3</v>
      </c>
      <c r="CA14">
        <f t="shared" si="45"/>
        <v>1.2424551584092444E-3</v>
      </c>
      <c r="CB14">
        <f t="shared" si="46"/>
        <v>4.2325310970523153E-3</v>
      </c>
      <c r="CC14">
        <f t="shared" si="47"/>
        <v>7.5165265232344965E-3</v>
      </c>
      <c r="CD14">
        <f t="shared" si="48"/>
        <v>1.1047190180145451E-2</v>
      </c>
      <c r="CE14">
        <f t="shared" si="49"/>
        <v>1.4757033073462326E-2</v>
      </c>
      <c r="CF14">
        <f t="shared" si="50"/>
        <v>1.8562438187955832E-2</v>
      </c>
      <c r="CG14">
        <f t="shared" si="51"/>
        <v>2.2370697399815925E-2</v>
      </c>
      <c r="CH14">
        <f t="shared" si="52"/>
        <v>2.6088825839111512E-2</v>
      </c>
      <c r="CI14">
        <f t="shared" si="53"/>
        <v>2.9632431728872713E-2</v>
      </c>
      <c r="CJ14">
        <f t="shared" si="54"/>
        <v>3.293290131724582E-2</v>
      </c>
      <c r="CK14">
        <f t="shared" si="55"/>
        <v>3.5941702862390672E-2</v>
      </c>
      <c r="CL14">
        <f t="shared" si="56"/>
        <v>3.8631464560590412E-2</v>
      </c>
      <c r="CN14">
        <f t="shared" si="57"/>
        <v>1.5583844206763411E-2</v>
      </c>
      <c r="CO14">
        <f t="shared" si="58"/>
        <v>5.7958827682329543E-3</v>
      </c>
      <c r="CP14">
        <f t="shared" si="59"/>
        <v>3.7707396269717488E-3</v>
      </c>
      <c r="CQ14">
        <f t="shared" si="60"/>
        <v>1.4275784061594614E-3</v>
      </c>
      <c r="CR14">
        <f t="shared" si="61"/>
        <v>1.2424551584092444E-3</v>
      </c>
      <c r="CS14">
        <f t="shared" si="62"/>
        <v>4.2325310970523153E-3</v>
      </c>
      <c r="CT14">
        <f t="shared" si="63"/>
        <v>7.5165265232344965E-3</v>
      </c>
      <c r="CU14">
        <f t="shared" si="64"/>
        <v>1.1047190180145451E-2</v>
      </c>
      <c r="CV14">
        <f t="shared" si="65"/>
        <v>1.4757033073462326E-2</v>
      </c>
      <c r="CW14">
        <f t="shared" si="66"/>
        <v>1.8562438187955832E-2</v>
      </c>
      <c r="CX14">
        <f t="shared" si="67"/>
        <v>2.2370697399815925E-2</v>
      </c>
      <c r="CY14">
        <f t="shared" si="68"/>
        <v>2.6088825839111512E-2</v>
      </c>
      <c r="CZ14">
        <f t="shared" si="69"/>
        <v>2.9632431728872713E-2</v>
      </c>
      <c r="DA14">
        <f t="shared" si="70"/>
        <v>3.293290131724582E-2</v>
      </c>
      <c r="DB14">
        <f t="shared" si="71"/>
        <v>3.5941702862390672E-2</v>
      </c>
      <c r="DC14">
        <f t="shared" si="72"/>
        <v>3.8631464560590412E-2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5.8484876803247143</v>
      </c>
      <c r="E15">
        <f>'Raw data and fitting summary'!E17</f>
        <v>5.6286895518338929</v>
      </c>
      <c r="F15">
        <f>'Raw data and fitting summary'!F17</f>
        <v>5.3761320065854017</v>
      </c>
      <c r="G15">
        <f>'Raw data and fitting summary'!G17</f>
        <v>5.0906141683888135</v>
      </c>
      <c r="H15">
        <f>'Raw data and fitting summary'!H17</f>
        <v>4.7737090307870309</v>
      </c>
      <c r="I15">
        <f>'Raw data and fitting summary'!I17</f>
        <v>4.4290573396456923</v>
      </c>
      <c r="J15">
        <f>'Raw data and fitting summary'!J17</f>
        <v>4.0624334643220328</v>
      </c>
      <c r="K15">
        <f>'Raw data and fitting summary'!K17</f>
        <v>3.6815038691451782</v>
      </c>
      <c r="L15">
        <f>'Raw data and fitting summary'!L17</f>
        <v>3.2952627425117749</v>
      </c>
      <c r="M15">
        <f>'Raw data and fitting summary'!M17</f>
        <v>2.9132164258317346</v>
      </c>
      <c r="N15">
        <f>'Raw data and fitting summary'!N17</f>
        <v>2.5444659232687283</v>
      </c>
      <c r="O15">
        <f>'Raw data and fitting summary'!O17</f>
        <v>2.1968702985967599</v>
      </c>
      <c r="P15">
        <f>'Raw data and fitting summary'!P17</f>
        <v>1.8764470689467909</v>
      </c>
      <c r="Q15">
        <f>'Raw data and fitting summary'!Q17</f>
        <v>1.5870916635973911</v>
      </c>
      <c r="R15">
        <f>'Raw data and fitting summary'!R17</f>
        <v>1.3306101210852783</v>
      </c>
      <c r="X15">
        <f t="shared" si="23"/>
        <v>7.0680084292998364</v>
      </c>
      <c r="Y15">
        <f t="shared" si="4"/>
        <v>5.8919639512163373</v>
      </c>
      <c r="Z15">
        <f t="shared" si="5"/>
        <v>5.6566612729245858</v>
      </c>
      <c r="AA15">
        <f t="shared" si="6"/>
        <v>5.38770562949155</v>
      </c>
      <c r="AB15">
        <f t="shared" si="7"/>
        <v>5.0854595309730914</v>
      </c>
      <c r="AC15">
        <f t="shared" si="8"/>
        <v>4.752215066200935</v>
      </c>
      <c r="AD15">
        <f t="shared" si="9"/>
        <v>4.3924265764387718</v>
      </c>
      <c r="AE15">
        <f t="shared" si="10"/>
        <v>4.0126785208466069</v>
      </c>
      <c r="AF15">
        <f t="shared" si="11"/>
        <v>3.6213255540201463</v>
      </c>
      <c r="AG15">
        <f t="shared" si="12"/>
        <v>3.2278178048505746</v>
      </c>
      <c r="AH15">
        <f t="shared" si="13"/>
        <v>2.8418141590196297</v>
      </c>
      <c r="AI15">
        <f t="shared" si="14"/>
        <v>2.4722537411200141</v>
      </c>
      <c r="AJ15">
        <f t="shared" si="15"/>
        <v>2.1265696451598819</v>
      </c>
      <c r="AK15">
        <f t="shared" si="16"/>
        <v>1.8101825609324187</v>
      </c>
      <c r="AL15">
        <f t="shared" si="17"/>
        <v>1.5263273699779358</v>
      </c>
      <c r="AM15">
        <f t="shared" si="18"/>
        <v>1.2761797735829816</v>
      </c>
      <c r="AO15">
        <f t="shared" si="24"/>
        <v>7.0680084292998364</v>
      </c>
      <c r="AP15">
        <f t="shared" si="19"/>
        <v>5.8919639512163373</v>
      </c>
      <c r="AQ15">
        <f t="shared" si="19"/>
        <v>5.6566612729245858</v>
      </c>
      <c r="AR15">
        <f t="shared" si="19"/>
        <v>5.38770562949155</v>
      </c>
      <c r="AS15">
        <f t="shared" si="19"/>
        <v>5.0854595309730914</v>
      </c>
      <c r="AT15">
        <f t="shared" si="19"/>
        <v>4.752215066200935</v>
      </c>
      <c r="AU15">
        <f t="shared" si="19"/>
        <v>4.3924265764387718</v>
      </c>
      <c r="AV15">
        <f t="shared" si="19"/>
        <v>4.0126785208466069</v>
      </c>
      <c r="AW15">
        <f t="shared" si="19"/>
        <v>3.6213255540201463</v>
      </c>
      <c r="AX15">
        <f t="shared" si="19"/>
        <v>3.2278178048505746</v>
      </c>
      <c r="AY15">
        <f t="shared" si="19"/>
        <v>2.8418141590196297</v>
      </c>
      <c r="AZ15">
        <f t="shared" si="19"/>
        <v>2.4722537411200141</v>
      </c>
      <c r="BA15">
        <f t="shared" si="19"/>
        <v>2.1265696451598819</v>
      </c>
      <c r="BB15">
        <f t="shared" si="19"/>
        <v>1.8101825609324187</v>
      </c>
      <c r="BC15">
        <f t="shared" si="19"/>
        <v>1.5263273699779358</v>
      </c>
      <c r="BD15">
        <f t="shared" si="19"/>
        <v>1.2761797735829816</v>
      </c>
      <c r="BF15">
        <f t="shared" si="25"/>
        <v>1.8739157370683528E-2</v>
      </c>
      <c r="BG15">
        <f t="shared" si="26"/>
        <v>1.8901861306417837E-3</v>
      </c>
      <c r="BH15">
        <f t="shared" si="27"/>
        <v>7.8241718077551412E-4</v>
      </c>
      <c r="BI15">
        <f t="shared" si="28"/>
        <v>1.3394874717372E-4</v>
      </c>
      <c r="BJ15">
        <f t="shared" si="29"/>
        <v>2.6570286887562058E-5</v>
      </c>
      <c r="BK15">
        <f t="shared" si="30"/>
        <v>4.6199051362834343E-4</v>
      </c>
      <c r="BL15">
        <f t="shared" si="31"/>
        <v>1.34181281312148E-3</v>
      </c>
      <c r="BM15">
        <f t="shared" si="32"/>
        <v>2.4755544002428224E-3</v>
      </c>
      <c r="BN15">
        <f t="shared" si="33"/>
        <v>3.6214296112876444E-3</v>
      </c>
      <c r="BO15">
        <f t="shared" si="34"/>
        <v>4.5488196161231941E-3</v>
      </c>
      <c r="BP15">
        <f t="shared" si="35"/>
        <v>5.0982837059070051E-3</v>
      </c>
      <c r="BQ15">
        <f t="shared" si="36"/>
        <v>5.2145992506790889E-3</v>
      </c>
      <c r="BR15">
        <f t="shared" si="37"/>
        <v>4.9421818736520226E-3</v>
      </c>
      <c r="BS15">
        <f t="shared" si="38"/>
        <v>4.3909850223868008E-3</v>
      </c>
      <c r="BT15">
        <f t="shared" si="39"/>
        <v>3.6922993790713681E-3</v>
      </c>
      <c r="BU15">
        <f t="shared" si="40"/>
        <v>2.9626627292207758E-3</v>
      </c>
      <c r="BW15">
        <f t="shared" si="41"/>
        <v>1.936769647855317E-2</v>
      </c>
      <c r="BX15">
        <f t="shared" si="42"/>
        <v>7.3789098595295607E-3</v>
      </c>
      <c r="BY15">
        <f t="shared" si="43"/>
        <v>4.9449171058869269E-3</v>
      </c>
      <c r="BZ15">
        <f t="shared" si="44"/>
        <v>2.1481542797727985E-3</v>
      </c>
      <c r="CA15">
        <f t="shared" si="45"/>
        <v>1.0136030744768815E-3</v>
      </c>
      <c r="CB15">
        <f t="shared" si="46"/>
        <v>4.5229359965138945E-3</v>
      </c>
      <c r="CC15">
        <f t="shared" si="47"/>
        <v>8.3395277233340691E-3</v>
      </c>
      <c r="CD15">
        <f t="shared" si="48"/>
        <v>1.2399434247458332E-2</v>
      </c>
      <c r="CE15">
        <f t="shared" si="49"/>
        <v>1.6617758946920993E-2</v>
      </c>
      <c r="CF15">
        <f t="shared" si="50"/>
        <v>2.0894902295863174E-2</v>
      </c>
      <c r="CG15">
        <f t="shared" si="51"/>
        <v>2.5125593306473355E-2</v>
      </c>
      <c r="CH15">
        <f t="shared" si="52"/>
        <v>2.920904960022418E-2</v>
      </c>
      <c r="CI15">
        <f t="shared" si="53"/>
        <v>3.3058241754218474E-2</v>
      </c>
      <c r="CJ15">
        <f t="shared" si="54"/>
        <v>3.660653319974512E-2</v>
      </c>
      <c r="CK15">
        <f t="shared" si="55"/>
        <v>3.9810786869617379E-2</v>
      </c>
      <c r="CL15">
        <f t="shared" si="56"/>
        <v>4.2651003118063011E-2</v>
      </c>
      <c r="CN15">
        <f t="shared" si="57"/>
        <v>1.936769647855317E-2</v>
      </c>
      <c r="CO15">
        <f t="shared" si="58"/>
        <v>7.3789098595295607E-3</v>
      </c>
      <c r="CP15">
        <f t="shared" si="59"/>
        <v>4.9449171058869269E-3</v>
      </c>
      <c r="CQ15">
        <f t="shared" si="60"/>
        <v>2.1481542797727985E-3</v>
      </c>
      <c r="CR15">
        <f t="shared" si="61"/>
        <v>1.0136030744768815E-3</v>
      </c>
      <c r="CS15">
        <f t="shared" si="62"/>
        <v>4.5229359965138945E-3</v>
      </c>
      <c r="CT15">
        <f t="shared" si="63"/>
        <v>8.3395277233340691E-3</v>
      </c>
      <c r="CU15">
        <f t="shared" si="64"/>
        <v>1.2399434247458332E-2</v>
      </c>
      <c r="CV15">
        <f t="shared" si="65"/>
        <v>1.6617758946920993E-2</v>
      </c>
      <c r="CW15">
        <f t="shared" si="66"/>
        <v>2.0894902295863174E-2</v>
      </c>
      <c r="CX15">
        <f t="shared" si="67"/>
        <v>2.5125593306473355E-2</v>
      </c>
      <c r="CY15">
        <f t="shared" si="68"/>
        <v>2.920904960022418E-2</v>
      </c>
      <c r="CZ15">
        <f t="shared" si="69"/>
        <v>3.3058241754218474E-2</v>
      </c>
      <c r="DA15">
        <f t="shared" si="70"/>
        <v>3.660653319974512E-2</v>
      </c>
      <c r="DB15">
        <f t="shared" si="71"/>
        <v>3.9810786869617379E-2</v>
      </c>
      <c r="DC15">
        <f t="shared" si="72"/>
        <v>4.2651003118063011E-2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5.0774042826792689</v>
      </c>
      <c r="E16">
        <f>'Raw data and fitting summary'!E18</f>
        <v>4.8716579257852004</v>
      </c>
      <c r="F16">
        <f>'Raw data and fitting summary'!F18</f>
        <v>4.636793017949941</v>
      </c>
      <c r="G16">
        <f>'Raw data and fitting summary'!G18</f>
        <v>4.3732476253650869</v>
      </c>
      <c r="H16">
        <f>'Raw data and fitting summary'!H18</f>
        <v>4.0831506909978517</v>
      </c>
      <c r="I16">
        <f>'Raw data and fitting summary'!I18</f>
        <v>3.7705075547248232</v>
      </c>
      <c r="J16">
        <f>'Raw data and fitting summary'!J18</f>
        <v>3.441150361353154</v>
      </c>
      <c r="K16">
        <f>'Raw data and fitting summary'!K18</f>
        <v>3.1024032520537848</v>
      </c>
      <c r="L16">
        <f>'Raw data and fitting summary'!L18</f>
        <v>2.762479839184659</v>
      </c>
      <c r="M16">
        <f>'Raw data and fitting summary'!M18</f>
        <v>2.4297077566229026</v>
      </c>
      <c r="N16">
        <f>'Raw data and fitting summary'!N18</f>
        <v>2.1117303632577511</v>
      </c>
      <c r="O16">
        <f>'Raw data and fitting summary'!O18</f>
        <v>1.8148432551012208</v>
      </c>
      <c r="P16">
        <f>'Raw data and fitting summary'!P18</f>
        <v>1.5435794358164983</v>
      </c>
      <c r="Q16">
        <f>'Raw data and fitting summary'!Q18</f>
        <v>1.3005825602021257</v>
      </c>
      <c r="R16">
        <f>'Raw data and fitting summary'!R18</f>
        <v>1.0867345584435792</v>
      </c>
      <c r="X16">
        <f t="shared" si="23"/>
        <v>6.2538948228027333</v>
      </c>
      <c r="Y16">
        <f t="shared" si="4"/>
        <v>5.1229374276293882</v>
      </c>
      <c r="Z16">
        <f t="shared" si="5"/>
        <v>4.9013469340859404</v>
      </c>
      <c r="AA16">
        <f t="shared" si="6"/>
        <v>4.6499333087522112</v>
      </c>
      <c r="AB16">
        <f t="shared" si="7"/>
        <v>4.3697513880833929</v>
      </c>
      <c r="AC16">
        <f t="shared" si="8"/>
        <v>4.063679891618615</v>
      </c>
      <c r="AD16">
        <f t="shared" si="9"/>
        <v>3.7365314797244595</v>
      </c>
      <c r="AE16">
        <f t="shared" si="10"/>
        <v>3.3948968240228923</v>
      </c>
      <c r="AF16">
        <f t="shared" si="11"/>
        <v>3.0466941185622898</v>
      </c>
      <c r="AG16">
        <f t="shared" si="12"/>
        <v>2.7004716867454013</v>
      </c>
      <c r="AH16">
        <f t="shared" si="13"/>
        <v>2.3645860150500591</v>
      </c>
      <c r="AI16">
        <f t="shared" si="14"/>
        <v>2.0464181956993679</v>
      </c>
      <c r="AJ16">
        <f t="shared" si="15"/>
        <v>1.7517790329864762</v>
      </c>
      <c r="AK16">
        <f t="shared" si="16"/>
        <v>1.484593128970999</v>
      </c>
      <c r="AL16">
        <f t="shared" si="17"/>
        <v>1.2468727725187438</v>
      </c>
      <c r="AM16">
        <f t="shared" si="18"/>
        <v>1.0389254532679191</v>
      </c>
      <c r="AO16">
        <f t="shared" si="24"/>
        <v>6.2538948228027333</v>
      </c>
      <c r="AP16">
        <f t="shared" si="19"/>
        <v>5.1229374276293882</v>
      </c>
      <c r="AQ16">
        <f t="shared" si="19"/>
        <v>4.9013469340859404</v>
      </c>
      <c r="AR16">
        <f t="shared" si="19"/>
        <v>4.6499333087522112</v>
      </c>
      <c r="AS16">
        <f t="shared" si="19"/>
        <v>4.3697513880833929</v>
      </c>
      <c r="AT16">
        <f t="shared" si="19"/>
        <v>4.063679891618615</v>
      </c>
      <c r="AU16">
        <f t="shared" si="19"/>
        <v>3.7365314797244595</v>
      </c>
      <c r="AV16">
        <f t="shared" si="19"/>
        <v>3.3948968240228923</v>
      </c>
      <c r="AW16">
        <f t="shared" si="19"/>
        <v>3.0466941185622898</v>
      </c>
      <c r="AX16">
        <f t="shared" si="19"/>
        <v>2.7004716867454013</v>
      </c>
      <c r="AY16">
        <f t="shared" si="19"/>
        <v>2.3645860150500591</v>
      </c>
      <c r="AZ16">
        <f t="shared" si="19"/>
        <v>2.0464181956993679</v>
      </c>
      <c r="BA16">
        <f t="shared" si="19"/>
        <v>1.7517790329864762</v>
      </c>
      <c r="BB16">
        <f t="shared" si="19"/>
        <v>1.484593128970999</v>
      </c>
      <c r="BC16">
        <f t="shared" si="19"/>
        <v>1.2468727725187438</v>
      </c>
      <c r="BD16">
        <f t="shared" si="19"/>
        <v>1.0389254532679191</v>
      </c>
      <c r="BF16">
        <f t="shared" si="25"/>
        <v>2.0848995474747261E-2</v>
      </c>
      <c r="BG16">
        <f t="shared" si="26"/>
        <v>2.0732672890485734E-3</v>
      </c>
      <c r="BH16">
        <f t="shared" si="27"/>
        <v>8.8143721388140564E-4</v>
      </c>
      <c r="BI16">
        <f t="shared" si="28"/>
        <v>1.7266724236822664E-4</v>
      </c>
      <c r="BJ16">
        <f t="shared" si="29"/>
        <v>1.2223675129907152E-5</v>
      </c>
      <c r="BK16">
        <f t="shared" si="30"/>
        <v>3.7911202846648354E-4</v>
      </c>
      <c r="BL16">
        <f t="shared" si="31"/>
        <v>1.1543736724303395E-3</v>
      </c>
      <c r="BM16">
        <f t="shared" si="32"/>
        <v>2.1393897155619142E-3</v>
      </c>
      <c r="BN16">
        <f t="shared" si="33"/>
        <v>3.1035075543732072E-3</v>
      </c>
      <c r="BO16">
        <f t="shared" si="34"/>
        <v>3.8450109689302236E-3</v>
      </c>
      <c r="BP16">
        <f t="shared" si="35"/>
        <v>4.2408412254802217E-3</v>
      </c>
      <c r="BQ16">
        <f t="shared" si="36"/>
        <v>4.2656792311743233E-3</v>
      </c>
      <c r="BR16">
        <f t="shared" si="37"/>
        <v>3.9770961109378425E-3</v>
      </c>
      <c r="BS16">
        <f t="shared" si="38"/>
        <v>3.4793843952713875E-3</v>
      </c>
      <c r="BT16">
        <f t="shared" si="39"/>
        <v>2.8847412929939578E-3</v>
      </c>
      <c r="BU16">
        <f t="shared" si="40"/>
        <v>2.2857105376973361E-3</v>
      </c>
      <c r="BW16">
        <f t="shared" si="41"/>
        <v>2.3088302001352673E-2</v>
      </c>
      <c r="BX16">
        <f t="shared" si="42"/>
        <v>8.8880931288652307E-3</v>
      </c>
      <c r="BY16">
        <f t="shared" si="43"/>
        <v>6.0573162234794338E-3</v>
      </c>
      <c r="BZ16">
        <f t="shared" si="44"/>
        <v>2.8259095195058469E-3</v>
      </c>
      <c r="CA16">
        <f t="shared" si="45"/>
        <v>8.0009981602809023E-4</v>
      </c>
      <c r="CB16">
        <f t="shared" si="46"/>
        <v>4.7914205593298379E-3</v>
      </c>
      <c r="CC16">
        <f t="shared" si="47"/>
        <v>9.0929449369630839E-3</v>
      </c>
      <c r="CD16">
        <f t="shared" si="48"/>
        <v>1.3624430940864971E-2</v>
      </c>
      <c r="CE16">
        <f t="shared" si="49"/>
        <v>1.8285108817482361E-2</v>
      </c>
      <c r="CF16">
        <f t="shared" si="50"/>
        <v>2.2961970956262727E-2</v>
      </c>
      <c r="CG16">
        <f t="shared" si="51"/>
        <v>2.7540440972905318E-2</v>
      </c>
      <c r="CH16">
        <f t="shared" si="52"/>
        <v>3.1915357132593629E-2</v>
      </c>
      <c r="CI16">
        <f t="shared" si="53"/>
        <v>3.6000100998600924E-2</v>
      </c>
      <c r="CJ16">
        <f t="shared" si="54"/>
        <v>3.9732304895135677E-2</v>
      </c>
      <c r="CK16">
        <f t="shared" si="55"/>
        <v>4.3075595896512733E-2</v>
      </c>
      <c r="CL16">
        <f t="shared" si="56"/>
        <v>4.6017839899174282E-2</v>
      </c>
      <c r="CN16">
        <f t="shared" si="57"/>
        <v>2.3088302001352673E-2</v>
      </c>
      <c r="CO16">
        <f t="shared" si="58"/>
        <v>8.8880931288652307E-3</v>
      </c>
      <c r="CP16">
        <f t="shared" si="59"/>
        <v>6.0573162234794338E-3</v>
      </c>
      <c r="CQ16">
        <f t="shared" si="60"/>
        <v>2.8259095195058469E-3</v>
      </c>
      <c r="CR16">
        <f t="shared" si="61"/>
        <v>8.0009981602809023E-4</v>
      </c>
      <c r="CS16">
        <f t="shared" si="62"/>
        <v>4.7914205593298379E-3</v>
      </c>
      <c r="CT16">
        <f t="shared" si="63"/>
        <v>9.0929449369630839E-3</v>
      </c>
      <c r="CU16">
        <f t="shared" si="64"/>
        <v>1.3624430940864971E-2</v>
      </c>
      <c r="CV16">
        <f t="shared" si="65"/>
        <v>1.8285108817482361E-2</v>
      </c>
      <c r="CW16">
        <f t="shared" si="66"/>
        <v>2.2961970956262727E-2</v>
      </c>
      <c r="CX16">
        <f t="shared" si="67"/>
        <v>2.7540440972905318E-2</v>
      </c>
      <c r="CY16">
        <f t="shared" si="68"/>
        <v>3.1915357132593629E-2</v>
      </c>
      <c r="CZ16">
        <f t="shared" si="69"/>
        <v>3.6000100998600924E-2</v>
      </c>
      <c r="DA16">
        <f t="shared" si="70"/>
        <v>3.9732304895135677E-2</v>
      </c>
      <c r="DB16">
        <f t="shared" si="71"/>
        <v>4.3075595896512733E-2</v>
      </c>
      <c r="DC16">
        <f t="shared" si="72"/>
        <v>4.6017839899174282E-2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4.3590202476362858</v>
      </c>
      <c r="E17">
        <f>'Raw data and fitting summary'!E19</f>
        <v>4.1705151780722511</v>
      </c>
      <c r="F17">
        <f>'Raw data and fitting summary'!F19</f>
        <v>3.9566351810565759</v>
      </c>
      <c r="G17">
        <f>'Raw data and fitting summary'!G19</f>
        <v>3.7182758890682828</v>
      </c>
      <c r="H17">
        <f>'Raw data and fitting summary'!H19</f>
        <v>3.4578845245229943</v>
      </c>
      <c r="I17">
        <f>'Raw data and fitting summary'!I19</f>
        <v>3.1795537953995363</v>
      </c>
      <c r="J17">
        <f>'Raw data and fitting summary'!J19</f>
        <v>2.8888895440849245</v>
      </c>
      <c r="K17">
        <f>'Raw data and fitting summary'!K19</f>
        <v>2.5926277660746293</v>
      </c>
      <c r="L17">
        <f>'Raw data and fitting summary'!L19</f>
        <v>2.2980414564250244</v>
      </c>
      <c r="M17">
        <f>'Raw data and fitting summary'!M19</f>
        <v>2.0122412992338665</v>
      </c>
      <c r="N17">
        <f>'Raw data and fitting summary'!N19</f>
        <v>1.7415088549294657</v>
      </c>
      <c r="O17">
        <f>'Raw data and fitting summary'!O19</f>
        <v>1.4907901312739451</v>
      </c>
      <c r="P17">
        <f>'Raw data and fitting summary'!P19</f>
        <v>1.2634264648459999</v>
      </c>
      <c r="Q17">
        <f>'Raw data and fitting summary'!Q19</f>
        <v>1.0611320079993132</v>
      </c>
      <c r="R17">
        <f>'Raw data and fitting summary'!R19</f>
        <v>0.88417008032143485</v>
      </c>
      <c r="X17">
        <f t="shared" si="23"/>
        <v>5.4667935085284256</v>
      </c>
      <c r="Y17">
        <f t="shared" si="4"/>
        <v>4.4043593033183281</v>
      </c>
      <c r="Z17">
        <f t="shared" si="5"/>
        <v>4.2002850807218985</v>
      </c>
      <c r="AA17">
        <f t="shared" si="6"/>
        <v>3.9703304912318371</v>
      </c>
      <c r="AB17">
        <f t="shared" si="7"/>
        <v>3.7160270737673544</v>
      </c>
      <c r="AC17">
        <f t="shared" si="8"/>
        <v>3.4405629417449548</v>
      </c>
      <c r="AD17">
        <f t="shared" si="9"/>
        <v>3.148793145185937</v>
      </c>
      <c r="AE17">
        <f t="shared" si="10"/>
        <v>2.8470006695691787</v>
      </c>
      <c r="AF17">
        <f t="shared" si="11"/>
        <v>2.5424079445775307</v>
      </c>
      <c r="AG17">
        <f t="shared" si="12"/>
        <v>2.2425082524509801</v>
      </c>
      <c r="AH17">
        <f t="shared" si="13"/>
        <v>1.9543430161693158</v>
      </c>
      <c r="AI17">
        <f t="shared" si="14"/>
        <v>1.6838688378684394</v>
      </c>
      <c r="AJ17">
        <f t="shared" si="15"/>
        <v>1.4355287031093253</v>
      </c>
      <c r="AK17">
        <f t="shared" si="16"/>
        <v>1.2120790823090186</v>
      </c>
      <c r="AL17">
        <f t="shared" si="17"/>
        <v>1.0146565121510416</v>
      </c>
      <c r="AM17">
        <f t="shared" si="18"/>
        <v>0.8430186683211075</v>
      </c>
      <c r="AO17">
        <f t="shared" si="24"/>
        <v>5.4667935085284256</v>
      </c>
      <c r="AP17">
        <f t="shared" si="19"/>
        <v>4.4043593033183281</v>
      </c>
      <c r="AQ17">
        <f t="shared" si="19"/>
        <v>4.2002850807218985</v>
      </c>
      <c r="AR17">
        <f t="shared" si="19"/>
        <v>3.9703304912318371</v>
      </c>
      <c r="AS17">
        <f t="shared" si="19"/>
        <v>3.7160270737673544</v>
      </c>
      <c r="AT17">
        <f t="shared" si="19"/>
        <v>3.4405629417449548</v>
      </c>
      <c r="AU17">
        <f t="shared" si="19"/>
        <v>3.148793145185937</v>
      </c>
      <c r="AV17">
        <f t="shared" si="19"/>
        <v>2.8470006695691787</v>
      </c>
      <c r="AW17">
        <f t="shared" si="19"/>
        <v>2.5424079445775307</v>
      </c>
      <c r="AX17">
        <f t="shared" si="19"/>
        <v>2.2425082524509801</v>
      </c>
      <c r="AY17">
        <f t="shared" si="19"/>
        <v>1.9543430161693158</v>
      </c>
      <c r="AZ17">
        <f t="shared" si="19"/>
        <v>1.6838688378684394</v>
      </c>
      <c r="BA17">
        <f t="shared" si="19"/>
        <v>1.4355287031093253</v>
      </c>
      <c r="BB17">
        <f t="shared" si="19"/>
        <v>1.2120790823090186</v>
      </c>
      <c r="BC17">
        <f t="shared" si="19"/>
        <v>1.0146565121510416</v>
      </c>
      <c r="BD17">
        <f t="shared" si="19"/>
        <v>0.8430186683211075</v>
      </c>
      <c r="BF17">
        <f t="shared" si="25"/>
        <v>2.1239470988959126E-2</v>
      </c>
      <c r="BG17">
        <f t="shared" si="26"/>
        <v>2.0556299701393345E-3</v>
      </c>
      <c r="BH17">
        <f t="shared" si="27"/>
        <v>8.8624710376948362E-4</v>
      </c>
      <c r="BI17">
        <f t="shared" si="28"/>
        <v>1.8756152079661478E-4</v>
      </c>
      <c r="BJ17">
        <f t="shared" si="29"/>
        <v>5.0571702576894785E-6</v>
      </c>
      <c r="BK17">
        <f t="shared" si="30"/>
        <v>3.0003722993647542E-4</v>
      </c>
      <c r="BL17">
        <f t="shared" si="31"/>
        <v>9.4621760156340701E-4</v>
      </c>
      <c r="BM17">
        <f t="shared" si="32"/>
        <v>1.7546778081958933E-3</v>
      </c>
      <c r="BN17">
        <f t="shared" si="33"/>
        <v>2.5220304712004447E-3</v>
      </c>
      <c r="BO17">
        <f t="shared" si="34"/>
        <v>3.0839367436228181E-3</v>
      </c>
      <c r="BP17">
        <f t="shared" si="35"/>
        <v>3.3522111818228375E-3</v>
      </c>
      <c r="BQ17">
        <f t="shared" si="36"/>
        <v>3.3223715667954012E-3</v>
      </c>
      <c r="BR17">
        <f t="shared" si="37"/>
        <v>3.0538254427934304E-3</v>
      </c>
      <c r="BS17">
        <f t="shared" si="38"/>
        <v>2.6365536933990854E-3</v>
      </c>
      <c r="BT17">
        <f t="shared" si="39"/>
        <v>2.1599717143427105E-3</v>
      </c>
      <c r="BU17">
        <f t="shared" si="40"/>
        <v>1.6934387096206856E-3</v>
      </c>
      <c r="BW17">
        <f t="shared" si="41"/>
        <v>2.6658712910821444E-2</v>
      </c>
      <c r="BX17">
        <f t="shared" si="42"/>
        <v>1.0294131917866697E-2</v>
      </c>
      <c r="BY17">
        <f t="shared" si="43"/>
        <v>7.0875909795462943E-3</v>
      </c>
      <c r="BZ17">
        <f t="shared" si="44"/>
        <v>3.4494131421820631E-3</v>
      </c>
      <c r="CA17">
        <f t="shared" si="45"/>
        <v>6.0516655457207855E-4</v>
      </c>
      <c r="CB17">
        <f t="shared" si="46"/>
        <v>5.0345199524978066E-3</v>
      </c>
      <c r="CC17">
        <f t="shared" si="47"/>
        <v>9.7690285754807437E-3</v>
      </c>
      <c r="CD17">
        <f t="shared" si="48"/>
        <v>1.4713334971601731E-2</v>
      </c>
      <c r="CE17">
        <f t="shared" si="49"/>
        <v>1.9752857366658189E-2</v>
      </c>
      <c r="CF17">
        <f t="shared" si="50"/>
        <v>2.47638794253482E-2</v>
      </c>
      <c r="CG17">
        <f t="shared" si="51"/>
        <v>2.9625445781793422E-2</v>
      </c>
      <c r="CH17">
        <f t="shared" si="52"/>
        <v>3.423070477032588E-2</v>
      </c>
      <c r="CI17">
        <f t="shared" si="53"/>
        <v>3.8495522969986359E-2</v>
      </c>
      <c r="CJ17">
        <f t="shared" si="54"/>
        <v>4.2363063010017576E-2</v>
      </c>
      <c r="CK17">
        <f t="shared" si="55"/>
        <v>4.5804166525029173E-2</v>
      </c>
      <c r="CL17">
        <f t="shared" si="56"/>
        <v>4.8814354351465784E-2</v>
      </c>
      <c r="CN17">
        <f t="shared" si="57"/>
        <v>2.6658712910821444E-2</v>
      </c>
      <c r="CO17">
        <f t="shared" si="58"/>
        <v>1.0294131917866697E-2</v>
      </c>
      <c r="CP17">
        <f t="shared" si="59"/>
        <v>7.0875909795462943E-3</v>
      </c>
      <c r="CQ17">
        <f t="shared" si="60"/>
        <v>3.4494131421820631E-3</v>
      </c>
      <c r="CR17">
        <f t="shared" si="61"/>
        <v>6.0516655457207855E-4</v>
      </c>
      <c r="CS17">
        <f t="shared" si="62"/>
        <v>5.0345199524978066E-3</v>
      </c>
      <c r="CT17">
        <f t="shared" si="63"/>
        <v>9.7690285754807437E-3</v>
      </c>
      <c r="CU17">
        <f t="shared" si="64"/>
        <v>1.4713334971601731E-2</v>
      </c>
      <c r="CV17">
        <f t="shared" si="65"/>
        <v>1.9752857366658189E-2</v>
      </c>
      <c r="CW17">
        <f t="shared" si="66"/>
        <v>2.47638794253482E-2</v>
      </c>
      <c r="CX17">
        <f t="shared" si="67"/>
        <v>2.9625445781793422E-2</v>
      </c>
      <c r="CY17">
        <f t="shared" si="68"/>
        <v>3.423070477032588E-2</v>
      </c>
      <c r="CZ17">
        <f t="shared" si="69"/>
        <v>3.8495522969986359E-2</v>
      </c>
      <c r="DA17">
        <f t="shared" si="70"/>
        <v>4.2363063010017576E-2</v>
      </c>
      <c r="DB17">
        <f t="shared" si="71"/>
        <v>4.5804166525029173E-2</v>
      </c>
      <c r="DC17">
        <f t="shared" si="72"/>
        <v>4.8814354351465784E-2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3.7039472047919153</v>
      </c>
      <c r="E18">
        <f>'Raw data and fitting summary'!E20</f>
        <v>3.5346238813913788</v>
      </c>
      <c r="F18">
        <f>'Raw data and fitting summary'!F20</f>
        <v>3.3435631069122729</v>
      </c>
      <c r="G18">
        <f>'Raw data and fitting summary'!G20</f>
        <v>3.1319451637147768</v>
      </c>
      <c r="H18">
        <f>'Raw data and fitting summary'!H20</f>
        <v>2.9023303904657611</v>
      </c>
      <c r="I18">
        <f>'Raw data and fitting summary'!I20</f>
        <v>2.6586827509445423</v>
      </c>
      <c r="J18">
        <f>'Raw data and fitting summary'!J20</f>
        <v>2.4061866454303069</v>
      </c>
      <c r="K18">
        <f>'Raw data and fitting summary'!K20</f>
        <v>2.1508525465489829</v>
      </c>
      <c r="L18">
        <f>'Raw data and fitting summary'!L20</f>
        <v>1.8989651116565482</v>
      </c>
      <c r="M18">
        <f>'Raw data and fitting summary'!M20</f>
        <v>1.6564765921477778</v>
      </c>
      <c r="N18">
        <f>'Raw data and fitting summary'!N20</f>
        <v>1.4284664099273185</v>
      </c>
      <c r="O18">
        <f>'Raw data and fitting summary'!O20</f>
        <v>1.2187659990874384</v>
      </c>
      <c r="P18">
        <f>'Raw data and fitting summary'!P20</f>
        <v>1.0297968818383665</v>
      </c>
      <c r="Q18">
        <f>'Raw data and fitting summary'!Q20</f>
        <v>0.86261231913587311</v>
      </c>
      <c r="R18">
        <f>'Raw data and fitting summary'!R20</f>
        <v>0.71709036963745676</v>
      </c>
      <c r="X18">
        <f t="shared" si="23"/>
        <v>4.7236572448571819</v>
      </c>
      <c r="Y18">
        <f t="shared" si="4"/>
        <v>3.7473272274114535</v>
      </c>
      <c r="Z18">
        <f t="shared" si="5"/>
        <v>3.5632078772638871</v>
      </c>
      <c r="AA18">
        <f t="shared" si="6"/>
        <v>3.3570295589234695</v>
      </c>
      <c r="AB18">
        <f t="shared" si="7"/>
        <v>3.1305969336675186</v>
      </c>
      <c r="AC18">
        <f t="shared" si="8"/>
        <v>2.8871712522930206</v>
      </c>
      <c r="AD18">
        <f t="shared" si="9"/>
        <v>2.6314083774966948</v>
      </c>
      <c r="AE18">
        <f t="shared" si="10"/>
        <v>2.3690748737915377</v>
      </c>
      <c r="AF18">
        <f t="shared" si="11"/>
        <v>2.106562451963029</v>
      </c>
      <c r="AG18">
        <f t="shared" si="12"/>
        <v>1.8502801715521981</v>
      </c>
      <c r="AH18">
        <f t="shared" si="13"/>
        <v>1.6060431655880612</v>
      </c>
      <c r="AI18">
        <f t="shared" si="14"/>
        <v>1.3785778058971128</v>
      </c>
      <c r="AJ18">
        <f t="shared" si="15"/>
        <v>1.171225614638159</v>
      </c>
      <c r="AK18">
        <f t="shared" si="16"/>
        <v>0.98586954544417993</v>
      </c>
      <c r="AL18">
        <f t="shared" si="17"/>
        <v>0.82305126967285691</v>
      </c>
      <c r="AM18">
        <f t="shared" si="18"/>
        <v>0.68221487527897928</v>
      </c>
      <c r="AO18">
        <f t="shared" si="24"/>
        <v>4.7236572448571819</v>
      </c>
      <c r="AP18">
        <f t="shared" si="19"/>
        <v>3.7473272274114535</v>
      </c>
      <c r="AQ18">
        <f t="shared" si="19"/>
        <v>3.5632078772638871</v>
      </c>
      <c r="AR18">
        <f t="shared" si="19"/>
        <v>3.3570295589234695</v>
      </c>
      <c r="AS18">
        <f t="shared" si="19"/>
        <v>3.1305969336675186</v>
      </c>
      <c r="AT18">
        <f t="shared" si="19"/>
        <v>2.8871712522930206</v>
      </c>
      <c r="AU18">
        <f t="shared" si="19"/>
        <v>2.6314083774966948</v>
      </c>
      <c r="AV18">
        <f t="shared" si="19"/>
        <v>2.3690748737915377</v>
      </c>
      <c r="AW18">
        <f t="shared" si="19"/>
        <v>2.106562451963029</v>
      </c>
      <c r="AX18">
        <f t="shared" si="19"/>
        <v>1.8502801715521981</v>
      </c>
      <c r="AY18">
        <f t="shared" si="19"/>
        <v>1.6060431655880612</v>
      </c>
      <c r="AZ18">
        <f t="shared" si="19"/>
        <v>1.3785778058971128</v>
      </c>
      <c r="BA18">
        <f t="shared" si="19"/>
        <v>1.171225614638159</v>
      </c>
      <c r="BB18">
        <f t="shared" si="19"/>
        <v>0.98586954544417993</v>
      </c>
      <c r="BC18">
        <f t="shared" si="19"/>
        <v>0.82305126967285691</v>
      </c>
      <c r="BD18">
        <f t="shared" si="19"/>
        <v>0.68221487527897928</v>
      </c>
      <c r="BF18">
        <f t="shared" si="25"/>
        <v>2.0089438775176723E-2</v>
      </c>
      <c r="BG18">
        <f t="shared" si="26"/>
        <v>1.8818263624716474E-3</v>
      </c>
      <c r="BH18">
        <f t="shared" si="27"/>
        <v>8.170448200395693E-4</v>
      </c>
      <c r="BI18">
        <f t="shared" si="28"/>
        <v>1.8134532976986291E-4</v>
      </c>
      <c r="BJ18">
        <f t="shared" si="29"/>
        <v>1.8177242603300065E-6</v>
      </c>
      <c r="BK18">
        <f t="shared" si="30"/>
        <v>2.2979947014023833E-4</v>
      </c>
      <c r="BL18">
        <f t="shared" si="31"/>
        <v>7.438914469726517E-4</v>
      </c>
      <c r="BM18">
        <f t="shared" si="32"/>
        <v>1.3772835941681554E-3</v>
      </c>
      <c r="BN18">
        <f t="shared" si="33"/>
        <v>1.9616124784327428E-3</v>
      </c>
      <c r="BO18">
        <f t="shared" si="34"/>
        <v>2.3702233929641563E-3</v>
      </c>
      <c r="BP18">
        <f t="shared" si="35"/>
        <v>2.5435305145543288E-3</v>
      </c>
      <c r="BQ18">
        <f t="shared" si="36"/>
        <v>2.488872812082665E-3</v>
      </c>
      <c r="BR18">
        <f t="shared" si="37"/>
        <v>2.2600881535852903E-3</v>
      </c>
      <c r="BS18">
        <f t="shared" si="38"/>
        <v>1.9296108826880266E-3</v>
      </c>
      <c r="BT18">
        <f t="shared" si="39"/>
        <v>1.565076634615214E-3</v>
      </c>
      <c r="BU18">
        <f t="shared" si="40"/>
        <v>1.2163001067481943E-3</v>
      </c>
      <c r="BW18">
        <f t="shared" si="41"/>
        <v>3.0005821755974563E-2</v>
      </c>
      <c r="BX18">
        <f t="shared" si="42"/>
        <v>1.1576256885765458E-2</v>
      </c>
      <c r="BY18">
        <f t="shared" si="43"/>
        <v>8.0219838014214638E-3</v>
      </c>
      <c r="BZ18">
        <f t="shared" si="44"/>
        <v>4.0114189567979517E-3</v>
      </c>
      <c r="CA18">
        <f t="shared" si="45"/>
        <v>4.3066229087460224E-4</v>
      </c>
      <c r="CB18">
        <f t="shared" si="46"/>
        <v>5.2505157637258142E-3</v>
      </c>
      <c r="CC18">
        <f t="shared" si="47"/>
        <v>1.0364933729440411E-2</v>
      </c>
      <c r="CD18">
        <f t="shared" si="48"/>
        <v>1.5665090221219747E-2</v>
      </c>
      <c r="CE18">
        <f t="shared" si="49"/>
        <v>2.1024819152492522E-2</v>
      </c>
      <c r="CF18">
        <f t="shared" si="50"/>
        <v>2.6312199013357174E-2</v>
      </c>
      <c r="CG18">
        <f t="shared" si="51"/>
        <v>3.1402285841582687E-2</v>
      </c>
      <c r="CH18">
        <f t="shared" si="52"/>
        <v>3.6188457275895765E-2</v>
      </c>
      <c r="CI18">
        <f t="shared" si="53"/>
        <v>4.0590287520279912E-2</v>
      </c>
      <c r="CJ18">
        <f t="shared" si="54"/>
        <v>4.4556946299010844E-2</v>
      </c>
      <c r="CK18">
        <f t="shared" si="55"/>
        <v>4.8066324566561645E-2</v>
      </c>
      <c r="CL18">
        <f t="shared" si="56"/>
        <v>5.1120981998839854E-2</v>
      </c>
      <c r="CN18">
        <f t="shared" si="57"/>
        <v>3.0005821755974563E-2</v>
      </c>
      <c r="CO18">
        <f t="shared" si="58"/>
        <v>1.1576256885765458E-2</v>
      </c>
      <c r="CP18">
        <f t="shared" si="59"/>
        <v>8.0219838014214638E-3</v>
      </c>
      <c r="CQ18">
        <f t="shared" si="60"/>
        <v>4.0114189567979517E-3</v>
      </c>
      <c r="CR18">
        <f t="shared" si="61"/>
        <v>4.3066229087460224E-4</v>
      </c>
      <c r="CS18">
        <f t="shared" si="62"/>
        <v>5.2505157637258142E-3</v>
      </c>
      <c r="CT18">
        <f t="shared" si="63"/>
        <v>1.0364933729440411E-2</v>
      </c>
      <c r="CU18">
        <f t="shared" si="64"/>
        <v>1.5665090221219747E-2</v>
      </c>
      <c r="CV18">
        <f t="shared" si="65"/>
        <v>2.1024819152492522E-2</v>
      </c>
      <c r="CW18">
        <f t="shared" si="66"/>
        <v>2.6312199013357174E-2</v>
      </c>
      <c r="CX18">
        <f t="shared" si="67"/>
        <v>3.1402285841582687E-2</v>
      </c>
      <c r="CY18">
        <f t="shared" si="68"/>
        <v>3.6188457275895765E-2</v>
      </c>
      <c r="CZ18">
        <f t="shared" si="69"/>
        <v>4.0590287520279912E-2</v>
      </c>
      <c r="DA18">
        <f t="shared" si="70"/>
        <v>4.4556946299010844E-2</v>
      </c>
      <c r="DB18">
        <f t="shared" si="71"/>
        <v>4.8066324566561645E-2</v>
      </c>
      <c r="DC18">
        <f t="shared" si="72"/>
        <v>5.1120981998839854E-2</v>
      </c>
    </row>
    <row r="19" spans="1:107">
      <c r="A19" s="3"/>
      <c r="B19" s="3"/>
    </row>
    <row r="20" spans="1:107">
      <c r="B20">
        <f t="shared" ref="B20:R20" si="73">B4/B4</f>
        <v>1</v>
      </c>
      <c r="C20">
        <f t="shared" si="73"/>
        <v>1</v>
      </c>
      <c r="D20">
        <f t="shared" si="73"/>
        <v>1</v>
      </c>
      <c r="E20">
        <f t="shared" si="73"/>
        <v>1</v>
      </c>
      <c r="F20">
        <f t="shared" si="73"/>
        <v>1</v>
      </c>
      <c r="G20">
        <f t="shared" si="73"/>
        <v>1</v>
      </c>
      <c r="H20">
        <f t="shared" si="73"/>
        <v>1</v>
      </c>
      <c r="I20">
        <f t="shared" si="73"/>
        <v>1</v>
      </c>
      <c r="J20">
        <f t="shared" si="73"/>
        <v>1</v>
      </c>
      <c r="K20">
        <f t="shared" si="73"/>
        <v>1</v>
      </c>
      <c r="L20">
        <f t="shared" si="73"/>
        <v>1</v>
      </c>
      <c r="M20">
        <f t="shared" si="73"/>
        <v>1</v>
      </c>
      <c r="N20">
        <f t="shared" si="73"/>
        <v>1</v>
      </c>
      <c r="O20">
        <f t="shared" si="73"/>
        <v>1</v>
      </c>
      <c r="P20">
        <f t="shared" si="73"/>
        <v>1</v>
      </c>
      <c r="Q20">
        <f t="shared" si="73"/>
        <v>1</v>
      </c>
      <c r="R20">
        <f t="shared" si="73"/>
        <v>1</v>
      </c>
      <c r="AM20">
        <f t="shared" ref="AM20:AM34" si="74">B4*B20</f>
        <v>1</v>
      </c>
      <c r="AN20">
        <f>IFERROR(AM20, NA())</f>
        <v>1</v>
      </c>
      <c r="AO20">
        <f>IFERROR(X4, NA())</f>
        <v>13.488043744667353</v>
      </c>
      <c r="AP20">
        <f t="shared" ref="AP20:BD34" si="75">IFERROR(Y4, NA())</f>
        <v>13.060705209322871</v>
      </c>
      <c r="AQ20">
        <f t="shared" si="75"/>
        <v>12.958068347128807</v>
      </c>
      <c r="AR20">
        <f t="shared" si="75"/>
        <v>12.832018670745249</v>
      </c>
      <c r="AS20">
        <f t="shared" si="75"/>
        <v>12.677863690560255</v>
      </c>
      <c r="AT20">
        <f t="shared" si="75"/>
        <v>12.490301408320331</v>
      </c>
      <c r="AU20">
        <f t="shared" si="75"/>
        <v>12.26351121248849</v>
      </c>
      <c r="AV20">
        <f t="shared" si="75"/>
        <v>11.991348027770011</v>
      </c>
      <c r="AW20">
        <f t="shared" si="75"/>
        <v>11.667673280063678</v>
      </c>
      <c r="AX20">
        <f t="shared" si="75"/>
        <v>11.2868499258333</v>
      </c>
      <c r="AY20">
        <f t="shared" si="75"/>
        <v>10.844409074591685</v>
      </c>
      <c r="AZ20">
        <f t="shared" si="75"/>
        <v>10.33785821890109</v>
      </c>
      <c r="BA20">
        <f t="shared" si="75"/>
        <v>9.7675460454476593</v>
      </c>
      <c r="BB20">
        <f t="shared" si="75"/>
        <v>9.1374359620798273</v>
      </c>
      <c r="BC20">
        <f t="shared" si="75"/>
        <v>8.4555920066668389</v>
      </c>
      <c r="BD20">
        <f t="shared" si="75"/>
        <v>7.7341776134865254</v>
      </c>
      <c r="BE20">
        <f t="shared" ref="BE20:BE34" si="76">IFERROR(AO52,NA())</f>
        <v>13.636363636363635</v>
      </c>
      <c r="BF20">
        <f t="shared" ref="BF20:BF34" si="77">IFERROR(AP52,NA())</f>
        <v>13.151003698459908</v>
      </c>
      <c r="BG20">
        <f t="shared" ref="BG20:BG34" si="78">IFERROR(AQ52,NA())</f>
        <v>13.035014676702176</v>
      </c>
      <c r="BH20">
        <f t="shared" ref="BH20:BH34" si="79">IFERROR(AR52,NA())</f>
        <v>12.892874207685152</v>
      </c>
      <c r="BI20">
        <f t="shared" ref="BI20:BI34" si="80">IFERROR(AS52,NA())</f>
        <v>12.719499297808412</v>
      </c>
      <c r="BJ20">
        <f t="shared" ref="BJ20:BJ34" si="81">IFERROR(AT52,NA())</f>
        <v>12.509229414667967</v>
      </c>
      <c r="BK20">
        <f t="shared" ref="BK20:BK34" si="82">IFERROR(AU52,NA())</f>
        <v>12.255970479300588</v>
      </c>
      <c r="BL20">
        <f t="shared" ref="BL20:BL34" si="83">IFERROR(AV52,NA())</f>
        <v>11.953461738212136</v>
      </c>
      <c r="BM20">
        <f t="shared" ref="BM20:BM34" si="84">IFERROR(AW52,NA())</f>
        <v>11.595697351680682</v>
      </c>
      <c r="BN20">
        <f t="shared" ref="BN20:BN34" si="85">IFERROR(AX52,NA())</f>
        <v>11.177521511283448</v>
      </c>
      <c r="BO20">
        <f t="shared" ref="BO20:BO34" si="86">IFERROR(AY52,NA())</f>
        <v>10.695386613544416</v>
      </c>
      <c r="BP20">
        <f t="shared" ref="BP20:BP34" si="87">IFERROR(AZ52,NA())</f>
        <v>10.148215995670094</v>
      </c>
      <c r="BQ20">
        <f t="shared" ref="BQ20:BQ34" si="88">IFERROR(BA52,NA())</f>
        <v>9.5382508315398162</v>
      </c>
      <c r="BR20">
        <f t="shared" ref="BR20:BR34" si="89">IFERROR(BB52,NA())</f>
        <v>8.8717015468607823</v>
      </c>
      <c r="BS20">
        <f t="shared" ref="BS20:BS34" si="90">IFERROR(BC52,NA())</f>
        <v>8.1589958158995817</v>
      </c>
      <c r="BT20">
        <f t="shared" ref="BT20:BT34" si="91">IFERROR(BD52,NA())</f>
        <v>7.414448669201521</v>
      </c>
    </row>
    <row r="21" spans="1:107">
      <c r="B21">
        <f t="shared" ref="B21:R21" si="92">B5/B5</f>
        <v>1</v>
      </c>
      <c r="C21">
        <f t="shared" si="92"/>
        <v>1</v>
      </c>
      <c r="D21">
        <f t="shared" si="92"/>
        <v>1</v>
      </c>
      <c r="E21">
        <f t="shared" si="92"/>
        <v>1</v>
      </c>
      <c r="F21">
        <f t="shared" si="92"/>
        <v>1</v>
      </c>
      <c r="G21">
        <f t="shared" si="92"/>
        <v>1</v>
      </c>
      <c r="H21">
        <f t="shared" si="92"/>
        <v>1</v>
      </c>
      <c r="I21">
        <f t="shared" si="92"/>
        <v>1</v>
      </c>
      <c r="J21">
        <f t="shared" si="92"/>
        <v>1</v>
      </c>
      <c r="K21">
        <f t="shared" si="92"/>
        <v>1</v>
      </c>
      <c r="L21">
        <f t="shared" si="92"/>
        <v>1</v>
      </c>
      <c r="M21">
        <f t="shared" si="92"/>
        <v>1</v>
      </c>
      <c r="N21">
        <f t="shared" si="92"/>
        <v>1</v>
      </c>
      <c r="O21">
        <f t="shared" si="92"/>
        <v>1</v>
      </c>
      <c r="P21">
        <f t="shared" si="92"/>
        <v>1</v>
      </c>
      <c r="Q21">
        <f t="shared" si="92"/>
        <v>1</v>
      </c>
      <c r="R21">
        <f t="shared" si="92"/>
        <v>1</v>
      </c>
      <c r="W21">
        <f t="shared" ref="W21:W35" si="93">C4*C20</f>
        <v>13.636363636363635</v>
      </c>
      <c r="X21">
        <f>IFERROR(W21, NA())</f>
        <v>13.636363636363635</v>
      </c>
      <c r="Y21">
        <f>AO20</f>
        <v>13.488043744667353</v>
      </c>
      <c r="AA21">
        <f t="shared" ref="AA21:AA35" si="94">X4-C4</f>
        <v>-0.14831989169628201</v>
      </c>
      <c r="AB21">
        <f>IFERROR(AA21,"")</f>
        <v>-0.14831989169628201</v>
      </c>
      <c r="AC21">
        <v>2</v>
      </c>
      <c r="AM21">
        <f t="shared" si="74"/>
        <v>0.8</v>
      </c>
      <c r="AN21">
        <f t="shared" ref="AN21:AN34" si="95">IFERROR(AM21, NA())</f>
        <v>0.8</v>
      </c>
      <c r="AO21">
        <f t="shared" ref="AO21:AO34" si="96">IFERROR(X5, NA())</f>
        <v>13.206234517205806</v>
      </c>
      <c r="AP21">
        <f t="shared" si="75"/>
        <v>12.697756167964316</v>
      </c>
      <c r="AQ21">
        <f t="shared" si="75"/>
        <v>12.576696342268047</v>
      </c>
      <c r="AR21">
        <f t="shared" si="75"/>
        <v>12.428579458174886</v>
      </c>
      <c r="AS21">
        <f t="shared" si="75"/>
        <v>12.24826826186459</v>
      </c>
      <c r="AT21">
        <f t="shared" si="75"/>
        <v>12.030105486375328</v>
      </c>
      <c r="AU21">
        <f t="shared" si="75"/>
        <v>11.768092954653159</v>
      </c>
      <c r="AV21">
        <f t="shared" si="75"/>
        <v>11.456201633610558</v>
      </c>
      <c r="AW21">
        <f t="shared" si="75"/>
        <v>11.088840383021976</v>
      </c>
      <c r="AX21">
        <f t="shared" si="75"/>
        <v>10.661493296714154</v>
      </c>
      <c r="AY21">
        <f t="shared" si="75"/>
        <v>10.1715005459456</v>
      </c>
      <c r="AZ21">
        <f t="shared" si="75"/>
        <v>9.6189051382367445</v>
      </c>
      <c r="BA21">
        <f t="shared" si="75"/>
        <v>9.0072264634192969</v>
      </c>
      <c r="BB21">
        <f t="shared" si="75"/>
        <v>8.343971479612053</v>
      </c>
      <c r="BC21">
        <f t="shared" si="75"/>
        <v>7.6406857709292453</v>
      </c>
      <c r="BD21">
        <f t="shared" si="75"/>
        <v>6.9124060213914911</v>
      </c>
      <c r="BE21">
        <f t="shared" si="76"/>
        <v>13.333333333333332</v>
      </c>
      <c r="BF21">
        <f t="shared" si="77"/>
        <v>12.776231340023458</v>
      </c>
      <c r="BG21">
        <f t="shared" si="78"/>
        <v>12.644154768302091</v>
      </c>
      <c r="BH21">
        <f t="shared" si="79"/>
        <v>12.482850154113734</v>
      </c>
      <c r="BI21">
        <f t="shared" si="80"/>
        <v>12.286916113876226</v>
      </c>
      <c r="BJ21">
        <f t="shared" si="81"/>
        <v>12.050481770855404</v>
      </c>
      <c r="BK21">
        <f t="shared" si="82"/>
        <v>11.767434183444381</v>
      </c>
      <c r="BL21">
        <f t="shared" si="83"/>
        <v>11.431789870204465</v>
      </c>
      <c r="BM21">
        <f t="shared" si="84"/>
        <v>11.038233360978353</v>
      </c>
      <c r="BN21">
        <f t="shared" si="85"/>
        <v>10.582821486579244</v>
      </c>
      <c r="BO21">
        <f t="shared" si="86"/>
        <v>10.063809714518101</v>
      </c>
      <c r="BP21">
        <f t="shared" si="87"/>
        <v>9.4824987113527381</v>
      </c>
      <c r="BQ21">
        <f t="shared" si="88"/>
        <v>8.8439385006122713</v>
      </c>
      <c r="BR21">
        <f t="shared" si="89"/>
        <v>8.1572892700271904</v>
      </c>
      <c r="BS21">
        <f t="shared" si="90"/>
        <v>7.4356530028598655</v>
      </c>
      <c r="BT21">
        <f t="shared" si="91"/>
        <v>6.6952789699570818</v>
      </c>
    </row>
    <row r="22" spans="1:107">
      <c r="B22">
        <f t="shared" ref="B22:R22" si="97">B6/B6</f>
        <v>1</v>
      </c>
      <c r="C22">
        <f t="shared" si="97"/>
        <v>1</v>
      </c>
      <c r="D22">
        <f t="shared" si="97"/>
        <v>1</v>
      </c>
      <c r="E22">
        <f t="shared" si="97"/>
        <v>1</v>
      </c>
      <c r="F22">
        <f t="shared" si="97"/>
        <v>1</v>
      </c>
      <c r="G22">
        <f t="shared" si="97"/>
        <v>1</v>
      </c>
      <c r="H22">
        <f t="shared" si="97"/>
        <v>1</v>
      </c>
      <c r="I22">
        <f t="shared" si="97"/>
        <v>1</v>
      </c>
      <c r="J22">
        <f t="shared" si="97"/>
        <v>1</v>
      </c>
      <c r="K22">
        <f t="shared" si="97"/>
        <v>1</v>
      </c>
      <c r="L22">
        <f t="shared" si="97"/>
        <v>1</v>
      </c>
      <c r="M22">
        <f t="shared" si="97"/>
        <v>1</v>
      </c>
      <c r="N22">
        <f t="shared" si="97"/>
        <v>1</v>
      </c>
      <c r="O22">
        <f t="shared" si="97"/>
        <v>1</v>
      </c>
      <c r="P22">
        <f t="shared" si="97"/>
        <v>1</v>
      </c>
      <c r="Q22">
        <f t="shared" si="97"/>
        <v>1</v>
      </c>
      <c r="R22">
        <f t="shared" si="97"/>
        <v>1</v>
      </c>
      <c r="W22">
        <f t="shared" si="93"/>
        <v>13.333333333333332</v>
      </c>
      <c r="X22">
        <f>IFERROR(W22, NA())</f>
        <v>13.333333333333332</v>
      </c>
      <c r="Y22">
        <f t="shared" ref="Y22:Y34" si="98">AO21</f>
        <v>13.206234517205806</v>
      </c>
      <c r="AA22">
        <f t="shared" si="94"/>
        <v>-0.1270988161275266</v>
      </c>
      <c r="AB22">
        <f t="shared" ref="AB22:AB85" si="99">IFERROR(AA22,"")</f>
        <v>-0.1270988161275266</v>
      </c>
      <c r="AC22">
        <v>2</v>
      </c>
      <c r="AM22">
        <f t="shared" si="74"/>
        <v>0.64000000000000012</v>
      </c>
      <c r="AN22">
        <f t="shared" si="95"/>
        <v>0.64000000000000012</v>
      </c>
      <c r="AO22">
        <f t="shared" si="96"/>
        <v>12.870111264146296</v>
      </c>
      <c r="AP22">
        <f t="shared" si="75"/>
        <v>12.271484808945955</v>
      </c>
      <c r="AQ22">
        <f t="shared" si="75"/>
        <v>12.130429386144078</v>
      </c>
      <c r="AR22">
        <f t="shared" si="75"/>
        <v>11.958605621706358</v>
      </c>
      <c r="AS22">
        <f t="shared" si="75"/>
        <v>11.750551973112165</v>
      </c>
      <c r="AT22">
        <f t="shared" si="75"/>
        <v>11.500448578645951</v>
      </c>
      <c r="AU22">
        <f t="shared" si="75"/>
        <v>11.202403107072703</v>
      </c>
      <c r="AV22">
        <f t="shared" si="75"/>
        <v>10.850888747478917</v>
      </c>
      <c r="AW22">
        <f t="shared" si="75"/>
        <v>10.441346784348735</v>
      </c>
      <c r="AX22">
        <f t="shared" si="75"/>
        <v>9.9709341700817813</v>
      </c>
      <c r="AY22">
        <f t="shared" si="75"/>
        <v>9.4393471010829781</v>
      </c>
      <c r="AZ22">
        <f t="shared" si="75"/>
        <v>8.8495918540700735</v>
      </c>
      <c r="BA22">
        <f t="shared" si="75"/>
        <v>8.2085227093723532</v>
      </c>
      <c r="BB22">
        <f t="shared" si="75"/>
        <v>7.5269521809782756</v>
      </c>
      <c r="BC22">
        <f t="shared" si="75"/>
        <v>6.8191881536305363</v>
      </c>
      <c r="BD22">
        <f t="shared" si="75"/>
        <v>6.1019727543041906</v>
      </c>
      <c r="BE22">
        <f t="shared" si="76"/>
        <v>12.972972972972974</v>
      </c>
      <c r="BF22">
        <f t="shared" si="77"/>
        <v>12.336770530306541</v>
      </c>
      <c r="BG22">
        <f t="shared" si="78"/>
        <v>12.187351754593738</v>
      </c>
      <c r="BH22">
        <f t="shared" si="79"/>
        <v>12.00559218454309</v>
      </c>
      <c r="BI22">
        <f t="shared" si="80"/>
        <v>11.785877106295818</v>
      </c>
      <c r="BJ22">
        <f t="shared" si="81"/>
        <v>11.522289449694545</v>
      </c>
      <c r="BK22">
        <f t="shared" si="82"/>
        <v>11.20893383600284</v>
      </c>
      <c r="BL22">
        <f t="shared" si="83"/>
        <v>10.840419161273189</v>
      </c>
      <c r="BM22">
        <f t="shared" si="84"/>
        <v>10.412505891609422</v>
      </c>
      <c r="BN22">
        <f t="shared" si="85"/>
        <v>9.9228874605132678</v>
      </c>
      <c r="BO22">
        <f t="shared" si="86"/>
        <v>9.3720216796489169</v>
      </c>
      <c r="BP22">
        <f t="shared" si="87"/>
        <v>8.7638676970578118</v>
      </c>
      <c r="BQ22">
        <f t="shared" si="88"/>
        <v>8.1063385331684348</v>
      </c>
      <c r="BR22">
        <f t="shared" si="89"/>
        <v>7.4112784455318552</v>
      </c>
      <c r="BS22">
        <f t="shared" si="90"/>
        <v>6.6938425230637204</v>
      </c>
      <c r="BT22">
        <f t="shared" si="91"/>
        <v>5.9712918660287091</v>
      </c>
    </row>
    <row r="23" spans="1:107">
      <c r="B23">
        <f t="shared" ref="B23:R23" si="100">B7/B7</f>
        <v>1</v>
      </c>
      <c r="C23">
        <f t="shared" si="100"/>
        <v>1</v>
      </c>
      <c r="D23">
        <f t="shared" si="100"/>
        <v>1</v>
      </c>
      <c r="E23">
        <f t="shared" si="100"/>
        <v>1</v>
      </c>
      <c r="F23">
        <f t="shared" si="100"/>
        <v>1</v>
      </c>
      <c r="G23">
        <f t="shared" si="100"/>
        <v>1</v>
      </c>
      <c r="H23">
        <f t="shared" si="100"/>
        <v>1</v>
      </c>
      <c r="I23">
        <f t="shared" si="100"/>
        <v>1</v>
      </c>
      <c r="J23">
        <f t="shared" si="100"/>
        <v>1</v>
      </c>
      <c r="K23">
        <f t="shared" si="100"/>
        <v>1</v>
      </c>
      <c r="L23">
        <f t="shared" si="100"/>
        <v>1</v>
      </c>
      <c r="M23">
        <f t="shared" si="100"/>
        <v>1</v>
      </c>
      <c r="N23">
        <f t="shared" si="100"/>
        <v>1</v>
      </c>
      <c r="O23">
        <f t="shared" si="100"/>
        <v>1</v>
      </c>
      <c r="P23">
        <f t="shared" si="100"/>
        <v>1</v>
      </c>
      <c r="Q23">
        <f t="shared" si="100"/>
        <v>1</v>
      </c>
      <c r="R23">
        <f t="shared" si="100"/>
        <v>1</v>
      </c>
      <c r="W23">
        <f t="shared" si="93"/>
        <v>12.972972972972974</v>
      </c>
      <c r="X23">
        <f>IFERROR(W23, NA())</f>
        <v>12.972972972972974</v>
      </c>
      <c r="Y23">
        <f t="shared" si="98"/>
        <v>12.870111264146296</v>
      </c>
      <c r="AA23">
        <f t="shared" si="94"/>
        <v>-0.10286170882667811</v>
      </c>
      <c r="AB23">
        <f t="shared" si="99"/>
        <v>-0.10286170882667811</v>
      </c>
      <c r="AC23">
        <v>2</v>
      </c>
      <c r="AM23">
        <f t="shared" si="74"/>
        <v>0.51200000000000012</v>
      </c>
      <c r="AN23">
        <f t="shared" si="95"/>
        <v>0.51200000000000012</v>
      </c>
      <c r="AO23">
        <f t="shared" si="96"/>
        <v>12.473276141726979</v>
      </c>
      <c r="AP23">
        <f t="shared" si="75"/>
        <v>11.777272118427728</v>
      </c>
      <c r="AQ23">
        <f t="shared" si="75"/>
        <v>11.615240625753779</v>
      </c>
      <c r="AR23">
        <f t="shared" si="75"/>
        <v>11.418864958779684</v>
      </c>
      <c r="AS23">
        <f t="shared" si="75"/>
        <v>11.182539816485841</v>
      </c>
      <c r="AT23">
        <f t="shared" si="75"/>
        <v>10.900542410702885</v>
      </c>
      <c r="AU23">
        <f t="shared" si="75"/>
        <v>10.567435027189033</v>
      </c>
      <c r="AV23">
        <f t="shared" si="75"/>
        <v>10.178626878971466</v>
      </c>
      <c r="AW23">
        <f t="shared" si="75"/>
        <v>9.7310816801509024</v>
      </c>
      <c r="AX23">
        <f t="shared" si="75"/>
        <v>9.224111666092206</v>
      </c>
      <c r="AY23">
        <f t="shared" si="75"/>
        <v>8.6601414690206013</v>
      </c>
      <c r="AZ23">
        <f t="shared" si="75"/>
        <v>8.0452727652423786</v>
      </c>
      <c r="BA23">
        <f t="shared" si="75"/>
        <v>7.3894596510040449</v>
      </c>
      <c r="BB23">
        <f t="shared" si="75"/>
        <v>6.7061427953379029</v>
      </c>
      <c r="BC23">
        <f t="shared" si="75"/>
        <v>6.0112981236193734</v>
      </c>
      <c r="BD23">
        <f t="shared" si="75"/>
        <v>5.3220102270659488</v>
      </c>
      <c r="BE23">
        <f t="shared" si="76"/>
        <v>12.549019607843137</v>
      </c>
      <c r="BF23">
        <f t="shared" si="77"/>
        <v>11.828205764190246</v>
      </c>
      <c r="BG23">
        <f t="shared" si="78"/>
        <v>11.660757711501745</v>
      </c>
      <c r="BH23">
        <f t="shared" si="79"/>
        <v>11.457998770285137</v>
      </c>
      <c r="BI23">
        <f t="shared" si="80"/>
        <v>11.214254912798777</v>
      </c>
      <c r="BJ23">
        <f t="shared" si="81"/>
        <v>10.923780497270378</v>
      </c>
      <c r="BK23">
        <f t="shared" si="82"/>
        <v>10.581184898748486</v>
      </c>
      <c r="BL23">
        <f t="shared" si="83"/>
        <v>10.182019620425985</v>
      </c>
      <c r="BM23">
        <f t="shared" si="84"/>
        <v>9.7235068955545625</v>
      </c>
      <c r="BN23">
        <f t="shared" si="85"/>
        <v>9.2053426581408822</v>
      </c>
      <c r="BO23">
        <f t="shared" si="86"/>
        <v>8.6304485100249835</v>
      </c>
      <c r="BP23">
        <f t="shared" si="87"/>
        <v>8.0054971080141684</v>
      </c>
      <c r="BQ23">
        <f t="shared" si="88"/>
        <v>7.3410210136726519</v>
      </c>
      <c r="BR23">
        <f t="shared" si="89"/>
        <v>6.6509630040182905</v>
      </c>
      <c r="BS23">
        <f t="shared" si="90"/>
        <v>5.9516429014259149</v>
      </c>
      <c r="BT23">
        <f t="shared" si="91"/>
        <v>5.2602739726027412</v>
      </c>
    </row>
    <row r="24" spans="1:107">
      <c r="B24">
        <f t="shared" ref="B24:R24" si="101">B8/B8</f>
        <v>1</v>
      </c>
      <c r="C24">
        <f t="shared" si="101"/>
        <v>1</v>
      </c>
      <c r="D24">
        <f t="shared" si="101"/>
        <v>1</v>
      </c>
      <c r="E24">
        <f t="shared" si="101"/>
        <v>1</v>
      </c>
      <c r="F24">
        <f t="shared" si="101"/>
        <v>1</v>
      </c>
      <c r="G24">
        <f t="shared" si="101"/>
        <v>1</v>
      </c>
      <c r="H24">
        <f t="shared" si="101"/>
        <v>1</v>
      </c>
      <c r="I24">
        <f t="shared" si="101"/>
        <v>1</v>
      </c>
      <c r="J24">
        <f t="shared" si="101"/>
        <v>1</v>
      </c>
      <c r="K24">
        <f t="shared" si="101"/>
        <v>1</v>
      </c>
      <c r="L24">
        <f t="shared" si="101"/>
        <v>1</v>
      </c>
      <c r="M24">
        <f t="shared" si="101"/>
        <v>1</v>
      </c>
      <c r="N24">
        <f t="shared" si="101"/>
        <v>1</v>
      </c>
      <c r="O24">
        <f t="shared" si="101"/>
        <v>1</v>
      </c>
      <c r="P24">
        <f t="shared" si="101"/>
        <v>1</v>
      </c>
      <c r="Q24">
        <f t="shared" si="101"/>
        <v>1</v>
      </c>
      <c r="R24">
        <f t="shared" si="101"/>
        <v>1</v>
      </c>
      <c r="W24">
        <f t="shared" si="93"/>
        <v>12.549019607843137</v>
      </c>
      <c r="X24">
        <f>IFERROR(W24, NA())</f>
        <v>12.549019607843137</v>
      </c>
      <c r="Y24">
        <f t="shared" si="98"/>
        <v>12.473276141726979</v>
      </c>
      <c r="AA24">
        <f t="shared" si="94"/>
        <v>-7.5743466116158231E-2</v>
      </c>
      <c r="AB24">
        <f t="shared" si="99"/>
        <v>-7.5743466116158231E-2</v>
      </c>
      <c r="AC24">
        <v>2</v>
      </c>
      <c r="AM24">
        <f t="shared" si="74"/>
        <v>0.40960000000000013</v>
      </c>
      <c r="AN24">
        <f t="shared" si="95"/>
        <v>0.40960000000000013</v>
      </c>
      <c r="AO24">
        <f t="shared" si="96"/>
        <v>12.010368708478172</v>
      </c>
      <c r="AP24">
        <f t="shared" si="75"/>
        <v>11.212802013775404</v>
      </c>
      <c r="AQ24">
        <f t="shared" si="75"/>
        <v>11.029691183575274</v>
      </c>
      <c r="AR24">
        <f t="shared" si="75"/>
        <v>10.809044603817199</v>
      </c>
      <c r="AS24">
        <f t="shared" si="75"/>
        <v>10.54534785808349</v>
      </c>
      <c r="AT24">
        <f t="shared" si="75"/>
        <v>10.233284677823807</v>
      </c>
      <c r="AU24">
        <f t="shared" si="75"/>
        <v>9.8682519029589599</v>
      </c>
      <c r="AV24">
        <f t="shared" si="75"/>
        <v>9.4470196325724896</v>
      </c>
      <c r="AW24">
        <f t="shared" si="75"/>
        <v>8.9684879991382491</v>
      </c>
      <c r="AX24">
        <f t="shared" si="75"/>
        <v>8.4344379089199943</v>
      </c>
      <c r="AY24">
        <f t="shared" si="75"/>
        <v>7.8501201594066323</v>
      </c>
      <c r="AZ24">
        <f t="shared" si="75"/>
        <v>7.2244999904400631</v>
      </c>
      <c r="BA24">
        <f t="shared" si="75"/>
        <v>6.5699997603894662</v>
      </c>
      <c r="BB24">
        <f t="shared" si="75"/>
        <v>5.9016753318026947</v>
      </c>
      <c r="BC24">
        <f t="shared" si="75"/>
        <v>5.2359059315956813</v>
      </c>
      <c r="BD24">
        <f t="shared" si="75"/>
        <v>4.5888231417563299</v>
      </c>
      <c r="BE24">
        <f t="shared" si="76"/>
        <v>12.05651491365777</v>
      </c>
      <c r="BF24">
        <f t="shared" si="77"/>
        <v>11.248573889001689</v>
      </c>
      <c r="BG24">
        <f t="shared" si="78"/>
        <v>11.063229348725608</v>
      </c>
      <c r="BH24">
        <f t="shared" si="79"/>
        <v>10.839964574182137</v>
      </c>
      <c r="BI24">
        <f t="shared" si="80"/>
        <v>10.573243974598155</v>
      </c>
      <c r="BJ24">
        <f t="shared" si="81"/>
        <v>10.257750176315156</v>
      </c>
      <c r="BK24">
        <f t="shared" si="82"/>
        <v>9.8889077160788315</v>
      </c>
      <c r="BL24">
        <f t="shared" si="83"/>
        <v>9.4635513393652708</v>
      </c>
      <c r="BM24">
        <f t="shared" si="84"/>
        <v>8.9806879872720522</v>
      </c>
      <c r="BN24">
        <f t="shared" si="85"/>
        <v>8.4422469323783424</v>
      </c>
      <c r="BO24">
        <f t="shared" si="86"/>
        <v>7.8536599351655196</v>
      </c>
      <c r="BP24">
        <f t="shared" si="87"/>
        <v>7.2240876087332273</v>
      </c>
      <c r="BQ24">
        <f t="shared" si="88"/>
        <v>6.5661367282224452</v>
      </c>
      <c r="BR24">
        <f t="shared" si="89"/>
        <v>5.8950093172322759</v>
      </c>
      <c r="BS24">
        <f t="shared" si="90"/>
        <v>5.2271703961215064</v>
      </c>
      <c r="BT24">
        <f t="shared" si="91"/>
        <v>4.5787663379958738</v>
      </c>
    </row>
    <row r="25" spans="1:107">
      <c r="B25">
        <f t="shared" ref="B25:R25" si="102">B9/B9</f>
        <v>1</v>
      </c>
      <c r="C25">
        <f t="shared" si="102"/>
        <v>1</v>
      </c>
      <c r="D25">
        <f t="shared" si="102"/>
        <v>1</v>
      </c>
      <c r="E25">
        <f t="shared" si="102"/>
        <v>1</v>
      </c>
      <c r="F25">
        <f t="shared" si="102"/>
        <v>1</v>
      </c>
      <c r="G25">
        <f t="shared" si="102"/>
        <v>1</v>
      </c>
      <c r="H25">
        <f t="shared" si="102"/>
        <v>1</v>
      </c>
      <c r="I25">
        <f t="shared" si="102"/>
        <v>1</v>
      </c>
      <c r="J25">
        <f t="shared" si="102"/>
        <v>1</v>
      </c>
      <c r="K25">
        <f t="shared" si="102"/>
        <v>1</v>
      </c>
      <c r="L25">
        <f t="shared" si="102"/>
        <v>1</v>
      </c>
      <c r="M25">
        <f t="shared" si="102"/>
        <v>1</v>
      </c>
      <c r="N25">
        <f t="shared" si="102"/>
        <v>1</v>
      </c>
      <c r="O25">
        <f t="shared" si="102"/>
        <v>1</v>
      </c>
      <c r="P25">
        <f t="shared" si="102"/>
        <v>1</v>
      </c>
      <c r="Q25">
        <f t="shared" si="102"/>
        <v>1</v>
      </c>
      <c r="R25">
        <f t="shared" si="102"/>
        <v>1</v>
      </c>
      <c r="W25">
        <f t="shared" si="93"/>
        <v>12.05651491365777</v>
      </c>
      <c r="X25">
        <f t="shared" ref="X25:X88" si="103">IFERROR(W25, NA())</f>
        <v>12.05651491365777</v>
      </c>
      <c r="Y25">
        <f t="shared" si="98"/>
        <v>12.010368708478172</v>
      </c>
      <c r="AA25">
        <f t="shared" si="94"/>
        <v>-4.6146205179597999E-2</v>
      </c>
      <c r="AB25">
        <f t="shared" si="99"/>
        <v>-4.6146205179597999E-2</v>
      </c>
      <c r="AC25">
        <v>2</v>
      </c>
      <c r="AM25">
        <f t="shared" si="74"/>
        <v>0.32768000000000014</v>
      </c>
      <c r="AN25">
        <f t="shared" si="95"/>
        <v>0.32768000000000014</v>
      </c>
      <c r="AO25">
        <f t="shared" si="96"/>
        <v>11.477909401119433</v>
      </c>
      <c r="AP25">
        <f t="shared" si="75"/>
        <v>10.579003784312661</v>
      </c>
      <c r="AQ25">
        <f t="shared" si="75"/>
        <v>10.375854551948814</v>
      </c>
      <c r="AR25">
        <f t="shared" si="75"/>
        <v>10.132632626027169</v>
      </c>
      <c r="AS25">
        <f t="shared" si="75"/>
        <v>9.8441839297612628</v>
      </c>
      <c r="AT25">
        <f t="shared" si="75"/>
        <v>9.5059239399251663</v>
      </c>
      <c r="AU25">
        <f t="shared" si="75"/>
        <v>9.1144426232536695</v>
      </c>
      <c r="AV25">
        <f t="shared" si="75"/>
        <v>8.6682150570072753</v>
      </c>
      <c r="AW25">
        <f t="shared" si="75"/>
        <v>8.1683306358481769</v>
      </c>
      <c r="AX25">
        <f t="shared" si="75"/>
        <v>7.6191013478712044</v>
      </c>
      <c r="AY25">
        <f t="shared" si="75"/>
        <v>7.0283762850122198</v>
      </c>
      <c r="AZ25">
        <f t="shared" si="75"/>
        <v>6.4074019791102774</v>
      </c>
      <c r="BA25">
        <f t="shared" si="75"/>
        <v>5.7701439886119212</v>
      </c>
      <c r="BB25">
        <f t="shared" si="75"/>
        <v>5.1321159147004458</v>
      </c>
      <c r="BC25">
        <f t="shared" si="75"/>
        <v>4.5089060273562795</v>
      </c>
      <c r="BD25">
        <f t="shared" si="75"/>
        <v>3.9146889237936247</v>
      </c>
      <c r="BE25">
        <f t="shared" si="76"/>
        <v>11.49270482603816</v>
      </c>
      <c r="BF25">
        <f t="shared" si="77"/>
        <v>10.599310355349697</v>
      </c>
      <c r="BG25">
        <f t="shared" si="78"/>
        <v>10.397250734546587</v>
      </c>
      <c r="BH25">
        <f t="shared" si="79"/>
        <v>10.155257688662546</v>
      </c>
      <c r="BI25">
        <f t="shared" si="80"/>
        <v>9.8681594424860446</v>
      </c>
      <c r="BJ25">
        <f t="shared" si="81"/>
        <v>9.5313351955948722</v>
      </c>
      <c r="BK25">
        <f t="shared" si="82"/>
        <v>9.1413160496776271</v>
      </c>
      <c r="BL25">
        <f t="shared" si="83"/>
        <v>8.6964939106610863</v>
      </c>
      <c r="BM25">
        <f t="shared" si="84"/>
        <v>8.1978531058174369</v>
      </c>
      <c r="BN25">
        <f t="shared" si="85"/>
        <v>7.6495867400866979</v>
      </c>
      <c r="BO25">
        <f t="shared" si="86"/>
        <v>7.0594252975037257</v>
      </c>
      <c r="BP25">
        <f t="shared" si="87"/>
        <v>6.4385153639975714</v>
      </c>
      <c r="BQ25">
        <f t="shared" si="88"/>
        <v>5.800759932087419</v>
      </c>
      <c r="BR25">
        <f t="shared" si="89"/>
        <v>5.1616612235887516</v>
      </c>
      <c r="BS25">
        <f t="shared" si="90"/>
        <v>4.5368516957528371</v>
      </c>
      <c r="BT25">
        <f t="shared" si="91"/>
        <v>3.9405989442005049</v>
      </c>
    </row>
    <row r="26" spans="1:107">
      <c r="B26">
        <f t="shared" ref="B26:R26" si="104">B10/B10</f>
        <v>1</v>
      </c>
      <c r="C26">
        <f t="shared" si="104"/>
        <v>1</v>
      </c>
      <c r="D26">
        <f t="shared" si="104"/>
        <v>1</v>
      </c>
      <c r="E26">
        <f t="shared" si="104"/>
        <v>1</v>
      </c>
      <c r="F26">
        <f t="shared" si="104"/>
        <v>1</v>
      </c>
      <c r="G26">
        <f t="shared" si="104"/>
        <v>1</v>
      </c>
      <c r="H26">
        <f t="shared" si="104"/>
        <v>1</v>
      </c>
      <c r="I26">
        <f t="shared" si="104"/>
        <v>1</v>
      </c>
      <c r="J26">
        <f t="shared" si="104"/>
        <v>1</v>
      </c>
      <c r="K26">
        <f t="shared" si="104"/>
        <v>1</v>
      </c>
      <c r="L26">
        <f t="shared" si="104"/>
        <v>1</v>
      </c>
      <c r="M26">
        <f t="shared" si="104"/>
        <v>1</v>
      </c>
      <c r="N26">
        <f t="shared" si="104"/>
        <v>1</v>
      </c>
      <c r="O26">
        <f t="shared" si="104"/>
        <v>1</v>
      </c>
      <c r="P26">
        <f t="shared" si="104"/>
        <v>1</v>
      </c>
      <c r="Q26">
        <f t="shared" si="104"/>
        <v>1</v>
      </c>
      <c r="R26">
        <f t="shared" si="104"/>
        <v>1</v>
      </c>
      <c r="W26">
        <f t="shared" si="93"/>
        <v>11.49270482603816</v>
      </c>
      <c r="X26">
        <f t="shared" si="103"/>
        <v>11.49270482603816</v>
      </c>
      <c r="Y26">
        <f t="shared" si="98"/>
        <v>11.477909401119433</v>
      </c>
      <c r="AA26">
        <f t="shared" si="94"/>
        <v>-1.4795424918727207E-2</v>
      </c>
      <c r="AB26">
        <f t="shared" si="99"/>
        <v>-1.4795424918727207E-2</v>
      </c>
      <c r="AC26">
        <v>2</v>
      </c>
      <c r="AM26">
        <f t="shared" si="74"/>
        <v>0.2621440000000001</v>
      </c>
      <c r="AN26">
        <f t="shared" si="95"/>
        <v>0.2621440000000001</v>
      </c>
      <c r="AO26">
        <f t="shared" si="96"/>
        <v>10.875240257934427</v>
      </c>
      <c r="AP26">
        <f t="shared" si="75"/>
        <v>9.8808648782541706</v>
      </c>
      <c r="AQ26">
        <f t="shared" si="75"/>
        <v>9.660048730826146</v>
      </c>
      <c r="AR26">
        <f t="shared" si="75"/>
        <v>9.3975304080857232</v>
      </c>
      <c r="AS26">
        <f t="shared" si="75"/>
        <v>9.0887879980478576</v>
      </c>
      <c r="AT26">
        <f t="shared" si="75"/>
        <v>8.7302626445641458</v>
      </c>
      <c r="AU26">
        <f t="shared" si="75"/>
        <v>8.3200132666944704</v>
      </c>
      <c r="AV26">
        <f t="shared" si="75"/>
        <v>7.8584135690398194</v>
      </c>
      <c r="AW26">
        <f t="shared" si="75"/>
        <v>7.3487704207063551</v>
      </c>
      <c r="AX26">
        <f t="shared" si="75"/>
        <v>6.7977044417558297</v>
      </c>
      <c r="AY26">
        <f t="shared" si="75"/>
        <v>6.2151327935245835</v>
      </c>
      <c r="AZ26">
        <f t="shared" si="75"/>
        <v>5.6137510628489213</v>
      </c>
      <c r="BA26">
        <f t="shared" si="75"/>
        <v>5.0080249267813821</v>
      </c>
      <c r="BB26">
        <f t="shared" si="75"/>
        <v>4.4128406847461585</v>
      </c>
      <c r="BC26">
        <f t="shared" si="75"/>
        <v>3.8420716369403594</v>
      </c>
      <c r="BD26">
        <f t="shared" si="75"/>
        <v>3.3073451488770691</v>
      </c>
      <c r="BE26">
        <f t="shared" si="76"/>
        <v>10.858001237076964</v>
      </c>
      <c r="BF26">
        <f t="shared" si="77"/>
        <v>9.886037322978007</v>
      </c>
      <c r="BG26">
        <f t="shared" si="78"/>
        <v>9.6696406409349063</v>
      </c>
      <c r="BH26">
        <f t="shared" si="79"/>
        <v>9.4121120488597505</v>
      </c>
      <c r="BI26">
        <f t="shared" si="80"/>
        <v>9.1088698555354597</v>
      </c>
      <c r="BJ26">
        <f t="shared" si="81"/>
        <v>8.7562313119101525</v>
      </c>
      <c r="BK26">
        <f t="shared" si="82"/>
        <v>8.3520569670350575</v>
      </c>
      <c r="BL26">
        <f t="shared" si="83"/>
        <v>7.8964469614572561</v>
      </c>
      <c r="BM26">
        <f t="shared" si="84"/>
        <v>7.3923736234313449</v>
      </c>
      <c r="BN26">
        <f t="shared" si="85"/>
        <v>6.8460941470440178</v>
      </c>
      <c r="BO26">
        <f t="shared" si="86"/>
        <v>6.2671812271869252</v>
      </c>
      <c r="BP26">
        <f t="shared" si="87"/>
        <v>5.6680598508742763</v>
      </c>
      <c r="BQ26">
        <f t="shared" si="88"/>
        <v>5.0630470815963244</v>
      </c>
      <c r="BR26">
        <f t="shared" si="89"/>
        <v>4.4670296501106419</v>
      </c>
      <c r="BS26">
        <f t="shared" si="90"/>
        <v>3.8940277630840603</v>
      </c>
      <c r="BT26">
        <f t="shared" si="91"/>
        <v>3.3559311351771521</v>
      </c>
    </row>
    <row r="27" spans="1:107">
      <c r="B27">
        <f t="shared" ref="B27:R27" si="105">B11/B11</f>
        <v>1</v>
      </c>
      <c r="C27">
        <f t="shared" si="105"/>
        <v>1</v>
      </c>
      <c r="D27">
        <f t="shared" si="105"/>
        <v>1</v>
      </c>
      <c r="E27">
        <f t="shared" si="105"/>
        <v>1</v>
      </c>
      <c r="F27">
        <f t="shared" si="105"/>
        <v>1</v>
      </c>
      <c r="G27">
        <f t="shared" si="105"/>
        <v>1</v>
      </c>
      <c r="H27">
        <f t="shared" si="105"/>
        <v>1</v>
      </c>
      <c r="I27">
        <f t="shared" si="105"/>
        <v>1</v>
      </c>
      <c r="J27">
        <f t="shared" si="105"/>
        <v>1</v>
      </c>
      <c r="K27">
        <f t="shared" si="105"/>
        <v>1</v>
      </c>
      <c r="L27">
        <f t="shared" si="105"/>
        <v>1</v>
      </c>
      <c r="M27">
        <f t="shared" si="105"/>
        <v>1</v>
      </c>
      <c r="N27">
        <f t="shared" si="105"/>
        <v>1</v>
      </c>
      <c r="O27">
        <f t="shared" si="105"/>
        <v>1</v>
      </c>
      <c r="P27">
        <f t="shared" si="105"/>
        <v>1</v>
      </c>
      <c r="Q27">
        <f t="shared" si="105"/>
        <v>1</v>
      </c>
      <c r="R27">
        <f t="shared" si="105"/>
        <v>1</v>
      </c>
      <c r="W27">
        <f t="shared" si="93"/>
        <v>10.858001237076964</v>
      </c>
      <c r="X27">
        <f t="shared" si="103"/>
        <v>10.858001237076964</v>
      </c>
      <c r="Y27">
        <f t="shared" si="98"/>
        <v>10.875240257934427</v>
      </c>
      <c r="AA27">
        <f t="shared" si="94"/>
        <v>1.7239020857463316E-2</v>
      </c>
      <c r="AB27">
        <f t="shared" si="99"/>
        <v>1.7239020857463316E-2</v>
      </c>
      <c r="AC27">
        <v>2</v>
      </c>
      <c r="AM27">
        <f t="shared" si="74"/>
        <v>0.2097152000000001</v>
      </c>
      <c r="AN27">
        <f t="shared" si="95"/>
        <v>0.2097152000000001</v>
      </c>
      <c r="AO27">
        <f t="shared" si="96"/>
        <v>10.205421764051854</v>
      </c>
      <c r="AP27">
        <f t="shared" si="75"/>
        <v>9.1278948169812519</v>
      </c>
      <c r="AQ27">
        <f t="shared" si="75"/>
        <v>8.8931516870849769</v>
      </c>
      <c r="AR27">
        <f t="shared" si="75"/>
        <v>8.6161727930304117</v>
      </c>
      <c r="AS27">
        <f t="shared" si="75"/>
        <v>8.2933022075598348</v>
      </c>
      <c r="AT27">
        <f t="shared" si="75"/>
        <v>7.9222192969571292</v>
      </c>
      <c r="AU27">
        <f t="shared" si="75"/>
        <v>7.5025910171096735</v>
      </c>
      <c r="AV27">
        <f t="shared" si="75"/>
        <v>7.0366873217605468</v>
      </c>
      <c r="AW27">
        <f t="shared" si="75"/>
        <v>6.52981803711734</v>
      </c>
      <c r="AX27">
        <f t="shared" si="75"/>
        <v>5.9904363558729239</v>
      </c>
      <c r="AY27">
        <f t="shared" si="75"/>
        <v>5.4297909873991426</v>
      </c>
      <c r="AZ27">
        <f t="shared" si="75"/>
        <v>4.8611023411663661</v>
      </c>
      <c r="BA27">
        <f t="shared" si="75"/>
        <v>4.2983661280981043</v>
      </c>
      <c r="BB27">
        <f t="shared" si="75"/>
        <v>3.7550027418918259</v>
      </c>
      <c r="BC27">
        <f t="shared" si="75"/>
        <v>3.2426214852918327</v>
      </c>
      <c r="BD27">
        <f t="shared" si="75"/>
        <v>2.7701307871404803</v>
      </c>
      <c r="BE27">
        <f t="shared" si="76"/>
        <v>10.156840865414422</v>
      </c>
      <c r="BF27">
        <f t="shared" si="77"/>
        <v>9.1189691636585888</v>
      </c>
      <c r="BG27">
        <f t="shared" si="78"/>
        <v>8.8918176785649443</v>
      </c>
      <c r="BH27">
        <f t="shared" si="79"/>
        <v>8.6233117175415082</v>
      </c>
      <c r="BI27">
        <f t="shared" si="80"/>
        <v>8.3096537503699466</v>
      </c>
      <c r="BJ27">
        <f t="shared" si="81"/>
        <v>7.9482729910739627</v>
      </c>
      <c r="BK27">
        <f t="shared" si="82"/>
        <v>7.5384698226338784</v>
      </c>
      <c r="BL27">
        <f t="shared" si="83"/>
        <v>7.0820430486029329</v>
      </c>
      <c r="BM27">
        <f t="shared" si="84"/>
        <v>6.583764476848688</v>
      </c>
      <c r="BN27">
        <f t="shared" si="85"/>
        <v>6.0515459405667018</v>
      </c>
      <c r="BO27">
        <f t="shared" si="86"/>
        <v>5.4961713723343371</v>
      </c>
      <c r="BP27">
        <f t="shared" si="87"/>
        <v>4.9305509076658902</v>
      </c>
      <c r="BQ27">
        <f t="shared" si="88"/>
        <v>4.3685784851152292</v>
      </c>
      <c r="BR27">
        <f t="shared" si="89"/>
        <v>3.8237947395103271</v>
      </c>
      <c r="BS27">
        <f t="shared" si="90"/>
        <v>3.3081206073212761</v>
      </c>
      <c r="BT27">
        <f t="shared" si="91"/>
        <v>2.8309036415471769</v>
      </c>
    </row>
    <row r="28" spans="1:107">
      <c r="B28">
        <f t="shared" ref="B28:R28" si="106">B12/B12</f>
        <v>1</v>
      </c>
      <c r="C28">
        <f t="shared" si="106"/>
        <v>1</v>
      </c>
      <c r="D28">
        <f t="shared" si="106"/>
        <v>1</v>
      </c>
      <c r="E28">
        <f t="shared" si="106"/>
        <v>1</v>
      </c>
      <c r="F28">
        <f t="shared" si="106"/>
        <v>1</v>
      </c>
      <c r="G28">
        <f t="shared" si="106"/>
        <v>1</v>
      </c>
      <c r="H28">
        <f t="shared" si="106"/>
        <v>1</v>
      </c>
      <c r="I28">
        <f t="shared" si="106"/>
        <v>1</v>
      </c>
      <c r="J28">
        <f t="shared" si="106"/>
        <v>1</v>
      </c>
      <c r="K28">
        <f t="shared" si="106"/>
        <v>1</v>
      </c>
      <c r="L28">
        <f t="shared" si="106"/>
        <v>1</v>
      </c>
      <c r="M28">
        <f t="shared" si="106"/>
        <v>1</v>
      </c>
      <c r="N28">
        <f t="shared" si="106"/>
        <v>1</v>
      </c>
      <c r="O28">
        <f t="shared" si="106"/>
        <v>1</v>
      </c>
      <c r="P28">
        <f t="shared" si="106"/>
        <v>1</v>
      </c>
      <c r="Q28">
        <f t="shared" si="106"/>
        <v>1</v>
      </c>
      <c r="R28">
        <f t="shared" si="106"/>
        <v>1</v>
      </c>
      <c r="W28">
        <f t="shared" si="93"/>
        <v>10.156840865414422</v>
      </c>
      <c r="X28">
        <f t="shared" si="103"/>
        <v>10.156840865414422</v>
      </c>
      <c r="Y28">
        <f t="shared" si="98"/>
        <v>10.205421764051854</v>
      </c>
      <c r="AA28">
        <f t="shared" si="94"/>
        <v>4.8580898637432313E-2</v>
      </c>
      <c r="AB28">
        <f t="shared" si="99"/>
        <v>4.8580898637432313E-2</v>
      </c>
      <c r="AC28">
        <v>2</v>
      </c>
      <c r="AM28">
        <f t="shared" si="74"/>
        <v>0.16777216000000009</v>
      </c>
      <c r="AN28">
        <f t="shared" si="95"/>
        <v>0.16777216000000009</v>
      </c>
      <c r="AO28">
        <f t="shared" si="96"/>
        <v>9.4758836179251116</v>
      </c>
      <c r="AP28">
        <f t="shared" si="75"/>
        <v>8.3340278875131641</v>
      </c>
      <c r="AQ28">
        <f t="shared" si="75"/>
        <v>8.0903049422048845</v>
      </c>
      <c r="AR28">
        <f t="shared" si="75"/>
        <v>7.8049904336810645</v>
      </c>
      <c r="AS28">
        <f t="shared" si="75"/>
        <v>7.4754517368208777</v>
      </c>
      <c r="AT28">
        <f t="shared" si="75"/>
        <v>7.1006987148335936</v>
      </c>
      <c r="AU28">
        <f t="shared" si="75"/>
        <v>6.6819795338203765</v>
      </c>
      <c r="AV28">
        <f t="shared" si="75"/>
        <v>6.2232575461000446</v>
      </c>
      <c r="AW28">
        <f t="shared" si="75"/>
        <v>5.7314252303834259</v>
      </c>
      <c r="AX28">
        <f t="shared" si="75"/>
        <v>5.2161282904082071</v>
      </c>
      <c r="AY28">
        <f t="shared" si="75"/>
        <v>4.6891430769704625</v>
      </c>
      <c r="AZ28">
        <f t="shared" si="75"/>
        <v>4.1633626442555753</v>
      </c>
      <c r="BA28">
        <f t="shared" si="75"/>
        <v>3.6515632414489123</v>
      </c>
      <c r="BB28">
        <f t="shared" si="75"/>
        <v>3.1651942149552839</v>
      </c>
      <c r="BC28">
        <f t="shared" si="75"/>
        <v>2.7134265293507682</v>
      </c>
      <c r="BD28">
        <f t="shared" si="75"/>
        <v>2.3026121753702449</v>
      </c>
      <c r="BE28">
        <f t="shared" si="76"/>
        <v>9.3982227278593875</v>
      </c>
      <c r="BF28">
        <f t="shared" si="77"/>
        <v>8.3127274493154513</v>
      </c>
      <c r="BG28">
        <f t="shared" si="78"/>
        <v>8.0794336827727378</v>
      </c>
      <c r="BH28">
        <f t="shared" si="79"/>
        <v>7.8056066816448073</v>
      </c>
      <c r="BI28">
        <f t="shared" si="80"/>
        <v>7.4883635114834046</v>
      </c>
      <c r="BJ28">
        <f t="shared" si="81"/>
        <v>7.1263198557453595</v>
      </c>
      <c r="BK28">
        <f t="shared" si="82"/>
        <v>6.7201894080180384</v>
      </c>
      <c r="BL28">
        <f t="shared" si="83"/>
        <v>6.2732939991379313</v>
      </c>
      <c r="BM28">
        <f t="shared" si="84"/>
        <v>5.7918439407883566</v>
      </c>
      <c r="BN28">
        <f t="shared" si="85"/>
        <v>5.2848547810547517</v>
      </c>
      <c r="BO28">
        <f t="shared" si="86"/>
        <v>4.7636248061055166</v>
      </c>
      <c r="BP28">
        <f t="shared" si="87"/>
        <v>4.2408022031891308</v>
      </c>
      <c r="BQ28">
        <f t="shared" si="88"/>
        <v>3.7291895484723927</v>
      </c>
      <c r="BR28">
        <f t="shared" si="89"/>
        <v>3.2405173563126128</v>
      </c>
      <c r="BS28">
        <f t="shared" si="90"/>
        <v>2.7844286894864334</v>
      </c>
      <c r="BT28">
        <f t="shared" si="91"/>
        <v>2.3678483037889322</v>
      </c>
    </row>
    <row r="29" spans="1:107">
      <c r="B29">
        <f t="shared" ref="B29:R29" si="107">B13/B13</f>
        <v>1</v>
      </c>
      <c r="C29">
        <f t="shared" si="107"/>
        <v>1</v>
      </c>
      <c r="D29">
        <f t="shared" si="107"/>
        <v>1</v>
      </c>
      <c r="E29">
        <f t="shared" si="107"/>
        <v>1</v>
      </c>
      <c r="F29">
        <f t="shared" si="107"/>
        <v>1</v>
      </c>
      <c r="G29">
        <f t="shared" si="107"/>
        <v>1</v>
      </c>
      <c r="H29">
        <f t="shared" si="107"/>
        <v>1</v>
      </c>
      <c r="I29">
        <f t="shared" si="107"/>
        <v>1</v>
      </c>
      <c r="J29">
        <f t="shared" si="107"/>
        <v>1</v>
      </c>
      <c r="K29">
        <f t="shared" si="107"/>
        <v>1</v>
      </c>
      <c r="L29">
        <f t="shared" si="107"/>
        <v>1</v>
      </c>
      <c r="M29">
        <f t="shared" si="107"/>
        <v>1</v>
      </c>
      <c r="N29">
        <f t="shared" si="107"/>
        <v>1</v>
      </c>
      <c r="O29">
        <f t="shared" si="107"/>
        <v>1</v>
      </c>
      <c r="P29">
        <f t="shared" si="107"/>
        <v>1</v>
      </c>
      <c r="Q29">
        <f t="shared" si="107"/>
        <v>1</v>
      </c>
      <c r="R29">
        <f t="shared" si="107"/>
        <v>1</v>
      </c>
      <c r="W29">
        <f t="shared" si="93"/>
        <v>9.3982227278593875</v>
      </c>
      <c r="X29">
        <f t="shared" si="103"/>
        <v>9.3982227278593875</v>
      </c>
      <c r="Y29">
        <f t="shared" si="98"/>
        <v>9.4758836179251116</v>
      </c>
      <c r="AA29">
        <f t="shared" si="94"/>
        <v>7.7660890065724075E-2</v>
      </c>
      <c r="AB29">
        <f t="shared" si="99"/>
        <v>7.7660890065724075E-2</v>
      </c>
      <c r="AC29">
        <v>2</v>
      </c>
      <c r="AM29">
        <f t="shared" si="74"/>
        <v>0.13421772800000006</v>
      </c>
      <c r="AN29">
        <f t="shared" si="95"/>
        <v>0.13421772800000006</v>
      </c>
      <c r="AO29">
        <f t="shared" si="96"/>
        <v>8.698605082494435</v>
      </c>
      <c r="AP29">
        <f t="shared" si="75"/>
        <v>7.5168391818665556</v>
      </c>
      <c r="AQ29">
        <f t="shared" si="75"/>
        <v>7.2699218413598965</v>
      </c>
      <c r="AR29">
        <f t="shared" si="75"/>
        <v>6.983187285920204</v>
      </c>
      <c r="AS29">
        <f t="shared" si="75"/>
        <v>6.6550816475014294</v>
      </c>
      <c r="AT29">
        <f t="shared" si="75"/>
        <v>6.2859021027573192</v>
      </c>
      <c r="AU29">
        <f t="shared" si="75"/>
        <v>5.8782915866898628</v>
      </c>
      <c r="AV29">
        <f t="shared" si="75"/>
        <v>5.4375434168104197</v>
      </c>
      <c r="AW29">
        <f t="shared" si="75"/>
        <v>4.9715878313819042</v>
      </c>
      <c r="AX29">
        <f t="shared" si="75"/>
        <v>4.490577911282835</v>
      </c>
      <c r="AY29">
        <f t="shared" si="75"/>
        <v>4.0060833455368119</v>
      </c>
      <c r="AZ29">
        <f t="shared" si="75"/>
        <v>3.5300112013041858</v>
      </c>
      <c r="BA29">
        <f t="shared" si="75"/>
        <v>3.0734591955124131</v>
      </c>
      <c r="BB29">
        <f t="shared" si="75"/>
        <v>2.6457293119297063</v>
      </c>
      <c r="BC29">
        <f t="shared" si="75"/>
        <v>2.2536771474918371</v>
      </c>
      <c r="BD29">
        <f t="shared" si="75"/>
        <v>1.9014701554943112</v>
      </c>
      <c r="BE29">
        <f t="shared" si="76"/>
        <v>8.595702542208933</v>
      </c>
      <c r="BF29">
        <f t="shared" si="77"/>
        <v>7.4854564185620935</v>
      </c>
      <c r="BG29">
        <f t="shared" si="78"/>
        <v>7.2513064230263167</v>
      </c>
      <c r="BH29">
        <f t="shared" si="79"/>
        <v>6.9784435482879159</v>
      </c>
      <c r="BI29">
        <f t="shared" si="80"/>
        <v>6.6649455230198305</v>
      </c>
      <c r="BJ29">
        <f t="shared" si="81"/>
        <v>6.3105768573238006</v>
      </c>
      <c r="BK29">
        <f t="shared" si="82"/>
        <v>5.9173051629300994</v>
      </c>
      <c r="BL29">
        <f t="shared" si="83"/>
        <v>5.4896640878191674</v>
      </c>
      <c r="BM29">
        <f t="shared" si="84"/>
        <v>5.0348326276743736</v>
      </c>
      <c r="BN29">
        <f t="shared" si="85"/>
        <v>4.5623327544620169</v>
      </c>
      <c r="BO29">
        <f t="shared" si="86"/>
        <v>4.0833269003064911</v>
      </c>
      <c r="BP29">
        <f t="shared" si="87"/>
        <v>3.6096049098132332</v>
      </c>
      <c r="BQ29">
        <f t="shared" si="88"/>
        <v>3.1524461137000053</v>
      </c>
      <c r="BR29">
        <f t="shared" si="89"/>
        <v>2.7215832633107166</v>
      </c>
      <c r="BS29">
        <f t="shared" si="90"/>
        <v>2.3244614525949689</v>
      </c>
      <c r="BT29">
        <f t="shared" si="91"/>
        <v>1.9658930511319654</v>
      </c>
    </row>
    <row r="30" spans="1:107">
      <c r="B30">
        <f t="shared" ref="B30:R30" si="108">B14/B14</f>
        <v>1</v>
      </c>
      <c r="C30">
        <f t="shared" si="108"/>
        <v>1</v>
      </c>
      <c r="D30">
        <f t="shared" si="108"/>
        <v>1</v>
      </c>
      <c r="E30">
        <f t="shared" si="108"/>
        <v>1</v>
      </c>
      <c r="F30">
        <f t="shared" si="108"/>
        <v>1</v>
      </c>
      <c r="G30">
        <f t="shared" si="108"/>
        <v>1</v>
      </c>
      <c r="H30">
        <f t="shared" si="108"/>
        <v>1</v>
      </c>
      <c r="I30">
        <f t="shared" si="108"/>
        <v>1</v>
      </c>
      <c r="J30">
        <f t="shared" si="108"/>
        <v>1</v>
      </c>
      <c r="K30">
        <f t="shared" si="108"/>
        <v>1</v>
      </c>
      <c r="L30">
        <f t="shared" si="108"/>
        <v>1</v>
      </c>
      <c r="M30">
        <f t="shared" si="108"/>
        <v>1</v>
      </c>
      <c r="N30">
        <f t="shared" si="108"/>
        <v>1</v>
      </c>
      <c r="O30">
        <f t="shared" si="108"/>
        <v>1</v>
      </c>
      <c r="P30">
        <f t="shared" si="108"/>
        <v>1</v>
      </c>
      <c r="Q30">
        <f t="shared" si="108"/>
        <v>1</v>
      </c>
      <c r="R30">
        <f t="shared" si="108"/>
        <v>1</v>
      </c>
      <c r="W30">
        <f t="shared" si="93"/>
        <v>8.595702542208933</v>
      </c>
      <c r="X30">
        <f t="shared" si="103"/>
        <v>8.595702542208933</v>
      </c>
      <c r="Y30">
        <f t="shared" si="98"/>
        <v>8.698605082494435</v>
      </c>
      <c r="AA30">
        <f t="shared" si="94"/>
        <v>0.10290254028550194</v>
      </c>
      <c r="AB30">
        <f t="shared" si="99"/>
        <v>0.10290254028550194</v>
      </c>
      <c r="AC30">
        <v>2</v>
      </c>
      <c r="AM30">
        <f t="shared" si="74"/>
        <v>0.10737418240000006</v>
      </c>
      <c r="AN30">
        <f t="shared" si="95"/>
        <v>0.10737418240000006</v>
      </c>
      <c r="AO30">
        <f t="shared" si="96"/>
        <v>7.8896494943777249</v>
      </c>
      <c r="AP30">
        <f t="shared" si="75"/>
        <v>6.6961097926423454</v>
      </c>
      <c r="AQ30">
        <f t="shared" si="75"/>
        <v>6.4520929604292245</v>
      </c>
      <c r="AR30">
        <f t="shared" si="75"/>
        <v>6.1709920706365393</v>
      </c>
      <c r="AS30">
        <f t="shared" si="75"/>
        <v>5.8522812513047135</v>
      </c>
      <c r="AT30">
        <f t="shared" si="75"/>
        <v>5.4973799547426712</v>
      </c>
      <c r="AU30">
        <f t="shared" si="75"/>
        <v>5.1100197611661873</v>
      </c>
      <c r="AV30">
        <f t="shared" si="75"/>
        <v>4.696371072448315</v>
      </c>
      <c r="AW30">
        <f t="shared" si="75"/>
        <v>4.2648311971722794</v>
      </c>
      <c r="AX30">
        <f t="shared" si="75"/>
        <v>3.8254412858204336</v>
      </c>
      <c r="AY30">
        <f t="shared" si="75"/>
        <v>3.3889964478147796</v>
      </c>
      <c r="AZ30">
        <f t="shared" si="75"/>
        <v>2.9660065976521794</v>
      </c>
      <c r="BA30">
        <f t="shared" si="75"/>
        <v>2.5657143741971171</v>
      </c>
      <c r="BB30">
        <f t="shared" si="75"/>
        <v>2.1953575760629023</v>
      </c>
      <c r="BC30">
        <f t="shared" si="75"/>
        <v>1.8597861093084003</v>
      </c>
      <c r="BD30">
        <f t="shared" si="75"/>
        <v>1.5614430604560952</v>
      </c>
      <c r="BE30">
        <f t="shared" si="76"/>
        <v>7.7666984258113727</v>
      </c>
      <c r="BF30">
        <f t="shared" si="77"/>
        <v>6.6572999252809737</v>
      </c>
      <c r="BG30">
        <f t="shared" si="78"/>
        <v>6.4277637978264286</v>
      </c>
      <c r="BH30">
        <f t="shared" si="79"/>
        <v>6.1621824956119173</v>
      </c>
      <c r="BI30">
        <f t="shared" si="80"/>
        <v>5.8595524483338588</v>
      </c>
      <c r="BJ30">
        <f t="shared" si="81"/>
        <v>5.5206477863534316</v>
      </c>
      <c r="BK30">
        <f t="shared" si="82"/>
        <v>5.1484293602352453</v>
      </c>
      <c r="BL30">
        <f t="shared" si="83"/>
        <v>4.7482527768421852</v>
      </c>
      <c r="BM30">
        <f t="shared" si="84"/>
        <v>4.3277674522016847</v>
      </c>
      <c r="BN30">
        <f t="shared" si="85"/>
        <v>3.8964508032301297</v>
      </c>
      <c r="BO30">
        <f t="shared" si="86"/>
        <v>3.4648106618378951</v>
      </c>
      <c r="BP30">
        <f t="shared" si="87"/>
        <v>3.0433862272159828</v>
      </c>
      <c r="BQ30">
        <f t="shared" si="88"/>
        <v>2.6417427302263006</v>
      </c>
      <c r="BR30">
        <f t="shared" si="89"/>
        <v>2.2676570704714498</v>
      </c>
      <c r="BS30">
        <f t="shared" si="90"/>
        <v>1.9266299890367644</v>
      </c>
      <c r="BT30">
        <f t="shared" si="91"/>
        <v>1.6217638927094846</v>
      </c>
    </row>
    <row r="31" spans="1:107">
      <c r="B31">
        <f t="shared" ref="B31:R31" si="109">B15/B15</f>
        <v>1</v>
      </c>
      <c r="C31">
        <f t="shared" si="109"/>
        <v>1</v>
      </c>
      <c r="D31">
        <f t="shared" si="109"/>
        <v>1</v>
      </c>
      <c r="E31">
        <f t="shared" si="109"/>
        <v>1</v>
      </c>
      <c r="F31">
        <f t="shared" si="109"/>
        <v>1</v>
      </c>
      <c r="G31">
        <f t="shared" si="109"/>
        <v>1</v>
      </c>
      <c r="H31">
        <f t="shared" si="109"/>
        <v>1</v>
      </c>
      <c r="I31">
        <f t="shared" si="109"/>
        <v>1</v>
      </c>
      <c r="J31">
        <f t="shared" si="109"/>
        <v>1</v>
      </c>
      <c r="K31">
        <f t="shared" si="109"/>
        <v>1</v>
      </c>
      <c r="L31">
        <f t="shared" si="109"/>
        <v>1</v>
      </c>
      <c r="M31">
        <f t="shared" si="109"/>
        <v>1</v>
      </c>
      <c r="N31">
        <f t="shared" si="109"/>
        <v>1</v>
      </c>
      <c r="O31">
        <f t="shared" si="109"/>
        <v>1</v>
      </c>
      <c r="P31">
        <f t="shared" si="109"/>
        <v>1</v>
      </c>
      <c r="Q31">
        <f t="shared" si="109"/>
        <v>1</v>
      </c>
      <c r="R31">
        <f t="shared" si="109"/>
        <v>1</v>
      </c>
      <c r="W31">
        <f t="shared" si="93"/>
        <v>7.7666984258113727</v>
      </c>
      <c r="X31">
        <f t="shared" si="103"/>
        <v>7.7666984258113727</v>
      </c>
      <c r="Y31">
        <f t="shared" si="98"/>
        <v>7.8896494943777249</v>
      </c>
      <c r="AA31">
        <f t="shared" si="94"/>
        <v>0.12295106856635218</v>
      </c>
      <c r="AB31">
        <f t="shared" si="99"/>
        <v>0.12295106856635218</v>
      </c>
      <c r="AC31">
        <v>2</v>
      </c>
      <c r="AM31">
        <f t="shared" si="74"/>
        <v>8.589934592000005E-2</v>
      </c>
      <c r="AN31">
        <f t="shared" si="95"/>
        <v>8.589934592000005E-2</v>
      </c>
      <c r="AO31">
        <f t="shared" si="96"/>
        <v>7.0680084292998364</v>
      </c>
      <c r="AP31">
        <f t="shared" si="75"/>
        <v>5.8919639512163373</v>
      </c>
      <c r="AQ31">
        <f t="shared" si="75"/>
        <v>5.6566612729245858</v>
      </c>
      <c r="AR31">
        <f t="shared" si="75"/>
        <v>5.38770562949155</v>
      </c>
      <c r="AS31">
        <f t="shared" si="75"/>
        <v>5.0854595309730914</v>
      </c>
      <c r="AT31">
        <f t="shared" si="75"/>
        <v>4.752215066200935</v>
      </c>
      <c r="AU31">
        <f t="shared" si="75"/>
        <v>4.3924265764387718</v>
      </c>
      <c r="AV31">
        <f t="shared" si="75"/>
        <v>4.0126785208466069</v>
      </c>
      <c r="AW31">
        <f t="shared" si="75"/>
        <v>3.6213255540201463</v>
      </c>
      <c r="AX31">
        <f t="shared" si="75"/>
        <v>3.2278178048505746</v>
      </c>
      <c r="AY31">
        <f t="shared" si="75"/>
        <v>2.8418141590196297</v>
      </c>
      <c r="AZ31">
        <f t="shared" si="75"/>
        <v>2.4722537411200141</v>
      </c>
      <c r="BA31">
        <f t="shared" si="75"/>
        <v>2.1265696451598819</v>
      </c>
      <c r="BB31">
        <f t="shared" si="75"/>
        <v>1.8101825609324187</v>
      </c>
      <c r="BC31">
        <f t="shared" si="75"/>
        <v>1.5263273699779358</v>
      </c>
      <c r="BD31">
        <f t="shared" si="75"/>
        <v>1.2761797735829816</v>
      </c>
      <c r="BE31">
        <f t="shared" si="76"/>
        <v>6.9311173873333018</v>
      </c>
      <c r="BF31">
        <f t="shared" si="77"/>
        <v>5.8484876803247143</v>
      </c>
      <c r="BG31">
        <f t="shared" si="78"/>
        <v>5.6286895518338929</v>
      </c>
      <c r="BH31">
        <f t="shared" si="79"/>
        <v>5.3761320065854017</v>
      </c>
      <c r="BI31">
        <f t="shared" si="80"/>
        <v>5.0906141683888135</v>
      </c>
      <c r="BJ31">
        <f t="shared" si="81"/>
        <v>4.7737090307870309</v>
      </c>
      <c r="BK31">
        <f t="shared" si="82"/>
        <v>4.4290573396456923</v>
      </c>
      <c r="BL31">
        <f t="shared" si="83"/>
        <v>4.0624334643220328</v>
      </c>
      <c r="BM31">
        <f t="shared" si="84"/>
        <v>3.6815038691451782</v>
      </c>
      <c r="BN31">
        <f t="shared" si="85"/>
        <v>3.2952627425117749</v>
      </c>
      <c r="BO31">
        <f t="shared" si="86"/>
        <v>2.9132164258317346</v>
      </c>
      <c r="BP31">
        <f t="shared" si="87"/>
        <v>2.5444659232687283</v>
      </c>
      <c r="BQ31">
        <f t="shared" si="88"/>
        <v>2.1968702985967599</v>
      </c>
      <c r="BR31">
        <f t="shared" si="89"/>
        <v>1.8764470689467909</v>
      </c>
      <c r="BS31">
        <f t="shared" si="90"/>
        <v>1.5870916635973911</v>
      </c>
      <c r="BT31">
        <f t="shared" si="91"/>
        <v>1.3306101210852783</v>
      </c>
    </row>
    <row r="32" spans="1:107">
      <c r="B32">
        <f t="shared" ref="B32:R32" si="110">B16/B16</f>
        <v>1</v>
      </c>
      <c r="C32">
        <f t="shared" si="110"/>
        <v>1</v>
      </c>
      <c r="D32">
        <f t="shared" si="110"/>
        <v>1</v>
      </c>
      <c r="E32">
        <f t="shared" si="110"/>
        <v>1</v>
      </c>
      <c r="F32">
        <f t="shared" si="110"/>
        <v>1</v>
      </c>
      <c r="G32">
        <f t="shared" si="110"/>
        <v>1</v>
      </c>
      <c r="H32">
        <f t="shared" si="110"/>
        <v>1</v>
      </c>
      <c r="I32">
        <f t="shared" si="110"/>
        <v>1</v>
      </c>
      <c r="J32">
        <f t="shared" si="110"/>
        <v>1</v>
      </c>
      <c r="K32">
        <f t="shared" si="110"/>
        <v>1</v>
      </c>
      <c r="L32">
        <f t="shared" si="110"/>
        <v>1</v>
      </c>
      <c r="M32">
        <f t="shared" si="110"/>
        <v>1</v>
      </c>
      <c r="N32">
        <f t="shared" si="110"/>
        <v>1</v>
      </c>
      <c r="O32">
        <f t="shared" si="110"/>
        <v>1</v>
      </c>
      <c r="P32">
        <f t="shared" si="110"/>
        <v>1</v>
      </c>
      <c r="Q32">
        <f t="shared" si="110"/>
        <v>1</v>
      </c>
      <c r="R32">
        <f t="shared" si="110"/>
        <v>1</v>
      </c>
      <c r="W32">
        <f t="shared" si="93"/>
        <v>6.9311173873333018</v>
      </c>
      <c r="X32">
        <f t="shared" si="103"/>
        <v>6.9311173873333018</v>
      </c>
      <c r="Y32">
        <f t="shared" si="98"/>
        <v>7.0680084292998364</v>
      </c>
      <c r="AA32">
        <f t="shared" si="94"/>
        <v>0.13689104196653457</v>
      </c>
      <c r="AB32">
        <f t="shared" si="99"/>
        <v>0.13689104196653457</v>
      </c>
      <c r="AC32">
        <v>2</v>
      </c>
      <c r="AM32">
        <f t="shared" si="74"/>
        <v>6.871947673600004E-2</v>
      </c>
      <c r="AN32">
        <f t="shared" si="95"/>
        <v>6.871947673600004E-2</v>
      </c>
      <c r="AO32">
        <f t="shared" si="96"/>
        <v>6.2538948228027333</v>
      </c>
      <c r="AP32">
        <f t="shared" si="75"/>
        <v>5.1229374276293882</v>
      </c>
      <c r="AQ32">
        <f t="shared" si="75"/>
        <v>4.9013469340859404</v>
      </c>
      <c r="AR32">
        <f t="shared" si="75"/>
        <v>4.6499333087522112</v>
      </c>
      <c r="AS32">
        <f t="shared" si="75"/>
        <v>4.3697513880833929</v>
      </c>
      <c r="AT32">
        <f t="shared" si="75"/>
        <v>4.063679891618615</v>
      </c>
      <c r="AU32">
        <f t="shared" si="75"/>
        <v>3.7365314797244595</v>
      </c>
      <c r="AV32">
        <f t="shared" si="75"/>
        <v>3.3948968240228923</v>
      </c>
      <c r="AW32">
        <f t="shared" si="75"/>
        <v>3.0466941185622898</v>
      </c>
      <c r="AX32">
        <f t="shared" si="75"/>
        <v>2.7004716867454013</v>
      </c>
      <c r="AY32">
        <f t="shared" si="75"/>
        <v>2.3645860150500591</v>
      </c>
      <c r="AZ32">
        <f t="shared" si="75"/>
        <v>2.0464181956993679</v>
      </c>
      <c r="BA32">
        <f t="shared" si="75"/>
        <v>1.7517790329864762</v>
      </c>
      <c r="BB32">
        <f t="shared" si="75"/>
        <v>1.484593128970999</v>
      </c>
      <c r="BC32">
        <f t="shared" si="75"/>
        <v>1.2468727725187438</v>
      </c>
      <c r="BD32">
        <f t="shared" si="75"/>
        <v>1.0389254532679191</v>
      </c>
      <c r="BE32">
        <f t="shared" si="76"/>
        <v>6.1095030104491679</v>
      </c>
      <c r="BF32">
        <f t="shared" si="77"/>
        <v>5.0774042826792689</v>
      </c>
      <c r="BG32">
        <f t="shared" si="78"/>
        <v>4.8716579257852004</v>
      </c>
      <c r="BH32">
        <f t="shared" si="79"/>
        <v>4.636793017949941</v>
      </c>
      <c r="BI32">
        <f t="shared" si="80"/>
        <v>4.3732476253650869</v>
      </c>
      <c r="BJ32">
        <f t="shared" si="81"/>
        <v>4.0831506909978517</v>
      </c>
      <c r="BK32">
        <f t="shared" si="82"/>
        <v>3.7705075547248232</v>
      </c>
      <c r="BL32">
        <f t="shared" si="83"/>
        <v>3.441150361353154</v>
      </c>
      <c r="BM32">
        <f t="shared" si="84"/>
        <v>3.1024032520537848</v>
      </c>
      <c r="BN32">
        <f t="shared" si="85"/>
        <v>2.762479839184659</v>
      </c>
      <c r="BO32">
        <f t="shared" si="86"/>
        <v>2.4297077566229026</v>
      </c>
      <c r="BP32">
        <f t="shared" si="87"/>
        <v>2.1117303632577511</v>
      </c>
      <c r="BQ32">
        <f t="shared" si="88"/>
        <v>1.8148432551012208</v>
      </c>
      <c r="BR32">
        <f t="shared" si="89"/>
        <v>1.5435794358164983</v>
      </c>
      <c r="BS32">
        <f t="shared" si="90"/>
        <v>1.3005825602021257</v>
      </c>
      <c r="BT32">
        <f t="shared" si="91"/>
        <v>1.0867345584435792</v>
      </c>
    </row>
    <row r="33" spans="2:72">
      <c r="B33">
        <f t="shared" ref="B33:R33" si="111">B17/B17</f>
        <v>1</v>
      </c>
      <c r="C33">
        <f t="shared" si="111"/>
        <v>1</v>
      </c>
      <c r="D33">
        <f t="shared" si="111"/>
        <v>1</v>
      </c>
      <c r="E33">
        <f t="shared" si="111"/>
        <v>1</v>
      </c>
      <c r="F33">
        <f t="shared" si="111"/>
        <v>1</v>
      </c>
      <c r="G33">
        <f t="shared" si="111"/>
        <v>1</v>
      </c>
      <c r="H33">
        <f t="shared" si="111"/>
        <v>1</v>
      </c>
      <c r="I33">
        <f t="shared" si="111"/>
        <v>1</v>
      </c>
      <c r="J33">
        <f t="shared" si="111"/>
        <v>1</v>
      </c>
      <c r="K33">
        <f t="shared" si="111"/>
        <v>1</v>
      </c>
      <c r="L33">
        <f t="shared" si="111"/>
        <v>1</v>
      </c>
      <c r="M33">
        <f t="shared" si="111"/>
        <v>1</v>
      </c>
      <c r="N33">
        <f t="shared" si="111"/>
        <v>1</v>
      </c>
      <c r="O33">
        <f t="shared" si="111"/>
        <v>1</v>
      </c>
      <c r="P33">
        <f t="shared" si="111"/>
        <v>1</v>
      </c>
      <c r="Q33">
        <f t="shared" si="111"/>
        <v>1</v>
      </c>
      <c r="R33">
        <f t="shared" si="111"/>
        <v>1</v>
      </c>
      <c r="W33">
        <f t="shared" si="93"/>
        <v>6.1095030104491679</v>
      </c>
      <c r="X33">
        <f t="shared" si="103"/>
        <v>6.1095030104491679</v>
      </c>
      <c r="Y33">
        <f t="shared" si="98"/>
        <v>6.2538948228027333</v>
      </c>
      <c r="AA33">
        <f t="shared" si="94"/>
        <v>0.14439181235356546</v>
      </c>
      <c r="AB33">
        <f t="shared" si="99"/>
        <v>0.14439181235356546</v>
      </c>
      <c r="AC33">
        <v>2</v>
      </c>
      <c r="AM33">
        <f t="shared" si="74"/>
        <v>5.4975581388800036E-2</v>
      </c>
      <c r="AN33">
        <f t="shared" si="95"/>
        <v>5.4975581388800036E-2</v>
      </c>
      <c r="AO33">
        <f t="shared" si="96"/>
        <v>5.4667935085284256</v>
      </c>
      <c r="AP33">
        <f t="shared" si="75"/>
        <v>4.4043593033183281</v>
      </c>
      <c r="AQ33">
        <f t="shared" si="75"/>
        <v>4.2002850807218985</v>
      </c>
      <c r="AR33">
        <f t="shared" si="75"/>
        <v>3.9703304912318371</v>
      </c>
      <c r="AS33">
        <f t="shared" si="75"/>
        <v>3.7160270737673544</v>
      </c>
      <c r="AT33">
        <f t="shared" si="75"/>
        <v>3.4405629417449548</v>
      </c>
      <c r="AU33">
        <f t="shared" si="75"/>
        <v>3.148793145185937</v>
      </c>
      <c r="AV33">
        <f t="shared" si="75"/>
        <v>2.8470006695691787</v>
      </c>
      <c r="AW33">
        <f t="shared" si="75"/>
        <v>2.5424079445775307</v>
      </c>
      <c r="AX33">
        <f t="shared" si="75"/>
        <v>2.2425082524509801</v>
      </c>
      <c r="AY33">
        <f t="shared" si="75"/>
        <v>1.9543430161693158</v>
      </c>
      <c r="AZ33">
        <f t="shared" si="75"/>
        <v>1.6838688378684394</v>
      </c>
      <c r="BA33">
        <f t="shared" si="75"/>
        <v>1.4355287031093253</v>
      </c>
      <c r="BB33">
        <f t="shared" si="75"/>
        <v>1.2120790823090186</v>
      </c>
      <c r="BC33">
        <f t="shared" si="75"/>
        <v>1.0146565121510416</v>
      </c>
      <c r="BD33">
        <f t="shared" si="75"/>
        <v>0.8430186683211075</v>
      </c>
      <c r="BE33">
        <f t="shared" si="76"/>
        <v>5.321055829841824</v>
      </c>
      <c r="BF33">
        <f t="shared" si="77"/>
        <v>4.3590202476362858</v>
      </c>
      <c r="BG33">
        <f t="shared" si="78"/>
        <v>4.1705151780722511</v>
      </c>
      <c r="BH33">
        <f t="shared" si="79"/>
        <v>3.9566351810565759</v>
      </c>
      <c r="BI33">
        <f t="shared" si="80"/>
        <v>3.7182758890682828</v>
      </c>
      <c r="BJ33">
        <f t="shared" si="81"/>
        <v>3.4578845245229943</v>
      </c>
      <c r="BK33">
        <f t="shared" si="82"/>
        <v>3.1795537953995363</v>
      </c>
      <c r="BL33">
        <f t="shared" si="83"/>
        <v>2.8888895440849245</v>
      </c>
      <c r="BM33">
        <f t="shared" si="84"/>
        <v>2.5926277660746293</v>
      </c>
      <c r="BN33">
        <f t="shared" si="85"/>
        <v>2.2980414564250244</v>
      </c>
      <c r="BO33">
        <f t="shared" si="86"/>
        <v>2.0122412992338665</v>
      </c>
      <c r="BP33">
        <f t="shared" si="87"/>
        <v>1.7415088549294657</v>
      </c>
      <c r="BQ33">
        <f t="shared" si="88"/>
        <v>1.4907901312739451</v>
      </c>
      <c r="BR33">
        <f t="shared" si="89"/>
        <v>1.2634264648459999</v>
      </c>
      <c r="BS33">
        <f t="shared" si="90"/>
        <v>1.0611320079993132</v>
      </c>
      <c r="BT33">
        <f t="shared" si="91"/>
        <v>0.88417008032143485</v>
      </c>
    </row>
    <row r="34" spans="2:72">
      <c r="B34">
        <f t="shared" ref="B34:R34" si="112">B18/B18</f>
        <v>1</v>
      </c>
      <c r="C34">
        <f t="shared" si="112"/>
        <v>1</v>
      </c>
      <c r="D34">
        <f t="shared" si="112"/>
        <v>1</v>
      </c>
      <c r="E34">
        <f t="shared" si="112"/>
        <v>1</v>
      </c>
      <c r="F34">
        <f t="shared" si="112"/>
        <v>1</v>
      </c>
      <c r="G34">
        <f t="shared" si="112"/>
        <v>1</v>
      </c>
      <c r="H34">
        <f t="shared" si="112"/>
        <v>1</v>
      </c>
      <c r="I34">
        <f t="shared" si="112"/>
        <v>1</v>
      </c>
      <c r="J34">
        <f t="shared" si="112"/>
        <v>1</v>
      </c>
      <c r="K34">
        <f t="shared" si="112"/>
        <v>1</v>
      </c>
      <c r="L34">
        <f t="shared" si="112"/>
        <v>1</v>
      </c>
      <c r="M34">
        <f t="shared" si="112"/>
        <v>1</v>
      </c>
      <c r="N34">
        <f t="shared" si="112"/>
        <v>1</v>
      </c>
      <c r="O34">
        <f t="shared" si="112"/>
        <v>1</v>
      </c>
      <c r="P34">
        <f t="shared" si="112"/>
        <v>1</v>
      </c>
      <c r="Q34">
        <f t="shared" si="112"/>
        <v>1</v>
      </c>
      <c r="R34">
        <f t="shared" si="112"/>
        <v>1</v>
      </c>
      <c r="W34">
        <f t="shared" si="93"/>
        <v>5.321055829841824</v>
      </c>
      <c r="X34">
        <f t="shared" si="103"/>
        <v>5.321055829841824</v>
      </c>
      <c r="Y34">
        <f t="shared" si="98"/>
        <v>5.4667935085284256</v>
      </c>
      <c r="AA34">
        <f t="shared" si="94"/>
        <v>0.14573767868660159</v>
      </c>
      <c r="AB34">
        <f t="shared" si="99"/>
        <v>0.14573767868660159</v>
      </c>
      <c r="AC34">
        <v>2</v>
      </c>
      <c r="AM34">
        <f t="shared" si="74"/>
        <v>4.3980465111040035E-2</v>
      </c>
      <c r="AN34">
        <f t="shared" si="95"/>
        <v>4.3980465111040035E-2</v>
      </c>
      <c r="AO34">
        <f t="shared" si="96"/>
        <v>4.7236572448571819</v>
      </c>
      <c r="AP34">
        <f t="shared" si="75"/>
        <v>3.7473272274114535</v>
      </c>
      <c r="AQ34">
        <f t="shared" si="75"/>
        <v>3.5632078772638871</v>
      </c>
      <c r="AR34">
        <f t="shared" si="75"/>
        <v>3.3570295589234695</v>
      </c>
      <c r="AS34">
        <f t="shared" si="75"/>
        <v>3.1305969336675186</v>
      </c>
      <c r="AT34">
        <f t="shared" si="75"/>
        <v>2.8871712522930206</v>
      </c>
      <c r="AU34">
        <f t="shared" si="75"/>
        <v>2.6314083774966948</v>
      </c>
      <c r="AV34">
        <f t="shared" si="75"/>
        <v>2.3690748737915377</v>
      </c>
      <c r="AW34">
        <f t="shared" si="75"/>
        <v>2.106562451963029</v>
      </c>
      <c r="AX34">
        <f t="shared" si="75"/>
        <v>1.8502801715521981</v>
      </c>
      <c r="AY34">
        <f t="shared" si="75"/>
        <v>1.6060431655880612</v>
      </c>
      <c r="AZ34">
        <f t="shared" si="75"/>
        <v>1.3785778058971128</v>
      </c>
      <c r="BA34">
        <f t="shared" si="75"/>
        <v>1.171225614638159</v>
      </c>
      <c r="BB34">
        <f t="shared" si="75"/>
        <v>0.98586954544417993</v>
      </c>
      <c r="BC34">
        <f t="shared" si="75"/>
        <v>0.82305126967285691</v>
      </c>
      <c r="BD34">
        <f t="shared" si="75"/>
        <v>0.68221487527897928</v>
      </c>
      <c r="BE34">
        <f t="shared" si="76"/>
        <v>4.5819200275316794</v>
      </c>
      <c r="BF34">
        <f t="shared" si="77"/>
        <v>3.7039472047919153</v>
      </c>
      <c r="BG34">
        <f t="shared" si="78"/>
        <v>3.5346238813913788</v>
      </c>
      <c r="BH34">
        <f t="shared" si="79"/>
        <v>3.3435631069122729</v>
      </c>
      <c r="BI34">
        <f t="shared" si="80"/>
        <v>3.1319451637147768</v>
      </c>
      <c r="BJ34">
        <f t="shared" si="81"/>
        <v>2.9023303904657611</v>
      </c>
      <c r="BK34">
        <f t="shared" si="82"/>
        <v>2.6586827509445423</v>
      </c>
      <c r="BL34">
        <f t="shared" si="83"/>
        <v>2.4061866454303069</v>
      </c>
      <c r="BM34">
        <f t="shared" si="84"/>
        <v>2.1508525465489829</v>
      </c>
      <c r="BN34">
        <f t="shared" si="85"/>
        <v>1.8989651116565482</v>
      </c>
      <c r="BO34">
        <f t="shared" si="86"/>
        <v>1.6564765921477778</v>
      </c>
      <c r="BP34">
        <f t="shared" si="87"/>
        <v>1.4284664099273185</v>
      </c>
      <c r="BQ34">
        <f t="shared" si="88"/>
        <v>1.2187659990874384</v>
      </c>
      <c r="BR34">
        <f t="shared" si="89"/>
        <v>1.0297968818383665</v>
      </c>
      <c r="BS34">
        <f t="shared" si="90"/>
        <v>0.86261231913587311</v>
      </c>
      <c r="BT34">
        <f t="shared" si="91"/>
        <v>0.71709036963745676</v>
      </c>
    </row>
    <row r="35" spans="2:72">
      <c r="W35">
        <f t="shared" si="93"/>
        <v>4.5819200275316794</v>
      </c>
      <c r="X35">
        <f t="shared" si="103"/>
        <v>4.5819200275316794</v>
      </c>
      <c r="Y35">
        <f>AO34</f>
        <v>4.7236572448571819</v>
      </c>
      <c r="AA35">
        <f t="shared" si="94"/>
        <v>0.14173721732550248</v>
      </c>
      <c r="AB35">
        <f t="shared" si="99"/>
        <v>0.14173721732550248</v>
      </c>
      <c r="AC35">
        <v>2</v>
      </c>
    </row>
    <row r="36" spans="2:72">
      <c r="W36">
        <f t="shared" ref="W36:W50" si="113">D4*D20</f>
        <v>13.151003698459908</v>
      </c>
      <c r="X36">
        <f t="shared" si="103"/>
        <v>13.151003698459908</v>
      </c>
      <c r="Y36">
        <f>AP20</f>
        <v>13.060705209322871</v>
      </c>
      <c r="AA36">
        <f t="shared" ref="AA36:AA50" si="114">Y4-D4</f>
        <v>-9.0298489137037308E-2</v>
      </c>
      <c r="AB36">
        <f t="shared" si="99"/>
        <v>-9.0298489137037308E-2</v>
      </c>
      <c r="AC36">
        <v>2</v>
      </c>
      <c r="AN36">
        <f t="shared" ref="AN36:AN50" si="115">1/AN20</f>
        <v>1</v>
      </c>
      <c r="AO36">
        <f t="shared" ref="AO36:BT44" si="116">1/AO20</f>
        <v>7.4139735823095992E-2</v>
      </c>
      <c r="AP36">
        <f t="shared" si="116"/>
        <v>7.6565544047819817E-2</v>
      </c>
      <c r="AQ36">
        <f t="shared" si="116"/>
        <v>7.7171996104000773E-2</v>
      </c>
      <c r="AR36">
        <f t="shared" si="116"/>
        <v>7.7930061174226975E-2</v>
      </c>
      <c r="AS36">
        <f t="shared" si="116"/>
        <v>7.8877642512009724E-2</v>
      </c>
      <c r="AT36">
        <f t="shared" si="116"/>
        <v>8.0062119184238154E-2</v>
      </c>
      <c r="AU36">
        <f t="shared" si="116"/>
        <v>8.154271502452369E-2</v>
      </c>
      <c r="AV36">
        <f t="shared" si="116"/>
        <v>8.3393459824880639E-2</v>
      </c>
      <c r="AW36">
        <f t="shared" si="116"/>
        <v>8.5706890825326773E-2</v>
      </c>
      <c r="AX36">
        <f t="shared" si="116"/>
        <v>8.8598679575884479E-2</v>
      </c>
      <c r="AY36">
        <f t="shared" si="116"/>
        <v>9.221341551408159E-2</v>
      </c>
      <c r="AZ36">
        <f t="shared" si="116"/>
        <v>9.6731835436827993E-2</v>
      </c>
      <c r="BA36">
        <f t="shared" si="116"/>
        <v>0.102379860340261</v>
      </c>
      <c r="BB36">
        <f t="shared" si="116"/>
        <v>0.10943989146955224</v>
      </c>
      <c r="BC36">
        <f t="shared" si="116"/>
        <v>0.11826493038116631</v>
      </c>
      <c r="BD36">
        <f t="shared" si="116"/>
        <v>0.12929622902068386</v>
      </c>
      <c r="BE36">
        <f t="shared" si="116"/>
        <v>7.3333333333333348E-2</v>
      </c>
      <c r="BF36">
        <f t="shared" si="116"/>
        <v>7.6039823494012726E-2</v>
      </c>
      <c r="BG36">
        <f t="shared" si="116"/>
        <v>7.6716446034182553E-2</v>
      </c>
      <c r="BH36">
        <f t="shared" si="116"/>
        <v>7.7562224209394875E-2</v>
      </c>
      <c r="BI36">
        <f t="shared" si="116"/>
        <v>7.8619446928410261E-2</v>
      </c>
      <c r="BJ36">
        <f t="shared" si="116"/>
        <v>7.9940975327179503E-2</v>
      </c>
      <c r="BK36">
        <f t="shared" si="116"/>
        <v>8.1592885825641046E-2</v>
      </c>
      <c r="BL36">
        <f t="shared" si="116"/>
        <v>8.3657773948717956E-2</v>
      </c>
      <c r="BM36">
        <f t="shared" si="116"/>
        <v>8.6238884102564112E-2</v>
      </c>
      <c r="BN36">
        <f t="shared" si="116"/>
        <v>8.9465271794871806E-2</v>
      </c>
      <c r="BO36">
        <f t="shared" si="116"/>
        <v>9.3498256410256428E-2</v>
      </c>
      <c r="BP36">
        <f t="shared" si="116"/>
        <v>9.8539487179487184E-2</v>
      </c>
      <c r="BQ36">
        <f t="shared" si="116"/>
        <v>0.10484102564102564</v>
      </c>
      <c r="BR36">
        <f t="shared" si="116"/>
        <v>0.11271794871794873</v>
      </c>
      <c r="BS36">
        <f t="shared" si="116"/>
        <v>0.12256410256410256</v>
      </c>
      <c r="BT36">
        <f t="shared" si="116"/>
        <v>0.13487179487179488</v>
      </c>
    </row>
    <row r="37" spans="2:72">
      <c r="W37">
        <f t="shared" si="113"/>
        <v>12.776231340023458</v>
      </c>
      <c r="X37">
        <f t="shared" si="103"/>
        <v>12.776231340023458</v>
      </c>
      <c r="Y37">
        <f t="shared" ref="Y37:Y49" si="117">AP21</f>
        <v>12.697756167964316</v>
      </c>
      <c r="AA37">
        <f t="shared" si="114"/>
        <v>-7.8475172059141229E-2</v>
      </c>
      <c r="AB37">
        <f t="shared" si="99"/>
        <v>-7.8475172059141229E-2</v>
      </c>
      <c r="AC37">
        <v>2</v>
      </c>
      <c r="AN37">
        <f t="shared" si="115"/>
        <v>1.25</v>
      </c>
      <c r="AO37">
        <f t="shared" ref="AO37:BC37" si="118">1/AO21</f>
        <v>7.5721811444219411E-2</v>
      </c>
      <c r="AP37">
        <f t="shared" si="118"/>
        <v>7.8754071725124206E-2</v>
      </c>
      <c r="AQ37">
        <f t="shared" si="118"/>
        <v>7.9512136795350408E-2</v>
      </c>
      <c r="AR37">
        <f t="shared" si="118"/>
        <v>8.0459718133133143E-2</v>
      </c>
      <c r="AS37">
        <f t="shared" si="118"/>
        <v>8.1644194805361572E-2</v>
      </c>
      <c r="AT37">
        <f t="shared" si="118"/>
        <v>8.3124790645647123E-2</v>
      </c>
      <c r="AU37">
        <f t="shared" si="118"/>
        <v>8.4975535446004044E-2</v>
      </c>
      <c r="AV37">
        <f t="shared" si="118"/>
        <v>8.7288966446450206E-2</v>
      </c>
      <c r="AW37">
        <f t="shared" si="118"/>
        <v>9.0180755197007884E-2</v>
      </c>
      <c r="AX37">
        <f t="shared" si="118"/>
        <v>9.3795491135205009E-2</v>
      </c>
      <c r="AY37">
        <f t="shared" si="118"/>
        <v>9.8313911057951425E-2</v>
      </c>
      <c r="AZ37">
        <f t="shared" si="118"/>
        <v>0.10396193596138442</v>
      </c>
      <c r="BA37">
        <f t="shared" si="118"/>
        <v>0.11102196709067565</v>
      </c>
      <c r="BB37">
        <f t="shared" si="118"/>
        <v>0.11984700600228973</v>
      </c>
      <c r="BC37">
        <f t="shared" si="118"/>
        <v>0.1308783046418073</v>
      </c>
      <c r="BD37">
        <f t="shared" si="116"/>
        <v>0.14466742794120427</v>
      </c>
      <c r="BE37">
        <f t="shared" si="116"/>
        <v>7.5000000000000011E-2</v>
      </c>
      <c r="BF37">
        <f t="shared" si="116"/>
        <v>7.8270342277487595E-2</v>
      </c>
      <c r="BG37">
        <f t="shared" si="116"/>
        <v>7.9087927846859474E-2</v>
      </c>
      <c r="BH37">
        <f t="shared" si="116"/>
        <v>8.0109909808574381E-2</v>
      </c>
      <c r="BI37">
        <f t="shared" si="116"/>
        <v>8.1387387260717953E-2</v>
      </c>
      <c r="BJ37">
        <f t="shared" si="116"/>
        <v>8.2984234075897445E-2</v>
      </c>
      <c r="BK37">
        <f t="shared" si="116"/>
        <v>8.4980292594871817E-2</v>
      </c>
      <c r="BL37">
        <f t="shared" si="116"/>
        <v>8.7475365743589745E-2</v>
      </c>
      <c r="BM37">
        <f t="shared" si="116"/>
        <v>9.0594207179487185E-2</v>
      </c>
      <c r="BN37">
        <f t="shared" si="116"/>
        <v>9.4492758974358992E-2</v>
      </c>
      <c r="BO37">
        <f t="shared" si="116"/>
        <v>9.9365948717948752E-2</v>
      </c>
      <c r="BP37">
        <f t="shared" si="116"/>
        <v>0.10545743589743591</v>
      </c>
      <c r="BQ37">
        <f t="shared" si="116"/>
        <v>0.11307179487179489</v>
      </c>
      <c r="BR37">
        <f t="shared" si="116"/>
        <v>0.1225897435897436</v>
      </c>
      <c r="BS37">
        <f t="shared" si="116"/>
        <v>0.1344871794871795</v>
      </c>
      <c r="BT37">
        <f t="shared" si="116"/>
        <v>0.14935897435897436</v>
      </c>
    </row>
    <row r="38" spans="2:72">
      <c r="W38">
        <f t="shared" si="113"/>
        <v>12.336770530306541</v>
      </c>
      <c r="X38">
        <f t="shared" si="103"/>
        <v>12.336770530306541</v>
      </c>
      <c r="Y38">
        <f t="shared" si="117"/>
        <v>12.271484808945955</v>
      </c>
      <c r="AA38">
        <f t="shared" si="114"/>
        <v>-6.5285721360586635E-2</v>
      </c>
      <c r="AB38">
        <f t="shared" si="99"/>
        <v>-6.5285721360586635E-2</v>
      </c>
      <c r="AC38">
        <v>2</v>
      </c>
      <c r="AN38">
        <f t="shared" si="115"/>
        <v>1.5624999999999998</v>
      </c>
      <c r="AO38">
        <f t="shared" si="116"/>
        <v>7.7699405970623706E-2</v>
      </c>
      <c r="AP38">
        <f t="shared" si="116"/>
        <v>8.1489731321754688E-2</v>
      </c>
      <c r="AQ38">
        <f t="shared" si="116"/>
        <v>8.2437312659537423E-2</v>
      </c>
      <c r="AR38">
        <f t="shared" si="116"/>
        <v>8.3621789331765867E-2</v>
      </c>
      <c r="AS38">
        <f t="shared" si="116"/>
        <v>8.5102385172051404E-2</v>
      </c>
      <c r="AT38">
        <f t="shared" si="116"/>
        <v>8.6953129972408325E-2</v>
      </c>
      <c r="AU38">
        <f t="shared" si="116"/>
        <v>8.9266560972854486E-2</v>
      </c>
      <c r="AV38">
        <f t="shared" si="116"/>
        <v>9.2158349723412178E-2</v>
      </c>
      <c r="AW38">
        <f t="shared" si="116"/>
        <v>9.5773085661609289E-2</v>
      </c>
      <c r="AX38">
        <f t="shared" si="116"/>
        <v>0.10029150558435569</v>
      </c>
      <c r="AY38">
        <f t="shared" si="116"/>
        <v>0.10593953048778869</v>
      </c>
      <c r="AZ38">
        <f t="shared" si="116"/>
        <v>0.11299956161707994</v>
      </c>
      <c r="BA38">
        <f t="shared" si="116"/>
        <v>0.12182460052869401</v>
      </c>
      <c r="BB38">
        <f t="shared" si="116"/>
        <v>0.13285589916821158</v>
      </c>
      <c r="BC38">
        <f t="shared" si="116"/>
        <v>0.14664502246760855</v>
      </c>
      <c r="BD38">
        <f t="shared" si="116"/>
        <v>0.16388142659185476</v>
      </c>
      <c r="BE38">
        <f t="shared" si="116"/>
        <v>7.7083333333333323E-2</v>
      </c>
      <c r="BF38">
        <f t="shared" si="116"/>
        <v>8.1058490756831178E-2</v>
      </c>
      <c r="BG38">
        <f t="shared" si="116"/>
        <v>8.2052280112705642E-2</v>
      </c>
      <c r="BH38">
        <f t="shared" si="116"/>
        <v>8.3294516807548721E-2</v>
      </c>
      <c r="BI38">
        <f t="shared" si="116"/>
        <v>8.4847312676102557E-2</v>
      </c>
      <c r="BJ38">
        <f t="shared" si="116"/>
        <v>8.6788307511794879E-2</v>
      </c>
      <c r="BK38">
        <f t="shared" si="116"/>
        <v>8.9214551056410268E-2</v>
      </c>
      <c r="BL38">
        <f t="shared" si="116"/>
        <v>9.2247355487179494E-2</v>
      </c>
      <c r="BM38">
        <f t="shared" si="116"/>
        <v>9.6038361025641034E-2</v>
      </c>
      <c r="BN38">
        <f t="shared" si="116"/>
        <v>0.10077711794871796</v>
      </c>
      <c r="BO38">
        <f t="shared" si="116"/>
        <v>0.10670056410256414</v>
      </c>
      <c r="BP38">
        <f t="shared" si="116"/>
        <v>0.1141048717948718</v>
      </c>
      <c r="BQ38">
        <f t="shared" si="116"/>
        <v>0.12336025641025641</v>
      </c>
      <c r="BR38">
        <f t="shared" si="116"/>
        <v>0.13492948717948716</v>
      </c>
      <c r="BS38">
        <f t="shared" si="116"/>
        <v>0.14939102564102563</v>
      </c>
      <c r="BT38">
        <f t="shared" si="116"/>
        <v>0.16746794871794868</v>
      </c>
    </row>
    <row r="39" spans="2:72">
      <c r="W39">
        <f t="shared" si="113"/>
        <v>11.828205764190246</v>
      </c>
      <c r="X39">
        <f t="shared" si="103"/>
        <v>11.828205764190246</v>
      </c>
      <c r="Y39">
        <f t="shared" si="117"/>
        <v>11.777272118427728</v>
      </c>
      <c r="AA39">
        <f t="shared" si="114"/>
        <v>-5.0933645762517799E-2</v>
      </c>
      <c r="AB39">
        <f t="shared" si="99"/>
        <v>-5.0933645762517799E-2</v>
      </c>
      <c r="AC39">
        <v>2</v>
      </c>
      <c r="AN39">
        <f t="shared" si="115"/>
        <v>1.9531249999999996</v>
      </c>
      <c r="AO39">
        <f t="shared" si="116"/>
        <v>8.017139912862907E-2</v>
      </c>
      <c r="AP39">
        <f t="shared" si="116"/>
        <v>8.4909305817542788E-2</v>
      </c>
      <c r="AQ39">
        <f t="shared" si="116"/>
        <v>8.6093782489771217E-2</v>
      </c>
      <c r="AR39">
        <f t="shared" si="116"/>
        <v>8.7574378330056754E-2</v>
      </c>
      <c r="AS39">
        <f t="shared" si="116"/>
        <v>8.9425123130413689E-2</v>
      </c>
      <c r="AT39">
        <f t="shared" si="116"/>
        <v>9.1738554130859837E-2</v>
      </c>
      <c r="AU39">
        <f t="shared" si="116"/>
        <v>9.4630342881417528E-2</v>
      </c>
      <c r="AV39">
        <f t="shared" si="116"/>
        <v>9.8245078819614653E-2</v>
      </c>
      <c r="AW39">
        <f t="shared" si="116"/>
        <v>0.10276349874236106</v>
      </c>
      <c r="AX39">
        <f t="shared" si="116"/>
        <v>0.10841152364579405</v>
      </c>
      <c r="AY39">
        <f t="shared" si="116"/>
        <v>0.11547155477508529</v>
      </c>
      <c r="AZ39">
        <f t="shared" si="116"/>
        <v>0.12429659368669935</v>
      </c>
      <c r="BA39">
        <f t="shared" si="116"/>
        <v>0.13532789232621695</v>
      </c>
      <c r="BB39">
        <f t="shared" si="116"/>
        <v>0.14911701562561389</v>
      </c>
      <c r="BC39">
        <f t="shared" si="116"/>
        <v>0.16635341974986009</v>
      </c>
      <c r="BD39">
        <f t="shared" si="116"/>
        <v>0.18789892490516785</v>
      </c>
      <c r="BE39">
        <f t="shared" si="116"/>
        <v>7.9687499999999994E-2</v>
      </c>
      <c r="BF39">
        <f t="shared" si="116"/>
        <v>8.4543676356010664E-2</v>
      </c>
      <c r="BG39">
        <f t="shared" si="116"/>
        <v>8.5757720445013327E-2</v>
      </c>
      <c r="BH39">
        <f t="shared" si="116"/>
        <v>8.7275275556266671E-2</v>
      </c>
      <c r="BI39">
        <f t="shared" si="116"/>
        <v>8.9172219445333337E-2</v>
      </c>
      <c r="BJ39">
        <f t="shared" si="116"/>
        <v>9.1543399306666662E-2</v>
      </c>
      <c r="BK39">
        <f t="shared" si="116"/>
        <v>9.4507374133333336E-2</v>
      </c>
      <c r="BL39">
        <f t="shared" si="116"/>
        <v>9.821234266666666E-2</v>
      </c>
      <c r="BM39">
        <f t="shared" si="116"/>
        <v>0.10284355333333332</v>
      </c>
      <c r="BN39">
        <f t="shared" si="116"/>
        <v>0.10863256666666668</v>
      </c>
      <c r="BO39">
        <f t="shared" si="116"/>
        <v>0.11586883333333335</v>
      </c>
      <c r="BP39">
        <f t="shared" si="116"/>
        <v>0.12491416666666669</v>
      </c>
      <c r="BQ39">
        <f t="shared" si="116"/>
        <v>0.13622083333333332</v>
      </c>
      <c r="BR39">
        <f t="shared" si="116"/>
        <v>0.15035416666666665</v>
      </c>
      <c r="BS39">
        <f t="shared" si="116"/>
        <v>0.16802083333333331</v>
      </c>
      <c r="BT39">
        <f t="shared" si="116"/>
        <v>0.1901041666666666</v>
      </c>
    </row>
    <row r="40" spans="2:72">
      <c r="W40">
        <f t="shared" si="113"/>
        <v>11.248573889001689</v>
      </c>
      <c r="X40">
        <f t="shared" si="103"/>
        <v>11.248573889001689</v>
      </c>
      <c r="Y40">
        <f t="shared" si="117"/>
        <v>11.212802013775404</v>
      </c>
      <c r="AA40">
        <f t="shared" si="114"/>
        <v>-3.5771875226284777E-2</v>
      </c>
      <c r="AB40">
        <f t="shared" si="99"/>
        <v>-3.5771875226284777E-2</v>
      </c>
      <c r="AC40">
        <v>2</v>
      </c>
      <c r="AN40">
        <f t="shared" si="115"/>
        <v>2.4414062499999991</v>
      </c>
      <c r="AO40">
        <f t="shared" si="116"/>
        <v>8.3261390576135741E-2</v>
      </c>
      <c r="AP40">
        <f t="shared" si="116"/>
        <v>8.9183773937277902E-2</v>
      </c>
      <c r="AQ40">
        <f t="shared" si="116"/>
        <v>9.0664369777563439E-2</v>
      </c>
      <c r="AR40">
        <f t="shared" si="116"/>
        <v>9.251511457792036E-2</v>
      </c>
      <c r="AS40">
        <f t="shared" si="116"/>
        <v>9.4828545578366522E-2</v>
      </c>
      <c r="AT40">
        <f t="shared" si="116"/>
        <v>9.7720334328924213E-2</v>
      </c>
      <c r="AU40">
        <f t="shared" si="116"/>
        <v>0.10133507026712134</v>
      </c>
      <c r="AV40">
        <f t="shared" si="116"/>
        <v>0.10585349018986774</v>
      </c>
      <c r="AW40">
        <f t="shared" si="116"/>
        <v>0.11150151509330074</v>
      </c>
      <c r="AX40">
        <f t="shared" si="116"/>
        <v>0.11856154622259199</v>
      </c>
      <c r="AY40">
        <f t="shared" si="116"/>
        <v>0.12738658513420603</v>
      </c>
      <c r="AZ40">
        <f t="shared" si="116"/>
        <v>0.1384178837737236</v>
      </c>
      <c r="BA40">
        <f t="shared" si="116"/>
        <v>0.15220700707312057</v>
      </c>
      <c r="BB40">
        <f t="shared" si="116"/>
        <v>0.16944341119736678</v>
      </c>
      <c r="BC40">
        <f t="shared" si="116"/>
        <v>0.19098891635267454</v>
      </c>
      <c r="BD40">
        <f t="shared" si="116"/>
        <v>0.21792079779680923</v>
      </c>
      <c r="BE40">
        <f t="shared" si="116"/>
        <v>8.2942708333333337E-2</v>
      </c>
      <c r="BF40">
        <f t="shared" si="116"/>
        <v>8.8900158354985034E-2</v>
      </c>
      <c r="BG40">
        <f t="shared" si="116"/>
        <v>9.0389520860397934E-2</v>
      </c>
      <c r="BH40">
        <f t="shared" si="116"/>
        <v>9.2251223992164094E-2</v>
      </c>
      <c r="BI40">
        <f t="shared" si="116"/>
        <v>9.457835290687179E-2</v>
      </c>
      <c r="BJ40">
        <f t="shared" si="116"/>
        <v>9.7487264050256428E-2</v>
      </c>
      <c r="BK40">
        <f t="shared" si="116"/>
        <v>0.10112340297948719</v>
      </c>
      <c r="BL40">
        <f t="shared" si="116"/>
        <v>0.10566857664102565</v>
      </c>
      <c r="BM40">
        <f t="shared" si="116"/>
        <v>0.11135004371794872</v>
      </c>
      <c r="BN40">
        <f t="shared" si="116"/>
        <v>0.11845187756410258</v>
      </c>
      <c r="BO40">
        <f t="shared" si="116"/>
        <v>0.12732916987179488</v>
      </c>
      <c r="BP40">
        <f t="shared" si="116"/>
        <v>0.13842578525641025</v>
      </c>
      <c r="BQ40">
        <f t="shared" si="116"/>
        <v>0.15229655448717946</v>
      </c>
      <c r="BR40">
        <f t="shared" si="116"/>
        <v>0.16963501602564099</v>
      </c>
      <c r="BS40">
        <f t="shared" si="116"/>
        <v>0.19130809294871795</v>
      </c>
      <c r="BT40">
        <f t="shared" si="116"/>
        <v>0.21839943910256404</v>
      </c>
    </row>
    <row r="41" spans="2:72">
      <c r="W41">
        <f t="shared" si="113"/>
        <v>10.599310355349697</v>
      </c>
      <c r="X41">
        <f t="shared" si="103"/>
        <v>10.599310355349697</v>
      </c>
      <c r="Y41">
        <f t="shared" si="117"/>
        <v>10.579003784312661</v>
      </c>
      <c r="AA41">
        <f t="shared" si="114"/>
        <v>-2.0306571037036036E-2</v>
      </c>
      <c r="AB41">
        <f t="shared" si="99"/>
        <v>-2.0306571037036036E-2</v>
      </c>
      <c r="AC41">
        <v>2</v>
      </c>
      <c r="AN41">
        <f t="shared" si="115"/>
        <v>3.0517578124999987</v>
      </c>
      <c r="AO41">
        <f t="shared" si="116"/>
        <v>8.7123879885519104E-2</v>
      </c>
      <c r="AP41">
        <f t="shared" si="116"/>
        <v>9.4526859086946816E-2</v>
      </c>
      <c r="AQ41">
        <f t="shared" si="116"/>
        <v>9.6377603887303723E-2</v>
      </c>
      <c r="AR41">
        <f t="shared" si="116"/>
        <v>9.8691034887749884E-2</v>
      </c>
      <c r="AS41">
        <f t="shared" si="116"/>
        <v>0.10158282363830758</v>
      </c>
      <c r="AT41">
        <f t="shared" si="116"/>
        <v>0.1051975595765047</v>
      </c>
      <c r="AU41">
        <f t="shared" si="116"/>
        <v>0.1097159794992511</v>
      </c>
      <c r="AV41">
        <f t="shared" si="116"/>
        <v>0.11536400440268411</v>
      </c>
      <c r="AW41">
        <f t="shared" si="116"/>
        <v>0.12242403553197535</v>
      </c>
      <c r="AX41">
        <f t="shared" si="116"/>
        <v>0.13124907444358938</v>
      </c>
      <c r="AY41">
        <f t="shared" si="116"/>
        <v>0.14228037308310698</v>
      </c>
      <c r="AZ41">
        <f t="shared" si="116"/>
        <v>0.15606949638250395</v>
      </c>
      <c r="BA41">
        <f t="shared" si="116"/>
        <v>0.17330590050675013</v>
      </c>
      <c r="BB41">
        <f t="shared" si="116"/>
        <v>0.19485140566205791</v>
      </c>
      <c r="BC41">
        <f t="shared" si="116"/>
        <v>0.22178328710619258</v>
      </c>
      <c r="BD41">
        <f t="shared" si="116"/>
        <v>0.25544813891136098</v>
      </c>
      <c r="BE41">
        <f t="shared" si="116"/>
        <v>8.7011718749999994E-2</v>
      </c>
      <c r="BF41">
        <f t="shared" si="116"/>
        <v>9.434576085370297E-2</v>
      </c>
      <c r="BG41">
        <f t="shared" si="116"/>
        <v>9.61792713796287E-2</v>
      </c>
      <c r="BH41">
        <f t="shared" si="116"/>
        <v>9.8471159537035891E-2</v>
      </c>
      <c r="BI41">
        <f t="shared" si="116"/>
        <v>0.10133601973379487</v>
      </c>
      <c r="BJ41">
        <f t="shared" si="116"/>
        <v>0.10491709497974358</v>
      </c>
      <c r="BK41">
        <f t="shared" si="116"/>
        <v>0.10939343903717949</v>
      </c>
      <c r="BL41">
        <f t="shared" si="116"/>
        <v>0.11498886910897434</v>
      </c>
      <c r="BM41">
        <f t="shared" si="116"/>
        <v>0.12198315669871794</v>
      </c>
      <c r="BN41">
        <f t="shared" si="116"/>
        <v>0.13072601618589744</v>
      </c>
      <c r="BO41">
        <f t="shared" si="116"/>
        <v>0.14165459054487178</v>
      </c>
      <c r="BP41">
        <f t="shared" si="116"/>
        <v>0.15531530849358974</v>
      </c>
      <c r="BQ41">
        <f t="shared" si="116"/>
        <v>0.17239120592948712</v>
      </c>
      <c r="BR41">
        <f t="shared" si="116"/>
        <v>0.19373607772435894</v>
      </c>
      <c r="BS41">
        <f t="shared" si="116"/>
        <v>0.22041716746794868</v>
      </c>
      <c r="BT41">
        <f t="shared" si="116"/>
        <v>0.25376852964743579</v>
      </c>
    </row>
    <row r="42" spans="2:72">
      <c r="W42">
        <f t="shared" si="113"/>
        <v>9.886037322978007</v>
      </c>
      <c r="X42">
        <f t="shared" si="103"/>
        <v>9.886037322978007</v>
      </c>
      <c r="Y42">
        <f t="shared" si="117"/>
        <v>9.8808648782541706</v>
      </c>
      <c r="AA42">
        <f t="shared" si="114"/>
        <v>-5.172444723836378E-3</v>
      </c>
      <c r="AB42">
        <f t="shared" si="99"/>
        <v>-5.172444723836378E-3</v>
      </c>
      <c r="AC42">
        <v>2</v>
      </c>
      <c r="AN42">
        <f t="shared" si="115"/>
        <v>3.8146972656249987</v>
      </c>
      <c r="AO42">
        <f t="shared" si="116"/>
        <v>9.1951991522248311E-2</v>
      </c>
      <c r="AP42">
        <f t="shared" si="116"/>
        <v>0.10120571552403294</v>
      </c>
      <c r="AQ42">
        <f t="shared" si="116"/>
        <v>0.10351914652447908</v>
      </c>
      <c r="AR42">
        <f t="shared" si="116"/>
        <v>0.1064109352750368</v>
      </c>
      <c r="AS42">
        <f t="shared" si="116"/>
        <v>0.11002567121323391</v>
      </c>
      <c r="AT42">
        <f t="shared" si="116"/>
        <v>0.11454409113598031</v>
      </c>
      <c r="AU42">
        <f t="shared" si="116"/>
        <v>0.12019211603941331</v>
      </c>
      <c r="AV42">
        <f t="shared" si="116"/>
        <v>0.12725214716870456</v>
      </c>
      <c r="AW42">
        <f t="shared" si="116"/>
        <v>0.1360771860803186</v>
      </c>
      <c r="AX42">
        <f t="shared" si="116"/>
        <v>0.14710848471983617</v>
      </c>
      <c r="AY42">
        <f t="shared" si="116"/>
        <v>0.16089760801923317</v>
      </c>
      <c r="AZ42">
        <f t="shared" si="116"/>
        <v>0.17813401214347938</v>
      </c>
      <c r="BA42">
        <f t="shared" si="116"/>
        <v>0.19967951729878711</v>
      </c>
      <c r="BB42">
        <f t="shared" si="116"/>
        <v>0.22661139874292185</v>
      </c>
      <c r="BC42">
        <f t="shared" si="116"/>
        <v>0.26027625054809017</v>
      </c>
      <c r="BD42">
        <f t="shared" si="116"/>
        <v>0.30235731530455068</v>
      </c>
      <c r="BE42">
        <f t="shared" si="116"/>
        <v>9.2097981770833337E-2</v>
      </c>
      <c r="BF42">
        <f t="shared" si="116"/>
        <v>0.10115276397710042</v>
      </c>
      <c r="BG42">
        <f t="shared" si="116"/>
        <v>0.10341645952866717</v>
      </c>
      <c r="BH42">
        <f t="shared" si="116"/>
        <v>0.10624607896812566</v>
      </c>
      <c r="BI42">
        <f t="shared" si="116"/>
        <v>0.10978310326744871</v>
      </c>
      <c r="BJ42">
        <f t="shared" si="116"/>
        <v>0.11420438364160257</v>
      </c>
      <c r="BK42">
        <f t="shared" si="116"/>
        <v>0.11973098410929488</v>
      </c>
      <c r="BL42">
        <f t="shared" si="116"/>
        <v>0.12663923469391025</v>
      </c>
      <c r="BM42">
        <f t="shared" si="116"/>
        <v>0.13527454792467949</v>
      </c>
      <c r="BN42">
        <f t="shared" si="116"/>
        <v>0.14606868946314103</v>
      </c>
      <c r="BO42">
        <f t="shared" si="116"/>
        <v>0.15956136638621796</v>
      </c>
      <c r="BP42">
        <f t="shared" si="116"/>
        <v>0.1764272125400641</v>
      </c>
      <c r="BQ42">
        <f t="shared" si="116"/>
        <v>0.19750952023237175</v>
      </c>
      <c r="BR42">
        <f t="shared" si="116"/>
        <v>0.22386240484775638</v>
      </c>
      <c r="BS42">
        <f t="shared" si="116"/>
        <v>0.25680351061698709</v>
      </c>
      <c r="BT42">
        <f t="shared" si="116"/>
        <v>0.29797989282852561</v>
      </c>
    </row>
    <row r="43" spans="2:72">
      <c r="W43">
        <f t="shared" si="113"/>
        <v>9.1189691636585888</v>
      </c>
      <c r="X43">
        <f t="shared" si="103"/>
        <v>9.1189691636585888</v>
      </c>
      <c r="Y43">
        <f t="shared" si="117"/>
        <v>9.1278948169812519</v>
      </c>
      <c r="AA43">
        <f t="shared" si="114"/>
        <v>8.9256533226631518E-3</v>
      </c>
      <c r="AB43">
        <f t="shared" si="99"/>
        <v>8.9256533226631518E-3</v>
      </c>
      <c r="AC43">
        <v>2</v>
      </c>
      <c r="AN43">
        <f t="shared" si="115"/>
        <v>4.7683715820312473</v>
      </c>
      <c r="AO43">
        <f t="shared" si="116"/>
        <v>9.798713106815983E-2</v>
      </c>
      <c r="AP43">
        <f t="shared" si="116"/>
        <v>0.10955428607039062</v>
      </c>
      <c r="AQ43">
        <f t="shared" si="116"/>
        <v>0.1124460748209483</v>
      </c>
      <c r="AR43">
        <f t="shared" si="116"/>
        <v>0.11606081075914541</v>
      </c>
      <c r="AS43">
        <f t="shared" si="116"/>
        <v>0.12057923068189182</v>
      </c>
      <c r="AT43">
        <f t="shared" si="116"/>
        <v>0.12622725558532483</v>
      </c>
      <c r="AU43">
        <f t="shared" si="116"/>
        <v>0.13328728671461607</v>
      </c>
      <c r="AV43">
        <f t="shared" si="116"/>
        <v>0.14211232562623013</v>
      </c>
      <c r="AW43">
        <f t="shared" si="116"/>
        <v>0.15314362426574768</v>
      </c>
      <c r="AX43">
        <f t="shared" si="116"/>
        <v>0.16693274756514467</v>
      </c>
      <c r="AY43">
        <f t="shared" si="116"/>
        <v>0.18416915168939085</v>
      </c>
      <c r="AZ43">
        <f t="shared" si="116"/>
        <v>0.20571465684469861</v>
      </c>
      <c r="BA43">
        <f t="shared" si="116"/>
        <v>0.23264653828883336</v>
      </c>
      <c r="BB43">
        <f t="shared" si="116"/>
        <v>0.26631139009400168</v>
      </c>
      <c r="BC43">
        <f t="shared" si="116"/>
        <v>0.30839245485046213</v>
      </c>
      <c r="BD43">
        <f t="shared" si="116"/>
        <v>0.36099378579603775</v>
      </c>
      <c r="BE43">
        <f t="shared" si="116"/>
        <v>9.8455810546874981E-2</v>
      </c>
      <c r="BF43">
        <f t="shared" si="116"/>
        <v>0.10966151788134719</v>
      </c>
      <c r="BG43">
        <f t="shared" si="116"/>
        <v>0.11246294471496525</v>
      </c>
      <c r="BH43">
        <f t="shared" si="116"/>
        <v>0.11596472825698784</v>
      </c>
      <c r="BI43">
        <f t="shared" si="116"/>
        <v>0.12034195768451603</v>
      </c>
      <c r="BJ43">
        <f t="shared" si="116"/>
        <v>0.12581349446892626</v>
      </c>
      <c r="BK43">
        <f t="shared" si="116"/>
        <v>0.13265291544943911</v>
      </c>
      <c r="BL43">
        <f t="shared" si="116"/>
        <v>0.14120219167508011</v>
      </c>
      <c r="BM43">
        <f t="shared" si="116"/>
        <v>0.1518887869571314</v>
      </c>
      <c r="BN43">
        <f t="shared" si="116"/>
        <v>0.16524703105969551</v>
      </c>
      <c r="BO43">
        <f t="shared" si="116"/>
        <v>0.18194483618790064</v>
      </c>
      <c r="BP43">
        <f t="shared" si="116"/>
        <v>0.20281709259815703</v>
      </c>
      <c r="BQ43">
        <f t="shared" si="116"/>
        <v>0.22890741311097748</v>
      </c>
      <c r="BR43">
        <f t="shared" si="116"/>
        <v>0.26152031375200319</v>
      </c>
      <c r="BS43">
        <f t="shared" si="116"/>
        <v>0.30228643955328516</v>
      </c>
      <c r="BT43">
        <f t="shared" si="116"/>
        <v>0.35324409680488766</v>
      </c>
    </row>
    <row r="44" spans="2:72">
      <c r="W44">
        <f t="shared" si="113"/>
        <v>8.3127274493154513</v>
      </c>
      <c r="X44">
        <f t="shared" si="103"/>
        <v>8.3127274493154513</v>
      </c>
      <c r="Y44">
        <f t="shared" si="117"/>
        <v>8.3340278875131641</v>
      </c>
      <c r="AA44">
        <f t="shared" si="114"/>
        <v>2.1300438197712879E-2</v>
      </c>
      <c r="AB44">
        <f t="shared" si="99"/>
        <v>2.1300438197712879E-2</v>
      </c>
      <c r="AC44">
        <v>2</v>
      </c>
      <c r="AN44">
        <f t="shared" si="115"/>
        <v>5.9604644775390598</v>
      </c>
      <c r="AO44">
        <f t="shared" si="116"/>
        <v>0.10553105550054921</v>
      </c>
      <c r="AP44">
        <f t="shared" si="116"/>
        <v>0.11998999925333768</v>
      </c>
      <c r="AQ44">
        <f t="shared" si="116"/>
        <v>0.1236047351915348</v>
      </c>
      <c r="AR44">
        <f t="shared" si="116"/>
        <v>0.12812315511428121</v>
      </c>
      <c r="AS44">
        <f t="shared" si="116"/>
        <v>0.13377118001771421</v>
      </c>
      <c r="AT44">
        <f t="shared" si="116"/>
        <v>0.14083121114700545</v>
      </c>
      <c r="AU44">
        <f t="shared" si="116"/>
        <v>0.14965625005861949</v>
      </c>
      <c r="AV44">
        <f t="shared" si="116"/>
        <v>0.16068754869813709</v>
      </c>
      <c r="AW44">
        <f t="shared" si="116"/>
        <v>0.17447667199753406</v>
      </c>
      <c r="AX44">
        <f t="shared" si="116"/>
        <v>0.19171307612178023</v>
      </c>
      <c r="AY44">
        <f t="shared" si="116"/>
        <v>0.21325858127708802</v>
      </c>
      <c r="AZ44">
        <f t="shared" si="116"/>
        <v>0.24019046272122271</v>
      </c>
      <c r="BA44">
        <f t="shared" si="116"/>
        <v>0.27385531452639106</v>
      </c>
      <c r="BB44">
        <f t="shared" si="116"/>
        <v>0.31593637928285151</v>
      </c>
      <c r="BC44">
        <f t="shared" ref="AO44:BT50" si="119">1/BC28</f>
        <v>0.36853771022842707</v>
      </c>
      <c r="BD44">
        <f t="shared" si="119"/>
        <v>0.43428937391039663</v>
      </c>
      <c r="BE44">
        <f t="shared" si="119"/>
        <v>0.10640309651692707</v>
      </c>
      <c r="BF44">
        <f t="shared" si="119"/>
        <v>0.12029746026165569</v>
      </c>
      <c r="BG44">
        <f t="shared" si="119"/>
        <v>0.12377105119783784</v>
      </c>
      <c r="BH44">
        <f t="shared" si="119"/>
        <v>0.12811303986806555</v>
      </c>
      <c r="BI44">
        <f t="shared" si="119"/>
        <v>0.13354052570585018</v>
      </c>
      <c r="BJ44">
        <f t="shared" si="119"/>
        <v>0.14032488300308091</v>
      </c>
      <c r="BK44">
        <f t="shared" si="119"/>
        <v>0.14880532962461937</v>
      </c>
      <c r="BL44">
        <f t="shared" si="119"/>
        <v>0.15940588790154245</v>
      </c>
      <c r="BM44">
        <f t="shared" si="119"/>
        <v>0.17265658574769627</v>
      </c>
      <c r="BN44">
        <f t="shared" si="119"/>
        <v>0.1892199580553886</v>
      </c>
      <c r="BO44">
        <f t="shared" si="119"/>
        <v>0.20992417344000402</v>
      </c>
      <c r="BP44">
        <f t="shared" si="119"/>
        <v>0.23580444267077319</v>
      </c>
      <c r="BQ44">
        <f t="shared" si="119"/>
        <v>0.26815477920923469</v>
      </c>
      <c r="BR44">
        <f t="shared" si="119"/>
        <v>0.30859269988231164</v>
      </c>
      <c r="BS44">
        <f t="shared" si="119"/>
        <v>0.35914010072365771</v>
      </c>
      <c r="BT44">
        <f t="shared" si="119"/>
        <v>0.42232435177534039</v>
      </c>
    </row>
    <row r="45" spans="2:72">
      <c r="W45">
        <f t="shared" si="113"/>
        <v>7.4854564185620935</v>
      </c>
      <c r="X45">
        <f t="shared" si="103"/>
        <v>7.4854564185620935</v>
      </c>
      <c r="Y45">
        <f t="shared" si="117"/>
        <v>7.5168391818665556</v>
      </c>
      <c r="AA45">
        <f t="shared" si="114"/>
        <v>3.1382763304462102E-2</v>
      </c>
      <c r="AB45">
        <f t="shared" si="99"/>
        <v>3.1382763304462102E-2</v>
      </c>
      <c r="AC45">
        <v>2</v>
      </c>
      <c r="AN45">
        <f t="shared" si="115"/>
        <v>7.4505805969238246</v>
      </c>
      <c r="AO45">
        <f t="shared" si="119"/>
        <v>0.11496096104103594</v>
      </c>
      <c r="AP45">
        <f t="shared" si="119"/>
        <v>0.13303464073202154</v>
      </c>
      <c r="AQ45">
        <f t="shared" si="119"/>
        <v>0.13755306065476794</v>
      </c>
      <c r="AR45">
        <f t="shared" si="119"/>
        <v>0.14320108555820091</v>
      </c>
      <c r="AS45">
        <f t="shared" si="119"/>
        <v>0.15026111668749217</v>
      </c>
      <c r="AT45">
        <f t="shared" si="119"/>
        <v>0.15908615559910624</v>
      </c>
      <c r="AU45">
        <f t="shared" si="119"/>
        <v>0.17011745423862379</v>
      </c>
      <c r="AV45">
        <f t="shared" si="119"/>
        <v>0.18390657753802081</v>
      </c>
      <c r="AW45">
        <f t="shared" si="119"/>
        <v>0.20114298166226699</v>
      </c>
      <c r="AX45">
        <f t="shared" si="119"/>
        <v>0.22268848681757475</v>
      </c>
      <c r="AY45">
        <f t="shared" si="119"/>
        <v>0.24962036826170944</v>
      </c>
      <c r="AZ45">
        <f t="shared" si="119"/>
        <v>0.28328522006687784</v>
      </c>
      <c r="BA45">
        <f t="shared" si="119"/>
        <v>0.32536628482333829</v>
      </c>
      <c r="BB45">
        <f t="shared" si="119"/>
        <v>0.37796761576891386</v>
      </c>
      <c r="BC45">
        <f t="shared" si="119"/>
        <v>0.4437192794508833</v>
      </c>
      <c r="BD45">
        <f t="shared" si="119"/>
        <v>0.52590885905334517</v>
      </c>
      <c r="BE45">
        <f t="shared" si="119"/>
        <v>0.11633720397949217</v>
      </c>
      <c r="BF45">
        <f t="shared" si="119"/>
        <v>0.13359238823704131</v>
      </c>
      <c r="BG45">
        <f t="shared" si="119"/>
        <v>0.13790618430142856</v>
      </c>
      <c r="BH45">
        <f t="shared" si="119"/>
        <v>0.14329842938191267</v>
      </c>
      <c r="BI45">
        <f t="shared" si="119"/>
        <v>0.1500387357325178</v>
      </c>
      <c r="BJ45">
        <f t="shared" si="119"/>
        <v>0.1584641186707742</v>
      </c>
      <c r="BK45">
        <f t="shared" si="119"/>
        <v>0.16899584734359471</v>
      </c>
      <c r="BL45">
        <f t="shared" si="119"/>
        <v>0.18216050818462037</v>
      </c>
      <c r="BM45">
        <f t="shared" si="119"/>
        <v>0.19861633423590239</v>
      </c>
      <c r="BN45">
        <f t="shared" si="119"/>
        <v>0.21918611680000497</v>
      </c>
      <c r="BO45">
        <f t="shared" si="119"/>
        <v>0.24489834500513316</v>
      </c>
      <c r="BP45">
        <f t="shared" si="119"/>
        <v>0.27703863026154341</v>
      </c>
      <c r="BQ45">
        <f t="shared" si="119"/>
        <v>0.31721398683205615</v>
      </c>
      <c r="BR45">
        <f t="shared" si="119"/>
        <v>0.36743318254519719</v>
      </c>
      <c r="BS45">
        <f t="shared" si="119"/>
        <v>0.43020717718662349</v>
      </c>
      <c r="BT45">
        <f t="shared" si="119"/>
        <v>0.5086746704884062</v>
      </c>
    </row>
    <row r="46" spans="2:72">
      <c r="W46">
        <f t="shared" si="113"/>
        <v>6.6572999252809737</v>
      </c>
      <c r="X46">
        <f t="shared" si="103"/>
        <v>6.6572999252809737</v>
      </c>
      <c r="Y46">
        <f t="shared" si="117"/>
        <v>6.6961097926423454</v>
      </c>
      <c r="AA46">
        <f t="shared" si="114"/>
        <v>3.8809867361371708E-2</v>
      </c>
      <c r="AB46">
        <f t="shared" si="99"/>
        <v>3.8809867361371708E-2</v>
      </c>
      <c r="AC46">
        <v>2</v>
      </c>
      <c r="AN46">
        <f t="shared" si="115"/>
        <v>9.3132257461547798</v>
      </c>
      <c r="AO46">
        <f t="shared" si="119"/>
        <v>0.12674834296664433</v>
      </c>
      <c r="AP46">
        <f t="shared" si="119"/>
        <v>0.14934044258037635</v>
      </c>
      <c r="AQ46">
        <f t="shared" si="119"/>
        <v>0.15498846748380934</v>
      </c>
      <c r="AR46">
        <f t="shared" si="119"/>
        <v>0.16204849861310058</v>
      </c>
      <c r="AS46">
        <f t="shared" si="119"/>
        <v>0.17087353752471465</v>
      </c>
      <c r="AT46">
        <f t="shared" si="119"/>
        <v>0.18190483616423223</v>
      </c>
      <c r="AU46">
        <f t="shared" si="119"/>
        <v>0.19569395946362919</v>
      </c>
      <c r="AV46">
        <f t="shared" si="119"/>
        <v>0.2129303635878754</v>
      </c>
      <c r="AW46">
        <f t="shared" si="119"/>
        <v>0.23447586874318313</v>
      </c>
      <c r="AX46">
        <f t="shared" si="119"/>
        <v>0.26140775018731788</v>
      </c>
      <c r="AY46">
        <f t="shared" si="119"/>
        <v>0.29507260199248619</v>
      </c>
      <c r="AZ46">
        <f t="shared" si="119"/>
        <v>0.33715366674894665</v>
      </c>
      <c r="BA46">
        <f t="shared" si="119"/>
        <v>0.38975499769452226</v>
      </c>
      <c r="BB46">
        <f t="shared" si="119"/>
        <v>0.45550666137649171</v>
      </c>
      <c r="BC46">
        <f t="shared" si="119"/>
        <v>0.53769624097895352</v>
      </c>
      <c r="BD46">
        <f t="shared" si="119"/>
        <v>0.6404332154820308</v>
      </c>
      <c r="BE46">
        <f t="shared" si="119"/>
        <v>0.12875483830769854</v>
      </c>
      <c r="BF46">
        <f t="shared" si="119"/>
        <v>0.15021104820627329</v>
      </c>
      <c r="BG46">
        <f t="shared" si="119"/>
        <v>0.15557510068091698</v>
      </c>
      <c r="BH46">
        <f t="shared" si="119"/>
        <v>0.16228016627422165</v>
      </c>
      <c r="BI46">
        <f t="shared" si="119"/>
        <v>0.17066149826585239</v>
      </c>
      <c r="BJ46">
        <f t="shared" si="119"/>
        <v>0.18113816325539084</v>
      </c>
      <c r="BK46">
        <f t="shared" si="119"/>
        <v>0.19423399449231393</v>
      </c>
      <c r="BL46">
        <f t="shared" si="119"/>
        <v>0.21060378353846776</v>
      </c>
      <c r="BM46">
        <f t="shared" si="119"/>
        <v>0.23106601984616004</v>
      </c>
      <c r="BN46">
        <f t="shared" si="119"/>
        <v>0.25664381523077545</v>
      </c>
      <c r="BO46">
        <f t="shared" si="119"/>
        <v>0.28861605946154473</v>
      </c>
      <c r="BP46">
        <f t="shared" si="119"/>
        <v>0.32858136475000616</v>
      </c>
      <c r="BQ46">
        <f t="shared" si="119"/>
        <v>0.378537996360583</v>
      </c>
      <c r="BR46">
        <f t="shared" si="119"/>
        <v>0.44098378587380421</v>
      </c>
      <c r="BS46">
        <f t="shared" si="119"/>
        <v>0.51904102276533071</v>
      </c>
      <c r="BT46">
        <f t="shared" si="119"/>
        <v>0.61661256887973859</v>
      </c>
    </row>
    <row r="47" spans="2:72">
      <c r="W47">
        <f t="shared" si="113"/>
        <v>5.8484876803247143</v>
      </c>
      <c r="X47">
        <f t="shared" si="103"/>
        <v>5.8484876803247143</v>
      </c>
      <c r="Y47">
        <f t="shared" si="117"/>
        <v>5.8919639512163373</v>
      </c>
      <c r="AA47">
        <f t="shared" si="114"/>
        <v>4.3476270891622981E-2</v>
      </c>
      <c r="AB47">
        <f t="shared" si="99"/>
        <v>4.3476270891622981E-2</v>
      </c>
      <c r="AC47">
        <v>2</v>
      </c>
      <c r="AN47">
        <f t="shared" si="115"/>
        <v>11.641532182693474</v>
      </c>
      <c r="AO47">
        <f t="shared" si="119"/>
        <v>0.14148257037365489</v>
      </c>
      <c r="AP47">
        <f t="shared" si="119"/>
        <v>0.1697226948908199</v>
      </c>
      <c r="AQ47">
        <f t="shared" si="119"/>
        <v>0.17678272602011111</v>
      </c>
      <c r="AR47">
        <f t="shared" si="119"/>
        <v>0.18560776493172518</v>
      </c>
      <c r="AS47">
        <f t="shared" si="119"/>
        <v>0.19663906357124275</v>
      </c>
      <c r="AT47">
        <f t="shared" si="119"/>
        <v>0.21042818687063974</v>
      </c>
      <c r="AU47">
        <f t="shared" si="119"/>
        <v>0.22766459099488592</v>
      </c>
      <c r="AV47">
        <f t="shared" si="119"/>
        <v>0.24921009615019371</v>
      </c>
      <c r="AW47">
        <f t="shared" si="119"/>
        <v>0.27614197759432835</v>
      </c>
      <c r="AX47">
        <f t="shared" si="119"/>
        <v>0.30980682939949672</v>
      </c>
      <c r="AY47">
        <f t="shared" si="119"/>
        <v>0.35188789415595723</v>
      </c>
      <c r="AZ47">
        <f t="shared" si="119"/>
        <v>0.40448922510153279</v>
      </c>
      <c r="BA47">
        <f t="shared" si="119"/>
        <v>0.47024088878350229</v>
      </c>
      <c r="BB47">
        <f t="shared" si="119"/>
        <v>0.5524304683859641</v>
      </c>
      <c r="BC47">
        <f t="shared" si="119"/>
        <v>0.65516744288904138</v>
      </c>
      <c r="BD47">
        <f t="shared" si="119"/>
        <v>0.78358866101788793</v>
      </c>
      <c r="BE47">
        <f t="shared" si="119"/>
        <v>0.14427688121795654</v>
      </c>
      <c r="BF47">
        <f t="shared" si="119"/>
        <v>0.17098437316781334</v>
      </c>
      <c r="BG47">
        <f t="shared" si="119"/>
        <v>0.17766124615527754</v>
      </c>
      <c r="BH47">
        <f t="shared" si="119"/>
        <v>0.18600733738960781</v>
      </c>
      <c r="BI47">
        <f t="shared" si="119"/>
        <v>0.19643995143252063</v>
      </c>
      <c r="BJ47">
        <f t="shared" si="119"/>
        <v>0.20948071898616163</v>
      </c>
      <c r="BK47">
        <f t="shared" si="119"/>
        <v>0.22578167842821295</v>
      </c>
      <c r="BL47">
        <f t="shared" si="119"/>
        <v>0.24615787773077705</v>
      </c>
      <c r="BM47">
        <f t="shared" si="119"/>
        <v>0.27162812685898213</v>
      </c>
      <c r="BN47">
        <f t="shared" si="119"/>
        <v>0.30346593826923857</v>
      </c>
      <c r="BO47">
        <f t="shared" si="119"/>
        <v>0.34326320253205911</v>
      </c>
      <c r="BP47">
        <f t="shared" si="119"/>
        <v>0.39300978286058469</v>
      </c>
      <c r="BQ47">
        <f t="shared" si="119"/>
        <v>0.45519300827124165</v>
      </c>
      <c r="BR47">
        <f t="shared" si="119"/>
        <v>0.53292204003456289</v>
      </c>
      <c r="BS47">
        <f t="shared" si="119"/>
        <v>0.63008332973871461</v>
      </c>
      <c r="BT47">
        <f t="shared" si="119"/>
        <v>0.75153494186890402</v>
      </c>
    </row>
    <row r="48" spans="2:72">
      <c r="W48">
        <f t="shared" si="113"/>
        <v>5.0774042826792689</v>
      </c>
      <c r="X48">
        <f t="shared" si="103"/>
        <v>5.0774042826792689</v>
      </c>
      <c r="Y48">
        <f t="shared" si="117"/>
        <v>5.1229374276293882</v>
      </c>
      <c r="AA48">
        <f t="shared" si="114"/>
        <v>4.5533144950119286E-2</v>
      </c>
      <c r="AB48">
        <f t="shared" si="99"/>
        <v>4.5533144950119286E-2</v>
      </c>
      <c r="AC48">
        <v>2</v>
      </c>
      <c r="AN48">
        <f t="shared" si="115"/>
        <v>14.551915228366843</v>
      </c>
      <c r="AO48">
        <f t="shared" si="119"/>
        <v>0.159900354632418</v>
      </c>
      <c r="AP48">
        <f t="shared" si="119"/>
        <v>0.19520051027887425</v>
      </c>
      <c r="AQ48">
        <f t="shared" si="119"/>
        <v>0.20402554919048829</v>
      </c>
      <c r="AR48">
        <f t="shared" si="119"/>
        <v>0.21505684783000587</v>
      </c>
      <c r="AS48">
        <f t="shared" si="119"/>
        <v>0.2288459711294028</v>
      </c>
      <c r="AT48">
        <f t="shared" si="119"/>
        <v>0.24608237525364907</v>
      </c>
      <c r="AU48">
        <f t="shared" si="119"/>
        <v>0.2676278804089568</v>
      </c>
      <c r="AV48">
        <f t="shared" si="119"/>
        <v>0.29455976185309157</v>
      </c>
      <c r="AW48">
        <f t="shared" si="119"/>
        <v>0.32822461365825983</v>
      </c>
      <c r="AX48">
        <f t="shared" si="119"/>
        <v>0.37030567841472034</v>
      </c>
      <c r="AY48">
        <f t="shared" si="119"/>
        <v>0.42290700936029585</v>
      </c>
      <c r="AZ48">
        <f t="shared" si="119"/>
        <v>0.48865867304226535</v>
      </c>
      <c r="BA48">
        <f t="shared" si="119"/>
        <v>0.57084825264472727</v>
      </c>
      <c r="BB48">
        <f t="shared" si="119"/>
        <v>0.67358522714780433</v>
      </c>
      <c r="BC48">
        <f t="shared" si="119"/>
        <v>0.80200644527665099</v>
      </c>
      <c r="BD48">
        <f t="shared" si="119"/>
        <v>0.96253296793770926</v>
      </c>
      <c r="BE48">
        <f t="shared" si="119"/>
        <v>0.16367943485577896</v>
      </c>
      <c r="BF48">
        <f t="shared" si="119"/>
        <v>0.19695102936973835</v>
      </c>
      <c r="BG48">
        <f t="shared" si="119"/>
        <v>0.20526892799822818</v>
      </c>
      <c r="BH48">
        <f t="shared" si="119"/>
        <v>0.21566630128384048</v>
      </c>
      <c r="BI48">
        <f t="shared" si="119"/>
        <v>0.22866301789085591</v>
      </c>
      <c r="BJ48">
        <f t="shared" si="119"/>
        <v>0.24490891364962511</v>
      </c>
      <c r="BK48">
        <f t="shared" si="119"/>
        <v>0.26521628334808661</v>
      </c>
      <c r="BL48">
        <f t="shared" si="119"/>
        <v>0.29060049547116351</v>
      </c>
      <c r="BM48">
        <f t="shared" si="119"/>
        <v>0.32233076062500965</v>
      </c>
      <c r="BN48">
        <f t="shared" si="119"/>
        <v>0.3619935920673174</v>
      </c>
      <c r="BO48">
        <f t="shared" si="119"/>
        <v>0.41157213137020199</v>
      </c>
      <c r="BP48">
        <f t="shared" si="119"/>
        <v>0.47354530549880774</v>
      </c>
      <c r="BQ48">
        <f t="shared" si="119"/>
        <v>0.55101177315956473</v>
      </c>
      <c r="BR48">
        <f t="shared" si="119"/>
        <v>0.64784485773551126</v>
      </c>
      <c r="BS48">
        <f t="shared" si="119"/>
        <v>0.76888621345544439</v>
      </c>
      <c r="BT48">
        <f t="shared" si="119"/>
        <v>0.92018790810536066</v>
      </c>
    </row>
    <row r="49" spans="23:72">
      <c r="W49">
        <f t="shared" si="113"/>
        <v>4.3590202476362858</v>
      </c>
      <c r="X49">
        <f t="shared" si="103"/>
        <v>4.3590202476362858</v>
      </c>
      <c r="Y49">
        <f t="shared" si="117"/>
        <v>4.4043593033183281</v>
      </c>
      <c r="AA49">
        <f t="shared" si="114"/>
        <v>4.5339055682042328E-2</v>
      </c>
      <c r="AB49">
        <f t="shared" si="99"/>
        <v>4.5339055682042328E-2</v>
      </c>
      <c r="AC49">
        <v>2</v>
      </c>
      <c r="AN49">
        <f t="shared" si="115"/>
        <v>18.189894035458554</v>
      </c>
      <c r="AO49">
        <f t="shared" si="119"/>
        <v>0.18292258495587191</v>
      </c>
      <c r="AP49">
        <f t="shared" si="119"/>
        <v>0.22704777951394223</v>
      </c>
      <c r="AQ49">
        <f t="shared" si="119"/>
        <v>0.23807907815345977</v>
      </c>
      <c r="AR49">
        <f t="shared" si="119"/>
        <v>0.25186820145285671</v>
      </c>
      <c r="AS49">
        <f t="shared" si="119"/>
        <v>0.26910460557710297</v>
      </c>
      <c r="AT49">
        <f t="shared" si="119"/>
        <v>0.29065011073241076</v>
      </c>
      <c r="AU49">
        <f t="shared" si="119"/>
        <v>0.31758199217654537</v>
      </c>
      <c r="AV49">
        <f t="shared" si="119"/>
        <v>0.3512468439817138</v>
      </c>
      <c r="AW49">
        <f t="shared" si="119"/>
        <v>0.39332790873817419</v>
      </c>
      <c r="AX49">
        <f t="shared" si="119"/>
        <v>0.44592923968374981</v>
      </c>
      <c r="AY49">
        <f t="shared" si="119"/>
        <v>0.51168090336571925</v>
      </c>
      <c r="AZ49">
        <f t="shared" si="119"/>
        <v>0.59387048296818112</v>
      </c>
      <c r="BA49">
        <f t="shared" si="119"/>
        <v>0.6966074574712583</v>
      </c>
      <c r="BB49">
        <f t="shared" si="119"/>
        <v>0.82502867560010473</v>
      </c>
      <c r="BC49">
        <f t="shared" si="119"/>
        <v>0.98555519826116311</v>
      </c>
      <c r="BD49">
        <f t="shared" si="119"/>
        <v>1.1862133515874858</v>
      </c>
      <c r="BE49">
        <f t="shared" si="119"/>
        <v>0.18793262690305704</v>
      </c>
      <c r="BF49">
        <f t="shared" si="119"/>
        <v>0.2294093496221446</v>
      </c>
      <c r="BG49">
        <f t="shared" si="119"/>
        <v>0.23977853030191651</v>
      </c>
      <c r="BH49">
        <f t="shared" si="119"/>
        <v>0.25274000615163134</v>
      </c>
      <c r="BI49">
        <f t="shared" si="119"/>
        <v>0.26894185096377499</v>
      </c>
      <c r="BJ49">
        <f t="shared" si="119"/>
        <v>0.2891941569789544</v>
      </c>
      <c r="BK49">
        <f t="shared" si="119"/>
        <v>0.31450953949792881</v>
      </c>
      <c r="BL49">
        <f t="shared" si="119"/>
        <v>0.34615376764664668</v>
      </c>
      <c r="BM49">
        <f t="shared" si="119"/>
        <v>0.38570905283254409</v>
      </c>
      <c r="BN49">
        <f t="shared" si="119"/>
        <v>0.43515315931491588</v>
      </c>
      <c r="BO49">
        <f t="shared" si="119"/>
        <v>0.4969582924178807</v>
      </c>
      <c r="BP49">
        <f t="shared" si="119"/>
        <v>0.57421470879658654</v>
      </c>
      <c r="BQ49">
        <f t="shared" si="119"/>
        <v>0.67078522926996875</v>
      </c>
      <c r="BR49">
        <f t="shared" si="119"/>
        <v>0.79149837986169691</v>
      </c>
      <c r="BS49">
        <f t="shared" si="119"/>
        <v>0.94238981810135658</v>
      </c>
      <c r="BT49">
        <f t="shared" si="119"/>
        <v>1.1310041159009314</v>
      </c>
    </row>
    <row r="50" spans="23:72">
      <c r="W50">
        <f t="shared" si="113"/>
        <v>3.7039472047919153</v>
      </c>
      <c r="X50">
        <f t="shared" si="103"/>
        <v>3.7039472047919153</v>
      </c>
      <c r="Y50">
        <f>AP34</f>
        <v>3.7473272274114535</v>
      </c>
      <c r="AA50">
        <f t="shared" si="114"/>
        <v>4.3380022619538217E-2</v>
      </c>
      <c r="AB50">
        <f t="shared" si="99"/>
        <v>4.3380022619538217E-2</v>
      </c>
      <c r="AC50">
        <v>2</v>
      </c>
      <c r="AN50">
        <f t="shared" si="115"/>
        <v>22.737367544323188</v>
      </c>
      <c r="AO50">
        <f t="shared" si="119"/>
        <v>0.21170037286018931</v>
      </c>
      <c r="AP50">
        <f t="shared" si="119"/>
        <v>0.26685686605777725</v>
      </c>
      <c r="AQ50">
        <f t="shared" si="119"/>
        <v>0.28064598935717416</v>
      </c>
      <c r="AR50">
        <f t="shared" si="119"/>
        <v>0.29788239348142037</v>
      </c>
      <c r="AS50">
        <f t="shared" si="119"/>
        <v>0.3194278986367281</v>
      </c>
      <c r="AT50">
        <f t="shared" si="119"/>
        <v>0.34635978008086282</v>
      </c>
      <c r="AU50">
        <f t="shared" si="119"/>
        <v>0.38002463188603119</v>
      </c>
      <c r="AV50">
        <f t="shared" si="119"/>
        <v>0.42210569664249165</v>
      </c>
      <c r="AW50">
        <f t="shared" si="119"/>
        <v>0.47470702758806715</v>
      </c>
      <c r="AX50">
        <f t="shared" si="119"/>
        <v>0.54045869127003665</v>
      </c>
      <c r="AY50">
        <f t="shared" si="119"/>
        <v>0.62264827087249841</v>
      </c>
      <c r="AZ50">
        <f t="shared" si="119"/>
        <v>0.7253852453755758</v>
      </c>
      <c r="BA50">
        <f t="shared" si="119"/>
        <v>0.85380646350442235</v>
      </c>
      <c r="BB50">
        <f t="shared" si="119"/>
        <v>1.0143329861654806</v>
      </c>
      <c r="BC50">
        <f t="shared" si="119"/>
        <v>1.2149911394918034</v>
      </c>
      <c r="BD50">
        <f t="shared" si="119"/>
        <v>1.4658138311497069</v>
      </c>
      <c r="BE50">
        <f t="shared" si="119"/>
        <v>0.21824911696215457</v>
      </c>
      <c r="BF50">
        <f t="shared" si="119"/>
        <v>0.26998224993765246</v>
      </c>
      <c r="BG50">
        <f t="shared" si="119"/>
        <v>0.2829155331815269</v>
      </c>
      <c r="BH50">
        <f t="shared" si="119"/>
        <v>0.29908213723637</v>
      </c>
      <c r="BI50">
        <f t="shared" si="119"/>
        <v>0.31929039230492384</v>
      </c>
      <c r="BJ50">
        <f t="shared" si="119"/>
        <v>0.34455071114061608</v>
      </c>
      <c r="BK50">
        <f t="shared" si="119"/>
        <v>0.37612610968523152</v>
      </c>
      <c r="BL50">
        <f t="shared" si="119"/>
        <v>0.41559535786600066</v>
      </c>
      <c r="BM50">
        <f t="shared" si="119"/>
        <v>0.46493191809196216</v>
      </c>
      <c r="BN50">
        <f t="shared" si="119"/>
        <v>0.52660261837441413</v>
      </c>
      <c r="BO50">
        <f t="shared" si="119"/>
        <v>0.60369099372747903</v>
      </c>
      <c r="BP50">
        <f t="shared" si="119"/>
        <v>0.70005146291881004</v>
      </c>
      <c r="BQ50">
        <f t="shared" si="119"/>
        <v>0.82050204940797378</v>
      </c>
      <c r="BR50">
        <f t="shared" si="119"/>
        <v>0.97106528251942859</v>
      </c>
      <c r="BS50">
        <f t="shared" si="119"/>
        <v>1.159269323908747</v>
      </c>
      <c r="BT50">
        <f t="shared" si="119"/>
        <v>1.3945243756453951</v>
      </c>
    </row>
    <row r="51" spans="23:72">
      <c r="W51">
        <f>E4*E20</f>
        <v>13.035014676702176</v>
      </c>
      <c r="X51">
        <f t="shared" si="103"/>
        <v>13.035014676702176</v>
      </c>
      <c r="Y51">
        <f>AQ20</f>
        <v>12.958068347128807</v>
      </c>
      <c r="AA51">
        <f t="shared" ref="AA51:AA65" si="120">Z4-E4</f>
        <v>-7.6946329573368999E-2</v>
      </c>
      <c r="AB51">
        <f t="shared" si="99"/>
        <v>-7.6946329573368999E-2</v>
      </c>
      <c r="AC51">
        <v>2</v>
      </c>
    </row>
    <row r="52" spans="23:72">
      <c r="W52">
        <f t="shared" ref="W52:W65" si="121">E5*E21</f>
        <v>12.644154768302091</v>
      </c>
      <c r="X52">
        <f t="shared" si="103"/>
        <v>12.644154768302091</v>
      </c>
      <c r="Y52">
        <f t="shared" ref="Y52:Y65" si="122">AQ21</f>
        <v>12.576696342268047</v>
      </c>
      <c r="AA52">
        <f t="shared" si="120"/>
        <v>-6.7458426034043839E-2</v>
      </c>
      <c r="AB52">
        <f t="shared" si="99"/>
        <v>-6.7458426034043839E-2</v>
      </c>
      <c r="AC52">
        <v>2</v>
      </c>
      <c r="AO52">
        <f t="shared" ref="AO52:AO66" si="123">C4*C20</f>
        <v>13.636363636363635</v>
      </c>
      <c r="AP52">
        <f t="shared" ref="AP52:AP66" si="124">D4*D20</f>
        <v>13.151003698459908</v>
      </c>
      <c r="AQ52">
        <f t="shared" ref="AQ52:AQ66" si="125">E4*E20</f>
        <v>13.035014676702176</v>
      </c>
      <c r="AR52">
        <f t="shared" ref="AR52:AR66" si="126">F4*F20</f>
        <v>12.892874207685152</v>
      </c>
      <c r="AS52">
        <f t="shared" ref="AS52:AS66" si="127">G4*G20</f>
        <v>12.719499297808412</v>
      </c>
      <c r="AT52">
        <f t="shared" ref="AT52:AT66" si="128">H4*H20</f>
        <v>12.509229414667967</v>
      </c>
      <c r="AU52">
        <f t="shared" ref="AU52:AU66" si="129">I4*I20</f>
        <v>12.255970479300588</v>
      </c>
      <c r="AV52">
        <f t="shared" ref="AV52:AV66" si="130">J4*J20</f>
        <v>11.953461738212136</v>
      </c>
      <c r="AW52">
        <f t="shared" ref="AW52:AW66" si="131">K4*K20</f>
        <v>11.595697351680682</v>
      </c>
      <c r="AX52">
        <f t="shared" ref="AX52:AX66" si="132">L4*L20</f>
        <v>11.177521511283448</v>
      </c>
      <c r="AY52">
        <f t="shared" ref="AY52:AY66" si="133">M4*M20</f>
        <v>10.695386613544416</v>
      </c>
      <c r="AZ52">
        <f t="shared" ref="AZ52:AZ66" si="134">N4*N20</f>
        <v>10.148215995670094</v>
      </c>
      <c r="BA52">
        <f t="shared" ref="BA52:BA66" si="135">O4*O20</f>
        <v>9.5382508315398162</v>
      </c>
      <c r="BB52">
        <f t="shared" ref="BB52:BB66" si="136">P4*P20</f>
        <v>8.8717015468607823</v>
      </c>
      <c r="BC52">
        <f t="shared" ref="BC52:BC66" si="137">Q4*Q20</f>
        <v>8.1589958158995817</v>
      </c>
      <c r="BD52">
        <f t="shared" ref="BD52:BD66" si="138">R4*R20</f>
        <v>7.414448669201521</v>
      </c>
    </row>
    <row r="53" spans="23:72">
      <c r="W53">
        <f t="shared" si="121"/>
        <v>12.187351754593738</v>
      </c>
      <c r="X53">
        <f t="shared" si="103"/>
        <v>12.187351754593738</v>
      </c>
      <c r="Y53">
        <f t="shared" si="122"/>
        <v>12.130429386144078</v>
      </c>
      <c r="AA53">
        <f t="shared" si="120"/>
        <v>-5.6922368449660254E-2</v>
      </c>
      <c r="AB53">
        <f t="shared" si="99"/>
        <v>-5.6922368449660254E-2</v>
      </c>
      <c r="AC53">
        <v>2</v>
      </c>
      <c r="AO53">
        <f t="shared" si="123"/>
        <v>13.333333333333332</v>
      </c>
      <c r="AP53">
        <f t="shared" si="124"/>
        <v>12.776231340023458</v>
      </c>
      <c r="AQ53">
        <f t="shared" si="125"/>
        <v>12.644154768302091</v>
      </c>
      <c r="AR53">
        <f t="shared" si="126"/>
        <v>12.482850154113734</v>
      </c>
      <c r="AS53">
        <f t="shared" si="127"/>
        <v>12.286916113876226</v>
      </c>
      <c r="AT53">
        <f t="shared" si="128"/>
        <v>12.050481770855404</v>
      </c>
      <c r="AU53">
        <f t="shared" si="129"/>
        <v>11.767434183444381</v>
      </c>
      <c r="AV53">
        <f t="shared" si="130"/>
        <v>11.431789870204465</v>
      </c>
      <c r="AW53">
        <f t="shared" si="131"/>
        <v>11.038233360978353</v>
      </c>
      <c r="AX53">
        <f t="shared" si="132"/>
        <v>10.582821486579244</v>
      </c>
      <c r="AY53">
        <f t="shared" si="133"/>
        <v>10.063809714518101</v>
      </c>
      <c r="AZ53">
        <f t="shared" si="134"/>
        <v>9.4824987113527381</v>
      </c>
      <c r="BA53">
        <f t="shared" si="135"/>
        <v>8.8439385006122713</v>
      </c>
      <c r="BB53">
        <f t="shared" si="136"/>
        <v>8.1572892700271904</v>
      </c>
      <c r="BC53">
        <f t="shared" si="137"/>
        <v>7.4356530028598655</v>
      </c>
      <c r="BD53">
        <f t="shared" si="138"/>
        <v>6.6952789699570818</v>
      </c>
    </row>
    <row r="54" spans="23:72">
      <c r="W54">
        <f t="shared" si="121"/>
        <v>11.660757711501745</v>
      </c>
      <c r="X54">
        <f t="shared" si="103"/>
        <v>11.660757711501745</v>
      </c>
      <c r="Y54">
        <f t="shared" si="122"/>
        <v>11.615240625753779</v>
      </c>
      <c r="AA54">
        <f t="shared" si="120"/>
        <v>-4.5517085747965425E-2</v>
      </c>
      <c r="AB54">
        <f t="shared" si="99"/>
        <v>-4.5517085747965425E-2</v>
      </c>
      <c r="AC54">
        <v>2</v>
      </c>
      <c r="AO54">
        <f t="shared" si="123"/>
        <v>12.972972972972974</v>
      </c>
      <c r="AP54">
        <f t="shared" si="124"/>
        <v>12.336770530306541</v>
      </c>
      <c r="AQ54">
        <f t="shared" si="125"/>
        <v>12.187351754593738</v>
      </c>
      <c r="AR54">
        <f t="shared" si="126"/>
        <v>12.00559218454309</v>
      </c>
      <c r="AS54">
        <f t="shared" si="127"/>
        <v>11.785877106295818</v>
      </c>
      <c r="AT54">
        <f t="shared" si="128"/>
        <v>11.522289449694545</v>
      </c>
      <c r="AU54">
        <f t="shared" si="129"/>
        <v>11.20893383600284</v>
      </c>
      <c r="AV54">
        <f t="shared" si="130"/>
        <v>10.840419161273189</v>
      </c>
      <c r="AW54">
        <f t="shared" si="131"/>
        <v>10.412505891609422</v>
      </c>
      <c r="AX54">
        <f t="shared" si="132"/>
        <v>9.9228874605132678</v>
      </c>
      <c r="AY54">
        <f t="shared" si="133"/>
        <v>9.3720216796489169</v>
      </c>
      <c r="AZ54">
        <f t="shared" si="134"/>
        <v>8.7638676970578118</v>
      </c>
      <c r="BA54">
        <f t="shared" si="135"/>
        <v>8.1063385331684348</v>
      </c>
      <c r="BB54">
        <f t="shared" si="136"/>
        <v>7.4112784455318552</v>
      </c>
      <c r="BC54">
        <f t="shared" si="137"/>
        <v>6.6938425230637204</v>
      </c>
      <c r="BD54">
        <f t="shared" si="138"/>
        <v>5.9712918660287091</v>
      </c>
    </row>
    <row r="55" spans="23:72">
      <c r="W55">
        <f t="shared" si="121"/>
        <v>11.063229348725608</v>
      </c>
      <c r="X55">
        <f t="shared" si="103"/>
        <v>11.063229348725608</v>
      </c>
      <c r="Y55">
        <f t="shared" si="122"/>
        <v>11.029691183575274</v>
      </c>
      <c r="AA55">
        <f t="shared" si="120"/>
        <v>-3.3538165150334365E-2</v>
      </c>
      <c r="AB55">
        <f t="shared" si="99"/>
        <v>-3.3538165150334365E-2</v>
      </c>
      <c r="AC55">
        <v>2</v>
      </c>
      <c r="AO55">
        <f t="shared" si="123"/>
        <v>12.549019607843137</v>
      </c>
      <c r="AP55">
        <f t="shared" si="124"/>
        <v>11.828205764190246</v>
      </c>
      <c r="AQ55">
        <f t="shared" si="125"/>
        <v>11.660757711501745</v>
      </c>
      <c r="AR55">
        <f t="shared" si="126"/>
        <v>11.457998770285137</v>
      </c>
      <c r="AS55">
        <f t="shared" si="127"/>
        <v>11.214254912798777</v>
      </c>
      <c r="AT55">
        <f t="shared" si="128"/>
        <v>10.923780497270378</v>
      </c>
      <c r="AU55">
        <f t="shared" si="129"/>
        <v>10.581184898748486</v>
      </c>
      <c r="AV55">
        <f t="shared" si="130"/>
        <v>10.182019620425985</v>
      </c>
      <c r="AW55">
        <f t="shared" si="131"/>
        <v>9.7235068955545625</v>
      </c>
      <c r="AX55">
        <f t="shared" si="132"/>
        <v>9.2053426581408822</v>
      </c>
      <c r="AY55">
        <f t="shared" si="133"/>
        <v>8.6304485100249835</v>
      </c>
      <c r="AZ55">
        <f t="shared" si="134"/>
        <v>8.0054971080141684</v>
      </c>
      <c r="BA55">
        <f t="shared" si="135"/>
        <v>7.3410210136726519</v>
      </c>
      <c r="BB55">
        <f t="shared" si="136"/>
        <v>6.6509630040182905</v>
      </c>
      <c r="BC55">
        <f t="shared" si="137"/>
        <v>5.9516429014259149</v>
      </c>
      <c r="BD55">
        <f t="shared" si="138"/>
        <v>5.2602739726027412</v>
      </c>
    </row>
    <row r="56" spans="23:72">
      <c r="W56">
        <f t="shared" si="121"/>
        <v>10.397250734546587</v>
      </c>
      <c r="X56">
        <f t="shared" si="103"/>
        <v>10.397250734546587</v>
      </c>
      <c r="Y56">
        <f t="shared" si="122"/>
        <v>10.375854551948814</v>
      </c>
      <c r="AA56">
        <f t="shared" si="120"/>
        <v>-2.1396182597772651E-2</v>
      </c>
      <c r="AB56">
        <f t="shared" si="99"/>
        <v>-2.1396182597772651E-2</v>
      </c>
      <c r="AC56">
        <v>2</v>
      </c>
      <c r="AO56">
        <f t="shared" si="123"/>
        <v>12.05651491365777</v>
      </c>
      <c r="AP56">
        <f t="shared" si="124"/>
        <v>11.248573889001689</v>
      </c>
      <c r="AQ56">
        <f t="shared" si="125"/>
        <v>11.063229348725608</v>
      </c>
      <c r="AR56">
        <f t="shared" si="126"/>
        <v>10.839964574182137</v>
      </c>
      <c r="AS56">
        <f t="shared" si="127"/>
        <v>10.573243974598155</v>
      </c>
      <c r="AT56">
        <f t="shared" si="128"/>
        <v>10.257750176315156</v>
      </c>
      <c r="AU56">
        <f t="shared" si="129"/>
        <v>9.8889077160788315</v>
      </c>
      <c r="AV56">
        <f t="shared" si="130"/>
        <v>9.4635513393652708</v>
      </c>
      <c r="AW56">
        <f t="shared" si="131"/>
        <v>8.9806879872720522</v>
      </c>
      <c r="AX56">
        <f t="shared" si="132"/>
        <v>8.4422469323783424</v>
      </c>
      <c r="AY56">
        <f t="shared" si="133"/>
        <v>7.8536599351655196</v>
      </c>
      <c r="AZ56">
        <f t="shared" si="134"/>
        <v>7.2240876087332273</v>
      </c>
      <c r="BA56">
        <f t="shared" si="135"/>
        <v>6.5661367282224452</v>
      </c>
      <c r="BB56">
        <f t="shared" si="136"/>
        <v>5.8950093172322759</v>
      </c>
      <c r="BC56">
        <f t="shared" si="137"/>
        <v>5.2271703961215064</v>
      </c>
      <c r="BD56">
        <f t="shared" si="138"/>
        <v>4.5787663379958738</v>
      </c>
    </row>
    <row r="57" spans="23:72">
      <c r="W57">
        <f t="shared" si="121"/>
        <v>9.6696406409349063</v>
      </c>
      <c r="X57">
        <f t="shared" si="103"/>
        <v>9.6696406409349063</v>
      </c>
      <c r="Y57">
        <f t="shared" si="122"/>
        <v>9.660048730826146</v>
      </c>
      <c r="AA57">
        <f t="shared" si="120"/>
        <v>-9.5919101087602598E-3</v>
      </c>
      <c r="AB57">
        <f t="shared" si="99"/>
        <v>-9.5919101087602598E-3</v>
      </c>
      <c r="AC57">
        <v>2</v>
      </c>
      <c r="AO57">
        <f t="shared" si="123"/>
        <v>11.49270482603816</v>
      </c>
      <c r="AP57">
        <f t="shared" si="124"/>
        <v>10.599310355349697</v>
      </c>
      <c r="AQ57">
        <f t="shared" si="125"/>
        <v>10.397250734546587</v>
      </c>
      <c r="AR57">
        <f t="shared" si="126"/>
        <v>10.155257688662546</v>
      </c>
      <c r="AS57">
        <f t="shared" si="127"/>
        <v>9.8681594424860446</v>
      </c>
      <c r="AT57">
        <f t="shared" si="128"/>
        <v>9.5313351955948722</v>
      </c>
      <c r="AU57">
        <f t="shared" si="129"/>
        <v>9.1413160496776271</v>
      </c>
      <c r="AV57">
        <f t="shared" si="130"/>
        <v>8.6964939106610863</v>
      </c>
      <c r="AW57">
        <f t="shared" si="131"/>
        <v>8.1978531058174369</v>
      </c>
      <c r="AX57">
        <f t="shared" si="132"/>
        <v>7.6495867400866979</v>
      </c>
      <c r="AY57">
        <f t="shared" si="133"/>
        <v>7.0594252975037257</v>
      </c>
      <c r="AZ57">
        <f t="shared" si="134"/>
        <v>6.4385153639975714</v>
      </c>
      <c r="BA57">
        <f t="shared" si="135"/>
        <v>5.800759932087419</v>
      </c>
      <c r="BB57">
        <f t="shared" si="136"/>
        <v>5.1616612235887516</v>
      </c>
      <c r="BC57">
        <f t="shared" si="137"/>
        <v>4.5368516957528371</v>
      </c>
      <c r="BD57">
        <f t="shared" si="138"/>
        <v>3.9405989442005049</v>
      </c>
    </row>
    <row r="58" spans="23:72">
      <c r="W58">
        <f t="shared" si="121"/>
        <v>8.8918176785649443</v>
      </c>
      <c r="X58">
        <f t="shared" si="103"/>
        <v>8.8918176785649443</v>
      </c>
      <c r="Y58">
        <f t="shared" si="122"/>
        <v>8.8931516870849769</v>
      </c>
      <c r="AA58">
        <f t="shared" si="120"/>
        <v>1.3340085200326257E-3</v>
      </c>
      <c r="AB58">
        <f t="shared" si="99"/>
        <v>1.3340085200326257E-3</v>
      </c>
      <c r="AC58">
        <v>2</v>
      </c>
      <c r="AO58">
        <f t="shared" si="123"/>
        <v>10.858001237076964</v>
      </c>
      <c r="AP58">
        <f t="shared" si="124"/>
        <v>9.886037322978007</v>
      </c>
      <c r="AQ58">
        <f t="shared" si="125"/>
        <v>9.6696406409349063</v>
      </c>
      <c r="AR58">
        <f t="shared" si="126"/>
        <v>9.4121120488597505</v>
      </c>
      <c r="AS58">
        <f t="shared" si="127"/>
        <v>9.1088698555354597</v>
      </c>
      <c r="AT58">
        <f t="shared" si="128"/>
        <v>8.7562313119101525</v>
      </c>
      <c r="AU58">
        <f t="shared" si="129"/>
        <v>8.3520569670350575</v>
      </c>
      <c r="AV58">
        <f t="shared" si="130"/>
        <v>7.8964469614572561</v>
      </c>
      <c r="AW58">
        <f t="shared" si="131"/>
        <v>7.3923736234313449</v>
      </c>
      <c r="AX58">
        <f t="shared" si="132"/>
        <v>6.8460941470440178</v>
      </c>
      <c r="AY58">
        <f t="shared" si="133"/>
        <v>6.2671812271869252</v>
      </c>
      <c r="AZ58">
        <f t="shared" si="134"/>
        <v>5.6680598508742763</v>
      </c>
      <c r="BA58">
        <f t="shared" si="135"/>
        <v>5.0630470815963244</v>
      </c>
      <c r="BB58">
        <f t="shared" si="136"/>
        <v>4.4670296501106419</v>
      </c>
      <c r="BC58">
        <f t="shared" si="137"/>
        <v>3.8940277630840603</v>
      </c>
      <c r="BD58">
        <f t="shared" si="138"/>
        <v>3.3559311351771521</v>
      </c>
    </row>
    <row r="59" spans="23:72">
      <c r="W59">
        <f t="shared" si="121"/>
        <v>8.0794336827727378</v>
      </c>
      <c r="X59">
        <f t="shared" si="103"/>
        <v>8.0794336827727378</v>
      </c>
      <c r="Y59">
        <f t="shared" si="122"/>
        <v>8.0903049422048845</v>
      </c>
      <c r="AA59">
        <f t="shared" si="120"/>
        <v>1.0871259432146729E-2</v>
      </c>
      <c r="AB59">
        <f t="shared" si="99"/>
        <v>1.0871259432146729E-2</v>
      </c>
      <c r="AC59">
        <v>2</v>
      </c>
      <c r="AO59">
        <f t="shared" si="123"/>
        <v>10.156840865414422</v>
      </c>
      <c r="AP59">
        <f t="shared" si="124"/>
        <v>9.1189691636585888</v>
      </c>
      <c r="AQ59">
        <f t="shared" si="125"/>
        <v>8.8918176785649443</v>
      </c>
      <c r="AR59">
        <f t="shared" si="126"/>
        <v>8.6233117175415082</v>
      </c>
      <c r="AS59">
        <f t="shared" si="127"/>
        <v>8.3096537503699466</v>
      </c>
      <c r="AT59">
        <f t="shared" si="128"/>
        <v>7.9482729910739627</v>
      </c>
      <c r="AU59">
        <f t="shared" si="129"/>
        <v>7.5384698226338784</v>
      </c>
      <c r="AV59">
        <f t="shared" si="130"/>
        <v>7.0820430486029329</v>
      </c>
      <c r="AW59">
        <f t="shared" si="131"/>
        <v>6.583764476848688</v>
      </c>
      <c r="AX59">
        <f t="shared" si="132"/>
        <v>6.0515459405667018</v>
      </c>
      <c r="AY59">
        <f t="shared" si="133"/>
        <v>5.4961713723343371</v>
      </c>
      <c r="AZ59">
        <f t="shared" si="134"/>
        <v>4.9305509076658902</v>
      </c>
      <c r="BA59">
        <f t="shared" si="135"/>
        <v>4.3685784851152292</v>
      </c>
      <c r="BB59">
        <f t="shared" si="136"/>
        <v>3.8237947395103271</v>
      </c>
      <c r="BC59">
        <f t="shared" si="137"/>
        <v>3.3081206073212761</v>
      </c>
      <c r="BD59">
        <f t="shared" si="138"/>
        <v>2.8309036415471769</v>
      </c>
    </row>
    <row r="60" spans="23:72">
      <c r="W60">
        <f t="shared" si="121"/>
        <v>7.2513064230263167</v>
      </c>
      <c r="X60">
        <f t="shared" si="103"/>
        <v>7.2513064230263167</v>
      </c>
      <c r="Y60">
        <f t="shared" si="122"/>
        <v>7.2699218413598965</v>
      </c>
      <c r="AA60">
        <f t="shared" si="120"/>
        <v>1.8615418333579825E-2</v>
      </c>
      <c r="AB60">
        <f t="shared" si="99"/>
        <v>1.8615418333579825E-2</v>
      </c>
      <c r="AC60">
        <v>2</v>
      </c>
      <c r="AO60">
        <f t="shared" si="123"/>
        <v>9.3982227278593875</v>
      </c>
      <c r="AP60">
        <f t="shared" si="124"/>
        <v>8.3127274493154513</v>
      </c>
      <c r="AQ60">
        <f t="shared" si="125"/>
        <v>8.0794336827727378</v>
      </c>
      <c r="AR60">
        <f t="shared" si="126"/>
        <v>7.8056066816448073</v>
      </c>
      <c r="AS60">
        <f t="shared" si="127"/>
        <v>7.4883635114834046</v>
      </c>
      <c r="AT60">
        <f t="shared" si="128"/>
        <v>7.1263198557453595</v>
      </c>
      <c r="AU60">
        <f t="shared" si="129"/>
        <v>6.7201894080180384</v>
      </c>
      <c r="AV60">
        <f t="shared" si="130"/>
        <v>6.2732939991379313</v>
      </c>
      <c r="AW60">
        <f t="shared" si="131"/>
        <v>5.7918439407883566</v>
      </c>
      <c r="AX60">
        <f t="shared" si="132"/>
        <v>5.2848547810547517</v>
      </c>
      <c r="AY60">
        <f t="shared" si="133"/>
        <v>4.7636248061055166</v>
      </c>
      <c r="AZ60">
        <f t="shared" si="134"/>
        <v>4.2408022031891308</v>
      </c>
      <c r="BA60">
        <f t="shared" si="135"/>
        <v>3.7291895484723927</v>
      </c>
      <c r="BB60">
        <f t="shared" si="136"/>
        <v>3.2405173563126128</v>
      </c>
      <c r="BC60">
        <f t="shared" si="137"/>
        <v>2.7844286894864334</v>
      </c>
      <c r="BD60">
        <f t="shared" si="138"/>
        <v>2.3678483037889322</v>
      </c>
    </row>
    <row r="61" spans="23:72">
      <c r="W61">
        <f t="shared" si="121"/>
        <v>6.4277637978264286</v>
      </c>
      <c r="X61">
        <f t="shared" si="103"/>
        <v>6.4277637978264286</v>
      </c>
      <c r="Y61">
        <f t="shared" si="122"/>
        <v>6.4520929604292245</v>
      </c>
      <c r="AA61">
        <f t="shared" si="120"/>
        <v>2.432916260279594E-2</v>
      </c>
      <c r="AB61">
        <f t="shared" si="99"/>
        <v>2.432916260279594E-2</v>
      </c>
      <c r="AC61">
        <v>2</v>
      </c>
      <c r="AO61">
        <f t="shared" si="123"/>
        <v>8.595702542208933</v>
      </c>
      <c r="AP61">
        <f t="shared" si="124"/>
        <v>7.4854564185620935</v>
      </c>
      <c r="AQ61">
        <f t="shared" si="125"/>
        <v>7.2513064230263167</v>
      </c>
      <c r="AR61">
        <f t="shared" si="126"/>
        <v>6.9784435482879159</v>
      </c>
      <c r="AS61">
        <f t="shared" si="127"/>
        <v>6.6649455230198305</v>
      </c>
      <c r="AT61">
        <f t="shared" si="128"/>
        <v>6.3105768573238006</v>
      </c>
      <c r="AU61">
        <f t="shared" si="129"/>
        <v>5.9173051629300994</v>
      </c>
      <c r="AV61">
        <f t="shared" si="130"/>
        <v>5.4896640878191674</v>
      </c>
      <c r="AW61">
        <f t="shared" si="131"/>
        <v>5.0348326276743736</v>
      </c>
      <c r="AX61">
        <f t="shared" si="132"/>
        <v>4.5623327544620169</v>
      </c>
      <c r="AY61">
        <f t="shared" si="133"/>
        <v>4.0833269003064911</v>
      </c>
      <c r="AZ61">
        <f t="shared" si="134"/>
        <v>3.6096049098132332</v>
      </c>
      <c r="BA61">
        <f t="shared" si="135"/>
        <v>3.1524461137000053</v>
      </c>
      <c r="BB61">
        <f t="shared" si="136"/>
        <v>2.7215832633107166</v>
      </c>
      <c r="BC61">
        <f t="shared" si="137"/>
        <v>2.3244614525949689</v>
      </c>
      <c r="BD61">
        <f t="shared" si="138"/>
        <v>1.9658930511319654</v>
      </c>
    </row>
    <row r="62" spans="23:72">
      <c r="W62">
        <f t="shared" si="121"/>
        <v>5.6286895518338929</v>
      </c>
      <c r="X62">
        <f t="shared" si="103"/>
        <v>5.6286895518338929</v>
      </c>
      <c r="Y62">
        <f t="shared" si="122"/>
        <v>5.6566612729245858</v>
      </c>
      <c r="AA62">
        <f t="shared" si="120"/>
        <v>2.7971721090692903E-2</v>
      </c>
      <c r="AB62">
        <f t="shared" si="99"/>
        <v>2.7971721090692903E-2</v>
      </c>
      <c r="AC62">
        <v>2</v>
      </c>
      <c r="AO62">
        <f t="shared" si="123"/>
        <v>7.7666984258113727</v>
      </c>
      <c r="AP62">
        <f t="shared" si="124"/>
        <v>6.6572999252809737</v>
      </c>
      <c r="AQ62">
        <f t="shared" si="125"/>
        <v>6.4277637978264286</v>
      </c>
      <c r="AR62">
        <f t="shared" si="126"/>
        <v>6.1621824956119173</v>
      </c>
      <c r="AS62">
        <f t="shared" si="127"/>
        <v>5.8595524483338588</v>
      </c>
      <c r="AT62">
        <f t="shared" si="128"/>
        <v>5.5206477863534316</v>
      </c>
      <c r="AU62">
        <f t="shared" si="129"/>
        <v>5.1484293602352453</v>
      </c>
      <c r="AV62">
        <f t="shared" si="130"/>
        <v>4.7482527768421852</v>
      </c>
      <c r="AW62">
        <f t="shared" si="131"/>
        <v>4.3277674522016847</v>
      </c>
      <c r="AX62">
        <f t="shared" si="132"/>
        <v>3.8964508032301297</v>
      </c>
      <c r="AY62">
        <f t="shared" si="133"/>
        <v>3.4648106618378951</v>
      </c>
      <c r="AZ62">
        <f t="shared" si="134"/>
        <v>3.0433862272159828</v>
      </c>
      <c r="BA62">
        <f t="shared" si="135"/>
        <v>2.6417427302263006</v>
      </c>
      <c r="BB62">
        <f t="shared" si="136"/>
        <v>2.2676570704714498</v>
      </c>
      <c r="BC62">
        <f t="shared" si="137"/>
        <v>1.9266299890367644</v>
      </c>
      <c r="BD62">
        <f t="shared" si="138"/>
        <v>1.6217638927094846</v>
      </c>
    </row>
    <row r="63" spans="23:72">
      <c r="W63">
        <f t="shared" si="121"/>
        <v>4.8716579257852004</v>
      </c>
      <c r="X63">
        <f t="shared" si="103"/>
        <v>4.8716579257852004</v>
      </c>
      <c r="Y63">
        <f t="shared" si="122"/>
        <v>4.9013469340859404</v>
      </c>
      <c r="AA63">
        <f t="shared" si="120"/>
        <v>2.968900830073995E-2</v>
      </c>
      <c r="AB63">
        <f t="shared" si="99"/>
        <v>2.968900830073995E-2</v>
      </c>
      <c r="AC63">
        <v>2</v>
      </c>
      <c r="AO63">
        <f t="shared" si="123"/>
        <v>6.9311173873333018</v>
      </c>
      <c r="AP63">
        <f t="shared" si="124"/>
        <v>5.8484876803247143</v>
      </c>
      <c r="AQ63">
        <f t="shared" si="125"/>
        <v>5.6286895518338929</v>
      </c>
      <c r="AR63">
        <f t="shared" si="126"/>
        <v>5.3761320065854017</v>
      </c>
      <c r="AS63">
        <f t="shared" si="127"/>
        <v>5.0906141683888135</v>
      </c>
      <c r="AT63">
        <f t="shared" si="128"/>
        <v>4.7737090307870309</v>
      </c>
      <c r="AU63">
        <f t="shared" si="129"/>
        <v>4.4290573396456923</v>
      </c>
      <c r="AV63">
        <f t="shared" si="130"/>
        <v>4.0624334643220328</v>
      </c>
      <c r="AW63">
        <f t="shared" si="131"/>
        <v>3.6815038691451782</v>
      </c>
      <c r="AX63">
        <f t="shared" si="132"/>
        <v>3.2952627425117749</v>
      </c>
      <c r="AY63">
        <f t="shared" si="133"/>
        <v>2.9132164258317346</v>
      </c>
      <c r="AZ63">
        <f t="shared" si="134"/>
        <v>2.5444659232687283</v>
      </c>
      <c r="BA63">
        <f t="shared" si="135"/>
        <v>2.1968702985967599</v>
      </c>
      <c r="BB63">
        <f t="shared" si="136"/>
        <v>1.8764470689467909</v>
      </c>
      <c r="BC63">
        <f t="shared" si="137"/>
        <v>1.5870916635973911</v>
      </c>
      <c r="BD63">
        <f t="shared" si="138"/>
        <v>1.3306101210852783</v>
      </c>
    </row>
    <row r="64" spans="23:72">
      <c r="W64">
        <f t="shared" si="121"/>
        <v>4.1705151780722511</v>
      </c>
      <c r="X64">
        <f t="shared" si="103"/>
        <v>4.1705151780722511</v>
      </c>
      <c r="Y64">
        <f t="shared" si="122"/>
        <v>4.2002850807218985</v>
      </c>
      <c r="AA64">
        <f t="shared" si="120"/>
        <v>2.9769902649647406E-2</v>
      </c>
      <c r="AB64">
        <f t="shared" si="99"/>
        <v>2.9769902649647406E-2</v>
      </c>
      <c r="AC64">
        <v>2</v>
      </c>
      <c r="AO64">
        <f t="shared" si="123"/>
        <v>6.1095030104491679</v>
      </c>
      <c r="AP64">
        <f t="shared" si="124"/>
        <v>5.0774042826792689</v>
      </c>
      <c r="AQ64">
        <f t="shared" si="125"/>
        <v>4.8716579257852004</v>
      </c>
      <c r="AR64">
        <f t="shared" si="126"/>
        <v>4.636793017949941</v>
      </c>
      <c r="AS64">
        <f t="shared" si="127"/>
        <v>4.3732476253650869</v>
      </c>
      <c r="AT64">
        <f t="shared" si="128"/>
        <v>4.0831506909978517</v>
      </c>
      <c r="AU64">
        <f t="shared" si="129"/>
        <v>3.7705075547248232</v>
      </c>
      <c r="AV64">
        <f t="shared" si="130"/>
        <v>3.441150361353154</v>
      </c>
      <c r="AW64">
        <f t="shared" si="131"/>
        <v>3.1024032520537848</v>
      </c>
      <c r="AX64">
        <f t="shared" si="132"/>
        <v>2.762479839184659</v>
      </c>
      <c r="AY64">
        <f t="shared" si="133"/>
        <v>2.4297077566229026</v>
      </c>
      <c r="AZ64">
        <f t="shared" si="134"/>
        <v>2.1117303632577511</v>
      </c>
      <c r="BA64">
        <f t="shared" si="135"/>
        <v>1.8148432551012208</v>
      </c>
      <c r="BB64">
        <f t="shared" si="136"/>
        <v>1.5435794358164983</v>
      </c>
      <c r="BC64">
        <f t="shared" si="137"/>
        <v>1.3005825602021257</v>
      </c>
      <c r="BD64">
        <f t="shared" si="138"/>
        <v>1.0867345584435792</v>
      </c>
    </row>
    <row r="65" spans="23:74">
      <c r="W65">
        <f t="shared" si="121"/>
        <v>3.5346238813913788</v>
      </c>
      <c r="X65">
        <f t="shared" si="103"/>
        <v>3.5346238813913788</v>
      </c>
      <c r="Y65">
        <f t="shared" si="122"/>
        <v>3.5632078772638871</v>
      </c>
      <c r="AA65">
        <f t="shared" si="120"/>
        <v>2.8583995872508261E-2</v>
      </c>
      <c r="AB65">
        <f t="shared" si="99"/>
        <v>2.8583995872508261E-2</v>
      </c>
      <c r="AC65">
        <v>2</v>
      </c>
      <c r="AO65">
        <f t="shared" si="123"/>
        <v>5.321055829841824</v>
      </c>
      <c r="AP65">
        <f t="shared" si="124"/>
        <v>4.3590202476362858</v>
      </c>
      <c r="AQ65">
        <f t="shared" si="125"/>
        <v>4.1705151780722511</v>
      </c>
      <c r="AR65">
        <f t="shared" si="126"/>
        <v>3.9566351810565759</v>
      </c>
      <c r="AS65">
        <f t="shared" si="127"/>
        <v>3.7182758890682828</v>
      </c>
      <c r="AT65">
        <f t="shared" si="128"/>
        <v>3.4578845245229943</v>
      </c>
      <c r="AU65">
        <f t="shared" si="129"/>
        <v>3.1795537953995363</v>
      </c>
      <c r="AV65">
        <f t="shared" si="130"/>
        <v>2.8888895440849245</v>
      </c>
      <c r="AW65">
        <f t="shared" si="131"/>
        <v>2.5926277660746293</v>
      </c>
      <c r="AX65">
        <f t="shared" si="132"/>
        <v>2.2980414564250244</v>
      </c>
      <c r="AY65">
        <f t="shared" si="133"/>
        <v>2.0122412992338665</v>
      </c>
      <c r="AZ65">
        <f t="shared" si="134"/>
        <v>1.7415088549294657</v>
      </c>
      <c r="BA65">
        <f t="shared" si="135"/>
        <v>1.4907901312739451</v>
      </c>
      <c r="BB65">
        <f t="shared" si="136"/>
        <v>1.2634264648459999</v>
      </c>
      <c r="BC65">
        <f t="shared" si="137"/>
        <v>1.0611320079993132</v>
      </c>
      <c r="BD65">
        <f t="shared" si="138"/>
        <v>0.88417008032143485</v>
      </c>
    </row>
    <row r="66" spans="23:74">
      <c r="W66">
        <f>F4*F20</f>
        <v>12.892874207685152</v>
      </c>
      <c r="X66">
        <f t="shared" si="103"/>
        <v>12.892874207685152</v>
      </c>
      <c r="Y66">
        <f>AR20</f>
        <v>12.832018670745249</v>
      </c>
      <c r="AA66">
        <f t="shared" ref="AA66:AA80" si="139">AA4-F4</f>
        <v>-6.0855536939902422E-2</v>
      </c>
      <c r="AB66">
        <f t="shared" si="99"/>
        <v>-6.0855536939902422E-2</v>
      </c>
      <c r="AC66">
        <v>2</v>
      </c>
      <c r="AO66">
        <f t="shared" si="123"/>
        <v>4.5819200275316794</v>
      </c>
      <c r="AP66">
        <f t="shared" si="124"/>
        <v>3.7039472047919153</v>
      </c>
      <c r="AQ66">
        <f t="shared" si="125"/>
        <v>3.5346238813913788</v>
      </c>
      <c r="AR66">
        <f t="shared" si="126"/>
        <v>3.3435631069122729</v>
      </c>
      <c r="AS66">
        <f t="shared" si="127"/>
        <v>3.1319451637147768</v>
      </c>
      <c r="AT66">
        <f t="shared" si="128"/>
        <v>2.9023303904657611</v>
      </c>
      <c r="AU66">
        <f t="shared" si="129"/>
        <v>2.6586827509445423</v>
      </c>
      <c r="AV66">
        <f t="shared" si="130"/>
        <v>2.4061866454303069</v>
      </c>
      <c r="AW66">
        <f t="shared" si="131"/>
        <v>2.1508525465489829</v>
      </c>
      <c r="AX66">
        <f t="shared" si="132"/>
        <v>1.8989651116565482</v>
      </c>
      <c r="AY66">
        <f t="shared" si="133"/>
        <v>1.6564765921477778</v>
      </c>
      <c r="AZ66">
        <f t="shared" si="134"/>
        <v>1.4284664099273185</v>
      </c>
      <c r="BA66">
        <f t="shared" si="135"/>
        <v>1.2187659990874384</v>
      </c>
      <c r="BB66">
        <f t="shared" si="136"/>
        <v>1.0297968818383665</v>
      </c>
      <c r="BC66">
        <f t="shared" si="137"/>
        <v>0.86261231913587311</v>
      </c>
      <c r="BD66">
        <f t="shared" si="138"/>
        <v>0.71709036963745676</v>
      </c>
    </row>
    <row r="67" spans="23:74" ht="15" thickBot="1">
      <c r="W67">
        <f t="shared" ref="W67:W80" si="140">F5*F21</f>
        <v>12.482850154113734</v>
      </c>
      <c r="X67">
        <f t="shared" si="103"/>
        <v>12.482850154113734</v>
      </c>
      <c r="Y67">
        <f t="shared" ref="Y67:Y80" si="141">AR21</f>
        <v>12.428579458174886</v>
      </c>
      <c r="AA67">
        <f t="shared" si="139"/>
        <v>-5.427069593884859E-2</v>
      </c>
      <c r="AB67">
        <f t="shared" si="99"/>
        <v>-5.427069593884859E-2</v>
      </c>
      <c r="AC67">
        <v>2</v>
      </c>
    </row>
    <row r="68" spans="23:74" ht="15" thickBot="1">
      <c r="W68">
        <f t="shared" si="140"/>
        <v>12.00559218454309</v>
      </c>
      <c r="X68">
        <f t="shared" si="103"/>
        <v>12.00559218454309</v>
      </c>
      <c r="Y68">
        <f t="shared" si="141"/>
        <v>11.958605621706358</v>
      </c>
      <c r="AA68">
        <f t="shared" si="139"/>
        <v>-4.6986562836732304E-2</v>
      </c>
      <c r="AB68">
        <f t="shared" si="99"/>
        <v>-4.6986562836732304E-2</v>
      </c>
      <c r="AC68">
        <v>2</v>
      </c>
      <c r="AO68" t="s">
        <v>103</v>
      </c>
      <c r="AP68" s="76">
        <f>C3</f>
        <v>0</v>
      </c>
      <c r="AQ68" s="76">
        <f t="shared" ref="AQ68:BE68" si="142">D3</f>
        <v>4.3980465111040035E-2</v>
      </c>
      <c r="AR68" s="76">
        <f t="shared" si="142"/>
        <v>5.4975581388800036E-2</v>
      </c>
      <c r="AS68" s="76">
        <f t="shared" si="142"/>
        <v>6.871947673600004E-2</v>
      </c>
      <c r="AT68" s="76">
        <f t="shared" si="142"/>
        <v>8.589934592000005E-2</v>
      </c>
      <c r="AU68" s="76">
        <f t="shared" si="142"/>
        <v>0.10737418240000006</v>
      </c>
      <c r="AV68" s="76">
        <f t="shared" si="142"/>
        <v>0.13421772800000006</v>
      </c>
      <c r="AW68" s="76">
        <f t="shared" si="142"/>
        <v>0.16777216000000009</v>
      </c>
      <c r="AX68" s="76">
        <f t="shared" si="142"/>
        <v>0.2097152000000001</v>
      </c>
      <c r="AY68" s="76">
        <f t="shared" si="142"/>
        <v>0.2621440000000001</v>
      </c>
      <c r="AZ68" s="76">
        <f t="shared" si="142"/>
        <v>0.32768000000000014</v>
      </c>
      <c r="BA68" s="76">
        <f t="shared" si="142"/>
        <v>0.40960000000000013</v>
      </c>
      <c r="BB68" s="76">
        <f t="shared" si="142"/>
        <v>0.51200000000000012</v>
      </c>
      <c r="BC68" s="76">
        <f t="shared" si="142"/>
        <v>0.64000000000000012</v>
      </c>
      <c r="BD68" s="76">
        <f t="shared" si="142"/>
        <v>0.8</v>
      </c>
      <c r="BE68" s="76">
        <f t="shared" si="142"/>
        <v>1</v>
      </c>
      <c r="BF68" s="76">
        <f t="shared" ref="BF68:BU68" si="143">AP68</f>
        <v>0</v>
      </c>
      <c r="BG68" s="76">
        <f t="shared" si="143"/>
        <v>4.3980465111040035E-2</v>
      </c>
      <c r="BH68" s="76">
        <f t="shared" si="143"/>
        <v>5.4975581388800036E-2</v>
      </c>
      <c r="BI68" s="76">
        <f t="shared" si="143"/>
        <v>6.871947673600004E-2</v>
      </c>
      <c r="BJ68" s="76">
        <f t="shared" si="143"/>
        <v>8.589934592000005E-2</v>
      </c>
      <c r="BK68" s="76">
        <f t="shared" si="143"/>
        <v>0.10737418240000006</v>
      </c>
      <c r="BL68" s="76">
        <f t="shared" si="143"/>
        <v>0.13421772800000006</v>
      </c>
      <c r="BM68" s="76">
        <f t="shared" si="143"/>
        <v>0.16777216000000009</v>
      </c>
      <c r="BN68" s="76">
        <f t="shared" si="143"/>
        <v>0.2097152000000001</v>
      </c>
      <c r="BO68" s="76">
        <f t="shared" si="143"/>
        <v>0.2621440000000001</v>
      </c>
      <c r="BP68" s="76">
        <f t="shared" si="143"/>
        <v>0.32768000000000014</v>
      </c>
      <c r="BQ68" s="76">
        <f t="shared" si="143"/>
        <v>0.40960000000000013</v>
      </c>
      <c r="BR68" s="76">
        <f t="shared" si="143"/>
        <v>0.51200000000000012</v>
      </c>
      <c r="BS68" s="76">
        <f t="shared" si="143"/>
        <v>0.64000000000000012</v>
      </c>
      <c r="BT68" s="76">
        <f t="shared" si="143"/>
        <v>0.8</v>
      </c>
      <c r="BU68" s="76">
        <f t="shared" si="143"/>
        <v>1</v>
      </c>
    </row>
    <row r="69" spans="23:74">
      <c r="W69">
        <f t="shared" si="140"/>
        <v>11.457998770285137</v>
      </c>
      <c r="X69">
        <f t="shared" si="103"/>
        <v>11.457998770285137</v>
      </c>
      <c r="Y69">
        <f t="shared" si="141"/>
        <v>11.418864958779684</v>
      </c>
      <c r="AA69">
        <f t="shared" si="139"/>
        <v>-3.9133811505452698E-2</v>
      </c>
      <c r="AB69">
        <f t="shared" si="99"/>
        <v>-3.9133811505452698E-2</v>
      </c>
      <c r="AC69">
        <v>2</v>
      </c>
      <c r="AN69">
        <v>1</v>
      </c>
      <c r="AO69">
        <f>AN36</f>
        <v>1</v>
      </c>
      <c r="AP69">
        <f t="shared" ref="AP69:BU77" si="144">AO36</f>
        <v>7.4139735823095992E-2</v>
      </c>
      <c r="AQ69">
        <f t="shared" si="144"/>
        <v>7.6565544047819817E-2</v>
      </c>
      <c r="AR69">
        <f t="shared" si="144"/>
        <v>7.7171996104000773E-2</v>
      </c>
      <c r="AS69">
        <f t="shared" si="144"/>
        <v>7.7930061174226975E-2</v>
      </c>
      <c r="AT69">
        <f t="shared" si="144"/>
        <v>7.8877642512009724E-2</v>
      </c>
      <c r="AU69">
        <f t="shared" si="144"/>
        <v>8.0062119184238154E-2</v>
      </c>
      <c r="AV69">
        <f t="shared" si="144"/>
        <v>8.154271502452369E-2</v>
      </c>
      <c r="AW69">
        <f t="shared" si="144"/>
        <v>8.3393459824880639E-2</v>
      </c>
      <c r="AX69">
        <f t="shared" si="144"/>
        <v>8.5706890825326773E-2</v>
      </c>
      <c r="AY69">
        <f t="shared" si="144"/>
        <v>8.8598679575884479E-2</v>
      </c>
      <c r="AZ69">
        <f t="shared" si="144"/>
        <v>9.221341551408159E-2</v>
      </c>
      <c r="BA69">
        <f t="shared" si="144"/>
        <v>9.6731835436827993E-2</v>
      </c>
      <c r="BB69">
        <f t="shared" si="144"/>
        <v>0.102379860340261</v>
      </c>
      <c r="BC69">
        <f t="shared" si="144"/>
        <v>0.10943989146955224</v>
      </c>
      <c r="BD69">
        <f t="shared" si="144"/>
        <v>0.11826493038116631</v>
      </c>
      <c r="BE69">
        <f t="shared" si="144"/>
        <v>0.12929622902068386</v>
      </c>
      <c r="BF69">
        <f t="shared" si="144"/>
        <v>7.3333333333333348E-2</v>
      </c>
      <c r="BG69">
        <f t="shared" si="144"/>
        <v>7.6039823494012726E-2</v>
      </c>
      <c r="BH69">
        <f t="shared" si="144"/>
        <v>7.6716446034182553E-2</v>
      </c>
      <c r="BI69">
        <f t="shared" si="144"/>
        <v>7.7562224209394875E-2</v>
      </c>
      <c r="BJ69">
        <f t="shared" si="144"/>
        <v>7.8619446928410261E-2</v>
      </c>
      <c r="BK69">
        <f t="shared" si="144"/>
        <v>7.9940975327179503E-2</v>
      </c>
      <c r="BL69">
        <f t="shared" si="144"/>
        <v>8.1592885825641046E-2</v>
      </c>
      <c r="BM69">
        <f t="shared" si="144"/>
        <v>8.3657773948717956E-2</v>
      </c>
      <c r="BN69">
        <f t="shared" si="144"/>
        <v>8.6238884102564112E-2</v>
      </c>
      <c r="BO69">
        <f t="shared" si="144"/>
        <v>8.9465271794871806E-2</v>
      </c>
      <c r="BP69">
        <f t="shared" si="144"/>
        <v>9.3498256410256428E-2</v>
      </c>
      <c r="BQ69">
        <f t="shared" si="144"/>
        <v>9.8539487179487184E-2</v>
      </c>
      <c r="BR69">
        <f t="shared" si="144"/>
        <v>0.10484102564102564</v>
      </c>
      <c r="BS69">
        <f t="shared" si="144"/>
        <v>0.11271794871794873</v>
      </c>
      <c r="BT69">
        <f t="shared" si="144"/>
        <v>0.12256410256410256</v>
      </c>
      <c r="BU69">
        <f t="shared" si="144"/>
        <v>0.13487179487179488</v>
      </c>
      <c r="BV69">
        <v>16</v>
      </c>
    </row>
    <row r="70" spans="23:74">
      <c r="W70">
        <f t="shared" si="140"/>
        <v>10.839964574182137</v>
      </c>
      <c r="X70">
        <f t="shared" si="103"/>
        <v>10.839964574182137</v>
      </c>
      <c r="Y70">
        <f t="shared" si="141"/>
        <v>10.809044603817199</v>
      </c>
      <c r="AA70">
        <f t="shared" si="139"/>
        <v>-3.0919970364937654E-2</v>
      </c>
      <c r="AB70">
        <f t="shared" si="99"/>
        <v>-3.0919970364937654E-2</v>
      </c>
      <c r="AC70">
        <v>2</v>
      </c>
      <c r="AN70">
        <v>2</v>
      </c>
      <c r="AO70">
        <f t="shared" ref="AO70:BD83" si="145">AN37</f>
        <v>1.25</v>
      </c>
      <c r="AP70">
        <f t="shared" si="145"/>
        <v>7.5721811444219411E-2</v>
      </c>
      <c r="AQ70">
        <f t="shared" si="145"/>
        <v>7.8754071725124206E-2</v>
      </c>
      <c r="AR70">
        <f t="shared" si="145"/>
        <v>7.9512136795350408E-2</v>
      </c>
      <c r="AS70">
        <f t="shared" si="145"/>
        <v>8.0459718133133143E-2</v>
      </c>
      <c r="AT70">
        <f t="shared" si="145"/>
        <v>8.1644194805361572E-2</v>
      </c>
      <c r="AU70">
        <f t="shared" si="145"/>
        <v>8.3124790645647123E-2</v>
      </c>
      <c r="AV70">
        <f t="shared" si="145"/>
        <v>8.4975535446004044E-2</v>
      </c>
      <c r="AW70">
        <f t="shared" si="145"/>
        <v>8.7288966446450206E-2</v>
      </c>
      <c r="AX70">
        <f t="shared" si="145"/>
        <v>9.0180755197007884E-2</v>
      </c>
      <c r="AY70">
        <f t="shared" si="145"/>
        <v>9.3795491135205009E-2</v>
      </c>
      <c r="AZ70">
        <f t="shared" si="145"/>
        <v>9.8313911057951425E-2</v>
      </c>
      <c r="BA70">
        <f t="shared" si="145"/>
        <v>0.10396193596138442</v>
      </c>
      <c r="BB70">
        <f t="shared" si="145"/>
        <v>0.11102196709067565</v>
      </c>
      <c r="BC70">
        <f t="shared" si="145"/>
        <v>0.11984700600228973</v>
      </c>
      <c r="BD70">
        <f t="shared" si="145"/>
        <v>0.1308783046418073</v>
      </c>
      <c r="BE70">
        <f t="shared" si="144"/>
        <v>0.14466742794120427</v>
      </c>
      <c r="BF70">
        <f t="shared" si="144"/>
        <v>7.5000000000000011E-2</v>
      </c>
      <c r="BG70">
        <f t="shared" si="144"/>
        <v>7.8270342277487595E-2</v>
      </c>
      <c r="BH70">
        <f t="shared" si="144"/>
        <v>7.9087927846859474E-2</v>
      </c>
      <c r="BI70">
        <f t="shared" si="144"/>
        <v>8.0109909808574381E-2</v>
      </c>
      <c r="BJ70">
        <f t="shared" si="144"/>
        <v>8.1387387260717953E-2</v>
      </c>
      <c r="BK70">
        <f t="shared" si="144"/>
        <v>8.2984234075897445E-2</v>
      </c>
      <c r="BL70">
        <f t="shared" si="144"/>
        <v>8.4980292594871817E-2</v>
      </c>
      <c r="BM70">
        <f t="shared" si="144"/>
        <v>8.7475365743589745E-2</v>
      </c>
      <c r="BN70">
        <f t="shared" si="144"/>
        <v>9.0594207179487185E-2</v>
      </c>
      <c r="BO70">
        <f t="shared" si="144"/>
        <v>9.4492758974358992E-2</v>
      </c>
      <c r="BP70">
        <f t="shared" si="144"/>
        <v>9.9365948717948752E-2</v>
      </c>
      <c r="BQ70">
        <f t="shared" si="144"/>
        <v>0.10545743589743591</v>
      </c>
      <c r="BR70">
        <f t="shared" si="144"/>
        <v>0.11307179487179489</v>
      </c>
      <c r="BS70">
        <f t="shared" si="144"/>
        <v>0.1225897435897436</v>
      </c>
      <c r="BT70">
        <f t="shared" si="144"/>
        <v>0.1344871794871795</v>
      </c>
      <c r="BU70">
        <f t="shared" si="144"/>
        <v>0.14935897435897436</v>
      </c>
      <c r="BV70">
        <v>17</v>
      </c>
    </row>
    <row r="71" spans="23:74">
      <c r="W71">
        <f t="shared" si="140"/>
        <v>10.155257688662546</v>
      </c>
      <c r="X71">
        <f t="shared" si="103"/>
        <v>10.155257688662546</v>
      </c>
      <c r="Y71">
        <f t="shared" si="141"/>
        <v>10.132632626027169</v>
      </c>
      <c r="AA71">
        <f t="shared" si="139"/>
        <v>-2.2625062635377446E-2</v>
      </c>
      <c r="AB71">
        <f t="shared" si="99"/>
        <v>-2.2625062635377446E-2</v>
      </c>
      <c r="AC71">
        <v>2</v>
      </c>
      <c r="AN71">
        <v>3</v>
      </c>
      <c r="AO71">
        <f t="shared" si="145"/>
        <v>1.5624999999999998</v>
      </c>
      <c r="AP71">
        <f t="shared" si="144"/>
        <v>7.7699405970623706E-2</v>
      </c>
      <c r="AQ71">
        <f t="shared" si="144"/>
        <v>8.1489731321754688E-2</v>
      </c>
      <c r="AR71">
        <f t="shared" si="144"/>
        <v>8.2437312659537423E-2</v>
      </c>
      <c r="AS71">
        <f t="shared" si="144"/>
        <v>8.3621789331765867E-2</v>
      </c>
      <c r="AT71">
        <f t="shared" si="144"/>
        <v>8.5102385172051404E-2</v>
      </c>
      <c r="AU71">
        <f t="shared" si="144"/>
        <v>8.6953129972408325E-2</v>
      </c>
      <c r="AV71">
        <f t="shared" si="144"/>
        <v>8.9266560972854486E-2</v>
      </c>
      <c r="AW71">
        <f t="shared" si="144"/>
        <v>9.2158349723412178E-2</v>
      </c>
      <c r="AX71">
        <f t="shared" si="144"/>
        <v>9.5773085661609289E-2</v>
      </c>
      <c r="AY71">
        <f t="shared" si="144"/>
        <v>0.10029150558435569</v>
      </c>
      <c r="AZ71">
        <f t="shared" si="144"/>
        <v>0.10593953048778869</v>
      </c>
      <c r="BA71">
        <f t="shared" si="144"/>
        <v>0.11299956161707994</v>
      </c>
      <c r="BB71">
        <f t="shared" si="144"/>
        <v>0.12182460052869401</v>
      </c>
      <c r="BC71">
        <f t="shared" si="144"/>
        <v>0.13285589916821158</v>
      </c>
      <c r="BD71">
        <f t="shared" si="144"/>
        <v>0.14664502246760855</v>
      </c>
      <c r="BE71">
        <f t="shared" si="144"/>
        <v>0.16388142659185476</v>
      </c>
      <c r="BF71">
        <f t="shared" si="144"/>
        <v>7.7083333333333323E-2</v>
      </c>
      <c r="BG71">
        <f t="shared" si="144"/>
        <v>8.1058490756831178E-2</v>
      </c>
      <c r="BH71">
        <f t="shared" si="144"/>
        <v>8.2052280112705642E-2</v>
      </c>
      <c r="BI71">
        <f t="shared" si="144"/>
        <v>8.3294516807548721E-2</v>
      </c>
      <c r="BJ71">
        <f t="shared" si="144"/>
        <v>8.4847312676102557E-2</v>
      </c>
      <c r="BK71">
        <f t="shared" si="144"/>
        <v>8.6788307511794879E-2</v>
      </c>
      <c r="BL71">
        <f t="shared" si="144"/>
        <v>8.9214551056410268E-2</v>
      </c>
      <c r="BM71">
        <f t="shared" si="144"/>
        <v>9.2247355487179494E-2</v>
      </c>
      <c r="BN71">
        <f t="shared" si="144"/>
        <v>9.6038361025641034E-2</v>
      </c>
      <c r="BO71">
        <f t="shared" si="144"/>
        <v>0.10077711794871796</v>
      </c>
      <c r="BP71">
        <f t="shared" si="144"/>
        <v>0.10670056410256414</v>
      </c>
      <c r="BQ71">
        <f t="shared" si="144"/>
        <v>0.1141048717948718</v>
      </c>
      <c r="BR71">
        <f t="shared" si="144"/>
        <v>0.12336025641025641</v>
      </c>
      <c r="BS71">
        <f t="shared" si="144"/>
        <v>0.13492948717948716</v>
      </c>
      <c r="BT71">
        <f t="shared" si="144"/>
        <v>0.14939102564102563</v>
      </c>
      <c r="BU71">
        <f t="shared" si="144"/>
        <v>0.16746794871794868</v>
      </c>
      <c r="BV71">
        <v>18</v>
      </c>
    </row>
    <row r="72" spans="23:74">
      <c r="W72">
        <f t="shared" si="140"/>
        <v>9.4121120488597505</v>
      </c>
      <c r="X72">
        <f t="shared" si="103"/>
        <v>9.4121120488597505</v>
      </c>
      <c r="Y72">
        <f t="shared" si="141"/>
        <v>9.3975304080857232</v>
      </c>
      <c r="AA72">
        <f t="shared" si="139"/>
        <v>-1.4581640774027349E-2</v>
      </c>
      <c r="AB72">
        <f t="shared" si="99"/>
        <v>-1.4581640774027349E-2</v>
      </c>
      <c r="AC72">
        <v>2</v>
      </c>
      <c r="AN72">
        <v>4</v>
      </c>
      <c r="AO72">
        <f t="shared" si="145"/>
        <v>1.9531249999999996</v>
      </c>
      <c r="AP72">
        <f t="shared" si="144"/>
        <v>8.017139912862907E-2</v>
      </c>
      <c r="AQ72">
        <f t="shared" si="144"/>
        <v>8.4909305817542788E-2</v>
      </c>
      <c r="AR72">
        <f t="shared" si="144"/>
        <v>8.6093782489771217E-2</v>
      </c>
      <c r="AS72">
        <f t="shared" si="144"/>
        <v>8.7574378330056754E-2</v>
      </c>
      <c r="AT72">
        <f t="shared" si="144"/>
        <v>8.9425123130413689E-2</v>
      </c>
      <c r="AU72">
        <f t="shared" si="144"/>
        <v>9.1738554130859837E-2</v>
      </c>
      <c r="AV72">
        <f t="shared" si="144"/>
        <v>9.4630342881417528E-2</v>
      </c>
      <c r="AW72">
        <f t="shared" si="144"/>
        <v>9.8245078819614653E-2</v>
      </c>
      <c r="AX72">
        <f t="shared" si="144"/>
        <v>0.10276349874236106</v>
      </c>
      <c r="AY72">
        <f t="shared" si="144"/>
        <v>0.10841152364579405</v>
      </c>
      <c r="AZ72">
        <f t="shared" si="144"/>
        <v>0.11547155477508529</v>
      </c>
      <c r="BA72">
        <f t="shared" si="144"/>
        <v>0.12429659368669935</v>
      </c>
      <c r="BB72">
        <f t="shared" si="144"/>
        <v>0.13532789232621695</v>
      </c>
      <c r="BC72">
        <f t="shared" si="144"/>
        <v>0.14911701562561389</v>
      </c>
      <c r="BD72">
        <f t="shared" si="144"/>
        <v>0.16635341974986009</v>
      </c>
      <c r="BE72">
        <f t="shared" si="144"/>
        <v>0.18789892490516785</v>
      </c>
      <c r="BF72">
        <f t="shared" si="144"/>
        <v>7.9687499999999994E-2</v>
      </c>
      <c r="BG72">
        <f t="shared" si="144"/>
        <v>8.4543676356010664E-2</v>
      </c>
      <c r="BH72">
        <f t="shared" si="144"/>
        <v>8.5757720445013327E-2</v>
      </c>
      <c r="BI72">
        <f t="shared" si="144"/>
        <v>8.7275275556266671E-2</v>
      </c>
      <c r="BJ72">
        <f t="shared" si="144"/>
        <v>8.9172219445333337E-2</v>
      </c>
      <c r="BK72">
        <f t="shared" si="144"/>
        <v>9.1543399306666662E-2</v>
      </c>
      <c r="BL72">
        <f t="shared" si="144"/>
        <v>9.4507374133333336E-2</v>
      </c>
      <c r="BM72">
        <f t="shared" si="144"/>
        <v>9.821234266666666E-2</v>
      </c>
      <c r="BN72">
        <f t="shared" si="144"/>
        <v>0.10284355333333332</v>
      </c>
      <c r="BO72">
        <f t="shared" si="144"/>
        <v>0.10863256666666668</v>
      </c>
      <c r="BP72">
        <f t="shared" si="144"/>
        <v>0.11586883333333335</v>
      </c>
      <c r="BQ72">
        <f t="shared" si="144"/>
        <v>0.12491416666666669</v>
      </c>
      <c r="BR72">
        <f t="shared" si="144"/>
        <v>0.13622083333333332</v>
      </c>
      <c r="BS72">
        <f t="shared" si="144"/>
        <v>0.15035416666666665</v>
      </c>
      <c r="BT72">
        <f t="shared" si="144"/>
        <v>0.16802083333333331</v>
      </c>
      <c r="BU72">
        <f t="shared" si="144"/>
        <v>0.1901041666666666</v>
      </c>
      <c r="BV72">
        <v>19</v>
      </c>
    </row>
    <row r="73" spans="23:74">
      <c r="W73">
        <f t="shared" si="140"/>
        <v>8.6233117175415082</v>
      </c>
      <c r="X73">
        <f t="shared" si="103"/>
        <v>8.6233117175415082</v>
      </c>
      <c r="Y73">
        <f t="shared" si="141"/>
        <v>8.6161727930304117</v>
      </c>
      <c r="AA73">
        <f t="shared" si="139"/>
        <v>-7.1389245110964339E-3</v>
      </c>
      <c r="AB73">
        <f t="shared" si="99"/>
        <v>-7.1389245110964339E-3</v>
      </c>
      <c r="AC73">
        <v>2</v>
      </c>
      <c r="AN73">
        <v>5</v>
      </c>
      <c r="AO73">
        <f t="shared" si="145"/>
        <v>2.4414062499999991</v>
      </c>
      <c r="AP73">
        <f t="shared" si="144"/>
        <v>8.3261390576135741E-2</v>
      </c>
      <c r="AQ73">
        <f t="shared" si="144"/>
        <v>8.9183773937277902E-2</v>
      </c>
      <c r="AR73">
        <f t="shared" si="144"/>
        <v>9.0664369777563439E-2</v>
      </c>
      <c r="AS73">
        <f t="shared" si="144"/>
        <v>9.251511457792036E-2</v>
      </c>
      <c r="AT73">
        <f t="shared" si="144"/>
        <v>9.4828545578366522E-2</v>
      </c>
      <c r="AU73">
        <f t="shared" si="144"/>
        <v>9.7720334328924213E-2</v>
      </c>
      <c r="AV73">
        <f t="shared" si="144"/>
        <v>0.10133507026712134</v>
      </c>
      <c r="AW73">
        <f t="shared" si="144"/>
        <v>0.10585349018986774</v>
      </c>
      <c r="AX73">
        <f t="shared" si="144"/>
        <v>0.11150151509330074</v>
      </c>
      <c r="AY73">
        <f t="shared" si="144"/>
        <v>0.11856154622259199</v>
      </c>
      <c r="AZ73">
        <f t="shared" si="144"/>
        <v>0.12738658513420603</v>
      </c>
      <c r="BA73">
        <f t="shared" si="144"/>
        <v>0.1384178837737236</v>
      </c>
      <c r="BB73">
        <f t="shared" si="144"/>
        <v>0.15220700707312057</v>
      </c>
      <c r="BC73">
        <f t="shared" si="144"/>
        <v>0.16944341119736678</v>
      </c>
      <c r="BD73">
        <f t="shared" si="144"/>
        <v>0.19098891635267454</v>
      </c>
      <c r="BE73">
        <f t="shared" si="144"/>
        <v>0.21792079779680923</v>
      </c>
      <c r="BF73">
        <f t="shared" si="144"/>
        <v>8.2942708333333337E-2</v>
      </c>
      <c r="BG73">
        <f t="shared" si="144"/>
        <v>8.8900158354985034E-2</v>
      </c>
      <c r="BH73">
        <f t="shared" si="144"/>
        <v>9.0389520860397934E-2</v>
      </c>
      <c r="BI73">
        <f t="shared" si="144"/>
        <v>9.2251223992164094E-2</v>
      </c>
      <c r="BJ73">
        <f t="shared" si="144"/>
        <v>9.457835290687179E-2</v>
      </c>
      <c r="BK73">
        <f t="shared" si="144"/>
        <v>9.7487264050256428E-2</v>
      </c>
      <c r="BL73">
        <f t="shared" si="144"/>
        <v>0.10112340297948719</v>
      </c>
      <c r="BM73">
        <f t="shared" si="144"/>
        <v>0.10566857664102565</v>
      </c>
      <c r="BN73">
        <f t="shared" si="144"/>
        <v>0.11135004371794872</v>
      </c>
      <c r="BO73">
        <f t="shared" si="144"/>
        <v>0.11845187756410258</v>
      </c>
      <c r="BP73">
        <f t="shared" si="144"/>
        <v>0.12732916987179488</v>
      </c>
      <c r="BQ73">
        <f t="shared" si="144"/>
        <v>0.13842578525641025</v>
      </c>
      <c r="BR73">
        <f t="shared" si="144"/>
        <v>0.15229655448717946</v>
      </c>
      <c r="BS73">
        <f t="shared" si="144"/>
        <v>0.16963501602564099</v>
      </c>
      <c r="BT73">
        <f t="shared" si="144"/>
        <v>0.19130809294871795</v>
      </c>
      <c r="BU73">
        <f t="shared" si="144"/>
        <v>0.21839943910256404</v>
      </c>
      <c r="BV73">
        <v>20</v>
      </c>
    </row>
    <row r="74" spans="23:74">
      <c r="W74">
        <f t="shared" si="140"/>
        <v>7.8056066816448073</v>
      </c>
      <c r="X74">
        <f t="shared" si="103"/>
        <v>7.8056066816448073</v>
      </c>
      <c r="Y74">
        <f t="shared" si="141"/>
        <v>7.8049904336810645</v>
      </c>
      <c r="AA74">
        <f t="shared" si="139"/>
        <v>-6.1624796374282198E-4</v>
      </c>
      <c r="AB74">
        <f t="shared" si="99"/>
        <v>-6.1624796374282198E-4</v>
      </c>
      <c r="AC74">
        <v>2</v>
      </c>
      <c r="AN74">
        <v>6</v>
      </c>
      <c r="AO74">
        <f t="shared" si="145"/>
        <v>3.0517578124999987</v>
      </c>
      <c r="AP74">
        <f t="shared" si="144"/>
        <v>8.7123879885519104E-2</v>
      </c>
      <c r="AQ74">
        <f t="shared" si="144"/>
        <v>9.4526859086946816E-2</v>
      </c>
      <c r="AR74">
        <f t="shared" si="144"/>
        <v>9.6377603887303723E-2</v>
      </c>
      <c r="AS74">
        <f t="shared" si="144"/>
        <v>9.8691034887749884E-2</v>
      </c>
      <c r="AT74">
        <f t="shared" si="144"/>
        <v>0.10158282363830758</v>
      </c>
      <c r="AU74">
        <f t="shared" si="144"/>
        <v>0.1051975595765047</v>
      </c>
      <c r="AV74">
        <f t="shared" si="144"/>
        <v>0.1097159794992511</v>
      </c>
      <c r="AW74">
        <f t="shared" si="144"/>
        <v>0.11536400440268411</v>
      </c>
      <c r="AX74">
        <f t="shared" si="144"/>
        <v>0.12242403553197535</v>
      </c>
      <c r="AY74">
        <f t="shared" si="144"/>
        <v>0.13124907444358938</v>
      </c>
      <c r="AZ74">
        <f t="shared" si="144"/>
        <v>0.14228037308310698</v>
      </c>
      <c r="BA74">
        <f t="shared" si="144"/>
        <v>0.15606949638250395</v>
      </c>
      <c r="BB74">
        <f t="shared" si="144"/>
        <v>0.17330590050675013</v>
      </c>
      <c r="BC74">
        <f t="shared" si="144"/>
        <v>0.19485140566205791</v>
      </c>
      <c r="BD74">
        <f t="shared" si="144"/>
        <v>0.22178328710619258</v>
      </c>
      <c r="BE74">
        <f t="shared" si="144"/>
        <v>0.25544813891136098</v>
      </c>
      <c r="BF74">
        <f t="shared" si="144"/>
        <v>8.7011718749999994E-2</v>
      </c>
      <c r="BG74">
        <f t="shared" si="144"/>
        <v>9.434576085370297E-2</v>
      </c>
      <c r="BH74">
        <f t="shared" si="144"/>
        <v>9.61792713796287E-2</v>
      </c>
      <c r="BI74">
        <f t="shared" si="144"/>
        <v>9.8471159537035891E-2</v>
      </c>
      <c r="BJ74">
        <f t="shared" si="144"/>
        <v>0.10133601973379487</v>
      </c>
      <c r="BK74">
        <f t="shared" si="144"/>
        <v>0.10491709497974358</v>
      </c>
      <c r="BL74">
        <f t="shared" si="144"/>
        <v>0.10939343903717949</v>
      </c>
      <c r="BM74">
        <f t="shared" si="144"/>
        <v>0.11498886910897434</v>
      </c>
      <c r="BN74">
        <f t="shared" si="144"/>
        <v>0.12198315669871794</v>
      </c>
      <c r="BO74">
        <f t="shared" si="144"/>
        <v>0.13072601618589744</v>
      </c>
      <c r="BP74">
        <f t="shared" si="144"/>
        <v>0.14165459054487178</v>
      </c>
      <c r="BQ74">
        <f t="shared" si="144"/>
        <v>0.15531530849358974</v>
      </c>
      <c r="BR74">
        <f t="shared" si="144"/>
        <v>0.17239120592948712</v>
      </c>
      <c r="BS74">
        <f t="shared" si="144"/>
        <v>0.19373607772435894</v>
      </c>
      <c r="BT74">
        <f t="shared" si="144"/>
        <v>0.22041716746794868</v>
      </c>
      <c r="BU74">
        <f t="shared" si="144"/>
        <v>0.25376852964743579</v>
      </c>
      <c r="BV74">
        <v>21</v>
      </c>
    </row>
    <row r="75" spans="23:74">
      <c r="W75">
        <f t="shared" si="140"/>
        <v>6.9784435482879159</v>
      </c>
      <c r="X75">
        <f t="shared" si="103"/>
        <v>6.9784435482879159</v>
      </c>
      <c r="Y75">
        <f t="shared" si="141"/>
        <v>6.983187285920204</v>
      </c>
      <c r="AA75">
        <f t="shared" si="139"/>
        <v>4.7437376322880809E-3</v>
      </c>
      <c r="AB75">
        <f t="shared" si="99"/>
        <v>4.7437376322880809E-3</v>
      </c>
      <c r="AC75">
        <v>2</v>
      </c>
      <c r="AN75">
        <v>7</v>
      </c>
      <c r="AO75">
        <f t="shared" si="145"/>
        <v>3.8146972656249987</v>
      </c>
      <c r="AP75">
        <f t="shared" si="144"/>
        <v>9.1951991522248311E-2</v>
      </c>
      <c r="AQ75">
        <f t="shared" si="144"/>
        <v>0.10120571552403294</v>
      </c>
      <c r="AR75">
        <f t="shared" si="144"/>
        <v>0.10351914652447908</v>
      </c>
      <c r="AS75">
        <f t="shared" si="144"/>
        <v>0.1064109352750368</v>
      </c>
      <c r="AT75">
        <f t="shared" si="144"/>
        <v>0.11002567121323391</v>
      </c>
      <c r="AU75">
        <f t="shared" si="144"/>
        <v>0.11454409113598031</v>
      </c>
      <c r="AV75">
        <f t="shared" si="144"/>
        <v>0.12019211603941331</v>
      </c>
      <c r="AW75">
        <f t="shared" si="144"/>
        <v>0.12725214716870456</v>
      </c>
      <c r="AX75">
        <f t="shared" si="144"/>
        <v>0.1360771860803186</v>
      </c>
      <c r="AY75">
        <f t="shared" si="144"/>
        <v>0.14710848471983617</v>
      </c>
      <c r="AZ75">
        <f t="shared" si="144"/>
        <v>0.16089760801923317</v>
      </c>
      <c r="BA75">
        <f t="shared" si="144"/>
        <v>0.17813401214347938</v>
      </c>
      <c r="BB75">
        <f t="shared" si="144"/>
        <v>0.19967951729878711</v>
      </c>
      <c r="BC75">
        <f t="shared" si="144"/>
        <v>0.22661139874292185</v>
      </c>
      <c r="BD75">
        <f t="shared" si="144"/>
        <v>0.26027625054809017</v>
      </c>
      <c r="BE75">
        <f t="shared" si="144"/>
        <v>0.30235731530455068</v>
      </c>
      <c r="BF75">
        <f t="shared" si="144"/>
        <v>9.2097981770833337E-2</v>
      </c>
      <c r="BG75">
        <f t="shared" si="144"/>
        <v>0.10115276397710042</v>
      </c>
      <c r="BH75">
        <f t="shared" si="144"/>
        <v>0.10341645952866717</v>
      </c>
      <c r="BI75">
        <f t="shared" si="144"/>
        <v>0.10624607896812566</v>
      </c>
      <c r="BJ75">
        <f t="shared" si="144"/>
        <v>0.10978310326744871</v>
      </c>
      <c r="BK75">
        <f t="shared" si="144"/>
        <v>0.11420438364160257</v>
      </c>
      <c r="BL75">
        <f t="shared" si="144"/>
        <v>0.11973098410929488</v>
      </c>
      <c r="BM75">
        <f t="shared" si="144"/>
        <v>0.12663923469391025</v>
      </c>
      <c r="BN75">
        <f t="shared" si="144"/>
        <v>0.13527454792467949</v>
      </c>
      <c r="BO75">
        <f t="shared" si="144"/>
        <v>0.14606868946314103</v>
      </c>
      <c r="BP75">
        <f t="shared" si="144"/>
        <v>0.15956136638621796</v>
      </c>
      <c r="BQ75">
        <f t="shared" si="144"/>
        <v>0.1764272125400641</v>
      </c>
      <c r="BR75">
        <f t="shared" si="144"/>
        <v>0.19750952023237175</v>
      </c>
      <c r="BS75">
        <f t="shared" si="144"/>
        <v>0.22386240484775638</v>
      </c>
      <c r="BT75">
        <f t="shared" si="144"/>
        <v>0.25680351061698709</v>
      </c>
      <c r="BU75">
        <f t="shared" si="144"/>
        <v>0.29797989282852561</v>
      </c>
      <c r="BV75">
        <v>22</v>
      </c>
    </row>
    <row r="76" spans="23:74">
      <c r="W76">
        <f t="shared" si="140"/>
        <v>6.1621824956119173</v>
      </c>
      <c r="X76">
        <f t="shared" si="103"/>
        <v>6.1621824956119173</v>
      </c>
      <c r="Y76">
        <f t="shared" si="141"/>
        <v>6.1709920706365393</v>
      </c>
      <c r="AA76">
        <f t="shared" si="139"/>
        <v>8.8095750246219851E-3</v>
      </c>
      <c r="AB76">
        <f t="shared" si="99"/>
        <v>8.8095750246219851E-3</v>
      </c>
      <c r="AC76">
        <v>2</v>
      </c>
      <c r="AN76">
        <v>8</v>
      </c>
      <c r="AO76">
        <f t="shared" si="145"/>
        <v>4.7683715820312473</v>
      </c>
      <c r="AP76">
        <f t="shared" si="144"/>
        <v>9.798713106815983E-2</v>
      </c>
      <c r="AQ76">
        <f t="shared" si="144"/>
        <v>0.10955428607039062</v>
      </c>
      <c r="AR76">
        <f t="shared" si="144"/>
        <v>0.1124460748209483</v>
      </c>
      <c r="AS76">
        <f t="shared" si="144"/>
        <v>0.11606081075914541</v>
      </c>
      <c r="AT76">
        <f t="shared" si="144"/>
        <v>0.12057923068189182</v>
      </c>
      <c r="AU76">
        <f t="shared" si="144"/>
        <v>0.12622725558532483</v>
      </c>
      <c r="AV76">
        <f t="shared" si="144"/>
        <v>0.13328728671461607</v>
      </c>
      <c r="AW76">
        <f t="shared" si="144"/>
        <v>0.14211232562623013</v>
      </c>
      <c r="AX76">
        <f t="shared" si="144"/>
        <v>0.15314362426574768</v>
      </c>
      <c r="AY76">
        <f t="shared" si="144"/>
        <v>0.16693274756514467</v>
      </c>
      <c r="AZ76">
        <f t="shared" si="144"/>
        <v>0.18416915168939085</v>
      </c>
      <c r="BA76">
        <f t="shared" si="144"/>
        <v>0.20571465684469861</v>
      </c>
      <c r="BB76">
        <f t="shared" si="144"/>
        <v>0.23264653828883336</v>
      </c>
      <c r="BC76">
        <f t="shared" si="144"/>
        <v>0.26631139009400168</v>
      </c>
      <c r="BD76">
        <f t="shared" si="144"/>
        <v>0.30839245485046213</v>
      </c>
      <c r="BE76">
        <f t="shared" si="144"/>
        <v>0.36099378579603775</v>
      </c>
      <c r="BF76">
        <f t="shared" si="144"/>
        <v>9.8455810546874981E-2</v>
      </c>
      <c r="BG76">
        <f t="shared" si="144"/>
        <v>0.10966151788134719</v>
      </c>
      <c r="BH76">
        <f t="shared" si="144"/>
        <v>0.11246294471496525</v>
      </c>
      <c r="BI76">
        <f t="shared" si="144"/>
        <v>0.11596472825698784</v>
      </c>
      <c r="BJ76">
        <f t="shared" si="144"/>
        <v>0.12034195768451603</v>
      </c>
      <c r="BK76">
        <f t="shared" si="144"/>
        <v>0.12581349446892626</v>
      </c>
      <c r="BL76">
        <f t="shared" si="144"/>
        <v>0.13265291544943911</v>
      </c>
      <c r="BM76">
        <f t="shared" si="144"/>
        <v>0.14120219167508011</v>
      </c>
      <c r="BN76">
        <f t="shared" si="144"/>
        <v>0.1518887869571314</v>
      </c>
      <c r="BO76">
        <f t="shared" si="144"/>
        <v>0.16524703105969551</v>
      </c>
      <c r="BP76">
        <f t="shared" si="144"/>
        <v>0.18194483618790064</v>
      </c>
      <c r="BQ76">
        <f t="shared" si="144"/>
        <v>0.20281709259815703</v>
      </c>
      <c r="BR76">
        <f t="shared" si="144"/>
        <v>0.22890741311097748</v>
      </c>
      <c r="BS76">
        <f t="shared" si="144"/>
        <v>0.26152031375200319</v>
      </c>
      <c r="BT76">
        <f t="shared" si="144"/>
        <v>0.30228643955328516</v>
      </c>
      <c r="BU76">
        <f t="shared" si="144"/>
        <v>0.35324409680488766</v>
      </c>
      <c r="BV76">
        <v>23</v>
      </c>
    </row>
    <row r="77" spans="23:74">
      <c r="W77">
        <f t="shared" si="140"/>
        <v>5.3761320065854017</v>
      </c>
      <c r="X77">
        <f t="shared" si="103"/>
        <v>5.3761320065854017</v>
      </c>
      <c r="Y77">
        <f t="shared" si="141"/>
        <v>5.38770562949155</v>
      </c>
      <c r="AA77">
        <f t="shared" si="139"/>
        <v>1.1573622906148273E-2</v>
      </c>
      <c r="AB77">
        <f t="shared" si="99"/>
        <v>1.1573622906148273E-2</v>
      </c>
      <c r="AC77">
        <v>2</v>
      </c>
      <c r="AN77">
        <v>9</v>
      </c>
      <c r="AO77">
        <f t="shared" si="145"/>
        <v>5.9604644775390598</v>
      </c>
      <c r="AP77">
        <f t="shared" si="144"/>
        <v>0.10553105550054921</v>
      </c>
      <c r="AQ77">
        <f t="shared" si="144"/>
        <v>0.11998999925333768</v>
      </c>
      <c r="AR77">
        <f t="shared" si="144"/>
        <v>0.1236047351915348</v>
      </c>
      <c r="AS77">
        <f t="shared" si="144"/>
        <v>0.12812315511428121</v>
      </c>
      <c r="AT77">
        <f t="shared" si="144"/>
        <v>0.13377118001771421</v>
      </c>
      <c r="AU77">
        <f t="shared" si="144"/>
        <v>0.14083121114700545</v>
      </c>
      <c r="AV77">
        <f t="shared" si="144"/>
        <v>0.14965625005861949</v>
      </c>
      <c r="AW77">
        <f t="shared" si="144"/>
        <v>0.16068754869813709</v>
      </c>
      <c r="AX77">
        <f t="shared" si="144"/>
        <v>0.17447667199753406</v>
      </c>
      <c r="AY77">
        <f t="shared" si="144"/>
        <v>0.19171307612178023</v>
      </c>
      <c r="AZ77">
        <f t="shared" si="144"/>
        <v>0.21325858127708802</v>
      </c>
      <c r="BA77">
        <f t="shared" si="144"/>
        <v>0.24019046272122271</v>
      </c>
      <c r="BB77">
        <f t="shared" si="144"/>
        <v>0.27385531452639106</v>
      </c>
      <c r="BC77">
        <f t="shared" si="144"/>
        <v>0.31593637928285151</v>
      </c>
      <c r="BD77">
        <f t="shared" ref="AP77:BU83" si="146">BC44</f>
        <v>0.36853771022842707</v>
      </c>
      <c r="BE77">
        <f t="shared" si="146"/>
        <v>0.43428937391039663</v>
      </c>
      <c r="BF77">
        <f t="shared" si="146"/>
        <v>0.10640309651692707</v>
      </c>
      <c r="BG77">
        <f t="shared" si="146"/>
        <v>0.12029746026165569</v>
      </c>
      <c r="BH77">
        <f t="shared" si="146"/>
        <v>0.12377105119783784</v>
      </c>
      <c r="BI77">
        <f t="shared" si="146"/>
        <v>0.12811303986806555</v>
      </c>
      <c r="BJ77">
        <f t="shared" si="146"/>
        <v>0.13354052570585018</v>
      </c>
      <c r="BK77">
        <f t="shared" si="146"/>
        <v>0.14032488300308091</v>
      </c>
      <c r="BL77">
        <f t="shared" si="146"/>
        <v>0.14880532962461937</v>
      </c>
      <c r="BM77">
        <f t="shared" si="146"/>
        <v>0.15940588790154245</v>
      </c>
      <c r="BN77">
        <f t="shared" si="146"/>
        <v>0.17265658574769627</v>
      </c>
      <c r="BO77">
        <f t="shared" si="146"/>
        <v>0.1892199580553886</v>
      </c>
      <c r="BP77">
        <f t="shared" si="146"/>
        <v>0.20992417344000402</v>
      </c>
      <c r="BQ77">
        <f t="shared" si="146"/>
        <v>0.23580444267077319</v>
      </c>
      <c r="BR77">
        <f t="shared" si="146"/>
        <v>0.26815477920923469</v>
      </c>
      <c r="BS77">
        <f t="shared" si="146"/>
        <v>0.30859269988231164</v>
      </c>
      <c r="BT77">
        <f t="shared" si="146"/>
        <v>0.35914010072365771</v>
      </c>
      <c r="BU77">
        <f t="shared" si="146"/>
        <v>0.42232435177534039</v>
      </c>
      <c r="BV77">
        <v>24</v>
      </c>
    </row>
    <row r="78" spans="23:74">
      <c r="W78">
        <f t="shared" si="140"/>
        <v>4.636793017949941</v>
      </c>
      <c r="X78">
        <f t="shared" si="103"/>
        <v>4.636793017949941</v>
      </c>
      <c r="Y78">
        <f t="shared" si="141"/>
        <v>4.6499333087522112</v>
      </c>
      <c r="AA78">
        <f t="shared" si="139"/>
        <v>1.3140290802270194E-2</v>
      </c>
      <c r="AB78">
        <f t="shared" si="99"/>
        <v>1.3140290802270194E-2</v>
      </c>
      <c r="AC78">
        <v>2</v>
      </c>
      <c r="AN78">
        <v>10</v>
      </c>
      <c r="AO78">
        <f t="shared" si="145"/>
        <v>7.4505805969238246</v>
      </c>
      <c r="AP78">
        <f t="shared" si="146"/>
        <v>0.11496096104103594</v>
      </c>
      <c r="AQ78">
        <f t="shared" si="146"/>
        <v>0.13303464073202154</v>
      </c>
      <c r="AR78">
        <f t="shared" si="146"/>
        <v>0.13755306065476794</v>
      </c>
      <c r="AS78">
        <f t="shared" si="146"/>
        <v>0.14320108555820091</v>
      </c>
      <c r="AT78">
        <f t="shared" si="146"/>
        <v>0.15026111668749217</v>
      </c>
      <c r="AU78">
        <f t="shared" si="146"/>
        <v>0.15908615559910624</v>
      </c>
      <c r="AV78">
        <f t="shared" si="146"/>
        <v>0.17011745423862379</v>
      </c>
      <c r="AW78">
        <f t="shared" si="146"/>
        <v>0.18390657753802081</v>
      </c>
      <c r="AX78">
        <f t="shared" si="146"/>
        <v>0.20114298166226699</v>
      </c>
      <c r="AY78">
        <f t="shared" si="146"/>
        <v>0.22268848681757475</v>
      </c>
      <c r="AZ78">
        <f t="shared" si="146"/>
        <v>0.24962036826170944</v>
      </c>
      <c r="BA78">
        <f t="shared" si="146"/>
        <v>0.28328522006687784</v>
      </c>
      <c r="BB78">
        <f t="shared" si="146"/>
        <v>0.32536628482333829</v>
      </c>
      <c r="BC78">
        <f t="shared" si="146"/>
        <v>0.37796761576891386</v>
      </c>
      <c r="BD78">
        <f t="shared" si="146"/>
        <v>0.4437192794508833</v>
      </c>
      <c r="BE78">
        <f t="shared" si="146"/>
        <v>0.52590885905334517</v>
      </c>
      <c r="BF78">
        <f t="shared" si="146"/>
        <v>0.11633720397949217</v>
      </c>
      <c r="BG78">
        <f t="shared" si="146"/>
        <v>0.13359238823704131</v>
      </c>
      <c r="BH78">
        <f t="shared" si="146"/>
        <v>0.13790618430142856</v>
      </c>
      <c r="BI78">
        <f t="shared" si="146"/>
        <v>0.14329842938191267</v>
      </c>
      <c r="BJ78">
        <f t="shared" si="146"/>
        <v>0.1500387357325178</v>
      </c>
      <c r="BK78">
        <f t="shared" si="146"/>
        <v>0.1584641186707742</v>
      </c>
      <c r="BL78">
        <f t="shared" si="146"/>
        <v>0.16899584734359471</v>
      </c>
      <c r="BM78">
        <f t="shared" si="146"/>
        <v>0.18216050818462037</v>
      </c>
      <c r="BN78">
        <f t="shared" si="146"/>
        <v>0.19861633423590239</v>
      </c>
      <c r="BO78">
        <f t="shared" si="146"/>
        <v>0.21918611680000497</v>
      </c>
      <c r="BP78">
        <f t="shared" si="146"/>
        <v>0.24489834500513316</v>
      </c>
      <c r="BQ78">
        <f t="shared" si="146"/>
        <v>0.27703863026154341</v>
      </c>
      <c r="BR78">
        <f t="shared" si="146"/>
        <v>0.31721398683205615</v>
      </c>
      <c r="BS78">
        <f t="shared" si="146"/>
        <v>0.36743318254519719</v>
      </c>
      <c r="BT78">
        <f t="shared" si="146"/>
        <v>0.43020717718662349</v>
      </c>
      <c r="BU78">
        <f t="shared" si="146"/>
        <v>0.5086746704884062</v>
      </c>
      <c r="BV78">
        <v>25</v>
      </c>
    </row>
    <row r="79" spans="23:74">
      <c r="W79">
        <f t="shared" si="140"/>
        <v>3.9566351810565759</v>
      </c>
      <c r="X79">
        <f t="shared" si="103"/>
        <v>3.9566351810565759</v>
      </c>
      <c r="Y79">
        <f t="shared" si="141"/>
        <v>3.9703304912318371</v>
      </c>
      <c r="AA79">
        <f t="shared" si="139"/>
        <v>1.3695310175261266E-2</v>
      </c>
      <c r="AB79">
        <f t="shared" si="99"/>
        <v>1.3695310175261266E-2</v>
      </c>
      <c r="AC79">
        <v>2</v>
      </c>
      <c r="AN79">
        <v>11</v>
      </c>
      <c r="AO79">
        <f t="shared" si="145"/>
        <v>9.3132257461547798</v>
      </c>
      <c r="AP79">
        <f t="shared" si="146"/>
        <v>0.12674834296664433</v>
      </c>
      <c r="AQ79">
        <f t="shared" si="146"/>
        <v>0.14934044258037635</v>
      </c>
      <c r="AR79">
        <f t="shared" si="146"/>
        <v>0.15498846748380934</v>
      </c>
      <c r="AS79">
        <f t="shared" si="146"/>
        <v>0.16204849861310058</v>
      </c>
      <c r="AT79">
        <f t="shared" si="146"/>
        <v>0.17087353752471465</v>
      </c>
      <c r="AU79">
        <f t="shared" si="146"/>
        <v>0.18190483616423223</v>
      </c>
      <c r="AV79">
        <f t="shared" si="146"/>
        <v>0.19569395946362919</v>
      </c>
      <c r="AW79">
        <f t="shared" si="146"/>
        <v>0.2129303635878754</v>
      </c>
      <c r="AX79">
        <f t="shared" si="146"/>
        <v>0.23447586874318313</v>
      </c>
      <c r="AY79">
        <f t="shared" si="146"/>
        <v>0.26140775018731788</v>
      </c>
      <c r="AZ79">
        <f t="shared" si="146"/>
        <v>0.29507260199248619</v>
      </c>
      <c r="BA79">
        <f t="shared" si="146"/>
        <v>0.33715366674894665</v>
      </c>
      <c r="BB79">
        <f t="shared" si="146"/>
        <v>0.38975499769452226</v>
      </c>
      <c r="BC79">
        <f t="shared" si="146"/>
        <v>0.45550666137649171</v>
      </c>
      <c r="BD79">
        <f t="shared" si="146"/>
        <v>0.53769624097895352</v>
      </c>
      <c r="BE79">
        <f t="shared" si="146"/>
        <v>0.6404332154820308</v>
      </c>
      <c r="BF79">
        <f t="shared" si="146"/>
        <v>0.12875483830769854</v>
      </c>
      <c r="BG79">
        <f t="shared" si="146"/>
        <v>0.15021104820627329</v>
      </c>
      <c r="BH79">
        <f t="shared" si="146"/>
        <v>0.15557510068091698</v>
      </c>
      <c r="BI79">
        <f t="shared" si="146"/>
        <v>0.16228016627422165</v>
      </c>
      <c r="BJ79">
        <f t="shared" si="146"/>
        <v>0.17066149826585239</v>
      </c>
      <c r="BK79">
        <f t="shared" si="146"/>
        <v>0.18113816325539084</v>
      </c>
      <c r="BL79">
        <f t="shared" si="146"/>
        <v>0.19423399449231393</v>
      </c>
      <c r="BM79">
        <f t="shared" si="146"/>
        <v>0.21060378353846776</v>
      </c>
      <c r="BN79">
        <f t="shared" si="146"/>
        <v>0.23106601984616004</v>
      </c>
      <c r="BO79">
        <f t="shared" si="146"/>
        <v>0.25664381523077545</v>
      </c>
      <c r="BP79">
        <f t="shared" si="146"/>
        <v>0.28861605946154473</v>
      </c>
      <c r="BQ79">
        <f t="shared" si="146"/>
        <v>0.32858136475000616</v>
      </c>
      <c r="BR79">
        <f t="shared" si="146"/>
        <v>0.378537996360583</v>
      </c>
      <c r="BS79">
        <f t="shared" si="146"/>
        <v>0.44098378587380421</v>
      </c>
      <c r="BT79">
        <f t="shared" si="146"/>
        <v>0.51904102276533071</v>
      </c>
      <c r="BU79">
        <f t="shared" si="146"/>
        <v>0.61661256887973859</v>
      </c>
      <c r="BV79">
        <v>26</v>
      </c>
    </row>
    <row r="80" spans="23:74">
      <c r="W80">
        <f t="shared" si="140"/>
        <v>3.3435631069122729</v>
      </c>
      <c r="X80">
        <f t="shared" si="103"/>
        <v>3.3435631069122729</v>
      </c>
      <c r="Y80">
        <f t="shared" si="141"/>
        <v>3.3570295589234695</v>
      </c>
      <c r="AA80">
        <f t="shared" si="139"/>
        <v>1.3466452011196672E-2</v>
      </c>
      <c r="AB80">
        <f t="shared" si="99"/>
        <v>1.3466452011196672E-2</v>
      </c>
      <c r="AC80">
        <v>2</v>
      </c>
      <c r="AN80">
        <v>12</v>
      </c>
      <c r="AO80">
        <f t="shared" si="145"/>
        <v>11.641532182693474</v>
      </c>
      <c r="AP80">
        <f t="shared" si="146"/>
        <v>0.14148257037365489</v>
      </c>
      <c r="AQ80">
        <f t="shared" si="146"/>
        <v>0.1697226948908199</v>
      </c>
      <c r="AR80">
        <f t="shared" si="146"/>
        <v>0.17678272602011111</v>
      </c>
      <c r="AS80">
        <f t="shared" si="146"/>
        <v>0.18560776493172518</v>
      </c>
      <c r="AT80">
        <f t="shared" si="146"/>
        <v>0.19663906357124275</v>
      </c>
      <c r="AU80">
        <f t="shared" si="146"/>
        <v>0.21042818687063974</v>
      </c>
      <c r="AV80">
        <f t="shared" si="146"/>
        <v>0.22766459099488592</v>
      </c>
      <c r="AW80">
        <f t="shared" si="146"/>
        <v>0.24921009615019371</v>
      </c>
      <c r="AX80">
        <f t="shared" si="146"/>
        <v>0.27614197759432835</v>
      </c>
      <c r="AY80">
        <f t="shared" si="146"/>
        <v>0.30980682939949672</v>
      </c>
      <c r="AZ80">
        <f t="shared" si="146"/>
        <v>0.35188789415595723</v>
      </c>
      <c r="BA80">
        <f t="shared" si="146"/>
        <v>0.40448922510153279</v>
      </c>
      <c r="BB80">
        <f t="shared" si="146"/>
        <v>0.47024088878350229</v>
      </c>
      <c r="BC80">
        <f t="shared" si="146"/>
        <v>0.5524304683859641</v>
      </c>
      <c r="BD80">
        <f t="shared" si="146"/>
        <v>0.65516744288904138</v>
      </c>
      <c r="BE80">
        <f t="shared" si="146"/>
        <v>0.78358866101788793</v>
      </c>
      <c r="BF80">
        <f t="shared" si="146"/>
        <v>0.14427688121795654</v>
      </c>
      <c r="BG80">
        <f t="shared" si="146"/>
        <v>0.17098437316781334</v>
      </c>
      <c r="BH80">
        <f t="shared" si="146"/>
        <v>0.17766124615527754</v>
      </c>
      <c r="BI80">
        <f t="shared" si="146"/>
        <v>0.18600733738960781</v>
      </c>
      <c r="BJ80">
        <f t="shared" si="146"/>
        <v>0.19643995143252063</v>
      </c>
      <c r="BK80">
        <f t="shared" si="146"/>
        <v>0.20948071898616163</v>
      </c>
      <c r="BL80">
        <f t="shared" si="146"/>
        <v>0.22578167842821295</v>
      </c>
      <c r="BM80">
        <f t="shared" si="146"/>
        <v>0.24615787773077705</v>
      </c>
      <c r="BN80">
        <f t="shared" si="146"/>
        <v>0.27162812685898213</v>
      </c>
      <c r="BO80">
        <f t="shared" si="146"/>
        <v>0.30346593826923857</v>
      </c>
      <c r="BP80">
        <f t="shared" si="146"/>
        <v>0.34326320253205911</v>
      </c>
      <c r="BQ80">
        <f t="shared" si="146"/>
        <v>0.39300978286058469</v>
      </c>
      <c r="BR80">
        <f t="shared" si="146"/>
        <v>0.45519300827124165</v>
      </c>
      <c r="BS80">
        <f t="shared" si="146"/>
        <v>0.53292204003456289</v>
      </c>
      <c r="BT80">
        <f t="shared" si="146"/>
        <v>0.63008332973871461</v>
      </c>
      <c r="BU80">
        <f t="shared" si="146"/>
        <v>0.75153494186890402</v>
      </c>
      <c r="BV80">
        <v>27</v>
      </c>
    </row>
    <row r="81" spans="23:74">
      <c r="W81">
        <f>G4*G20</f>
        <v>12.719499297808412</v>
      </c>
      <c r="X81">
        <f t="shared" si="103"/>
        <v>12.719499297808412</v>
      </c>
      <c r="Y81">
        <f>AS20</f>
        <v>12.677863690560255</v>
      </c>
      <c r="AA81">
        <f t="shared" ref="AA81:AA95" si="147">AB4-G4</f>
        <v>-4.1635607248156958E-2</v>
      </c>
      <c r="AB81">
        <f t="shared" si="99"/>
        <v>-4.1635607248156958E-2</v>
      </c>
      <c r="AC81">
        <v>2</v>
      </c>
      <c r="AN81">
        <v>13</v>
      </c>
      <c r="AO81">
        <f t="shared" si="145"/>
        <v>14.551915228366843</v>
      </c>
      <c r="AP81">
        <f t="shared" si="146"/>
        <v>0.159900354632418</v>
      </c>
      <c r="AQ81">
        <f t="shared" si="146"/>
        <v>0.19520051027887425</v>
      </c>
      <c r="AR81">
        <f t="shared" si="146"/>
        <v>0.20402554919048829</v>
      </c>
      <c r="AS81">
        <f t="shared" si="146"/>
        <v>0.21505684783000587</v>
      </c>
      <c r="AT81">
        <f t="shared" si="146"/>
        <v>0.2288459711294028</v>
      </c>
      <c r="AU81">
        <f t="shared" si="146"/>
        <v>0.24608237525364907</v>
      </c>
      <c r="AV81">
        <f t="shared" si="146"/>
        <v>0.2676278804089568</v>
      </c>
      <c r="AW81">
        <f t="shared" si="146"/>
        <v>0.29455976185309157</v>
      </c>
      <c r="AX81">
        <f t="shared" si="146"/>
        <v>0.32822461365825983</v>
      </c>
      <c r="AY81">
        <f t="shared" si="146"/>
        <v>0.37030567841472034</v>
      </c>
      <c r="AZ81">
        <f t="shared" si="146"/>
        <v>0.42290700936029585</v>
      </c>
      <c r="BA81">
        <f t="shared" si="146"/>
        <v>0.48865867304226535</v>
      </c>
      <c r="BB81">
        <f t="shared" si="146"/>
        <v>0.57084825264472727</v>
      </c>
      <c r="BC81">
        <f t="shared" si="146"/>
        <v>0.67358522714780433</v>
      </c>
      <c r="BD81">
        <f t="shared" si="146"/>
        <v>0.80200644527665099</v>
      </c>
      <c r="BE81">
        <f t="shared" si="146"/>
        <v>0.96253296793770926</v>
      </c>
      <c r="BF81">
        <f t="shared" si="146"/>
        <v>0.16367943485577896</v>
      </c>
      <c r="BG81">
        <f t="shared" si="146"/>
        <v>0.19695102936973835</v>
      </c>
      <c r="BH81">
        <f t="shared" si="146"/>
        <v>0.20526892799822818</v>
      </c>
      <c r="BI81">
        <f t="shared" si="146"/>
        <v>0.21566630128384048</v>
      </c>
      <c r="BJ81">
        <f t="shared" si="146"/>
        <v>0.22866301789085591</v>
      </c>
      <c r="BK81">
        <f t="shared" si="146"/>
        <v>0.24490891364962511</v>
      </c>
      <c r="BL81">
        <f t="shared" si="146"/>
        <v>0.26521628334808661</v>
      </c>
      <c r="BM81">
        <f t="shared" si="146"/>
        <v>0.29060049547116351</v>
      </c>
      <c r="BN81">
        <f t="shared" si="146"/>
        <v>0.32233076062500965</v>
      </c>
      <c r="BO81">
        <f t="shared" si="146"/>
        <v>0.3619935920673174</v>
      </c>
      <c r="BP81">
        <f t="shared" si="146"/>
        <v>0.41157213137020199</v>
      </c>
      <c r="BQ81">
        <f t="shared" si="146"/>
        <v>0.47354530549880774</v>
      </c>
      <c r="BR81">
        <f t="shared" si="146"/>
        <v>0.55101177315956473</v>
      </c>
      <c r="BS81">
        <f t="shared" si="146"/>
        <v>0.64784485773551126</v>
      </c>
      <c r="BT81">
        <f t="shared" si="146"/>
        <v>0.76888621345544439</v>
      </c>
      <c r="BU81">
        <f t="shared" si="146"/>
        <v>0.92018790810536066</v>
      </c>
      <c r="BV81">
        <v>28</v>
      </c>
    </row>
    <row r="82" spans="23:74">
      <c r="W82">
        <f t="shared" ref="W82:W95" si="148">G5*G21</f>
        <v>12.286916113876226</v>
      </c>
      <c r="X82">
        <f t="shared" si="103"/>
        <v>12.286916113876226</v>
      </c>
      <c r="Y82">
        <f t="shared" ref="Y82:Y95" si="149">AS21</f>
        <v>12.24826826186459</v>
      </c>
      <c r="AA82">
        <f t="shared" si="147"/>
        <v>-3.8647852011635564E-2</v>
      </c>
      <c r="AB82">
        <f t="shared" si="99"/>
        <v>-3.8647852011635564E-2</v>
      </c>
      <c r="AC82">
        <v>2</v>
      </c>
      <c r="AN82">
        <v>14</v>
      </c>
      <c r="AO82">
        <f t="shared" si="145"/>
        <v>18.189894035458554</v>
      </c>
      <c r="AP82">
        <f t="shared" si="146"/>
        <v>0.18292258495587191</v>
      </c>
      <c r="AQ82">
        <f t="shared" si="146"/>
        <v>0.22704777951394223</v>
      </c>
      <c r="AR82">
        <f t="shared" si="146"/>
        <v>0.23807907815345977</v>
      </c>
      <c r="AS82">
        <f t="shared" si="146"/>
        <v>0.25186820145285671</v>
      </c>
      <c r="AT82">
        <f t="shared" si="146"/>
        <v>0.26910460557710297</v>
      </c>
      <c r="AU82">
        <f t="shared" si="146"/>
        <v>0.29065011073241076</v>
      </c>
      <c r="AV82">
        <f t="shared" si="146"/>
        <v>0.31758199217654537</v>
      </c>
      <c r="AW82">
        <f t="shared" si="146"/>
        <v>0.3512468439817138</v>
      </c>
      <c r="AX82">
        <f t="shared" si="146"/>
        <v>0.39332790873817419</v>
      </c>
      <c r="AY82">
        <f t="shared" si="146"/>
        <v>0.44592923968374981</v>
      </c>
      <c r="AZ82">
        <f t="shared" si="146"/>
        <v>0.51168090336571925</v>
      </c>
      <c r="BA82">
        <f t="shared" si="146"/>
        <v>0.59387048296818112</v>
      </c>
      <c r="BB82">
        <f t="shared" si="146"/>
        <v>0.6966074574712583</v>
      </c>
      <c r="BC82">
        <f t="shared" si="146"/>
        <v>0.82502867560010473</v>
      </c>
      <c r="BD82">
        <f t="shared" si="146"/>
        <v>0.98555519826116311</v>
      </c>
      <c r="BE82">
        <f t="shared" si="146"/>
        <v>1.1862133515874858</v>
      </c>
      <c r="BF82">
        <f t="shared" si="146"/>
        <v>0.18793262690305704</v>
      </c>
      <c r="BG82">
        <f t="shared" si="146"/>
        <v>0.2294093496221446</v>
      </c>
      <c r="BH82">
        <f t="shared" si="146"/>
        <v>0.23977853030191651</v>
      </c>
      <c r="BI82">
        <f t="shared" si="146"/>
        <v>0.25274000615163134</v>
      </c>
      <c r="BJ82">
        <f t="shared" si="146"/>
        <v>0.26894185096377499</v>
      </c>
      <c r="BK82">
        <f t="shared" si="146"/>
        <v>0.2891941569789544</v>
      </c>
      <c r="BL82">
        <f t="shared" si="146"/>
        <v>0.31450953949792881</v>
      </c>
      <c r="BM82">
        <f t="shared" si="146"/>
        <v>0.34615376764664668</v>
      </c>
      <c r="BN82">
        <f t="shared" si="146"/>
        <v>0.38570905283254409</v>
      </c>
      <c r="BO82">
        <f t="shared" si="146"/>
        <v>0.43515315931491588</v>
      </c>
      <c r="BP82">
        <f t="shared" si="146"/>
        <v>0.4969582924178807</v>
      </c>
      <c r="BQ82">
        <f t="shared" si="146"/>
        <v>0.57421470879658654</v>
      </c>
      <c r="BR82">
        <f t="shared" si="146"/>
        <v>0.67078522926996875</v>
      </c>
      <c r="BS82">
        <f t="shared" si="146"/>
        <v>0.79149837986169691</v>
      </c>
      <c r="BT82">
        <f t="shared" si="146"/>
        <v>0.94238981810135658</v>
      </c>
      <c r="BU82">
        <f t="shared" si="146"/>
        <v>1.1310041159009314</v>
      </c>
      <c r="BV82">
        <v>29</v>
      </c>
    </row>
    <row r="83" spans="23:74">
      <c r="W83">
        <f t="shared" si="148"/>
        <v>11.785877106295818</v>
      </c>
      <c r="X83">
        <f t="shared" si="103"/>
        <v>11.785877106295818</v>
      </c>
      <c r="Y83">
        <f t="shared" si="149"/>
        <v>11.750551973112165</v>
      </c>
      <c r="AA83">
        <f t="shared" si="147"/>
        <v>-3.5325133183652824E-2</v>
      </c>
      <c r="AB83">
        <f t="shared" si="99"/>
        <v>-3.5325133183652824E-2</v>
      </c>
      <c r="AC83">
        <v>2</v>
      </c>
      <c r="AN83">
        <v>15</v>
      </c>
      <c r="AO83">
        <f t="shared" si="145"/>
        <v>22.737367544323188</v>
      </c>
      <c r="AP83">
        <f t="shared" si="146"/>
        <v>0.21170037286018931</v>
      </c>
      <c r="AQ83">
        <f t="shared" si="146"/>
        <v>0.26685686605777725</v>
      </c>
      <c r="AR83">
        <f t="shared" si="146"/>
        <v>0.28064598935717416</v>
      </c>
      <c r="AS83">
        <f t="shared" si="146"/>
        <v>0.29788239348142037</v>
      </c>
      <c r="AT83">
        <f t="shared" si="146"/>
        <v>0.3194278986367281</v>
      </c>
      <c r="AU83">
        <f t="shared" si="146"/>
        <v>0.34635978008086282</v>
      </c>
      <c r="AV83">
        <f t="shared" si="146"/>
        <v>0.38002463188603119</v>
      </c>
      <c r="AW83">
        <f t="shared" si="146"/>
        <v>0.42210569664249165</v>
      </c>
      <c r="AX83">
        <f t="shared" si="146"/>
        <v>0.47470702758806715</v>
      </c>
      <c r="AY83">
        <f t="shared" si="146"/>
        <v>0.54045869127003665</v>
      </c>
      <c r="AZ83">
        <f t="shared" si="146"/>
        <v>0.62264827087249841</v>
      </c>
      <c r="BA83">
        <f t="shared" si="146"/>
        <v>0.7253852453755758</v>
      </c>
      <c r="BB83">
        <f t="shared" si="146"/>
        <v>0.85380646350442235</v>
      </c>
      <c r="BC83">
        <f t="shared" si="146"/>
        <v>1.0143329861654806</v>
      </c>
      <c r="BD83">
        <f t="shared" si="146"/>
        <v>1.2149911394918034</v>
      </c>
      <c r="BE83">
        <f t="shared" si="146"/>
        <v>1.4658138311497069</v>
      </c>
      <c r="BF83">
        <f t="shared" si="146"/>
        <v>0.21824911696215457</v>
      </c>
      <c r="BG83">
        <f t="shared" si="146"/>
        <v>0.26998224993765246</v>
      </c>
      <c r="BH83">
        <f t="shared" si="146"/>
        <v>0.2829155331815269</v>
      </c>
      <c r="BI83">
        <f t="shared" si="146"/>
        <v>0.29908213723637</v>
      </c>
      <c r="BJ83">
        <f t="shared" si="146"/>
        <v>0.31929039230492384</v>
      </c>
      <c r="BK83">
        <f t="shared" si="146"/>
        <v>0.34455071114061608</v>
      </c>
      <c r="BL83">
        <f t="shared" si="146"/>
        <v>0.37612610968523152</v>
      </c>
      <c r="BM83">
        <f t="shared" si="146"/>
        <v>0.41559535786600066</v>
      </c>
      <c r="BN83">
        <f t="shared" si="146"/>
        <v>0.46493191809196216</v>
      </c>
      <c r="BO83">
        <f t="shared" si="146"/>
        <v>0.52660261837441413</v>
      </c>
      <c r="BP83">
        <f t="shared" si="146"/>
        <v>0.60369099372747903</v>
      </c>
      <c r="BQ83">
        <f t="shared" si="146"/>
        <v>0.70005146291881004</v>
      </c>
      <c r="BR83">
        <f t="shared" si="146"/>
        <v>0.82050204940797378</v>
      </c>
      <c r="BS83">
        <f t="shared" si="146"/>
        <v>0.97106528251942859</v>
      </c>
      <c r="BT83">
        <f t="shared" si="146"/>
        <v>1.159269323908747</v>
      </c>
      <c r="BU83">
        <f t="shared" si="146"/>
        <v>1.3945243756453951</v>
      </c>
      <c r="BV83">
        <v>30</v>
      </c>
    </row>
    <row r="84" spans="23:74">
      <c r="W84">
        <f t="shared" si="148"/>
        <v>11.214254912798777</v>
      </c>
      <c r="X84">
        <f t="shared" si="103"/>
        <v>11.214254912798777</v>
      </c>
      <c r="Y84">
        <f t="shared" si="149"/>
        <v>11.182539816485841</v>
      </c>
      <c r="AA84">
        <f t="shared" si="147"/>
        <v>-3.1715096312936453E-2</v>
      </c>
      <c r="AB84">
        <f t="shared" si="99"/>
        <v>-3.1715096312936453E-2</v>
      </c>
      <c r="AC84">
        <v>2</v>
      </c>
    </row>
    <row r="85" spans="23:74">
      <c r="W85">
        <f t="shared" si="148"/>
        <v>10.573243974598155</v>
      </c>
      <c r="X85">
        <f t="shared" si="103"/>
        <v>10.573243974598155</v>
      </c>
      <c r="Y85">
        <f t="shared" si="149"/>
        <v>10.54534785808349</v>
      </c>
      <c r="AA85">
        <f t="shared" si="147"/>
        <v>-2.7896116514664726E-2</v>
      </c>
      <c r="AB85">
        <f t="shared" si="99"/>
        <v>-2.7896116514664726E-2</v>
      </c>
      <c r="AC85">
        <v>2</v>
      </c>
    </row>
    <row r="86" spans="23:74">
      <c r="W86">
        <f t="shared" si="148"/>
        <v>9.8681594424860446</v>
      </c>
      <c r="X86">
        <f t="shared" si="103"/>
        <v>9.8681594424860446</v>
      </c>
      <c r="Y86">
        <f t="shared" si="149"/>
        <v>9.8441839297612628</v>
      </c>
      <c r="AA86">
        <f t="shared" si="147"/>
        <v>-2.3975512724781822E-2</v>
      </c>
      <c r="AB86">
        <f t="shared" ref="AB86:AB149" si="150">IFERROR(AA86,"")</f>
        <v>-2.3975512724781822E-2</v>
      </c>
      <c r="AC86">
        <v>2</v>
      </c>
    </row>
    <row r="87" spans="23:74">
      <c r="W87">
        <f t="shared" si="148"/>
        <v>9.1088698555354597</v>
      </c>
      <c r="X87">
        <f t="shared" si="103"/>
        <v>9.1088698555354597</v>
      </c>
      <c r="Y87">
        <f t="shared" si="149"/>
        <v>9.0887879980478576</v>
      </c>
      <c r="AA87">
        <f t="shared" si="147"/>
        <v>-2.0081857487602051E-2</v>
      </c>
      <c r="AB87">
        <f t="shared" si="150"/>
        <v>-2.0081857487602051E-2</v>
      </c>
      <c r="AC87">
        <v>2</v>
      </c>
    </row>
    <row r="88" spans="23:74">
      <c r="W88">
        <f t="shared" si="148"/>
        <v>8.3096537503699466</v>
      </c>
      <c r="X88">
        <f t="shared" si="103"/>
        <v>8.3096537503699466</v>
      </c>
      <c r="Y88">
        <f t="shared" si="149"/>
        <v>8.2933022075598348</v>
      </c>
      <c r="AA88">
        <f t="shared" si="147"/>
        <v>-1.6351542810111752E-2</v>
      </c>
      <c r="AB88">
        <f t="shared" si="150"/>
        <v>-1.6351542810111752E-2</v>
      </c>
      <c r="AC88">
        <v>2</v>
      </c>
    </row>
    <row r="89" spans="23:74">
      <c r="W89">
        <f t="shared" si="148"/>
        <v>7.4883635114834046</v>
      </c>
      <c r="X89">
        <f t="shared" ref="X89:X152" si="151">IFERROR(W89, NA())</f>
        <v>7.4883635114834046</v>
      </c>
      <c r="Y89">
        <f t="shared" si="149"/>
        <v>7.4754517368208777</v>
      </c>
      <c r="AA89">
        <f t="shared" si="147"/>
        <v>-1.2911774662526909E-2</v>
      </c>
      <c r="AB89">
        <f t="shared" si="150"/>
        <v>-1.2911774662526909E-2</v>
      </c>
      <c r="AC89">
        <v>2</v>
      </c>
    </row>
    <row r="90" spans="23:74">
      <c r="W90">
        <f t="shared" si="148"/>
        <v>6.6649455230198305</v>
      </c>
      <c r="X90">
        <f t="shared" si="151"/>
        <v>6.6649455230198305</v>
      </c>
      <c r="Y90">
        <f t="shared" si="149"/>
        <v>6.6550816475014294</v>
      </c>
      <c r="AA90">
        <f t="shared" si="147"/>
        <v>-9.8638755184010662E-3</v>
      </c>
      <c r="AB90">
        <f t="shared" si="150"/>
        <v>-9.8638755184010662E-3</v>
      </c>
      <c r="AC90">
        <v>2</v>
      </c>
    </row>
    <row r="91" spans="23:74">
      <c r="W91">
        <f t="shared" si="148"/>
        <v>5.8595524483338588</v>
      </c>
      <c r="X91">
        <f t="shared" si="151"/>
        <v>5.8595524483338588</v>
      </c>
      <c r="Y91">
        <f t="shared" si="149"/>
        <v>5.8522812513047135</v>
      </c>
      <c r="AA91">
        <f t="shared" si="147"/>
        <v>-7.2711970291452488E-3</v>
      </c>
      <c r="AB91">
        <f t="shared" si="150"/>
        <v>-7.2711970291452488E-3</v>
      </c>
      <c r="AC91">
        <v>2</v>
      </c>
    </row>
    <row r="92" spans="23:74">
      <c r="W92">
        <f t="shared" si="148"/>
        <v>5.0906141683888135</v>
      </c>
      <c r="X92">
        <f t="shared" si="151"/>
        <v>5.0906141683888135</v>
      </c>
      <c r="Y92">
        <f t="shared" si="149"/>
        <v>5.0854595309730914</v>
      </c>
      <c r="AA92">
        <f t="shared" si="147"/>
        <v>-5.1546374157220853E-3</v>
      </c>
      <c r="AB92">
        <f t="shared" si="150"/>
        <v>-5.1546374157220853E-3</v>
      </c>
      <c r="AC92">
        <v>2</v>
      </c>
    </row>
    <row r="93" spans="23:74">
      <c r="W93">
        <f t="shared" si="148"/>
        <v>4.3732476253650869</v>
      </c>
      <c r="X93">
        <f t="shared" si="151"/>
        <v>4.3732476253650869</v>
      </c>
      <c r="Y93">
        <f t="shared" si="149"/>
        <v>4.3697513880833929</v>
      </c>
      <c r="AA93">
        <f t="shared" si="147"/>
        <v>-3.4962372816940146E-3</v>
      </c>
      <c r="AB93">
        <f t="shared" si="150"/>
        <v>-3.4962372816940146E-3</v>
      </c>
      <c r="AC93">
        <v>2</v>
      </c>
    </row>
    <row r="94" spans="23:74">
      <c r="W94">
        <f t="shared" si="148"/>
        <v>3.7182758890682828</v>
      </c>
      <c r="X94">
        <f t="shared" si="151"/>
        <v>3.7182758890682828</v>
      </c>
      <c r="Y94">
        <f t="shared" si="149"/>
        <v>3.7160270737673544</v>
      </c>
      <c r="AA94">
        <f t="shared" si="147"/>
        <v>-2.2488153009283529E-3</v>
      </c>
      <c r="AB94">
        <f t="shared" si="150"/>
        <v>-2.2488153009283529E-3</v>
      </c>
      <c r="AC94">
        <v>2</v>
      </c>
    </row>
    <row r="95" spans="23:74">
      <c r="W95">
        <f t="shared" si="148"/>
        <v>3.1319451637147768</v>
      </c>
      <c r="X95">
        <f t="shared" si="151"/>
        <v>3.1319451637147768</v>
      </c>
      <c r="Y95">
        <f t="shared" si="149"/>
        <v>3.1305969336675186</v>
      </c>
      <c r="AA95">
        <f t="shared" si="147"/>
        <v>-1.3482300472582587E-3</v>
      </c>
      <c r="AB95">
        <f t="shared" si="150"/>
        <v>-1.3482300472582587E-3</v>
      </c>
      <c r="AC95">
        <v>2</v>
      </c>
    </row>
    <row r="96" spans="23:74">
      <c r="W96">
        <f>H4*H20</f>
        <v>12.509229414667967</v>
      </c>
      <c r="X96">
        <f t="shared" si="151"/>
        <v>12.509229414667967</v>
      </c>
      <c r="Y96">
        <f>AT20</f>
        <v>12.490301408320331</v>
      </c>
      <c r="AA96">
        <f t="shared" ref="AA96:AA110" si="152">AC4-H4</f>
        <v>-1.8928006347636028E-2</v>
      </c>
      <c r="AB96">
        <f t="shared" si="150"/>
        <v>-1.8928006347636028E-2</v>
      </c>
      <c r="AC96">
        <v>2</v>
      </c>
    </row>
    <row r="97" spans="23:29">
      <c r="W97">
        <f t="shared" ref="W97:W110" si="153">H5*H21</f>
        <v>12.050481770855404</v>
      </c>
      <c r="X97">
        <f t="shared" si="151"/>
        <v>12.050481770855404</v>
      </c>
      <c r="Y97">
        <f t="shared" ref="Y97:Y110" si="154">AT21</f>
        <v>12.030105486375328</v>
      </c>
      <c r="AA97">
        <f t="shared" si="152"/>
        <v>-2.0376284480075668E-2</v>
      </c>
      <c r="AB97">
        <f t="shared" si="150"/>
        <v>-2.0376284480075668E-2</v>
      </c>
      <c r="AC97">
        <v>2</v>
      </c>
    </row>
    <row r="98" spans="23:29">
      <c r="W98">
        <f t="shared" si="153"/>
        <v>11.522289449694545</v>
      </c>
      <c r="X98">
        <f t="shared" si="151"/>
        <v>11.522289449694545</v>
      </c>
      <c r="Y98">
        <f t="shared" si="154"/>
        <v>11.500448578645951</v>
      </c>
      <c r="AA98">
        <f t="shared" si="152"/>
        <v>-2.1840871048594224E-2</v>
      </c>
      <c r="AB98">
        <f t="shared" si="150"/>
        <v>-2.1840871048594224E-2</v>
      </c>
      <c r="AC98">
        <v>2</v>
      </c>
    </row>
    <row r="99" spans="23:29">
      <c r="W99">
        <f t="shared" si="153"/>
        <v>10.923780497270378</v>
      </c>
      <c r="X99">
        <f t="shared" si="151"/>
        <v>10.923780497270378</v>
      </c>
      <c r="Y99">
        <f t="shared" si="154"/>
        <v>10.900542410702885</v>
      </c>
      <c r="AA99">
        <f t="shared" si="152"/>
        <v>-2.323808656749371E-2</v>
      </c>
      <c r="AB99">
        <f t="shared" si="150"/>
        <v>-2.323808656749371E-2</v>
      </c>
      <c r="AC99">
        <v>2</v>
      </c>
    </row>
    <row r="100" spans="23:29">
      <c r="W100">
        <f t="shared" si="153"/>
        <v>10.257750176315156</v>
      </c>
      <c r="X100">
        <f t="shared" si="151"/>
        <v>10.257750176315156</v>
      </c>
      <c r="Y100">
        <f t="shared" si="154"/>
        <v>10.233284677823807</v>
      </c>
      <c r="AA100">
        <f t="shared" si="152"/>
        <v>-2.4465498491348825E-2</v>
      </c>
      <c r="AB100">
        <f t="shared" si="150"/>
        <v>-2.4465498491348825E-2</v>
      </c>
      <c r="AC100">
        <v>2</v>
      </c>
    </row>
    <row r="101" spans="23:29">
      <c r="W101">
        <f t="shared" si="153"/>
        <v>9.5313351955948722</v>
      </c>
      <c r="X101">
        <f t="shared" si="151"/>
        <v>9.5313351955948722</v>
      </c>
      <c r="Y101">
        <f t="shared" si="154"/>
        <v>9.5059239399251663</v>
      </c>
      <c r="AA101">
        <f t="shared" si="152"/>
        <v>-2.5411255669705923E-2</v>
      </c>
      <c r="AB101">
        <f t="shared" si="150"/>
        <v>-2.5411255669705923E-2</v>
      </c>
      <c r="AC101">
        <v>2</v>
      </c>
    </row>
    <row r="102" spans="23:29">
      <c r="W102">
        <f t="shared" si="153"/>
        <v>8.7562313119101525</v>
      </c>
      <c r="X102">
        <f t="shared" si="151"/>
        <v>8.7562313119101525</v>
      </c>
      <c r="Y102">
        <f t="shared" si="154"/>
        <v>8.7302626445641458</v>
      </c>
      <c r="AA102">
        <f t="shared" si="152"/>
        <v>-2.5968667346006669E-2</v>
      </c>
      <c r="AB102">
        <f t="shared" si="150"/>
        <v>-2.5968667346006669E-2</v>
      </c>
      <c r="AC102">
        <v>2</v>
      </c>
    </row>
    <row r="103" spans="23:29">
      <c r="W103">
        <f t="shared" si="153"/>
        <v>7.9482729910739627</v>
      </c>
      <c r="X103">
        <f t="shared" si="151"/>
        <v>7.9482729910739627</v>
      </c>
      <c r="Y103">
        <f t="shared" si="154"/>
        <v>7.9222192969571292</v>
      </c>
      <c r="AA103">
        <f t="shared" si="152"/>
        <v>-2.6053694116833448E-2</v>
      </c>
      <c r="AB103">
        <f t="shared" si="150"/>
        <v>-2.6053694116833448E-2</v>
      </c>
      <c r="AC103">
        <v>2</v>
      </c>
    </row>
    <row r="104" spans="23:29">
      <c r="W104">
        <f t="shared" si="153"/>
        <v>7.1263198557453595</v>
      </c>
      <c r="X104">
        <f t="shared" si="151"/>
        <v>7.1263198557453595</v>
      </c>
      <c r="Y104">
        <f t="shared" si="154"/>
        <v>7.1006987148335936</v>
      </c>
      <c r="AA104">
        <f t="shared" si="152"/>
        <v>-2.5621140911765927E-2</v>
      </c>
      <c r="AB104">
        <f t="shared" si="150"/>
        <v>-2.5621140911765927E-2</v>
      </c>
      <c r="AC104">
        <v>2</v>
      </c>
    </row>
    <row r="105" spans="23:29">
      <c r="W105">
        <f t="shared" si="153"/>
        <v>6.3105768573238006</v>
      </c>
      <c r="X105">
        <f t="shared" si="151"/>
        <v>6.3105768573238006</v>
      </c>
      <c r="Y105">
        <f t="shared" si="154"/>
        <v>6.2859021027573192</v>
      </c>
      <c r="AA105">
        <f t="shared" si="152"/>
        <v>-2.4674754566481383E-2</v>
      </c>
      <c r="AB105">
        <f t="shared" si="150"/>
        <v>-2.4674754566481383E-2</v>
      </c>
      <c r="AC105">
        <v>2</v>
      </c>
    </row>
    <row r="106" spans="23:29">
      <c r="W106">
        <f t="shared" si="153"/>
        <v>5.5206477863534316</v>
      </c>
      <c r="X106">
        <f t="shared" si="151"/>
        <v>5.5206477863534316</v>
      </c>
      <c r="Y106">
        <f t="shared" si="154"/>
        <v>5.4973799547426712</v>
      </c>
      <c r="AA106">
        <f t="shared" si="152"/>
        <v>-2.3267831610760403E-2</v>
      </c>
      <c r="AB106">
        <f t="shared" si="150"/>
        <v>-2.3267831610760403E-2</v>
      </c>
      <c r="AC106">
        <v>2</v>
      </c>
    </row>
    <row r="107" spans="23:29">
      <c r="W107">
        <f t="shared" si="153"/>
        <v>4.7737090307870309</v>
      </c>
      <c r="X107">
        <f t="shared" si="151"/>
        <v>4.7737090307870309</v>
      </c>
      <c r="Y107">
        <f t="shared" si="154"/>
        <v>4.752215066200935</v>
      </c>
      <c r="AA107">
        <f t="shared" si="152"/>
        <v>-2.1493964586095871E-2</v>
      </c>
      <c r="AB107">
        <f t="shared" si="150"/>
        <v>-2.1493964586095871E-2</v>
      </c>
      <c r="AC107">
        <v>2</v>
      </c>
    </row>
    <row r="108" spans="23:29">
      <c r="W108">
        <f t="shared" si="153"/>
        <v>4.0831506909978517</v>
      </c>
      <c r="X108">
        <f t="shared" si="151"/>
        <v>4.0831506909978517</v>
      </c>
      <c r="Y108">
        <f t="shared" si="154"/>
        <v>4.063679891618615</v>
      </c>
      <c r="AA108">
        <f t="shared" si="152"/>
        <v>-1.9470799379236681E-2</v>
      </c>
      <c r="AB108">
        <f t="shared" si="150"/>
        <v>-1.9470799379236681E-2</v>
      </c>
      <c r="AC108">
        <v>2</v>
      </c>
    </row>
    <row r="109" spans="23:29">
      <c r="W109">
        <f t="shared" si="153"/>
        <v>3.4578845245229943</v>
      </c>
      <c r="X109">
        <f t="shared" si="151"/>
        <v>3.4578845245229943</v>
      </c>
      <c r="Y109">
        <f t="shared" si="154"/>
        <v>3.4405629417449548</v>
      </c>
      <c r="AA109">
        <f t="shared" si="152"/>
        <v>-1.7321582778039524E-2</v>
      </c>
      <c r="AB109">
        <f t="shared" si="150"/>
        <v>-1.7321582778039524E-2</v>
      </c>
      <c r="AC109">
        <v>2</v>
      </c>
    </row>
    <row r="110" spans="23:29">
      <c r="W110">
        <f t="shared" si="153"/>
        <v>2.9023303904657611</v>
      </c>
      <c r="X110">
        <f t="shared" si="151"/>
        <v>2.9023303904657611</v>
      </c>
      <c r="Y110">
        <f t="shared" si="154"/>
        <v>2.8871712522930206</v>
      </c>
      <c r="AA110">
        <f t="shared" si="152"/>
        <v>-1.5159138172740505E-2</v>
      </c>
      <c r="AB110">
        <f t="shared" si="150"/>
        <v>-1.5159138172740505E-2</v>
      </c>
      <c r="AC110">
        <v>2</v>
      </c>
    </row>
    <row r="111" spans="23:29">
      <c r="W111">
        <f>I4*I20</f>
        <v>12.255970479300588</v>
      </c>
      <c r="X111">
        <f t="shared" si="151"/>
        <v>12.255970479300588</v>
      </c>
      <c r="Y111">
        <f>AU20</f>
        <v>12.26351121248849</v>
      </c>
      <c r="AA111">
        <f t="shared" ref="AA111:AA125" si="155">AD4-I4</f>
        <v>7.5407331879020489E-3</v>
      </c>
      <c r="AB111">
        <f t="shared" si="150"/>
        <v>7.5407331879020489E-3</v>
      </c>
      <c r="AC111">
        <v>2</v>
      </c>
    </row>
    <row r="112" spans="23:29">
      <c r="W112">
        <f t="shared" ref="W112:W125" si="156">I5*I21</f>
        <v>11.767434183444381</v>
      </c>
      <c r="X112">
        <f t="shared" si="151"/>
        <v>11.767434183444381</v>
      </c>
      <c r="Y112">
        <f t="shared" ref="Y112:Y125" si="157">AU21</f>
        <v>11.768092954653159</v>
      </c>
      <c r="AA112">
        <f t="shared" si="155"/>
        <v>6.5877120877821937E-4</v>
      </c>
      <c r="AB112">
        <f t="shared" si="150"/>
        <v>6.5877120877821937E-4</v>
      </c>
      <c r="AC112">
        <v>2</v>
      </c>
    </row>
    <row r="113" spans="23:29">
      <c r="W113">
        <f t="shared" si="156"/>
        <v>11.20893383600284</v>
      </c>
      <c r="X113">
        <f t="shared" si="151"/>
        <v>11.20893383600284</v>
      </c>
      <c r="Y113">
        <f t="shared" si="157"/>
        <v>11.202403107072703</v>
      </c>
      <c r="AA113">
        <f t="shared" si="155"/>
        <v>-6.5307289301372862E-3</v>
      </c>
      <c r="AB113">
        <f t="shared" si="150"/>
        <v>-6.5307289301372862E-3</v>
      </c>
      <c r="AC113">
        <v>2</v>
      </c>
    </row>
    <row r="114" spans="23:29">
      <c r="W114">
        <f t="shared" si="156"/>
        <v>10.581184898748486</v>
      </c>
      <c r="X114">
        <f t="shared" si="151"/>
        <v>10.581184898748486</v>
      </c>
      <c r="Y114">
        <f t="shared" si="157"/>
        <v>10.567435027189033</v>
      </c>
      <c r="AA114">
        <f t="shared" si="155"/>
        <v>-1.3749871559452842E-2</v>
      </c>
      <c r="AB114">
        <f t="shared" si="150"/>
        <v>-1.3749871559452842E-2</v>
      </c>
      <c r="AC114">
        <v>2</v>
      </c>
    </row>
    <row r="115" spans="23:29">
      <c r="W115">
        <f t="shared" si="156"/>
        <v>9.8889077160788315</v>
      </c>
      <c r="X115">
        <f t="shared" si="151"/>
        <v>9.8889077160788315</v>
      </c>
      <c r="Y115">
        <f t="shared" si="157"/>
        <v>9.8682519029589599</v>
      </c>
      <c r="AA115">
        <f t="shared" si="155"/>
        <v>-2.0655813119871524E-2</v>
      </c>
      <c r="AB115">
        <f t="shared" si="150"/>
        <v>-2.0655813119871524E-2</v>
      </c>
      <c r="AC115">
        <v>2</v>
      </c>
    </row>
    <row r="116" spans="23:29">
      <c r="W116">
        <f t="shared" si="156"/>
        <v>9.1413160496776271</v>
      </c>
      <c r="X116">
        <f t="shared" si="151"/>
        <v>9.1413160496776271</v>
      </c>
      <c r="Y116">
        <f t="shared" si="157"/>
        <v>9.1144426232536695</v>
      </c>
      <c r="AA116">
        <f t="shared" si="155"/>
        <v>-2.6873426423957625E-2</v>
      </c>
      <c r="AB116">
        <f t="shared" si="150"/>
        <v>-2.6873426423957625E-2</v>
      </c>
      <c r="AC116">
        <v>2</v>
      </c>
    </row>
    <row r="117" spans="23:29">
      <c r="W117">
        <f t="shared" si="156"/>
        <v>8.3520569670350575</v>
      </c>
      <c r="X117">
        <f t="shared" si="151"/>
        <v>8.3520569670350575</v>
      </c>
      <c r="Y117">
        <f t="shared" si="157"/>
        <v>8.3200132666944704</v>
      </c>
      <c r="AA117">
        <f t="shared" si="155"/>
        <v>-3.2043700340587122E-2</v>
      </c>
      <c r="AB117">
        <f t="shared" si="150"/>
        <v>-3.2043700340587122E-2</v>
      </c>
      <c r="AC117">
        <v>2</v>
      </c>
    </row>
    <row r="118" spans="23:29">
      <c r="W118">
        <f t="shared" si="156"/>
        <v>7.5384698226338784</v>
      </c>
      <c r="X118">
        <f t="shared" si="151"/>
        <v>7.5384698226338784</v>
      </c>
      <c r="Y118">
        <f t="shared" si="157"/>
        <v>7.5025910171096735</v>
      </c>
      <c r="AA118">
        <f t="shared" si="155"/>
        <v>-3.5878805524204971E-2</v>
      </c>
      <c r="AB118">
        <f t="shared" si="150"/>
        <v>-3.5878805524204971E-2</v>
      </c>
      <c r="AC118">
        <v>2</v>
      </c>
    </row>
    <row r="119" spans="23:29">
      <c r="W119">
        <f t="shared" si="156"/>
        <v>6.7201894080180384</v>
      </c>
      <c r="X119">
        <f t="shared" si="151"/>
        <v>6.7201894080180384</v>
      </c>
      <c r="Y119">
        <f t="shared" si="157"/>
        <v>6.6819795338203765</v>
      </c>
      <c r="AA119">
        <f t="shared" si="155"/>
        <v>-3.8209874197661975E-2</v>
      </c>
      <c r="AB119">
        <f t="shared" si="150"/>
        <v>-3.8209874197661975E-2</v>
      </c>
      <c r="AC119">
        <v>2</v>
      </c>
    </row>
    <row r="120" spans="23:29">
      <c r="W120">
        <f t="shared" si="156"/>
        <v>5.9173051629300994</v>
      </c>
      <c r="X120">
        <f t="shared" si="151"/>
        <v>5.9173051629300994</v>
      </c>
      <c r="Y120">
        <f t="shared" si="157"/>
        <v>5.8782915866898628</v>
      </c>
      <c r="AA120">
        <f t="shared" si="155"/>
        <v>-3.9013576240236603E-2</v>
      </c>
      <c r="AB120">
        <f t="shared" si="150"/>
        <v>-3.9013576240236603E-2</v>
      </c>
      <c r="AC120">
        <v>2</v>
      </c>
    </row>
    <row r="121" spans="23:29">
      <c r="W121">
        <f t="shared" si="156"/>
        <v>5.1484293602352453</v>
      </c>
      <c r="X121">
        <f t="shared" si="151"/>
        <v>5.1484293602352453</v>
      </c>
      <c r="Y121">
        <f t="shared" si="157"/>
        <v>5.1100197611661873</v>
      </c>
      <c r="AA121">
        <f t="shared" si="155"/>
        <v>-3.8409599069058054E-2</v>
      </c>
      <c r="AB121">
        <f t="shared" si="150"/>
        <v>-3.8409599069058054E-2</v>
      </c>
      <c r="AC121">
        <v>2</v>
      </c>
    </row>
    <row r="122" spans="23:29">
      <c r="W122">
        <f t="shared" si="156"/>
        <v>4.4290573396456923</v>
      </c>
      <c r="X122">
        <f t="shared" si="151"/>
        <v>4.4290573396456923</v>
      </c>
      <c r="Y122">
        <f t="shared" si="157"/>
        <v>4.3924265764387718</v>
      </c>
      <c r="AA122">
        <f t="shared" si="155"/>
        <v>-3.6630763206920491E-2</v>
      </c>
      <c r="AB122">
        <f t="shared" si="150"/>
        <v>-3.6630763206920491E-2</v>
      </c>
      <c r="AC122">
        <v>2</v>
      </c>
    </row>
    <row r="123" spans="23:29">
      <c r="W123">
        <f t="shared" si="156"/>
        <v>3.7705075547248232</v>
      </c>
      <c r="X123">
        <f t="shared" si="151"/>
        <v>3.7705075547248232</v>
      </c>
      <c r="Y123">
        <f t="shared" si="157"/>
        <v>3.7365314797244595</v>
      </c>
      <c r="AA123">
        <f t="shared" si="155"/>
        <v>-3.3976075000363704E-2</v>
      </c>
      <c r="AB123">
        <f t="shared" si="150"/>
        <v>-3.3976075000363704E-2</v>
      </c>
      <c r="AC123">
        <v>2</v>
      </c>
    </row>
    <row r="124" spans="23:29">
      <c r="W124">
        <f t="shared" si="156"/>
        <v>3.1795537953995363</v>
      </c>
      <c r="X124">
        <f t="shared" si="151"/>
        <v>3.1795537953995363</v>
      </c>
      <c r="Y124">
        <f t="shared" si="157"/>
        <v>3.148793145185937</v>
      </c>
      <c r="AA124">
        <f t="shared" si="155"/>
        <v>-3.0760650213599305E-2</v>
      </c>
      <c r="AB124">
        <f t="shared" si="150"/>
        <v>-3.0760650213599305E-2</v>
      </c>
      <c r="AC124">
        <v>2</v>
      </c>
    </row>
    <row r="125" spans="23:29">
      <c r="W125">
        <f t="shared" si="156"/>
        <v>2.6586827509445423</v>
      </c>
      <c r="X125">
        <f t="shared" si="151"/>
        <v>2.6586827509445423</v>
      </c>
      <c r="Y125">
        <f t="shared" si="157"/>
        <v>2.6314083774966948</v>
      </c>
      <c r="AA125">
        <f t="shared" si="155"/>
        <v>-2.7274373447847555E-2</v>
      </c>
      <c r="AB125">
        <f t="shared" si="150"/>
        <v>-2.7274373447847555E-2</v>
      </c>
      <c r="AC125">
        <v>2</v>
      </c>
    </row>
    <row r="126" spans="23:29">
      <c r="W126">
        <f>J4*J20</f>
        <v>11.953461738212136</v>
      </c>
      <c r="X126">
        <f t="shared" si="151"/>
        <v>11.953461738212136</v>
      </c>
      <c r="Y126">
        <f>AV20</f>
        <v>11.991348027770011</v>
      </c>
      <c r="AA126">
        <f t="shared" ref="AA126:AA140" si="158">AE4-J4</f>
        <v>3.7886289557874875E-2</v>
      </c>
      <c r="AB126">
        <f t="shared" si="150"/>
        <v>3.7886289557874875E-2</v>
      </c>
      <c r="AC126">
        <v>2</v>
      </c>
    </row>
    <row r="127" spans="23:29">
      <c r="W127">
        <f t="shared" ref="W127:W140" si="159">J5*J21</f>
        <v>11.431789870204465</v>
      </c>
      <c r="X127">
        <f t="shared" si="151"/>
        <v>11.431789870204465</v>
      </c>
      <c r="Y127">
        <f t="shared" ref="Y127:Y139" si="160">AV21</f>
        <v>11.456201633610558</v>
      </c>
      <c r="AA127">
        <f t="shared" si="158"/>
        <v>2.4411763406092746E-2</v>
      </c>
      <c r="AB127">
        <f t="shared" si="150"/>
        <v>2.4411763406092746E-2</v>
      </c>
      <c r="AC127">
        <v>2</v>
      </c>
    </row>
    <row r="128" spans="23:29">
      <c r="W128">
        <f t="shared" si="159"/>
        <v>10.840419161273189</v>
      </c>
      <c r="X128">
        <f t="shared" si="151"/>
        <v>10.840419161273189</v>
      </c>
      <c r="Y128">
        <f t="shared" si="160"/>
        <v>10.850888747478917</v>
      </c>
      <c r="AA128">
        <f t="shared" si="158"/>
        <v>1.0469586205728021E-2</v>
      </c>
      <c r="AB128">
        <f t="shared" si="150"/>
        <v>1.0469586205728021E-2</v>
      </c>
      <c r="AC128">
        <v>2</v>
      </c>
    </row>
    <row r="129" spans="23:29">
      <c r="W129">
        <f t="shared" si="159"/>
        <v>10.182019620425985</v>
      </c>
      <c r="X129">
        <f t="shared" si="151"/>
        <v>10.182019620425985</v>
      </c>
      <c r="Y129">
        <f t="shared" si="160"/>
        <v>10.178626878971466</v>
      </c>
      <c r="AA129">
        <f t="shared" si="158"/>
        <v>-3.3927414545189549E-3</v>
      </c>
      <c r="AB129">
        <f t="shared" si="150"/>
        <v>-3.3927414545189549E-3</v>
      </c>
      <c r="AC129">
        <v>2</v>
      </c>
    </row>
    <row r="130" spans="23:29">
      <c r="W130">
        <f t="shared" si="159"/>
        <v>9.4635513393652708</v>
      </c>
      <c r="X130">
        <f t="shared" si="151"/>
        <v>9.4635513393652708</v>
      </c>
      <c r="Y130">
        <f t="shared" si="160"/>
        <v>9.4470196325724896</v>
      </c>
      <c r="AA130">
        <f t="shared" si="158"/>
        <v>-1.6531706792781264E-2</v>
      </c>
      <c r="AB130">
        <f t="shared" si="150"/>
        <v>-1.6531706792781264E-2</v>
      </c>
      <c r="AC130">
        <v>2</v>
      </c>
    </row>
    <row r="131" spans="23:29">
      <c r="W131">
        <f t="shared" si="159"/>
        <v>8.6964939106610863</v>
      </c>
      <c r="X131">
        <f t="shared" si="151"/>
        <v>8.6964939106610863</v>
      </c>
      <c r="Y131">
        <f t="shared" si="160"/>
        <v>8.6682150570072753</v>
      </c>
      <c r="AA131">
        <f t="shared" si="158"/>
        <v>-2.8278853653810998E-2</v>
      </c>
      <c r="AB131">
        <f t="shared" si="150"/>
        <v>-2.8278853653810998E-2</v>
      </c>
      <c r="AC131">
        <v>2</v>
      </c>
    </row>
    <row r="132" spans="23:29">
      <c r="W132">
        <f t="shared" si="159"/>
        <v>7.8964469614572561</v>
      </c>
      <c r="X132">
        <f t="shared" si="151"/>
        <v>7.8964469614572561</v>
      </c>
      <c r="Y132">
        <f t="shared" si="160"/>
        <v>7.8584135690398194</v>
      </c>
      <c r="AA132">
        <f t="shared" si="158"/>
        <v>-3.8033392417436751E-2</v>
      </c>
      <c r="AB132">
        <f t="shared" si="150"/>
        <v>-3.8033392417436751E-2</v>
      </c>
      <c r="AC132">
        <v>2</v>
      </c>
    </row>
    <row r="133" spans="23:29">
      <c r="W133">
        <f t="shared" si="159"/>
        <v>7.0820430486029329</v>
      </c>
      <c r="X133">
        <f t="shared" si="151"/>
        <v>7.0820430486029329</v>
      </c>
      <c r="Y133">
        <f t="shared" si="160"/>
        <v>7.0366873217605468</v>
      </c>
      <c r="AA133">
        <f t="shared" si="158"/>
        <v>-4.535572684238609E-2</v>
      </c>
      <c r="AB133">
        <f t="shared" si="150"/>
        <v>-4.535572684238609E-2</v>
      </c>
      <c r="AC133">
        <v>2</v>
      </c>
    </row>
    <row r="134" spans="23:29">
      <c r="W134">
        <f t="shared" si="159"/>
        <v>6.2732939991379313</v>
      </c>
      <c r="X134">
        <f t="shared" si="151"/>
        <v>6.2732939991379313</v>
      </c>
      <c r="Y134">
        <f t="shared" si="160"/>
        <v>6.2232575461000446</v>
      </c>
      <c r="AA134">
        <f t="shared" si="158"/>
        <v>-5.003645303788673E-2</v>
      </c>
      <c r="AB134">
        <f t="shared" si="150"/>
        <v>-5.003645303788673E-2</v>
      </c>
      <c r="AC134">
        <v>2</v>
      </c>
    </row>
    <row r="135" spans="23:29">
      <c r="W135">
        <f t="shared" si="159"/>
        <v>5.4896640878191674</v>
      </c>
      <c r="X135">
        <f t="shared" si="151"/>
        <v>5.4896640878191674</v>
      </c>
      <c r="Y135">
        <f t="shared" si="160"/>
        <v>5.4375434168104197</v>
      </c>
      <c r="AA135">
        <f t="shared" si="158"/>
        <v>-5.2120671008747621E-2</v>
      </c>
      <c r="AB135">
        <f t="shared" si="150"/>
        <v>-5.2120671008747621E-2</v>
      </c>
      <c r="AC135">
        <v>2</v>
      </c>
    </row>
    <row r="136" spans="23:29">
      <c r="W136">
        <f t="shared" si="159"/>
        <v>4.7482527768421852</v>
      </c>
      <c r="X136">
        <f t="shared" si="151"/>
        <v>4.7482527768421852</v>
      </c>
      <c r="Y136">
        <f t="shared" si="160"/>
        <v>4.696371072448315</v>
      </c>
      <c r="AA136">
        <f t="shared" si="158"/>
        <v>-5.1881704393870187E-2</v>
      </c>
      <c r="AB136">
        <f t="shared" si="150"/>
        <v>-5.1881704393870187E-2</v>
      </c>
      <c r="AC136">
        <v>2</v>
      </c>
    </row>
    <row r="137" spans="23:29">
      <c r="W137">
        <f t="shared" si="159"/>
        <v>4.0624334643220328</v>
      </c>
      <c r="X137">
        <f t="shared" si="151"/>
        <v>4.0624334643220328</v>
      </c>
      <c r="Y137">
        <f t="shared" si="160"/>
        <v>4.0126785208466069</v>
      </c>
      <c r="AA137">
        <f t="shared" si="158"/>
        <v>-4.9754943475425861E-2</v>
      </c>
      <c r="AB137">
        <f t="shared" si="150"/>
        <v>-4.9754943475425861E-2</v>
      </c>
      <c r="AC137">
        <v>2</v>
      </c>
    </row>
    <row r="138" spans="23:29">
      <c r="W138">
        <f t="shared" si="159"/>
        <v>3.441150361353154</v>
      </c>
      <c r="X138">
        <f t="shared" si="151"/>
        <v>3.441150361353154</v>
      </c>
      <c r="Y138">
        <f t="shared" si="160"/>
        <v>3.3948968240228923</v>
      </c>
      <c r="AA138">
        <f t="shared" si="158"/>
        <v>-4.6253537330261718E-2</v>
      </c>
      <c r="AB138">
        <f t="shared" si="150"/>
        <v>-4.6253537330261718E-2</v>
      </c>
      <c r="AC138">
        <v>2</v>
      </c>
    </row>
    <row r="139" spans="23:29">
      <c r="W139">
        <f t="shared" si="159"/>
        <v>2.8888895440849245</v>
      </c>
      <c r="X139">
        <f t="shared" si="151"/>
        <v>2.8888895440849245</v>
      </c>
      <c r="Y139">
        <f t="shared" si="160"/>
        <v>2.8470006695691787</v>
      </c>
      <c r="AA139">
        <f t="shared" si="158"/>
        <v>-4.1888874515745744E-2</v>
      </c>
      <c r="AB139">
        <f t="shared" si="150"/>
        <v>-4.1888874515745744E-2</v>
      </c>
      <c r="AC139">
        <v>2</v>
      </c>
    </row>
    <row r="140" spans="23:29">
      <c r="W140">
        <f t="shared" si="159"/>
        <v>2.4061866454303069</v>
      </c>
      <c r="X140">
        <f t="shared" si="151"/>
        <v>2.4061866454303069</v>
      </c>
      <c r="Y140">
        <f>AV34</f>
        <v>2.3690748737915377</v>
      </c>
      <c r="AA140">
        <f t="shared" si="158"/>
        <v>-3.711177163876922E-2</v>
      </c>
      <c r="AB140">
        <f t="shared" si="150"/>
        <v>-3.711177163876922E-2</v>
      </c>
      <c r="AC140">
        <v>2</v>
      </c>
    </row>
    <row r="141" spans="23:29">
      <c r="W141">
        <f>K4*K20</f>
        <v>11.595697351680682</v>
      </c>
      <c r="X141">
        <f t="shared" si="151"/>
        <v>11.595697351680682</v>
      </c>
      <c r="Y141">
        <f>AW20</f>
        <v>11.667673280063678</v>
      </c>
      <c r="AA141">
        <f t="shared" ref="AA141:AA155" si="161">AF4-K4</f>
        <v>7.1975928382995491E-2</v>
      </c>
      <c r="AB141">
        <f t="shared" si="150"/>
        <v>7.1975928382995491E-2</v>
      </c>
      <c r="AC141">
        <v>2</v>
      </c>
    </row>
    <row r="142" spans="23:29">
      <c r="W142">
        <f t="shared" ref="W142:W155" si="162">K5*K21</f>
        <v>11.038233360978353</v>
      </c>
      <c r="X142">
        <f t="shared" si="151"/>
        <v>11.038233360978353</v>
      </c>
      <c r="Y142">
        <f t="shared" ref="Y142:Y155" si="163">AW21</f>
        <v>11.088840383021976</v>
      </c>
      <c r="AA142">
        <f t="shared" si="161"/>
        <v>5.0607022043623218E-2</v>
      </c>
      <c r="AB142">
        <f t="shared" si="150"/>
        <v>5.0607022043623218E-2</v>
      </c>
      <c r="AC142">
        <v>2</v>
      </c>
    </row>
    <row r="143" spans="23:29">
      <c r="W143">
        <f t="shared" si="162"/>
        <v>10.412505891609422</v>
      </c>
      <c r="X143">
        <f t="shared" si="151"/>
        <v>10.412505891609422</v>
      </c>
      <c r="Y143">
        <f t="shared" si="163"/>
        <v>10.441346784348735</v>
      </c>
      <c r="AA143">
        <f t="shared" si="161"/>
        <v>2.8840892739312451E-2</v>
      </c>
      <c r="AB143">
        <f t="shared" si="150"/>
        <v>2.8840892739312451E-2</v>
      </c>
      <c r="AC143">
        <v>2</v>
      </c>
    </row>
    <row r="144" spans="23:29">
      <c r="W144">
        <f t="shared" si="162"/>
        <v>9.7235068955545625</v>
      </c>
      <c r="X144">
        <f t="shared" si="151"/>
        <v>9.7235068955545625</v>
      </c>
      <c r="Y144">
        <f t="shared" si="163"/>
        <v>9.7310816801509024</v>
      </c>
      <c r="AA144">
        <f t="shared" si="161"/>
        <v>7.5747845963398674E-3</v>
      </c>
      <c r="AB144">
        <f t="shared" si="150"/>
        <v>7.5747845963398674E-3</v>
      </c>
      <c r="AC144">
        <v>2</v>
      </c>
    </row>
    <row r="145" spans="23:29">
      <c r="W145">
        <f t="shared" si="162"/>
        <v>8.9806879872720522</v>
      </c>
      <c r="X145">
        <f t="shared" si="151"/>
        <v>8.9806879872720522</v>
      </c>
      <c r="Y145">
        <f t="shared" si="163"/>
        <v>8.9684879991382491</v>
      </c>
      <c r="AA145">
        <f t="shared" si="161"/>
        <v>-1.2199988133803075E-2</v>
      </c>
      <c r="AB145">
        <f t="shared" si="150"/>
        <v>-1.2199988133803075E-2</v>
      </c>
      <c r="AC145">
        <v>2</v>
      </c>
    </row>
    <row r="146" spans="23:29">
      <c r="W146">
        <f t="shared" si="162"/>
        <v>8.1978531058174369</v>
      </c>
      <c r="X146">
        <f t="shared" si="151"/>
        <v>8.1978531058174369</v>
      </c>
      <c r="Y146">
        <f t="shared" si="163"/>
        <v>8.1683306358481769</v>
      </c>
      <c r="AA146">
        <f t="shared" si="161"/>
        <v>-2.9522469969260001E-2</v>
      </c>
      <c r="AB146">
        <f t="shared" si="150"/>
        <v>-2.9522469969260001E-2</v>
      </c>
      <c r="AC146">
        <v>2</v>
      </c>
    </row>
    <row r="147" spans="23:29">
      <c r="W147">
        <f t="shared" si="162"/>
        <v>7.3923736234313449</v>
      </c>
      <c r="X147">
        <f t="shared" si="151"/>
        <v>7.3923736234313449</v>
      </c>
      <c r="Y147">
        <f t="shared" si="163"/>
        <v>7.3487704207063551</v>
      </c>
      <c r="AA147">
        <f t="shared" si="161"/>
        <v>-4.3603202724989742E-2</v>
      </c>
      <c r="AB147">
        <f t="shared" si="150"/>
        <v>-4.3603202724989742E-2</v>
      </c>
      <c r="AC147">
        <v>2</v>
      </c>
    </row>
    <row r="148" spans="23:29">
      <c r="W148">
        <f t="shared" si="162"/>
        <v>6.583764476848688</v>
      </c>
      <c r="X148">
        <f t="shared" si="151"/>
        <v>6.583764476848688</v>
      </c>
      <c r="Y148">
        <f t="shared" si="163"/>
        <v>6.52981803711734</v>
      </c>
      <c r="AA148">
        <f t="shared" si="161"/>
        <v>-5.394643973134805E-2</v>
      </c>
      <c r="AB148">
        <f t="shared" si="150"/>
        <v>-5.394643973134805E-2</v>
      </c>
      <c r="AC148">
        <v>2</v>
      </c>
    </row>
    <row r="149" spans="23:29">
      <c r="W149">
        <f t="shared" si="162"/>
        <v>5.7918439407883566</v>
      </c>
      <c r="X149">
        <f t="shared" si="151"/>
        <v>5.7918439407883566</v>
      </c>
      <c r="Y149">
        <f t="shared" si="163"/>
        <v>5.7314252303834259</v>
      </c>
      <c r="AA149">
        <f t="shared" si="161"/>
        <v>-6.0418710404930742E-2</v>
      </c>
      <c r="AB149">
        <f t="shared" si="150"/>
        <v>-6.0418710404930742E-2</v>
      </c>
      <c r="AC149">
        <v>2</v>
      </c>
    </row>
    <row r="150" spans="23:29">
      <c r="W150">
        <f t="shared" si="162"/>
        <v>5.0348326276743736</v>
      </c>
      <c r="X150">
        <f t="shared" si="151"/>
        <v>5.0348326276743736</v>
      </c>
      <c r="Y150">
        <f t="shared" si="163"/>
        <v>4.9715878313819042</v>
      </c>
      <c r="AA150">
        <f t="shared" si="161"/>
        <v>-6.3244796292469374E-2</v>
      </c>
      <c r="AB150">
        <f t="shared" ref="AB150:AB213" si="164">IFERROR(AA150,"")</f>
        <v>-6.3244796292469374E-2</v>
      </c>
      <c r="AC150">
        <v>2</v>
      </c>
    </row>
    <row r="151" spans="23:29">
      <c r="W151">
        <f t="shared" si="162"/>
        <v>4.3277674522016847</v>
      </c>
      <c r="X151">
        <f t="shared" si="151"/>
        <v>4.3277674522016847</v>
      </c>
      <c r="Y151">
        <f t="shared" si="163"/>
        <v>4.2648311971722794</v>
      </c>
      <c r="AA151">
        <f t="shared" si="161"/>
        <v>-6.2936255029405253E-2</v>
      </c>
      <c r="AB151">
        <f t="shared" si="164"/>
        <v>-6.2936255029405253E-2</v>
      </c>
      <c r="AC151">
        <v>2</v>
      </c>
    </row>
    <row r="152" spans="23:29">
      <c r="W152">
        <f t="shared" si="162"/>
        <v>3.6815038691451782</v>
      </c>
      <c r="X152">
        <f t="shared" si="151"/>
        <v>3.6815038691451782</v>
      </c>
      <c r="Y152">
        <f t="shared" si="163"/>
        <v>3.6213255540201463</v>
      </c>
      <c r="AA152">
        <f t="shared" si="161"/>
        <v>-6.0178315125031911E-2</v>
      </c>
      <c r="AB152">
        <f t="shared" si="164"/>
        <v>-6.0178315125031911E-2</v>
      </c>
      <c r="AC152">
        <v>2</v>
      </c>
    </row>
    <row r="153" spans="23:29">
      <c r="W153">
        <f t="shared" si="162"/>
        <v>3.1024032520537848</v>
      </c>
      <c r="X153">
        <f t="shared" ref="X153:X216" si="165">IFERROR(W153, NA())</f>
        <v>3.1024032520537848</v>
      </c>
      <c r="Y153">
        <f t="shared" si="163"/>
        <v>3.0466941185622898</v>
      </c>
      <c r="AA153">
        <f t="shared" si="161"/>
        <v>-5.5709133491494978E-2</v>
      </c>
      <c r="AB153">
        <f t="shared" si="164"/>
        <v>-5.5709133491494978E-2</v>
      </c>
      <c r="AC153">
        <v>2</v>
      </c>
    </row>
    <row r="154" spans="23:29">
      <c r="W154">
        <f t="shared" si="162"/>
        <v>2.5926277660746293</v>
      </c>
      <c r="X154">
        <f t="shared" si="165"/>
        <v>2.5926277660746293</v>
      </c>
      <c r="Y154">
        <f t="shared" si="163"/>
        <v>2.5424079445775307</v>
      </c>
      <c r="AA154">
        <f t="shared" si="161"/>
        <v>-5.0219821497098582E-2</v>
      </c>
      <c r="AB154">
        <f t="shared" si="164"/>
        <v>-5.0219821497098582E-2</v>
      </c>
      <c r="AC154">
        <v>2</v>
      </c>
    </row>
    <row r="155" spans="23:29">
      <c r="W155">
        <f t="shared" si="162"/>
        <v>2.1508525465489829</v>
      </c>
      <c r="X155">
        <f t="shared" si="165"/>
        <v>2.1508525465489829</v>
      </c>
      <c r="Y155">
        <f t="shared" si="163"/>
        <v>2.106562451963029</v>
      </c>
      <c r="AA155">
        <f t="shared" si="161"/>
        <v>-4.4290094585953899E-2</v>
      </c>
      <c r="AB155">
        <f t="shared" si="164"/>
        <v>-4.4290094585953899E-2</v>
      </c>
      <c r="AC155">
        <v>2</v>
      </c>
    </row>
    <row r="156" spans="23:29">
      <c r="W156">
        <f>L4*L20</f>
        <v>11.177521511283448</v>
      </c>
      <c r="X156">
        <f t="shared" si="165"/>
        <v>11.177521511283448</v>
      </c>
      <c r="Y156">
        <f>AX20</f>
        <v>11.2868499258333</v>
      </c>
      <c r="AA156">
        <f t="shared" ref="AA156:AA170" si="166">AG4-L4</f>
        <v>0.10932841454985187</v>
      </c>
      <c r="AB156">
        <f t="shared" si="164"/>
        <v>0.10932841454985187</v>
      </c>
      <c r="AC156">
        <v>2</v>
      </c>
    </row>
    <row r="157" spans="23:29">
      <c r="W157">
        <f t="shared" ref="W157:W170" si="167">L5*L21</f>
        <v>10.582821486579244</v>
      </c>
      <c r="X157">
        <f t="shared" si="165"/>
        <v>10.582821486579244</v>
      </c>
      <c r="Y157">
        <f t="shared" ref="Y157:Y170" si="168">AX21</f>
        <v>10.661493296714154</v>
      </c>
      <c r="AA157">
        <f t="shared" si="166"/>
        <v>7.8671810134910203E-2</v>
      </c>
      <c r="AB157">
        <f t="shared" si="164"/>
        <v>7.8671810134910203E-2</v>
      </c>
      <c r="AC157">
        <v>2</v>
      </c>
    </row>
    <row r="158" spans="23:29">
      <c r="W158">
        <f t="shared" si="167"/>
        <v>9.9228874605132678</v>
      </c>
      <c r="X158">
        <f t="shared" si="165"/>
        <v>9.9228874605132678</v>
      </c>
      <c r="Y158">
        <f t="shared" si="168"/>
        <v>9.9709341700817813</v>
      </c>
      <c r="AA158">
        <f t="shared" si="166"/>
        <v>4.8046709568513535E-2</v>
      </c>
      <c r="AB158">
        <f t="shared" si="164"/>
        <v>4.8046709568513535E-2</v>
      </c>
      <c r="AC158">
        <v>2</v>
      </c>
    </row>
    <row r="159" spans="23:29">
      <c r="W159">
        <f t="shared" si="167"/>
        <v>9.2053426581408822</v>
      </c>
      <c r="X159">
        <f t="shared" si="165"/>
        <v>9.2053426581408822</v>
      </c>
      <c r="Y159">
        <f t="shared" si="168"/>
        <v>9.224111666092206</v>
      </c>
      <c r="AA159">
        <f t="shared" si="166"/>
        <v>1.8769007951323857E-2</v>
      </c>
      <c r="AB159">
        <f t="shared" si="164"/>
        <v>1.8769007951323857E-2</v>
      </c>
      <c r="AC159">
        <v>2</v>
      </c>
    </row>
    <row r="160" spans="23:29">
      <c r="W160">
        <f t="shared" si="167"/>
        <v>8.4422469323783424</v>
      </c>
      <c r="X160">
        <f t="shared" si="165"/>
        <v>8.4422469323783424</v>
      </c>
      <c r="Y160">
        <f t="shared" si="168"/>
        <v>8.4344379089199943</v>
      </c>
      <c r="AA160">
        <f t="shared" si="166"/>
        <v>-7.8090234583481077E-3</v>
      </c>
      <c r="AB160">
        <f t="shared" si="164"/>
        <v>-7.8090234583481077E-3</v>
      </c>
      <c r="AC160">
        <v>2</v>
      </c>
    </row>
    <row r="161" spans="23:29">
      <c r="W161">
        <f t="shared" si="167"/>
        <v>7.6495867400866979</v>
      </c>
      <c r="X161">
        <f t="shared" si="165"/>
        <v>7.6495867400866979</v>
      </c>
      <c r="Y161">
        <f t="shared" si="168"/>
        <v>7.6191013478712044</v>
      </c>
      <c r="AA161">
        <f t="shared" si="166"/>
        <v>-3.0485392215493512E-2</v>
      </c>
      <c r="AB161">
        <f t="shared" si="164"/>
        <v>-3.0485392215493512E-2</v>
      </c>
      <c r="AC161">
        <v>2</v>
      </c>
    </row>
    <row r="162" spans="23:29">
      <c r="W162">
        <f t="shared" si="167"/>
        <v>6.8460941470440178</v>
      </c>
      <c r="X162">
        <f t="shared" si="165"/>
        <v>6.8460941470440178</v>
      </c>
      <c r="Y162">
        <f t="shared" si="168"/>
        <v>6.7977044417558297</v>
      </c>
      <c r="AA162">
        <f t="shared" si="166"/>
        <v>-4.838970528818809E-2</v>
      </c>
      <c r="AB162">
        <f t="shared" si="164"/>
        <v>-4.838970528818809E-2</v>
      </c>
      <c r="AC162">
        <v>2</v>
      </c>
    </row>
    <row r="163" spans="23:29">
      <c r="W163">
        <f t="shared" si="167"/>
        <v>6.0515459405667018</v>
      </c>
      <c r="X163">
        <f t="shared" si="165"/>
        <v>6.0515459405667018</v>
      </c>
      <c r="Y163">
        <f t="shared" si="168"/>
        <v>5.9904363558729239</v>
      </c>
      <c r="AA163">
        <f t="shared" si="166"/>
        <v>-6.1109584693777919E-2</v>
      </c>
      <c r="AB163">
        <f t="shared" si="164"/>
        <v>-6.1109584693777919E-2</v>
      </c>
      <c r="AC163">
        <v>2</v>
      </c>
    </row>
    <row r="164" spans="23:29">
      <c r="W164">
        <f t="shared" si="167"/>
        <v>5.2848547810547517</v>
      </c>
      <c r="X164">
        <f t="shared" si="165"/>
        <v>5.2848547810547517</v>
      </c>
      <c r="Y164">
        <f t="shared" si="168"/>
        <v>5.2161282904082071</v>
      </c>
      <c r="AA164">
        <f t="shared" si="166"/>
        <v>-6.8726490646544569E-2</v>
      </c>
      <c r="AB164">
        <f t="shared" si="164"/>
        <v>-6.8726490646544569E-2</v>
      </c>
      <c r="AC164">
        <v>2</v>
      </c>
    </row>
    <row r="165" spans="23:29">
      <c r="W165">
        <f t="shared" si="167"/>
        <v>4.5623327544620169</v>
      </c>
      <c r="X165">
        <f t="shared" si="165"/>
        <v>4.5623327544620169</v>
      </c>
      <c r="Y165">
        <f t="shared" si="168"/>
        <v>4.490577911282835</v>
      </c>
      <c r="AA165">
        <f t="shared" si="166"/>
        <v>-7.1754843179181904E-2</v>
      </c>
      <c r="AB165">
        <f t="shared" si="164"/>
        <v>-7.1754843179181904E-2</v>
      </c>
      <c r="AC165">
        <v>2</v>
      </c>
    </row>
    <row r="166" spans="23:29">
      <c r="W166">
        <f t="shared" si="167"/>
        <v>3.8964508032301297</v>
      </c>
      <c r="X166">
        <f t="shared" si="165"/>
        <v>3.8964508032301297</v>
      </c>
      <c r="Y166">
        <f t="shared" si="168"/>
        <v>3.8254412858204336</v>
      </c>
      <c r="AA166">
        <f t="shared" si="166"/>
        <v>-7.1009517409696077E-2</v>
      </c>
      <c r="AB166">
        <f t="shared" si="164"/>
        <v>-7.1009517409696077E-2</v>
      </c>
      <c r="AC166">
        <v>2</v>
      </c>
    </row>
    <row r="167" spans="23:29">
      <c r="W167">
        <f t="shared" si="167"/>
        <v>3.2952627425117749</v>
      </c>
      <c r="X167">
        <f t="shared" si="165"/>
        <v>3.2952627425117749</v>
      </c>
      <c r="Y167">
        <f t="shared" si="168"/>
        <v>3.2278178048505746</v>
      </c>
      <c r="AA167">
        <f t="shared" si="166"/>
        <v>-6.7444937661200299E-2</v>
      </c>
      <c r="AB167">
        <f t="shared" si="164"/>
        <v>-6.7444937661200299E-2</v>
      </c>
      <c r="AC167">
        <v>2</v>
      </c>
    </row>
    <row r="168" spans="23:29">
      <c r="W168">
        <f t="shared" si="167"/>
        <v>2.762479839184659</v>
      </c>
      <c r="X168">
        <f t="shared" si="165"/>
        <v>2.762479839184659</v>
      </c>
      <c r="Y168">
        <f t="shared" si="168"/>
        <v>2.7004716867454013</v>
      </c>
      <c r="AA168">
        <f t="shared" si="166"/>
        <v>-6.2008152439257724E-2</v>
      </c>
      <c r="AB168">
        <f t="shared" si="164"/>
        <v>-6.2008152439257724E-2</v>
      </c>
      <c r="AC168">
        <v>2</v>
      </c>
    </row>
    <row r="169" spans="23:29">
      <c r="W169">
        <f t="shared" si="167"/>
        <v>2.2980414564250244</v>
      </c>
      <c r="X169">
        <f t="shared" si="165"/>
        <v>2.2980414564250244</v>
      </c>
      <c r="Y169">
        <f t="shared" si="168"/>
        <v>2.2425082524509801</v>
      </c>
      <c r="AA169">
        <f t="shared" si="166"/>
        <v>-5.5533203974044376E-2</v>
      </c>
      <c r="AB169">
        <f t="shared" si="164"/>
        <v>-5.5533203974044376E-2</v>
      </c>
      <c r="AC169">
        <v>2</v>
      </c>
    </row>
    <row r="170" spans="23:29">
      <c r="W170">
        <f t="shared" si="167"/>
        <v>1.8989651116565482</v>
      </c>
      <c r="X170">
        <f t="shared" si="165"/>
        <v>1.8989651116565482</v>
      </c>
      <c r="Y170">
        <f t="shared" si="168"/>
        <v>1.8502801715521981</v>
      </c>
      <c r="AA170">
        <f t="shared" si="166"/>
        <v>-4.8684940104350094E-2</v>
      </c>
      <c r="AB170">
        <f t="shared" si="164"/>
        <v>-4.8684940104350094E-2</v>
      </c>
      <c r="AC170">
        <v>2</v>
      </c>
    </row>
    <row r="171" spans="23:29">
      <c r="W171">
        <f>M4*M20</f>
        <v>10.695386613544416</v>
      </c>
      <c r="X171">
        <f t="shared" si="165"/>
        <v>10.695386613544416</v>
      </c>
      <c r="Y171">
        <f>AY20</f>
        <v>10.844409074591685</v>
      </c>
      <c r="AA171">
        <f t="shared" ref="AA171:AA185" si="169">AH4-M4</f>
        <v>0.14902246104726835</v>
      </c>
      <c r="AB171">
        <f t="shared" si="164"/>
        <v>0.14902246104726835</v>
      </c>
      <c r="AC171">
        <v>2</v>
      </c>
    </row>
    <row r="172" spans="23:29">
      <c r="W172">
        <f t="shared" ref="W172:W185" si="170">M5*M21</f>
        <v>10.063809714518101</v>
      </c>
      <c r="X172">
        <f t="shared" si="165"/>
        <v>10.063809714518101</v>
      </c>
      <c r="Y172">
        <f t="shared" ref="Y172:Y185" si="171">AY21</f>
        <v>10.1715005459456</v>
      </c>
      <c r="AA172">
        <f t="shared" si="169"/>
        <v>0.10769083142749913</v>
      </c>
      <c r="AB172">
        <f t="shared" si="164"/>
        <v>0.10769083142749913</v>
      </c>
      <c r="AC172">
        <v>2</v>
      </c>
    </row>
    <row r="173" spans="23:29">
      <c r="W173">
        <f t="shared" si="170"/>
        <v>9.3720216796489169</v>
      </c>
      <c r="X173">
        <f t="shared" si="165"/>
        <v>9.3720216796489169</v>
      </c>
      <c r="Y173">
        <f t="shared" si="171"/>
        <v>9.4393471010829781</v>
      </c>
      <c r="AA173">
        <f t="shared" si="169"/>
        <v>6.7325421434061283E-2</v>
      </c>
      <c r="AB173">
        <f t="shared" si="164"/>
        <v>6.7325421434061283E-2</v>
      </c>
      <c r="AC173">
        <v>2</v>
      </c>
    </row>
    <row r="174" spans="23:29">
      <c r="W174">
        <f t="shared" si="170"/>
        <v>8.6304485100249835</v>
      </c>
      <c r="X174">
        <f t="shared" si="165"/>
        <v>8.6304485100249835</v>
      </c>
      <c r="Y174">
        <f t="shared" si="171"/>
        <v>8.6601414690206013</v>
      </c>
      <c r="AA174">
        <f t="shared" si="169"/>
        <v>2.9692958995617857E-2</v>
      </c>
      <c r="AB174">
        <f t="shared" si="164"/>
        <v>2.9692958995617857E-2</v>
      </c>
      <c r="AC174">
        <v>2</v>
      </c>
    </row>
    <row r="175" spans="23:29">
      <c r="W175">
        <f t="shared" si="170"/>
        <v>7.8536599351655196</v>
      </c>
      <c r="X175">
        <f t="shared" si="165"/>
        <v>7.8536599351655196</v>
      </c>
      <c r="Y175">
        <f t="shared" si="171"/>
        <v>7.8501201594066323</v>
      </c>
      <c r="AA175">
        <f t="shared" si="169"/>
        <v>-3.5397757588873091E-3</v>
      </c>
      <c r="AB175">
        <f t="shared" si="164"/>
        <v>-3.5397757588873091E-3</v>
      </c>
      <c r="AC175">
        <v>2</v>
      </c>
    </row>
    <row r="176" spans="23:29">
      <c r="W176">
        <f t="shared" si="170"/>
        <v>7.0594252975037257</v>
      </c>
      <c r="X176">
        <f t="shared" si="165"/>
        <v>7.0594252975037257</v>
      </c>
      <c r="Y176">
        <f t="shared" si="171"/>
        <v>7.0283762850122198</v>
      </c>
      <c r="AA176">
        <f t="shared" si="169"/>
        <v>-3.1049012491505934E-2</v>
      </c>
      <c r="AB176">
        <f t="shared" si="164"/>
        <v>-3.1049012491505934E-2</v>
      </c>
      <c r="AC176">
        <v>2</v>
      </c>
    </row>
    <row r="177" spans="23:29">
      <c r="W177">
        <f t="shared" si="170"/>
        <v>6.2671812271869252</v>
      </c>
      <c r="X177">
        <f t="shared" si="165"/>
        <v>6.2671812271869252</v>
      </c>
      <c r="Y177">
        <f t="shared" si="171"/>
        <v>6.2151327935245835</v>
      </c>
      <c r="AA177">
        <f t="shared" si="169"/>
        <v>-5.2048433662341687E-2</v>
      </c>
      <c r="AB177">
        <f t="shared" si="164"/>
        <v>-5.2048433662341687E-2</v>
      </c>
      <c r="AC177">
        <v>2</v>
      </c>
    </row>
    <row r="178" spans="23:29">
      <c r="W178">
        <f t="shared" si="170"/>
        <v>5.4961713723343371</v>
      </c>
      <c r="X178">
        <f t="shared" si="165"/>
        <v>5.4961713723343371</v>
      </c>
      <c r="Y178">
        <f t="shared" si="171"/>
        <v>5.4297909873991426</v>
      </c>
      <c r="AA178">
        <f t="shared" si="169"/>
        <v>-6.6380384935194492E-2</v>
      </c>
      <c r="AB178">
        <f t="shared" si="164"/>
        <v>-6.6380384935194492E-2</v>
      </c>
      <c r="AC178">
        <v>2</v>
      </c>
    </row>
    <row r="179" spans="23:29">
      <c r="W179">
        <f t="shared" si="170"/>
        <v>4.7636248061055166</v>
      </c>
      <c r="X179">
        <f t="shared" si="165"/>
        <v>4.7636248061055166</v>
      </c>
      <c r="Y179">
        <f t="shared" si="171"/>
        <v>4.6891430769704625</v>
      </c>
      <c r="AA179">
        <f t="shared" si="169"/>
        <v>-7.4481729135054131E-2</v>
      </c>
      <c r="AB179">
        <f t="shared" si="164"/>
        <v>-7.4481729135054131E-2</v>
      </c>
      <c r="AC179">
        <v>2</v>
      </c>
    </row>
    <row r="180" spans="23:29">
      <c r="W180">
        <f t="shared" si="170"/>
        <v>4.0833269003064911</v>
      </c>
      <c r="X180">
        <f t="shared" si="165"/>
        <v>4.0833269003064911</v>
      </c>
      <c r="Y180">
        <f t="shared" si="171"/>
        <v>4.0060833455368119</v>
      </c>
      <c r="AA180">
        <f t="shared" si="169"/>
        <v>-7.7243554769679257E-2</v>
      </c>
      <c r="AB180">
        <f t="shared" si="164"/>
        <v>-7.7243554769679257E-2</v>
      </c>
      <c r="AC180">
        <v>2</v>
      </c>
    </row>
    <row r="181" spans="23:29">
      <c r="W181">
        <f t="shared" si="170"/>
        <v>3.4648106618378951</v>
      </c>
      <c r="X181">
        <f t="shared" si="165"/>
        <v>3.4648106618378951</v>
      </c>
      <c r="Y181">
        <f t="shared" si="171"/>
        <v>3.3889964478147796</v>
      </c>
      <c r="AA181">
        <f t="shared" si="169"/>
        <v>-7.58142140231155E-2</v>
      </c>
      <c r="AB181">
        <f t="shared" si="164"/>
        <v>-7.58142140231155E-2</v>
      </c>
      <c r="AC181">
        <v>2</v>
      </c>
    </row>
    <row r="182" spans="23:29">
      <c r="W182">
        <f t="shared" si="170"/>
        <v>2.9132164258317346</v>
      </c>
      <c r="X182">
        <f t="shared" si="165"/>
        <v>2.9132164258317346</v>
      </c>
      <c r="Y182">
        <f t="shared" si="171"/>
        <v>2.8418141590196297</v>
      </c>
      <c r="AA182">
        <f t="shared" si="169"/>
        <v>-7.140226681210482E-2</v>
      </c>
      <c r="AB182">
        <f t="shared" si="164"/>
        <v>-7.140226681210482E-2</v>
      </c>
      <c r="AC182">
        <v>2</v>
      </c>
    </row>
    <row r="183" spans="23:29">
      <c r="W183">
        <f t="shared" si="170"/>
        <v>2.4297077566229026</v>
      </c>
      <c r="X183">
        <f t="shared" si="165"/>
        <v>2.4297077566229026</v>
      </c>
      <c r="Y183">
        <f t="shared" si="171"/>
        <v>2.3645860150500591</v>
      </c>
      <c r="AA183">
        <f t="shared" si="169"/>
        <v>-6.5121741572843561E-2</v>
      </c>
      <c r="AB183">
        <f t="shared" si="164"/>
        <v>-6.5121741572843561E-2</v>
      </c>
      <c r="AC183">
        <v>2</v>
      </c>
    </row>
    <row r="184" spans="23:29">
      <c r="W184">
        <f t="shared" si="170"/>
        <v>2.0122412992338665</v>
      </c>
      <c r="X184">
        <f t="shared" si="165"/>
        <v>2.0122412992338665</v>
      </c>
      <c r="Y184">
        <f t="shared" si="171"/>
        <v>1.9543430161693158</v>
      </c>
      <c r="AA184">
        <f t="shared" si="169"/>
        <v>-5.7898283064550693E-2</v>
      </c>
      <c r="AB184">
        <f t="shared" si="164"/>
        <v>-5.7898283064550693E-2</v>
      </c>
      <c r="AC184">
        <v>2</v>
      </c>
    </row>
    <row r="185" spans="23:29">
      <c r="W185">
        <f t="shared" si="170"/>
        <v>1.6564765921477778</v>
      </c>
      <c r="X185">
        <f t="shared" si="165"/>
        <v>1.6564765921477778</v>
      </c>
      <c r="Y185">
        <f t="shared" si="171"/>
        <v>1.6060431655880612</v>
      </c>
      <c r="AA185">
        <f t="shared" si="169"/>
        <v>-5.043342655971661E-2</v>
      </c>
      <c r="AB185">
        <f t="shared" si="164"/>
        <v>-5.043342655971661E-2</v>
      </c>
      <c r="AC185">
        <v>2</v>
      </c>
    </row>
    <row r="186" spans="23:29">
      <c r="W186">
        <f>N4*N20</f>
        <v>10.148215995670094</v>
      </c>
      <c r="X186">
        <f t="shared" si="165"/>
        <v>10.148215995670094</v>
      </c>
      <c r="Y186">
        <f>AZ20</f>
        <v>10.33785821890109</v>
      </c>
      <c r="AA186">
        <f t="shared" ref="AA186:AA200" si="172">AI4-N4</f>
        <v>0.18964222323099555</v>
      </c>
      <c r="AB186">
        <f t="shared" si="164"/>
        <v>0.18964222323099555</v>
      </c>
      <c r="AC186">
        <v>2</v>
      </c>
    </row>
    <row r="187" spans="23:29">
      <c r="W187">
        <f t="shared" ref="W187:W200" si="173">N5*N21</f>
        <v>9.4824987113527381</v>
      </c>
      <c r="X187">
        <f t="shared" si="165"/>
        <v>9.4824987113527381</v>
      </c>
      <c r="Y187">
        <f t="shared" ref="Y187:Y200" si="174">AZ21</f>
        <v>9.6189051382367445</v>
      </c>
      <c r="AA187">
        <f t="shared" si="172"/>
        <v>0.13640642688400639</v>
      </c>
      <c r="AB187">
        <f t="shared" si="164"/>
        <v>0.13640642688400639</v>
      </c>
      <c r="AC187">
        <v>2</v>
      </c>
    </row>
    <row r="188" spans="23:29">
      <c r="W188">
        <f t="shared" si="173"/>
        <v>8.7638676970578118</v>
      </c>
      <c r="X188">
        <f t="shared" si="165"/>
        <v>8.7638676970578118</v>
      </c>
      <c r="Y188">
        <f t="shared" si="174"/>
        <v>8.8495918540700735</v>
      </c>
      <c r="AA188">
        <f t="shared" si="172"/>
        <v>8.572415701226177E-2</v>
      </c>
      <c r="AB188">
        <f t="shared" si="164"/>
        <v>8.572415701226177E-2</v>
      </c>
      <c r="AC188">
        <v>2</v>
      </c>
    </row>
    <row r="189" spans="23:29">
      <c r="W189">
        <f t="shared" si="173"/>
        <v>8.0054971080141684</v>
      </c>
      <c r="X189">
        <f t="shared" si="165"/>
        <v>8.0054971080141684</v>
      </c>
      <c r="Y189">
        <f t="shared" si="174"/>
        <v>8.0452727652423786</v>
      </c>
      <c r="AA189">
        <f t="shared" si="172"/>
        <v>3.9775657228210193E-2</v>
      </c>
      <c r="AB189">
        <f t="shared" si="164"/>
        <v>3.9775657228210193E-2</v>
      </c>
      <c r="AC189">
        <v>2</v>
      </c>
    </row>
    <row r="190" spans="23:29">
      <c r="W190">
        <f t="shared" si="173"/>
        <v>7.2240876087332273</v>
      </c>
      <c r="X190">
        <f t="shared" si="165"/>
        <v>7.2240876087332273</v>
      </c>
      <c r="Y190">
        <f t="shared" si="174"/>
        <v>7.2244999904400631</v>
      </c>
      <c r="AA190">
        <f t="shared" si="172"/>
        <v>4.123817068357738E-4</v>
      </c>
      <c r="AB190">
        <f t="shared" si="164"/>
        <v>4.123817068357738E-4</v>
      </c>
      <c r="AC190">
        <v>2</v>
      </c>
    </row>
    <row r="191" spans="23:29">
      <c r="W191">
        <f t="shared" si="173"/>
        <v>6.4385153639975714</v>
      </c>
      <c r="X191">
        <f t="shared" si="165"/>
        <v>6.4385153639975714</v>
      </c>
      <c r="Y191">
        <f t="shared" si="174"/>
        <v>6.4074019791102774</v>
      </c>
      <c r="AA191">
        <f t="shared" si="172"/>
        <v>-3.1113384887293982E-2</v>
      </c>
      <c r="AB191">
        <f t="shared" si="164"/>
        <v>-3.1113384887293982E-2</v>
      </c>
      <c r="AC191">
        <v>2</v>
      </c>
    </row>
    <row r="192" spans="23:29">
      <c r="W192">
        <f t="shared" si="173"/>
        <v>5.6680598508742763</v>
      </c>
      <c r="X192">
        <f t="shared" si="165"/>
        <v>5.6680598508742763</v>
      </c>
      <c r="Y192">
        <f t="shared" si="174"/>
        <v>5.6137510628489213</v>
      </c>
      <c r="AA192">
        <f t="shared" si="172"/>
        <v>-5.4308788025354993E-2</v>
      </c>
      <c r="AB192">
        <f t="shared" si="164"/>
        <v>-5.4308788025354993E-2</v>
      </c>
      <c r="AC192">
        <v>2</v>
      </c>
    </row>
    <row r="193" spans="23:29">
      <c r="W193">
        <f t="shared" si="173"/>
        <v>4.9305509076658902</v>
      </c>
      <c r="X193">
        <f t="shared" si="165"/>
        <v>4.9305509076658902</v>
      </c>
      <c r="Y193">
        <f t="shared" si="174"/>
        <v>4.8611023411663661</v>
      </c>
      <c r="AA193">
        <f t="shared" si="172"/>
        <v>-6.9448566499524134E-2</v>
      </c>
      <c r="AB193">
        <f t="shared" si="164"/>
        <v>-6.9448566499524134E-2</v>
      </c>
      <c r="AC193">
        <v>2</v>
      </c>
    </row>
    <row r="194" spans="23:29">
      <c r="W194">
        <f t="shared" si="173"/>
        <v>4.2408022031891308</v>
      </c>
      <c r="X194">
        <f t="shared" si="165"/>
        <v>4.2408022031891308</v>
      </c>
      <c r="Y194">
        <f t="shared" si="174"/>
        <v>4.1633626442555753</v>
      </c>
      <c r="AA194">
        <f t="shared" si="172"/>
        <v>-7.7439558933555475E-2</v>
      </c>
      <c r="AB194">
        <f t="shared" si="164"/>
        <v>-7.7439558933555475E-2</v>
      </c>
      <c r="AC194">
        <v>2</v>
      </c>
    </row>
    <row r="195" spans="23:29">
      <c r="W195">
        <f t="shared" si="173"/>
        <v>3.6096049098132332</v>
      </c>
      <c r="X195">
        <f t="shared" si="165"/>
        <v>3.6096049098132332</v>
      </c>
      <c r="Y195">
        <f t="shared" si="174"/>
        <v>3.5300112013041858</v>
      </c>
      <c r="AA195">
        <f t="shared" si="172"/>
        <v>-7.9593708509047456E-2</v>
      </c>
      <c r="AB195">
        <f t="shared" si="164"/>
        <v>-7.9593708509047456E-2</v>
      </c>
      <c r="AC195">
        <v>2</v>
      </c>
    </row>
    <row r="196" spans="23:29">
      <c r="W196">
        <f t="shared" si="173"/>
        <v>3.0433862272159828</v>
      </c>
      <c r="X196">
        <f t="shared" si="165"/>
        <v>3.0433862272159828</v>
      </c>
      <c r="Y196">
        <f t="shared" si="174"/>
        <v>2.9660065976521794</v>
      </c>
      <c r="AA196">
        <f t="shared" si="172"/>
        <v>-7.7379629563803398E-2</v>
      </c>
      <c r="AB196">
        <f t="shared" si="164"/>
        <v>-7.7379629563803398E-2</v>
      </c>
      <c r="AC196">
        <v>2</v>
      </c>
    </row>
    <row r="197" spans="23:29">
      <c r="W197">
        <f t="shared" si="173"/>
        <v>2.5444659232687283</v>
      </c>
      <c r="X197">
        <f t="shared" si="165"/>
        <v>2.5444659232687283</v>
      </c>
      <c r="Y197">
        <f t="shared" si="174"/>
        <v>2.4722537411200141</v>
      </c>
      <c r="AA197">
        <f t="shared" si="172"/>
        <v>-7.2212182148714277E-2</v>
      </c>
      <c r="AB197">
        <f t="shared" si="164"/>
        <v>-7.2212182148714277E-2</v>
      </c>
      <c r="AC197">
        <v>2</v>
      </c>
    </row>
    <row r="198" spans="23:29">
      <c r="W198">
        <f t="shared" si="173"/>
        <v>2.1117303632577511</v>
      </c>
      <c r="X198">
        <f t="shared" si="165"/>
        <v>2.1117303632577511</v>
      </c>
      <c r="Y198">
        <f t="shared" si="174"/>
        <v>2.0464181956993679</v>
      </c>
      <c r="AA198">
        <f t="shared" si="172"/>
        <v>-6.5312167558383205E-2</v>
      </c>
      <c r="AB198">
        <f t="shared" si="164"/>
        <v>-6.5312167558383205E-2</v>
      </c>
      <c r="AC198">
        <v>2</v>
      </c>
    </row>
    <row r="199" spans="23:29">
      <c r="W199">
        <f t="shared" si="173"/>
        <v>1.7415088549294657</v>
      </c>
      <c r="X199">
        <f t="shared" si="165"/>
        <v>1.7415088549294657</v>
      </c>
      <c r="Y199">
        <f t="shared" si="174"/>
        <v>1.6838688378684394</v>
      </c>
      <c r="AA199">
        <f t="shared" si="172"/>
        <v>-5.7640017061026283E-2</v>
      </c>
      <c r="AB199">
        <f t="shared" si="164"/>
        <v>-5.7640017061026283E-2</v>
      </c>
      <c r="AC199">
        <v>2</v>
      </c>
    </row>
    <row r="200" spans="23:29">
      <c r="W200">
        <f t="shared" si="173"/>
        <v>1.4284664099273185</v>
      </c>
      <c r="X200">
        <f t="shared" si="165"/>
        <v>1.4284664099273185</v>
      </c>
      <c r="Y200">
        <f t="shared" si="174"/>
        <v>1.3785778058971128</v>
      </c>
      <c r="AA200">
        <f t="shared" si="172"/>
        <v>-4.9888604030205785E-2</v>
      </c>
      <c r="AB200">
        <f t="shared" si="164"/>
        <v>-4.9888604030205785E-2</v>
      </c>
      <c r="AC200">
        <v>2</v>
      </c>
    </row>
    <row r="201" spans="23:29">
      <c r="W201">
        <f>O4*O20</f>
        <v>9.5382508315398162</v>
      </c>
      <c r="X201">
        <f t="shared" si="165"/>
        <v>9.5382508315398162</v>
      </c>
      <c r="Y201">
        <f>BA20</f>
        <v>9.7675460454476593</v>
      </c>
      <c r="AA201">
        <f t="shared" ref="AA201:AA215" si="175">AJ4-O4</f>
        <v>0.22929521390784302</v>
      </c>
      <c r="AB201">
        <f t="shared" si="164"/>
        <v>0.22929521390784302</v>
      </c>
      <c r="AC201">
        <v>2</v>
      </c>
    </row>
    <row r="202" spans="23:29">
      <c r="W202">
        <f t="shared" ref="W202:W215" si="176">O5*O21</f>
        <v>8.8439385006122713</v>
      </c>
      <c r="X202">
        <f t="shared" si="165"/>
        <v>8.8439385006122713</v>
      </c>
      <c r="Y202">
        <f t="shared" ref="Y202:Y215" si="177">BA21</f>
        <v>9.0072264634192969</v>
      </c>
      <c r="AA202">
        <f t="shared" si="175"/>
        <v>0.16328796280702562</v>
      </c>
      <c r="AB202">
        <f t="shared" si="164"/>
        <v>0.16328796280702562</v>
      </c>
      <c r="AC202">
        <v>2</v>
      </c>
    </row>
    <row r="203" spans="23:29">
      <c r="W203">
        <f t="shared" si="176"/>
        <v>8.1063385331684348</v>
      </c>
      <c r="X203">
        <f t="shared" si="165"/>
        <v>8.1063385331684348</v>
      </c>
      <c r="Y203">
        <f t="shared" si="177"/>
        <v>8.2085227093723532</v>
      </c>
      <c r="AA203">
        <f t="shared" si="175"/>
        <v>0.1021841762039184</v>
      </c>
      <c r="AB203">
        <f t="shared" si="164"/>
        <v>0.1021841762039184</v>
      </c>
      <c r="AC203">
        <v>2</v>
      </c>
    </row>
    <row r="204" spans="23:29">
      <c r="W204">
        <f t="shared" si="176"/>
        <v>7.3410210136726519</v>
      </c>
      <c r="X204">
        <f t="shared" si="165"/>
        <v>7.3410210136726519</v>
      </c>
      <c r="Y204">
        <f t="shared" si="177"/>
        <v>7.3894596510040449</v>
      </c>
      <c r="AA204">
        <f t="shared" si="175"/>
        <v>4.8438637331392975E-2</v>
      </c>
      <c r="AB204">
        <f t="shared" si="164"/>
        <v>4.8438637331392975E-2</v>
      </c>
      <c r="AC204">
        <v>2</v>
      </c>
    </row>
    <row r="205" spans="23:29">
      <c r="W205">
        <f t="shared" si="176"/>
        <v>6.5661367282224452</v>
      </c>
      <c r="X205">
        <f t="shared" si="165"/>
        <v>6.5661367282224452</v>
      </c>
      <c r="Y205">
        <f t="shared" si="177"/>
        <v>6.5699997603894662</v>
      </c>
      <c r="AA205">
        <f t="shared" si="175"/>
        <v>3.8630321670209966E-3</v>
      </c>
      <c r="AB205">
        <f t="shared" si="164"/>
        <v>3.8630321670209966E-3</v>
      </c>
      <c r="AC205">
        <v>2</v>
      </c>
    </row>
    <row r="206" spans="23:29">
      <c r="W206">
        <f t="shared" si="176"/>
        <v>5.800759932087419</v>
      </c>
      <c r="X206">
        <f t="shared" si="165"/>
        <v>5.800759932087419</v>
      </c>
      <c r="Y206">
        <f t="shared" si="177"/>
        <v>5.7701439886119212</v>
      </c>
      <c r="AA206">
        <f t="shared" si="175"/>
        <v>-3.0615943475497787E-2</v>
      </c>
      <c r="AB206">
        <f t="shared" si="164"/>
        <v>-3.0615943475497787E-2</v>
      </c>
      <c r="AC206">
        <v>2</v>
      </c>
    </row>
    <row r="207" spans="23:29">
      <c r="W207">
        <f t="shared" si="176"/>
        <v>5.0630470815963244</v>
      </c>
      <c r="X207">
        <f t="shared" si="165"/>
        <v>5.0630470815963244</v>
      </c>
      <c r="Y207">
        <f t="shared" si="177"/>
        <v>5.0080249267813821</v>
      </c>
      <c r="AA207">
        <f t="shared" si="175"/>
        <v>-5.5022154814942326E-2</v>
      </c>
      <c r="AB207">
        <f t="shared" si="164"/>
        <v>-5.5022154814942326E-2</v>
      </c>
      <c r="AC207">
        <v>2</v>
      </c>
    </row>
    <row r="208" spans="23:29">
      <c r="W208">
        <f t="shared" si="176"/>
        <v>4.3685784851152292</v>
      </c>
      <c r="X208">
        <f t="shared" si="165"/>
        <v>4.3685784851152292</v>
      </c>
      <c r="Y208">
        <f t="shared" si="177"/>
        <v>4.2983661280981043</v>
      </c>
      <c r="AA208">
        <f t="shared" si="175"/>
        <v>-7.0212357017124916E-2</v>
      </c>
      <c r="AB208">
        <f t="shared" si="164"/>
        <v>-7.0212357017124916E-2</v>
      </c>
      <c r="AC208">
        <v>2</v>
      </c>
    </row>
    <row r="209" spans="23:29">
      <c r="W209">
        <f t="shared" si="176"/>
        <v>3.7291895484723927</v>
      </c>
      <c r="X209">
        <f t="shared" si="165"/>
        <v>3.7291895484723927</v>
      </c>
      <c r="Y209">
        <f t="shared" si="177"/>
        <v>3.6515632414489123</v>
      </c>
      <c r="AA209">
        <f t="shared" si="175"/>
        <v>-7.762630702348039E-2</v>
      </c>
      <c r="AB209">
        <f t="shared" si="164"/>
        <v>-7.762630702348039E-2</v>
      </c>
      <c r="AC209">
        <v>2</v>
      </c>
    </row>
    <row r="210" spans="23:29">
      <c r="W210">
        <f t="shared" si="176"/>
        <v>3.1524461137000053</v>
      </c>
      <c r="X210">
        <f t="shared" si="165"/>
        <v>3.1524461137000053</v>
      </c>
      <c r="Y210">
        <f t="shared" si="177"/>
        <v>3.0734591955124131</v>
      </c>
      <c r="AA210">
        <f t="shared" si="175"/>
        <v>-7.8986918187592181E-2</v>
      </c>
      <c r="AB210">
        <f t="shared" si="164"/>
        <v>-7.8986918187592181E-2</v>
      </c>
      <c r="AC210">
        <v>2</v>
      </c>
    </row>
    <row r="211" spans="23:29">
      <c r="W211">
        <f t="shared" si="176"/>
        <v>2.6417427302263006</v>
      </c>
      <c r="X211">
        <f t="shared" si="165"/>
        <v>2.6417427302263006</v>
      </c>
      <c r="Y211">
        <f t="shared" si="177"/>
        <v>2.5657143741971171</v>
      </c>
      <c r="AA211">
        <f t="shared" si="175"/>
        <v>-7.6028356029183453E-2</v>
      </c>
      <c r="AB211">
        <f t="shared" si="164"/>
        <v>-7.6028356029183453E-2</v>
      </c>
      <c r="AC211">
        <v>2</v>
      </c>
    </row>
    <row r="212" spans="23:29">
      <c r="W212">
        <f t="shared" si="176"/>
        <v>2.1968702985967599</v>
      </c>
      <c r="X212">
        <f t="shared" si="165"/>
        <v>2.1968702985967599</v>
      </c>
      <c r="Y212">
        <f t="shared" si="177"/>
        <v>2.1265696451598819</v>
      </c>
      <c r="AA212">
        <f t="shared" si="175"/>
        <v>-7.0300653436877969E-2</v>
      </c>
      <c r="AB212">
        <f t="shared" si="164"/>
        <v>-7.0300653436877969E-2</v>
      </c>
      <c r="AC212">
        <v>2</v>
      </c>
    </row>
    <row r="213" spans="23:29">
      <c r="W213">
        <f t="shared" si="176"/>
        <v>1.8148432551012208</v>
      </c>
      <c r="X213">
        <f t="shared" si="165"/>
        <v>1.8148432551012208</v>
      </c>
      <c r="Y213">
        <f t="shared" si="177"/>
        <v>1.7517790329864762</v>
      </c>
      <c r="AA213">
        <f t="shared" si="175"/>
        <v>-6.3064222114744606E-2</v>
      </c>
      <c r="AB213">
        <f t="shared" si="164"/>
        <v>-6.3064222114744606E-2</v>
      </c>
      <c r="AC213">
        <v>2</v>
      </c>
    </row>
    <row r="214" spans="23:29">
      <c r="W214">
        <f t="shared" si="176"/>
        <v>1.4907901312739451</v>
      </c>
      <c r="X214">
        <f t="shared" si="165"/>
        <v>1.4907901312739451</v>
      </c>
      <c r="Y214">
        <f t="shared" si="177"/>
        <v>1.4355287031093253</v>
      </c>
      <c r="AA214">
        <f t="shared" si="175"/>
        <v>-5.5261428164619764E-2</v>
      </c>
      <c r="AB214">
        <f t="shared" ref="AB214:AB260" si="178">IFERROR(AA214,"")</f>
        <v>-5.5261428164619764E-2</v>
      </c>
      <c r="AC214">
        <v>2</v>
      </c>
    </row>
    <row r="215" spans="23:29">
      <c r="W215">
        <f t="shared" si="176"/>
        <v>1.2187659990874384</v>
      </c>
      <c r="X215">
        <f t="shared" si="165"/>
        <v>1.2187659990874384</v>
      </c>
      <c r="Y215">
        <f t="shared" si="177"/>
        <v>1.171225614638159</v>
      </c>
      <c r="AA215">
        <f t="shared" si="175"/>
        <v>-4.7540384449279438E-2</v>
      </c>
      <c r="AB215">
        <f t="shared" si="178"/>
        <v>-4.7540384449279438E-2</v>
      </c>
      <c r="AC215">
        <v>2</v>
      </c>
    </row>
    <row r="216" spans="23:29">
      <c r="W216">
        <f>P4*P20</f>
        <v>8.8717015468607823</v>
      </c>
      <c r="X216">
        <f t="shared" si="165"/>
        <v>8.8717015468607823</v>
      </c>
      <c r="Y216">
        <f>BB20</f>
        <v>9.1374359620798273</v>
      </c>
      <c r="AA216">
        <f t="shared" ref="AA216:AA230" si="179">AK4-P4</f>
        <v>0.26573441521904506</v>
      </c>
      <c r="AB216">
        <f t="shared" si="178"/>
        <v>0.26573441521904506</v>
      </c>
      <c r="AC216">
        <v>2</v>
      </c>
    </row>
    <row r="217" spans="23:29">
      <c r="W217">
        <f t="shared" ref="W217:W230" si="180">P5*P21</f>
        <v>8.1572892700271904</v>
      </c>
      <c r="X217">
        <f t="shared" ref="X217:X260" si="181">IFERROR(W217, NA())</f>
        <v>8.1572892700271904</v>
      </c>
      <c r="Y217">
        <f t="shared" ref="Y217:Y230" si="182">BB21</f>
        <v>8.343971479612053</v>
      </c>
      <c r="AA217">
        <f t="shared" si="179"/>
        <v>0.18668220958486259</v>
      </c>
      <c r="AB217">
        <f t="shared" si="178"/>
        <v>0.18668220958486259</v>
      </c>
      <c r="AC217">
        <v>2</v>
      </c>
    </row>
    <row r="218" spans="23:29">
      <c r="W218">
        <f t="shared" si="180"/>
        <v>7.4112784455318552</v>
      </c>
      <c r="X218">
        <f t="shared" si="181"/>
        <v>7.4112784455318552</v>
      </c>
      <c r="Y218">
        <f t="shared" si="182"/>
        <v>7.5269521809782756</v>
      </c>
      <c r="AA218">
        <f t="shared" si="179"/>
        <v>0.11567373544642034</v>
      </c>
      <c r="AB218">
        <f t="shared" si="178"/>
        <v>0.11567373544642034</v>
      </c>
      <c r="AC218">
        <v>2</v>
      </c>
    </row>
    <row r="219" spans="23:29">
      <c r="W219">
        <f t="shared" si="180"/>
        <v>6.6509630040182905</v>
      </c>
      <c r="X219">
        <f t="shared" si="181"/>
        <v>6.6509630040182905</v>
      </c>
      <c r="Y219">
        <f t="shared" si="182"/>
        <v>6.7061427953379029</v>
      </c>
      <c r="AA219">
        <f t="shared" si="179"/>
        <v>5.517979131961237E-2</v>
      </c>
      <c r="AB219">
        <f t="shared" si="178"/>
        <v>5.517979131961237E-2</v>
      </c>
      <c r="AC219">
        <v>2</v>
      </c>
    </row>
    <row r="220" spans="23:29">
      <c r="W220">
        <f t="shared" si="180"/>
        <v>5.8950093172322759</v>
      </c>
      <c r="X220">
        <f t="shared" si="181"/>
        <v>5.8950093172322759</v>
      </c>
      <c r="Y220">
        <f t="shared" si="182"/>
        <v>5.9016753318026947</v>
      </c>
      <c r="AA220">
        <f t="shared" si="179"/>
        <v>6.6660145704187102E-3</v>
      </c>
      <c r="AB220">
        <f t="shared" si="178"/>
        <v>6.6660145704187102E-3</v>
      </c>
      <c r="AC220">
        <v>2</v>
      </c>
    </row>
    <row r="221" spans="23:29">
      <c r="W221">
        <f t="shared" si="180"/>
        <v>5.1616612235887516</v>
      </c>
      <c r="X221">
        <f t="shared" si="181"/>
        <v>5.1616612235887516</v>
      </c>
      <c r="Y221">
        <f t="shared" si="182"/>
        <v>5.1321159147004458</v>
      </c>
      <c r="AA221">
        <f t="shared" si="179"/>
        <v>-2.9545308888305755E-2</v>
      </c>
      <c r="AB221">
        <f t="shared" si="178"/>
        <v>-2.9545308888305755E-2</v>
      </c>
      <c r="AC221">
        <v>2</v>
      </c>
    </row>
    <row r="222" spans="23:29">
      <c r="W222">
        <f t="shared" si="180"/>
        <v>4.4670296501106419</v>
      </c>
      <c r="X222">
        <f t="shared" si="181"/>
        <v>4.4670296501106419</v>
      </c>
      <c r="Y222">
        <f t="shared" si="182"/>
        <v>4.4128406847461585</v>
      </c>
      <c r="AA222">
        <f t="shared" si="179"/>
        <v>-5.4188965364483366E-2</v>
      </c>
      <c r="AB222">
        <f t="shared" si="178"/>
        <v>-5.4188965364483366E-2</v>
      </c>
      <c r="AC222">
        <v>2</v>
      </c>
    </row>
    <row r="223" spans="23:29">
      <c r="W223">
        <f t="shared" si="180"/>
        <v>3.8237947395103271</v>
      </c>
      <c r="X223">
        <f t="shared" si="181"/>
        <v>3.8237947395103271</v>
      </c>
      <c r="Y223">
        <f t="shared" si="182"/>
        <v>3.7550027418918259</v>
      </c>
      <c r="AA223">
        <f t="shared" si="179"/>
        <v>-6.8791997618501188E-2</v>
      </c>
      <c r="AB223">
        <f t="shared" si="178"/>
        <v>-6.8791997618501188E-2</v>
      </c>
      <c r="AC223">
        <v>2</v>
      </c>
    </row>
    <row r="224" spans="23:29">
      <c r="W224">
        <f t="shared" si="180"/>
        <v>3.2405173563126128</v>
      </c>
      <c r="X224">
        <f t="shared" si="181"/>
        <v>3.2405173563126128</v>
      </c>
      <c r="Y224">
        <f t="shared" si="182"/>
        <v>3.1651942149552839</v>
      </c>
      <c r="AA224">
        <f t="shared" si="179"/>
        <v>-7.5323141357328982E-2</v>
      </c>
      <c r="AB224">
        <f t="shared" si="178"/>
        <v>-7.5323141357328982E-2</v>
      </c>
      <c r="AC224">
        <v>2</v>
      </c>
    </row>
    <row r="225" spans="23:29">
      <c r="W225">
        <f t="shared" si="180"/>
        <v>2.7215832633107166</v>
      </c>
      <c r="X225">
        <f t="shared" si="181"/>
        <v>2.7215832633107166</v>
      </c>
      <c r="Y225">
        <f t="shared" si="182"/>
        <v>2.6457293119297063</v>
      </c>
      <c r="AA225">
        <f t="shared" si="179"/>
        <v>-7.5853951381010365E-2</v>
      </c>
      <c r="AB225">
        <f t="shared" si="178"/>
        <v>-7.5853951381010365E-2</v>
      </c>
      <c r="AC225">
        <v>2</v>
      </c>
    </row>
    <row r="226" spans="23:29">
      <c r="W226">
        <f t="shared" si="180"/>
        <v>2.2676570704714498</v>
      </c>
      <c r="X226">
        <f t="shared" si="181"/>
        <v>2.2676570704714498</v>
      </c>
      <c r="Y226">
        <f t="shared" si="182"/>
        <v>2.1953575760629023</v>
      </c>
      <c r="AA226">
        <f t="shared" si="179"/>
        <v>-7.2299494408547549E-2</v>
      </c>
      <c r="AB226">
        <f t="shared" si="178"/>
        <v>-7.2299494408547549E-2</v>
      </c>
      <c r="AC226">
        <v>2</v>
      </c>
    </row>
    <row r="227" spans="23:29">
      <c r="W227">
        <f t="shared" si="180"/>
        <v>1.8764470689467909</v>
      </c>
      <c r="X227">
        <f t="shared" si="181"/>
        <v>1.8764470689467909</v>
      </c>
      <c r="Y227">
        <f t="shared" si="182"/>
        <v>1.8101825609324187</v>
      </c>
      <c r="AA227">
        <f t="shared" si="179"/>
        <v>-6.6264508014372225E-2</v>
      </c>
      <c r="AB227">
        <f t="shared" si="178"/>
        <v>-6.6264508014372225E-2</v>
      </c>
      <c r="AC227">
        <v>2</v>
      </c>
    </row>
    <row r="228" spans="23:29">
      <c r="W228">
        <f t="shared" si="180"/>
        <v>1.5435794358164983</v>
      </c>
      <c r="X228">
        <f t="shared" si="181"/>
        <v>1.5435794358164983</v>
      </c>
      <c r="Y228">
        <f t="shared" si="182"/>
        <v>1.484593128970999</v>
      </c>
      <c r="AA228">
        <f t="shared" si="179"/>
        <v>-5.8986306845499215E-2</v>
      </c>
      <c r="AB228">
        <f t="shared" si="178"/>
        <v>-5.8986306845499215E-2</v>
      </c>
      <c r="AC228">
        <v>2</v>
      </c>
    </row>
    <row r="229" spans="23:29">
      <c r="W229">
        <f t="shared" si="180"/>
        <v>1.2634264648459999</v>
      </c>
      <c r="X229">
        <f t="shared" si="181"/>
        <v>1.2634264648459999</v>
      </c>
      <c r="Y229">
        <f>BB33</f>
        <v>1.2120790823090186</v>
      </c>
      <c r="AA229">
        <f t="shared" si="179"/>
        <v>-5.1347382536981234E-2</v>
      </c>
      <c r="AB229">
        <f t="shared" si="178"/>
        <v>-5.1347382536981234E-2</v>
      </c>
      <c r="AC229">
        <v>2</v>
      </c>
    </row>
    <row r="230" spans="23:29">
      <c r="W230">
        <f t="shared" si="180"/>
        <v>1.0297968818383665</v>
      </c>
      <c r="X230">
        <f t="shared" si="181"/>
        <v>1.0297968818383665</v>
      </c>
      <c r="Y230">
        <f t="shared" si="182"/>
        <v>0.98586954544417993</v>
      </c>
      <c r="AA230">
        <f t="shared" si="179"/>
        <v>-4.3927336394186556E-2</v>
      </c>
      <c r="AB230">
        <f t="shared" si="178"/>
        <v>-4.3927336394186556E-2</v>
      </c>
      <c r="AC230">
        <v>2</v>
      </c>
    </row>
    <row r="231" spans="23:29">
      <c r="W231">
        <f>Q4*Q20</f>
        <v>8.1589958158995817</v>
      </c>
      <c r="X231">
        <f t="shared" si="181"/>
        <v>8.1589958158995817</v>
      </c>
      <c r="Y231">
        <f>BC20</f>
        <v>8.4555920066668389</v>
      </c>
      <c r="AA231">
        <f t="shared" ref="AA231:AA245" si="183">AL4-Q4</f>
        <v>0.29659619076725718</v>
      </c>
      <c r="AB231">
        <f t="shared" si="178"/>
        <v>0.29659619076725718</v>
      </c>
      <c r="AC231">
        <v>2</v>
      </c>
    </row>
    <row r="232" spans="23:29">
      <c r="W232">
        <f t="shared" ref="W232:W245" si="184">Q5*Q21</f>
        <v>7.4356530028598655</v>
      </c>
      <c r="X232">
        <f t="shared" si="181"/>
        <v>7.4356530028598655</v>
      </c>
      <c r="Y232">
        <f t="shared" ref="Y232:Y245" si="185">BC21</f>
        <v>7.6406857709292453</v>
      </c>
      <c r="AA232">
        <f t="shared" si="183"/>
        <v>0.20503276806937976</v>
      </c>
      <c r="AB232">
        <f t="shared" si="178"/>
        <v>0.20503276806937976</v>
      </c>
      <c r="AC232">
        <v>2</v>
      </c>
    </row>
    <row r="233" spans="23:29">
      <c r="W233">
        <f t="shared" si="184"/>
        <v>6.6938425230637204</v>
      </c>
      <c r="X233">
        <f t="shared" si="181"/>
        <v>6.6938425230637204</v>
      </c>
      <c r="Y233">
        <f t="shared" si="185"/>
        <v>6.8191881536305363</v>
      </c>
      <c r="AA233">
        <f t="shared" si="183"/>
        <v>0.12534563056681591</v>
      </c>
      <c r="AB233">
        <f t="shared" si="178"/>
        <v>0.12534563056681591</v>
      </c>
      <c r="AC233">
        <v>2</v>
      </c>
    </row>
    <row r="234" spans="23:29">
      <c r="W234">
        <f t="shared" si="184"/>
        <v>5.9516429014259149</v>
      </c>
      <c r="X234">
        <f t="shared" si="181"/>
        <v>5.9516429014259149</v>
      </c>
      <c r="Y234">
        <f t="shared" si="185"/>
        <v>6.0112981236193734</v>
      </c>
      <c r="AA234">
        <f t="shared" si="183"/>
        <v>5.9655222193458535E-2</v>
      </c>
      <c r="AB234">
        <f t="shared" si="178"/>
        <v>5.9655222193458535E-2</v>
      </c>
      <c r="AC234">
        <v>2</v>
      </c>
    </row>
    <row r="235" spans="23:29">
      <c r="W235">
        <f t="shared" si="184"/>
        <v>5.2271703961215064</v>
      </c>
      <c r="X235">
        <f t="shared" si="181"/>
        <v>5.2271703961215064</v>
      </c>
      <c r="Y235">
        <f t="shared" si="185"/>
        <v>5.2359059315956813</v>
      </c>
      <c r="AA235">
        <f t="shared" si="183"/>
        <v>8.735535474174938E-3</v>
      </c>
      <c r="AB235">
        <f t="shared" si="178"/>
        <v>8.735535474174938E-3</v>
      </c>
      <c r="AC235">
        <v>2</v>
      </c>
    </row>
    <row r="236" spans="23:29">
      <c r="W236">
        <f t="shared" si="184"/>
        <v>4.5368516957528371</v>
      </c>
      <c r="X236">
        <f t="shared" si="181"/>
        <v>4.5368516957528371</v>
      </c>
      <c r="Y236">
        <f t="shared" si="185"/>
        <v>4.5089060273562795</v>
      </c>
      <c r="AA236">
        <f t="shared" si="183"/>
        <v>-2.7945668396557544E-2</v>
      </c>
      <c r="AB236">
        <f t="shared" si="178"/>
        <v>-2.7945668396557544E-2</v>
      </c>
      <c r="AC236">
        <v>2</v>
      </c>
    </row>
    <row r="237" spans="23:29">
      <c r="W237">
        <f t="shared" si="184"/>
        <v>3.8940277630840603</v>
      </c>
      <c r="X237">
        <f t="shared" si="181"/>
        <v>3.8940277630840603</v>
      </c>
      <c r="Y237">
        <f t="shared" si="185"/>
        <v>3.8420716369403594</v>
      </c>
      <c r="AA237">
        <f t="shared" si="183"/>
        <v>-5.1956126143700931E-2</v>
      </c>
      <c r="AB237">
        <f t="shared" si="178"/>
        <v>-5.1956126143700931E-2</v>
      </c>
      <c r="AC237">
        <v>2</v>
      </c>
    </row>
    <row r="238" spans="23:29">
      <c r="W238">
        <f t="shared" si="184"/>
        <v>3.3081206073212761</v>
      </c>
      <c r="X238">
        <f t="shared" si="181"/>
        <v>3.3081206073212761</v>
      </c>
      <c r="Y238">
        <f t="shared" si="185"/>
        <v>3.2426214852918327</v>
      </c>
      <c r="AA238">
        <f t="shared" si="183"/>
        <v>-6.5499122029443413E-2</v>
      </c>
      <c r="AB238">
        <f t="shared" si="178"/>
        <v>-6.5499122029443413E-2</v>
      </c>
      <c r="AC238">
        <v>2</v>
      </c>
    </row>
    <row r="239" spans="23:29">
      <c r="W239">
        <f t="shared" si="184"/>
        <v>2.7844286894864334</v>
      </c>
      <c r="X239">
        <f t="shared" si="181"/>
        <v>2.7844286894864334</v>
      </c>
      <c r="Y239">
        <f t="shared" si="185"/>
        <v>2.7134265293507682</v>
      </c>
      <c r="AA239">
        <f t="shared" si="183"/>
        <v>-7.1002160135665182E-2</v>
      </c>
      <c r="AB239">
        <f t="shared" si="178"/>
        <v>-7.1002160135665182E-2</v>
      </c>
      <c r="AC239">
        <v>2</v>
      </c>
    </row>
    <row r="240" spans="23:29">
      <c r="W240">
        <f t="shared" si="184"/>
        <v>2.3244614525949689</v>
      </c>
      <c r="X240">
        <f t="shared" si="181"/>
        <v>2.3244614525949689</v>
      </c>
      <c r="Y240">
        <f t="shared" si="185"/>
        <v>2.2536771474918371</v>
      </c>
      <c r="AA240">
        <f t="shared" si="183"/>
        <v>-7.0784305103131828E-2</v>
      </c>
      <c r="AB240">
        <f t="shared" si="178"/>
        <v>-7.0784305103131828E-2</v>
      </c>
      <c r="AC240">
        <v>2</v>
      </c>
    </row>
    <row r="241" spans="23:29">
      <c r="W241">
        <f t="shared" si="184"/>
        <v>1.9266299890367644</v>
      </c>
      <c r="X241">
        <f t="shared" si="181"/>
        <v>1.9266299890367644</v>
      </c>
      <c r="Y241">
        <f t="shared" si="185"/>
        <v>1.8597861093084003</v>
      </c>
      <c r="AA241">
        <f t="shared" si="183"/>
        <v>-6.6843879728364142E-2</v>
      </c>
      <c r="AB241">
        <f t="shared" si="178"/>
        <v>-6.6843879728364142E-2</v>
      </c>
      <c r="AC241">
        <v>2</v>
      </c>
    </row>
    <row r="242" spans="23:29">
      <c r="W242">
        <f t="shared" si="184"/>
        <v>1.5870916635973911</v>
      </c>
      <c r="X242">
        <f t="shared" si="181"/>
        <v>1.5870916635973911</v>
      </c>
      <c r="Y242">
        <f t="shared" si="185"/>
        <v>1.5263273699779358</v>
      </c>
      <c r="AA242">
        <f t="shared" si="183"/>
        <v>-6.0764293619455234E-2</v>
      </c>
      <c r="AB242">
        <f t="shared" si="178"/>
        <v>-6.0764293619455234E-2</v>
      </c>
      <c r="AC242">
        <v>2</v>
      </c>
    </row>
    <row r="243" spans="23:29">
      <c r="W243">
        <f t="shared" si="184"/>
        <v>1.3005825602021257</v>
      </c>
      <c r="X243">
        <f t="shared" si="181"/>
        <v>1.3005825602021257</v>
      </c>
      <c r="Y243">
        <f t="shared" si="185"/>
        <v>1.2468727725187438</v>
      </c>
      <c r="AA243">
        <f t="shared" si="183"/>
        <v>-5.370978768338186E-2</v>
      </c>
      <c r="AB243">
        <f t="shared" si="178"/>
        <v>-5.370978768338186E-2</v>
      </c>
      <c r="AC243">
        <v>2</v>
      </c>
    </row>
    <row r="244" spans="23:29">
      <c r="W244">
        <f t="shared" si="184"/>
        <v>1.0611320079993132</v>
      </c>
      <c r="X244">
        <f t="shared" si="181"/>
        <v>1.0611320079993132</v>
      </c>
      <c r="Y244">
        <f t="shared" si="185"/>
        <v>1.0146565121510416</v>
      </c>
      <c r="AA244">
        <f t="shared" si="183"/>
        <v>-4.6475495848271597E-2</v>
      </c>
      <c r="AB244">
        <f t="shared" si="178"/>
        <v>-4.6475495848271597E-2</v>
      </c>
      <c r="AC244">
        <v>2</v>
      </c>
    </row>
    <row r="245" spans="23:29">
      <c r="W245">
        <f t="shared" si="184"/>
        <v>0.86261231913587311</v>
      </c>
      <c r="X245">
        <f t="shared" si="181"/>
        <v>0.86261231913587311</v>
      </c>
      <c r="Y245">
        <f t="shared" si="185"/>
        <v>0.82305126967285691</v>
      </c>
      <c r="AA245">
        <f t="shared" si="183"/>
        <v>-3.9561049463016196E-2</v>
      </c>
      <c r="AB245">
        <f t="shared" si="178"/>
        <v>-3.9561049463016196E-2</v>
      </c>
      <c r="AC245">
        <v>2</v>
      </c>
    </row>
    <row r="246" spans="23:29">
      <c r="W246">
        <f>R4*R20</f>
        <v>7.414448669201521</v>
      </c>
      <c r="X246">
        <f t="shared" si="181"/>
        <v>7.414448669201521</v>
      </c>
      <c r="Y246">
        <f>BD20</f>
        <v>7.7341776134865254</v>
      </c>
      <c r="AA246">
        <f t="shared" ref="AA246:AA260" si="186">AM4-R4</f>
        <v>0.31972894428500442</v>
      </c>
      <c r="AB246">
        <f t="shared" si="178"/>
        <v>0.31972894428500442</v>
      </c>
      <c r="AC246">
        <v>2</v>
      </c>
    </row>
    <row r="247" spans="23:29">
      <c r="W247">
        <f t="shared" ref="W247:W260" si="187">R5*R21</f>
        <v>6.6952789699570818</v>
      </c>
      <c r="X247">
        <f t="shared" si="181"/>
        <v>6.6952789699570818</v>
      </c>
      <c r="Y247">
        <f t="shared" ref="Y247:Y260" si="188">BD21</f>
        <v>6.9124060213914911</v>
      </c>
      <c r="AA247">
        <f t="shared" si="186"/>
        <v>0.21712705143440925</v>
      </c>
      <c r="AB247">
        <f t="shared" si="178"/>
        <v>0.21712705143440925</v>
      </c>
      <c r="AC247">
        <v>2</v>
      </c>
    </row>
    <row r="248" spans="23:29">
      <c r="W248">
        <f t="shared" si="187"/>
        <v>5.9712918660287091</v>
      </c>
      <c r="X248">
        <f t="shared" si="181"/>
        <v>5.9712918660287091</v>
      </c>
      <c r="Y248">
        <f t="shared" si="188"/>
        <v>6.1019727543041906</v>
      </c>
      <c r="AA248">
        <f t="shared" si="186"/>
        <v>0.13068088827548152</v>
      </c>
      <c r="AB248">
        <f t="shared" si="178"/>
        <v>0.13068088827548152</v>
      </c>
      <c r="AC248">
        <v>2</v>
      </c>
    </row>
    <row r="249" spans="23:29">
      <c r="W249">
        <f t="shared" si="187"/>
        <v>5.2602739726027412</v>
      </c>
      <c r="X249">
        <f t="shared" si="181"/>
        <v>5.2602739726027412</v>
      </c>
      <c r="Y249">
        <f t="shared" si="188"/>
        <v>5.3220102270659488</v>
      </c>
      <c r="AA249">
        <f t="shared" si="186"/>
        <v>6.1736254463207629E-2</v>
      </c>
      <c r="AB249">
        <f t="shared" si="178"/>
        <v>6.1736254463207629E-2</v>
      </c>
      <c r="AC249">
        <v>2</v>
      </c>
    </row>
    <row r="250" spans="23:29">
      <c r="W250">
        <f t="shared" si="187"/>
        <v>4.5787663379958738</v>
      </c>
      <c r="X250">
        <f t="shared" si="181"/>
        <v>4.5787663379958738</v>
      </c>
      <c r="Y250">
        <f t="shared" si="188"/>
        <v>4.5888231417563299</v>
      </c>
      <c r="AA250">
        <f t="shared" si="186"/>
        <v>1.0056803760456035E-2</v>
      </c>
      <c r="AB250">
        <f t="shared" si="178"/>
        <v>1.0056803760456035E-2</v>
      </c>
      <c r="AC250">
        <v>2</v>
      </c>
    </row>
    <row r="251" spans="23:29">
      <c r="W251">
        <f t="shared" si="187"/>
        <v>3.9405989442005049</v>
      </c>
      <c r="X251">
        <f t="shared" si="181"/>
        <v>3.9405989442005049</v>
      </c>
      <c r="Y251">
        <f t="shared" si="188"/>
        <v>3.9146889237936247</v>
      </c>
      <c r="AA251">
        <f t="shared" si="186"/>
        <v>-2.5910020406880285E-2</v>
      </c>
      <c r="AB251">
        <f t="shared" si="178"/>
        <v>-2.5910020406880285E-2</v>
      </c>
      <c r="AC251">
        <v>2</v>
      </c>
    </row>
    <row r="252" spans="23:29">
      <c r="W252">
        <f t="shared" si="187"/>
        <v>3.3559311351771521</v>
      </c>
      <c r="X252">
        <f t="shared" si="181"/>
        <v>3.3559311351771521</v>
      </c>
      <c r="Y252">
        <f t="shared" si="188"/>
        <v>3.3073451488770691</v>
      </c>
      <c r="AA252">
        <f t="shared" si="186"/>
        <v>-4.8585986300083039E-2</v>
      </c>
      <c r="AB252">
        <f t="shared" si="178"/>
        <v>-4.8585986300083039E-2</v>
      </c>
      <c r="AC252">
        <v>2</v>
      </c>
    </row>
    <row r="253" spans="23:29">
      <c r="W253">
        <f t="shared" si="187"/>
        <v>2.8309036415471769</v>
      </c>
      <c r="X253">
        <f t="shared" si="181"/>
        <v>2.8309036415471769</v>
      </c>
      <c r="Y253">
        <f t="shared" si="188"/>
        <v>2.7701307871404803</v>
      </c>
      <c r="AA253">
        <f t="shared" si="186"/>
        <v>-6.0772854406696553E-2</v>
      </c>
      <c r="AB253">
        <f t="shared" si="178"/>
        <v>-6.0772854406696553E-2</v>
      </c>
      <c r="AC253">
        <v>2</v>
      </c>
    </row>
    <row r="254" spans="23:29">
      <c r="W254">
        <f t="shared" si="187"/>
        <v>2.3678483037889322</v>
      </c>
      <c r="X254">
        <f t="shared" si="181"/>
        <v>2.3678483037889322</v>
      </c>
      <c r="Y254">
        <f t="shared" si="188"/>
        <v>2.3026121753702449</v>
      </c>
      <c r="AA254">
        <f t="shared" si="186"/>
        <v>-6.5236128418687311E-2</v>
      </c>
      <c r="AB254">
        <f t="shared" si="178"/>
        <v>-6.5236128418687311E-2</v>
      </c>
      <c r="AC254">
        <v>2</v>
      </c>
    </row>
    <row r="255" spans="23:29">
      <c r="W255">
        <f t="shared" si="187"/>
        <v>1.9658930511319654</v>
      </c>
      <c r="X255">
        <f t="shared" si="181"/>
        <v>1.9658930511319654</v>
      </c>
      <c r="Y255">
        <f t="shared" si="188"/>
        <v>1.9014701554943112</v>
      </c>
      <c r="AA255">
        <f t="shared" si="186"/>
        <v>-6.4422895637654243E-2</v>
      </c>
      <c r="AB255">
        <f t="shared" si="178"/>
        <v>-6.4422895637654243E-2</v>
      </c>
      <c r="AC255">
        <v>2</v>
      </c>
    </row>
    <row r="256" spans="23:29">
      <c r="W256">
        <f t="shared" si="187"/>
        <v>1.6217638927094846</v>
      </c>
      <c r="X256">
        <f t="shared" si="181"/>
        <v>1.6217638927094846</v>
      </c>
      <c r="Y256">
        <f t="shared" si="188"/>
        <v>1.5614430604560952</v>
      </c>
      <c r="AA256">
        <f t="shared" si="186"/>
        <v>-6.0320832253389467E-2</v>
      </c>
      <c r="AB256">
        <f t="shared" si="178"/>
        <v>-6.0320832253389467E-2</v>
      </c>
      <c r="AC256">
        <v>2</v>
      </c>
    </row>
    <row r="257" spans="23:29">
      <c r="W257">
        <f t="shared" si="187"/>
        <v>1.3306101210852783</v>
      </c>
      <c r="X257">
        <f t="shared" si="181"/>
        <v>1.3306101210852783</v>
      </c>
      <c r="Y257">
        <f t="shared" si="188"/>
        <v>1.2761797735829816</v>
      </c>
      <c r="AA257">
        <f t="shared" si="186"/>
        <v>-5.4430347502296694E-2</v>
      </c>
      <c r="AB257">
        <f t="shared" si="178"/>
        <v>-5.4430347502296694E-2</v>
      </c>
      <c r="AC257">
        <v>2</v>
      </c>
    </row>
    <row r="258" spans="23:29">
      <c r="W258">
        <f t="shared" si="187"/>
        <v>1.0867345584435792</v>
      </c>
      <c r="X258">
        <f t="shared" si="181"/>
        <v>1.0867345584435792</v>
      </c>
      <c r="Y258">
        <f t="shared" si="188"/>
        <v>1.0389254532679191</v>
      </c>
      <c r="AA258">
        <f t="shared" si="186"/>
        <v>-4.7809105175660171E-2</v>
      </c>
      <c r="AB258">
        <f t="shared" si="178"/>
        <v>-4.7809105175660171E-2</v>
      </c>
      <c r="AC258">
        <v>2</v>
      </c>
    </row>
    <row r="259" spans="23:29">
      <c r="W259">
        <f t="shared" si="187"/>
        <v>0.88417008032143485</v>
      </c>
      <c r="X259">
        <f t="shared" si="181"/>
        <v>0.88417008032143485</v>
      </c>
      <c r="Y259">
        <f t="shared" si="188"/>
        <v>0.8430186683211075</v>
      </c>
      <c r="AA259">
        <f t="shared" si="186"/>
        <v>-4.1151412000327348E-2</v>
      </c>
      <c r="AB259">
        <f t="shared" si="178"/>
        <v>-4.1151412000327348E-2</v>
      </c>
      <c r="AC259">
        <v>2</v>
      </c>
    </row>
    <row r="260" spans="23:29">
      <c r="W260">
        <f t="shared" si="187"/>
        <v>0.71709036963745676</v>
      </c>
      <c r="X260">
        <f t="shared" si="181"/>
        <v>0.71709036963745676</v>
      </c>
      <c r="Y260">
        <f t="shared" si="188"/>
        <v>0.68221487527897928</v>
      </c>
      <c r="AA260">
        <f t="shared" si="186"/>
        <v>-3.4875494358477477E-2</v>
      </c>
      <c r="AB260">
        <f t="shared" si="178"/>
        <v>-3.4875494358477477E-2</v>
      </c>
      <c r="AC260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C260"/>
  <sheetViews>
    <sheetView topLeftCell="AM60" zoomScale="80" zoomScaleNormal="80" workbookViewId="0">
      <selection activeCell="BF65" sqref="BF65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207.9672200664896</v>
      </c>
      <c r="BW1" t="s">
        <v>38</v>
      </c>
      <c r="CN1" t="s">
        <v>35</v>
      </c>
      <c r="CQ1" t="s">
        <v>40</v>
      </c>
      <c r="CR1">
        <f>SUM(CN4:DC18)</f>
        <v>38.571738283471518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T3" t="s">
        <v>32</v>
      </c>
      <c r="U3" t="s">
        <v>33</v>
      </c>
      <c r="V3" t="s">
        <v>31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13.151003698459908</v>
      </c>
      <c r="E4">
        <f>'Raw data and fitting summary'!E6</f>
        <v>13.035014676702176</v>
      </c>
      <c r="F4">
        <f>'Raw data and fitting summary'!F6</f>
        <v>12.892874207685152</v>
      </c>
      <c r="G4">
        <f>'Raw data and fitting summary'!G6</f>
        <v>12.719499297808412</v>
      </c>
      <c r="H4">
        <f>'Raw data and fitting summary'!H6</f>
        <v>12.509229414667967</v>
      </c>
      <c r="I4">
        <f>'Raw data and fitting summary'!I6</f>
        <v>12.255970479300588</v>
      </c>
      <c r="J4">
        <f>'Raw data and fitting summary'!J6</f>
        <v>11.953461738212136</v>
      </c>
      <c r="K4">
        <f>'Raw data and fitting summary'!K6</f>
        <v>11.595697351680682</v>
      </c>
      <c r="L4">
        <f>'Raw data and fitting summary'!L6</f>
        <v>11.177521511283448</v>
      </c>
      <c r="M4">
        <f>'Raw data and fitting summary'!M6</f>
        <v>10.695386613544416</v>
      </c>
      <c r="N4">
        <f>'Raw data and fitting summary'!N6</f>
        <v>10.148215995670094</v>
      </c>
      <c r="O4">
        <f>'Raw data and fitting summary'!O6</f>
        <v>9.5382508315398162</v>
      </c>
      <c r="P4">
        <f>'Raw data and fitting summary'!P6</f>
        <v>8.8717015468607823</v>
      </c>
      <c r="Q4">
        <f>'Raw data and fitting summary'!Q6</f>
        <v>8.1589958158995817</v>
      </c>
      <c r="R4">
        <f>'Raw data and fitting summary'!R6</f>
        <v>7.414448669201521</v>
      </c>
      <c r="T4">
        <f>'Raw data and fitting summary'!D42</f>
        <v>0.25926798896206654</v>
      </c>
      <c r="U4">
        <f>'Raw data and fitting summary'!F42</f>
        <v>19.306352179984955</v>
      </c>
      <c r="V4">
        <f>'Raw data and fitting summary'!H42</f>
        <v>0.41137281905287754</v>
      </c>
      <c r="X4">
        <f>($U$4*B4/((B4*(1+$C$3/$V$4))+$T$4))*C20</f>
        <v>15.331408682831631</v>
      </c>
      <c r="Y4">
        <f>($U$4*B4/((B4*(1+$D$3/$V$4))+$T$4))*D20</f>
        <v>14.131637185417336</v>
      </c>
      <c r="Z4">
        <f>($U$4*B4/((B4*(1+$E$3/$V$4))+$T$4))*E20</f>
        <v>13.860471646007051</v>
      </c>
      <c r="AA4">
        <f>($U$4*B4/((B4*(1+$F$3/$V$4))+$T$4))*F20</f>
        <v>13.535806134532285</v>
      </c>
      <c r="AB4">
        <f>($U$4*B4/((B4*(1+$G$3/$V$4))+$T$4))*G20</f>
        <v>13.150754620399541</v>
      </c>
      <c r="AC4">
        <f>($U$4*B4/((B4*(1+$H$3/$V$4))+$T$4))*H20</f>
        <v>12.699189160793592</v>
      </c>
      <c r="AD4">
        <f>($U$4*B4/((B4*(1+$I$3/$V$4))+$T$4))*I20</f>
        <v>12.17654727398676</v>
      </c>
      <c r="AE4">
        <f>($U$4*B4/((B4*(1+$J$3/$V$4))+$T$4))*J20</f>
        <v>11.580780780438591</v>
      </c>
      <c r="AF4">
        <f>($U$4*B4/((B4*(1+$K$3/$V$4))+$T$4))*K20</f>
        <v>10.913330042354813</v>
      </c>
      <c r="AG4">
        <f>($U$4*B4/((B4*(1+$L$3/$V$4))+$T$4))*L20</f>
        <v>10.179937480788904</v>
      </c>
      <c r="AH4">
        <f>($U$4*B4/((B4*(1+$M$3/$V$4))+$T$4))*M20</f>
        <v>9.3910695835696387</v>
      </c>
      <c r="AI4">
        <f>($U$4*B4/((B4*(1+$N$3/$V$4))+$T$4))*N20</f>
        <v>8.5617329270950293</v>
      </c>
      <c r="AJ4">
        <f>($U$4*B4/((B4*(1+$O$3/$V$4))+$T$4))*O20</f>
        <v>7.7105707044826755</v>
      </c>
      <c r="AK4">
        <f>($U$4*B4/((B4*(1+$P$3/$V$4))+$T$4))*P20</f>
        <v>6.8583007079173512</v>
      </c>
      <c r="AL4">
        <f>($U$4*B4/((B4*(1+$Q$3/$V$4))+$T$4))*Q20</f>
        <v>6.0257481407860958</v>
      </c>
      <c r="AM4">
        <f>($U$4*B4/((B4*(1+$R$3/$V$4))+$T$4))*R20</f>
        <v>5.2318568990498413</v>
      </c>
      <c r="AO4">
        <f>IFERROR(X4, 0)</f>
        <v>15.331408682831631</v>
      </c>
      <c r="AP4">
        <f t="shared" ref="AP4:BD18" si="4">IFERROR(Y4, 0)</f>
        <v>14.131637185417336</v>
      </c>
      <c r="AQ4">
        <f t="shared" si="4"/>
        <v>13.860471646007051</v>
      </c>
      <c r="AR4">
        <f t="shared" si="4"/>
        <v>13.535806134532285</v>
      </c>
      <c r="AS4">
        <f t="shared" si="4"/>
        <v>13.150754620399541</v>
      </c>
      <c r="AT4">
        <f t="shared" si="4"/>
        <v>12.699189160793592</v>
      </c>
      <c r="AU4">
        <f t="shared" si="4"/>
        <v>12.17654727398676</v>
      </c>
      <c r="AV4">
        <f t="shared" si="4"/>
        <v>11.580780780438591</v>
      </c>
      <c r="AW4">
        <f t="shared" si="4"/>
        <v>10.913330042354813</v>
      </c>
      <c r="AX4">
        <f t="shared" si="4"/>
        <v>10.179937480788904</v>
      </c>
      <c r="AY4">
        <f t="shared" si="4"/>
        <v>9.3910695835696387</v>
      </c>
      <c r="AZ4">
        <f t="shared" si="4"/>
        <v>8.5617329270950293</v>
      </c>
      <c r="BA4">
        <f t="shared" si="4"/>
        <v>7.7105707044826755</v>
      </c>
      <c r="BB4">
        <f t="shared" si="4"/>
        <v>6.8583007079173512</v>
      </c>
      <c r="BC4">
        <f t="shared" si="4"/>
        <v>6.0257481407860958</v>
      </c>
      <c r="BD4">
        <f t="shared" si="4"/>
        <v>5.2318568990498413</v>
      </c>
      <c r="BF4">
        <f>(C4-AO4)^2</f>
        <v>2.8731777095556907</v>
      </c>
      <c r="BG4">
        <f>(D4-AP4)^2</f>
        <v>0.96164203574228457</v>
      </c>
      <c r="BH4">
        <f t="shared" ref="BH4:BU18" si="5">(E4-AQ4)^2</f>
        <v>0.68137920817399011</v>
      </c>
      <c r="BI4">
        <f t="shared" si="5"/>
        <v>0.4133614625593674</v>
      </c>
      <c r="BJ4">
        <f t="shared" si="5"/>
        <v>0.18598115326317882</v>
      </c>
      <c r="BK4">
        <f t="shared" si="5"/>
        <v>3.6084705148112003E-2</v>
      </c>
      <c r="BL4">
        <f t="shared" si="5"/>
        <v>6.3080455423225401E-3</v>
      </c>
      <c r="BM4">
        <f t="shared" si="5"/>
        <v>0.13889109628700669</v>
      </c>
      <c r="BN4">
        <f t="shared" si="5"/>
        <v>0.46562514483662631</v>
      </c>
      <c r="BO4">
        <f t="shared" si="5"/>
        <v>0.99517389789773847</v>
      </c>
      <c r="BP4">
        <f t="shared" si="5"/>
        <v>1.7012429146822245</v>
      </c>
      <c r="BQ4">
        <f t="shared" si="5"/>
        <v>2.5169285268753545</v>
      </c>
      <c r="BR4">
        <f t="shared" si="5"/>
        <v>3.3404146468396063</v>
      </c>
      <c r="BS4">
        <f t="shared" si="5"/>
        <v>4.0537829382581121</v>
      </c>
      <c r="BT4">
        <f t="shared" si="5"/>
        <v>4.550745643377093</v>
      </c>
      <c r="BU4">
        <f t="shared" si="5"/>
        <v>4.763706835133843</v>
      </c>
      <c r="BW4">
        <f>ABS((AO4-C4)/AO4)</f>
        <v>0.11056029367778422</v>
      </c>
      <c r="BX4">
        <f t="shared" ref="BX4:CL18" si="6">ABS((AP4-D4)/AP4)</f>
        <v>6.9392772690864135E-2</v>
      </c>
      <c r="BY4">
        <f t="shared" si="6"/>
        <v>5.9554753285951459E-2</v>
      </c>
      <c r="BZ4">
        <f t="shared" si="6"/>
        <v>4.749860632289183E-2</v>
      </c>
      <c r="CA4">
        <f t="shared" si="6"/>
        <v>3.2793199709023758E-2</v>
      </c>
      <c r="CB4">
        <f t="shared" si="6"/>
        <v>1.4958415353957481E-2</v>
      </c>
      <c r="CC4">
        <f t="shared" si="6"/>
        <v>6.5226376185885913E-3</v>
      </c>
      <c r="CD4">
        <f t="shared" si="6"/>
        <v>3.2180987175152324E-2</v>
      </c>
      <c r="CE4">
        <f t="shared" si="6"/>
        <v>6.2526039868453565E-2</v>
      </c>
      <c r="CF4">
        <f t="shared" si="6"/>
        <v>9.7995103838028175E-2</v>
      </c>
      <c r="CG4">
        <f t="shared" si="6"/>
        <v>0.13888908162886743</v>
      </c>
      <c r="CH4">
        <f t="shared" si="6"/>
        <v>0.1852992942064772</v>
      </c>
      <c r="CI4">
        <f t="shared" si="6"/>
        <v>0.23703564847600539</v>
      </c>
      <c r="CJ4">
        <f t="shared" si="6"/>
        <v>0.29357138520029069</v>
      </c>
      <c r="CK4">
        <f t="shared" si="6"/>
        <v>0.35402204427933337</v>
      </c>
      <c r="CL4">
        <f t="shared" si="6"/>
        <v>0.41717344573167908</v>
      </c>
      <c r="CN4">
        <f>IFERROR(BW4, 0)</f>
        <v>0.11056029367778422</v>
      </c>
      <c r="CO4">
        <f t="shared" ref="CO4:DC18" si="7">IFERROR(BX4, 0)</f>
        <v>6.9392772690864135E-2</v>
      </c>
      <c r="CP4">
        <f t="shared" si="7"/>
        <v>5.9554753285951459E-2</v>
      </c>
      <c r="CQ4">
        <f t="shared" si="7"/>
        <v>4.749860632289183E-2</v>
      </c>
      <c r="CR4">
        <f t="shared" si="7"/>
        <v>3.2793199709023758E-2</v>
      </c>
      <c r="CS4">
        <f t="shared" si="7"/>
        <v>1.4958415353957481E-2</v>
      </c>
      <c r="CT4">
        <f t="shared" si="7"/>
        <v>6.5226376185885913E-3</v>
      </c>
      <c r="CU4">
        <f t="shared" si="7"/>
        <v>3.2180987175152324E-2</v>
      </c>
      <c r="CV4">
        <f t="shared" si="7"/>
        <v>6.2526039868453565E-2</v>
      </c>
      <c r="CW4">
        <f t="shared" si="7"/>
        <v>9.7995103838028175E-2</v>
      </c>
      <c r="CX4">
        <f t="shared" si="7"/>
        <v>0.13888908162886743</v>
      </c>
      <c r="CY4">
        <f t="shared" si="7"/>
        <v>0.1852992942064772</v>
      </c>
      <c r="CZ4">
        <f t="shared" si="7"/>
        <v>0.23703564847600539</v>
      </c>
      <c r="DA4">
        <f t="shared" si="7"/>
        <v>0.29357138520029069</v>
      </c>
      <c r="DB4">
        <f t="shared" si="7"/>
        <v>0.35402204427933337</v>
      </c>
      <c r="DC4">
        <f t="shared" si="7"/>
        <v>0.41717344573167908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12.776231340023458</v>
      </c>
      <c r="E5">
        <f>'Raw data and fitting summary'!E7</f>
        <v>12.644154768302091</v>
      </c>
      <c r="F5">
        <f>'Raw data and fitting summary'!F7</f>
        <v>12.482850154113734</v>
      </c>
      <c r="G5">
        <f>'Raw data and fitting summary'!G7</f>
        <v>12.286916113876226</v>
      </c>
      <c r="H5">
        <f>'Raw data and fitting summary'!H7</f>
        <v>12.050481770855404</v>
      </c>
      <c r="I5">
        <f>'Raw data and fitting summary'!I7</f>
        <v>11.767434183444381</v>
      </c>
      <c r="J5">
        <f>'Raw data and fitting summary'!J7</f>
        <v>11.431789870204465</v>
      </c>
      <c r="K5">
        <f>'Raw data and fitting summary'!K7</f>
        <v>11.038233360978353</v>
      </c>
      <c r="L5">
        <f>'Raw data and fitting summary'!L7</f>
        <v>10.582821486579244</v>
      </c>
      <c r="M5">
        <f>'Raw data and fitting summary'!M7</f>
        <v>10.063809714518101</v>
      </c>
      <c r="N5">
        <f>'Raw data and fitting summary'!N7</f>
        <v>9.4824987113527381</v>
      </c>
      <c r="O5">
        <f>'Raw data and fitting summary'!O7</f>
        <v>8.8439385006122713</v>
      </c>
      <c r="P5">
        <f>'Raw data and fitting summary'!P7</f>
        <v>8.1572892700271904</v>
      </c>
      <c r="Q5">
        <f>'Raw data and fitting summary'!Q7</f>
        <v>7.4356530028598655</v>
      </c>
      <c r="R5">
        <f>'Raw data and fitting summary'!R7</f>
        <v>6.6952789699570818</v>
      </c>
      <c r="X5">
        <f t="shared" ref="X5:X18" si="8">($U$4*B5/((B5*(1+$C$3/$V$4))+$T$4))*C21</f>
        <v>14.580901060856156</v>
      </c>
      <c r="Y5">
        <f t="shared" ref="Y5:Y18" si="9">($U$4*B5/((B5*(1+$D$3/$V$4))+$T$4))*D21</f>
        <v>13.491544544761553</v>
      </c>
      <c r="Z5">
        <f t="shared" ref="Z5:Z18" si="10">($U$4*B5/((B5*(1+$E$3/$V$4))+$T$4))*E21</f>
        <v>13.244172561037244</v>
      </c>
      <c r="AA5">
        <f t="shared" ref="AA5:AA18" si="11">($U$4*B5/((B5*(1+$F$3/$V$4))+$T$4))*F21</f>
        <v>12.947428273755962</v>
      </c>
      <c r="AB5">
        <f t="shared" ref="AB5:AB18" si="12">($U$4*B5/((B5*(1+$G$3/$V$4))+$T$4))*G21</f>
        <v>12.594688067001973</v>
      </c>
      <c r="AC5">
        <f t="shared" ref="AC5:AC18" si="13">($U$4*B5/((B5*(1+$H$3/$V$4))+$T$4))*H21</f>
        <v>12.179900985260383</v>
      </c>
      <c r="AD5">
        <f t="shared" ref="AD5:AD18" si="14">($U$4*B5/((B5*(1+$I$3/$V$4))+$T$4))*I21</f>
        <v>11.698317885389953</v>
      </c>
      <c r="AE5">
        <f t="shared" ref="AE5:AE18" si="15">($U$4*B5/((B5*(1+$J$3/$V$4))+$T$4))*J21</f>
        <v>11.147370738708625</v>
      </c>
      <c r="AF5">
        <f t="shared" ref="AF5:AF18" si="16">($U$4*B5/((B5*(1+$K$3/$V$4))+$T$4))*K21</f>
        <v>10.527606954122135</v>
      </c>
      <c r="AG5">
        <f t="shared" ref="AG5:AG18" si="17">($U$4*B5/((B5*(1+$L$3/$V$4))+$T$4))*L21</f>
        <v>9.843515754434474</v>
      </c>
      <c r="AH5">
        <f t="shared" ref="AH5:AH18" si="18">($U$4*B5/((B5*(1+$M$3/$V$4))+$T$4))*M21</f>
        <v>9.1040327994179222</v>
      </c>
      <c r="AI5">
        <f t="shared" ref="AI5:AI18" si="19">($U$4*B5/((B5*(1+$N$3/$V$4))+$T$4))*N21</f>
        <v>8.3225089903830547</v>
      </c>
      <c r="AJ5">
        <f t="shared" ref="AJ5:AJ18" si="20">($U$4*B5/((B5*(1+$O$3/$V$4))+$T$4))*O21</f>
        <v>7.5160067568705573</v>
      </c>
      <c r="AK5">
        <f t="shared" ref="AK5:AK18" si="21">($U$4*B5/((B5*(1+$P$3/$V$4))+$T$4))*P21</f>
        <v>6.7039404989669347</v>
      </c>
      <c r="AL5">
        <f t="shared" ref="AL5:AL18" si="22">($U$4*B5/((B5*(1+$Q$3/$V$4))+$T$4))*Q21</f>
        <v>5.9062633934178921</v>
      </c>
      <c r="AM5">
        <f t="shared" ref="AM5:AM18" si="23">($U$4*B5/((B5*(1+$R$3/$V$4))+$T$4))*R21</f>
        <v>5.1415463882385728</v>
      </c>
      <c r="AO5">
        <f t="shared" ref="AO5:AO18" si="24">IFERROR(X5, 0)</f>
        <v>14.580901060856156</v>
      </c>
      <c r="AP5">
        <f t="shared" si="4"/>
        <v>13.491544544761553</v>
      </c>
      <c r="AQ5">
        <f t="shared" si="4"/>
        <v>13.244172561037244</v>
      </c>
      <c r="AR5">
        <f t="shared" si="4"/>
        <v>12.947428273755962</v>
      </c>
      <c r="AS5">
        <f t="shared" si="4"/>
        <v>12.594688067001973</v>
      </c>
      <c r="AT5">
        <f t="shared" si="4"/>
        <v>12.179900985260383</v>
      </c>
      <c r="AU5">
        <f t="shared" si="4"/>
        <v>11.698317885389953</v>
      </c>
      <c r="AV5">
        <f t="shared" si="4"/>
        <v>11.147370738708625</v>
      </c>
      <c r="AW5">
        <f t="shared" si="4"/>
        <v>10.527606954122135</v>
      </c>
      <c r="AX5">
        <f t="shared" si="4"/>
        <v>9.843515754434474</v>
      </c>
      <c r="AY5">
        <f t="shared" si="4"/>
        <v>9.1040327994179222</v>
      </c>
      <c r="AZ5">
        <f t="shared" si="4"/>
        <v>8.3225089903830547</v>
      </c>
      <c r="BA5">
        <f t="shared" si="4"/>
        <v>7.5160067568705573</v>
      </c>
      <c r="BB5">
        <f t="shared" si="4"/>
        <v>6.7039404989669347</v>
      </c>
      <c r="BC5">
        <f t="shared" si="4"/>
        <v>5.9062633934178921</v>
      </c>
      <c r="BD5">
        <f t="shared" si="4"/>
        <v>5.1415463882385728</v>
      </c>
      <c r="BF5">
        <f t="shared" ref="BF5:BG18" si="25">(C5-AO5)^2</f>
        <v>1.556425234756464</v>
      </c>
      <c r="BG5">
        <f t="shared" si="25"/>
        <v>0.51167298087268387</v>
      </c>
      <c r="BH5">
        <f t="shared" si="5"/>
        <v>0.36002135159876542</v>
      </c>
      <c r="BI5">
        <f t="shared" si="5"/>
        <v>0.21583282925030836</v>
      </c>
      <c r="BJ5">
        <f t="shared" si="5"/>
        <v>9.4723575130837567E-2</v>
      </c>
      <c r="BK5">
        <f t="shared" si="5"/>
        <v>1.6749333057202054E-2</v>
      </c>
      <c r="BL5">
        <f t="shared" si="5"/>
        <v>4.7770626567485864E-3</v>
      </c>
      <c r="BM5">
        <f t="shared" si="5"/>
        <v>8.0894242360847787E-2</v>
      </c>
      <c r="BN5">
        <f t="shared" si="5"/>
        <v>0.26073932737889216</v>
      </c>
      <c r="BO5">
        <f t="shared" si="5"/>
        <v>0.54657296558211377</v>
      </c>
      <c r="BP5">
        <f t="shared" si="5"/>
        <v>0.92117172675921521</v>
      </c>
      <c r="BQ5">
        <f t="shared" si="5"/>
        <v>1.3455761527553241</v>
      </c>
      <c r="BR5">
        <f t="shared" si="5"/>
        <v>1.763402716036909</v>
      </c>
      <c r="BS5">
        <f t="shared" si="5"/>
        <v>2.1122226503423556</v>
      </c>
      <c r="BT5">
        <f t="shared" si="5"/>
        <v>2.3390325774690721</v>
      </c>
      <c r="BU5">
        <f t="shared" si="5"/>
        <v>2.4140849354936633</v>
      </c>
      <c r="BW5">
        <f t="shared" ref="BW5:BW18" si="26">ABS((AO5-C5)/AO5)</f>
        <v>8.5561771684470239E-2</v>
      </c>
      <c r="BX5">
        <f t="shared" si="6"/>
        <v>5.3019370937468696E-2</v>
      </c>
      <c r="BY5">
        <f t="shared" si="6"/>
        <v>4.5304286845395926E-2</v>
      </c>
      <c r="BZ5">
        <f t="shared" si="6"/>
        <v>3.5881884017377685E-2</v>
      </c>
      <c r="CA5">
        <f t="shared" si="6"/>
        <v>2.44366475365205E-2</v>
      </c>
      <c r="CB5">
        <f t="shared" si="6"/>
        <v>1.0625637643655504E-2</v>
      </c>
      <c r="CC5">
        <f t="shared" si="6"/>
        <v>5.9082253304766049E-3</v>
      </c>
      <c r="CD5">
        <f t="shared" si="6"/>
        <v>2.5514458804909945E-2</v>
      </c>
      <c r="CE5">
        <f t="shared" si="6"/>
        <v>4.8503559173652476E-2</v>
      </c>
      <c r="CF5">
        <f t="shared" si="6"/>
        <v>7.5105861623852702E-2</v>
      </c>
      <c r="CG5">
        <f t="shared" si="6"/>
        <v>0.10542327079067015</v>
      </c>
      <c r="CH5">
        <f t="shared" si="6"/>
        <v>0.13937980989988613</v>
      </c>
      <c r="CI5">
        <f t="shared" si="6"/>
        <v>0.17668048828293303</v>
      </c>
      <c r="CJ5">
        <f t="shared" si="6"/>
        <v>0.21679022528380348</v>
      </c>
      <c r="CK5">
        <f t="shared" si="6"/>
        <v>0.25894368529963779</v>
      </c>
      <c r="CL5">
        <f t="shared" si="6"/>
        <v>0.30219168794678475</v>
      </c>
      <c r="CN5">
        <f t="shared" ref="CN5:CN18" si="27">IFERROR(BW5, 0)</f>
        <v>8.5561771684470239E-2</v>
      </c>
      <c r="CO5">
        <f t="shared" si="7"/>
        <v>5.3019370937468696E-2</v>
      </c>
      <c r="CP5">
        <f t="shared" si="7"/>
        <v>4.5304286845395926E-2</v>
      </c>
      <c r="CQ5">
        <f t="shared" si="7"/>
        <v>3.5881884017377685E-2</v>
      </c>
      <c r="CR5">
        <f t="shared" si="7"/>
        <v>2.44366475365205E-2</v>
      </c>
      <c r="CS5">
        <f t="shared" si="7"/>
        <v>1.0625637643655504E-2</v>
      </c>
      <c r="CT5">
        <f t="shared" si="7"/>
        <v>5.9082253304766049E-3</v>
      </c>
      <c r="CU5">
        <f t="shared" si="7"/>
        <v>2.5514458804909945E-2</v>
      </c>
      <c r="CV5">
        <f t="shared" si="7"/>
        <v>4.8503559173652476E-2</v>
      </c>
      <c r="CW5">
        <f t="shared" si="7"/>
        <v>7.5105861623852702E-2</v>
      </c>
      <c r="CX5">
        <f t="shared" si="7"/>
        <v>0.10542327079067015</v>
      </c>
      <c r="CY5">
        <f t="shared" si="7"/>
        <v>0.13937980989988613</v>
      </c>
      <c r="CZ5">
        <f t="shared" si="7"/>
        <v>0.17668048828293303</v>
      </c>
      <c r="DA5">
        <f t="shared" si="7"/>
        <v>0.21679022528380348</v>
      </c>
      <c r="DB5">
        <f t="shared" si="7"/>
        <v>0.25894368529963779</v>
      </c>
      <c r="DC5">
        <f t="shared" si="7"/>
        <v>0.30219168794678475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12.336770530306541</v>
      </c>
      <c r="E6">
        <f>'Raw data and fitting summary'!E8</f>
        <v>12.187351754593738</v>
      </c>
      <c r="F6">
        <f>'Raw data and fitting summary'!F8</f>
        <v>12.00559218454309</v>
      </c>
      <c r="G6">
        <f>'Raw data and fitting summary'!G8</f>
        <v>11.785877106295818</v>
      </c>
      <c r="H6">
        <f>'Raw data and fitting summary'!H8</f>
        <v>11.522289449694545</v>
      </c>
      <c r="I6">
        <f>'Raw data and fitting summary'!I8</f>
        <v>11.20893383600284</v>
      </c>
      <c r="J6">
        <f>'Raw data and fitting summary'!J8</f>
        <v>10.840419161273189</v>
      </c>
      <c r="K6">
        <f>'Raw data and fitting summary'!K8</f>
        <v>10.412505891609422</v>
      </c>
      <c r="L6">
        <f>'Raw data and fitting summary'!L8</f>
        <v>9.9228874605132678</v>
      </c>
      <c r="M6">
        <f>'Raw data and fitting summary'!M8</f>
        <v>9.3720216796489169</v>
      </c>
      <c r="N6">
        <f>'Raw data and fitting summary'!N8</f>
        <v>8.7638676970578118</v>
      </c>
      <c r="O6">
        <f>'Raw data and fitting summary'!O8</f>
        <v>8.1063385331684348</v>
      </c>
      <c r="P6">
        <f>'Raw data and fitting summary'!P8</f>
        <v>7.4112784455318552</v>
      </c>
      <c r="Q6">
        <f>'Raw data and fitting summary'!Q8</f>
        <v>6.6938425230637204</v>
      </c>
      <c r="R6">
        <f>'Raw data and fitting summary'!R8</f>
        <v>5.9712918660287091</v>
      </c>
      <c r="X6">
        <f t="shared" si="8"/>
        <v>13.740137030176866</v>
      </c>
      <c r="Y6">
        <f t="shared" si="9"/>
        <v>12.768602102726998</v>
      </c>
      <c r="Z6">
        <f t="shared" si="10"/>
        <v>12.546812706704893</v>
      </c>
      <c r="AA6">
        <f t="shared" si="11"/>
        <v>12.280180751805581</v>
      </c>
      <c r="AB6">
        <f t="shared" si="12"/>
        <v>11.962414592514996</v>
      </c>
      <c r="AC6">
        <f t="shared" si="13"/>
        <v>11.58760844103298</v>
      </c>
      <c r="AD6">
        <f t="shared" si="14"/>
        <v>11.150884316086195</v>
      </c>
      <c r="AE6">
        <f t="shared" si="15"/>
        <v>10.649189139715066</v>
      </c>
      <c r="AF6">
        <f t="shared" si="16"/>
        <v>10.082173800434271</v>
      </c>
      <c r="AG6">
        <f t="shared" si="17"/>
        <v>9.453017238996285</v>
      </c>
      <c r="AH6">
        <f t="shared" si="18"/>
        <v>8.7690035263900441</v>
      </c>
      <c r="AI6">
        <f t="shared" si="19"/>
        <v>8.0416438721425614</v>
      </c>
      <c r="AJ6">
        <f t="shared" si="20"/>
        <v>7.286187610079736</v>
      </c>
      <c r="AK6">
        <f t="shared" si="21"/>
        <v>6.5204940330941215</v>
      </c>
      <c r="AL6">
        <f t="shared" si="22"/>
        <v>5.7634098518253518</v>
      </c>
      <c r="AM6">
        <f t="shared" si="23"/>
        <v>5.0329500760154904</v>
      </c>
      <c r="AO6">
        <f t="shared" si="24"/>
        <v>13.740137030176866</v>
      </c>
      <c r="AP6">
        <f t="shared" si="4"/>
        <v>12.768602102726998</v>
      </c>
      <c r="AQ6">
        <f t="shared" si="4"/>
        <v>12.546812706704893</v>
      </c>
      <c r="AR6">
        <f t="shared" si="4"/>
        <v>12.280180751805581</v>
      </c>
      <c r="AS6">
        <f t="shared" si="4"/>
        <v>11.962414592514996</v>
      </c>
      <c r="AT6">
        <f t="shared" si="4"/>
        <v>11.58760844103298</v>
      </c>
      <c r="AU6">
        <f t="shared" si="4"/>
        <v>11.150884316086195</v>
      </c>
      <c r="AV6">
        <f t="shared" si="4"/>
        <v>10.649189139715066</v>
      </c>
      <c r="AW6">
        <f t="shared" si="4"/>
        <v>10.082173800434271</v>
      </c>
      <c r="AX6">
        <f t="shared" si="4"/>
        <v>9.453017238996285</v>
      </c>
      <c r="AY6">
        <f t="shared" si="4"/>
        <v>8.7690035263900441</v>
      </c>
      <c r="AZ6">
        <f t="shared" si="4"/>
        <v>8.0416438721425614</v>
      </c>
      <c r="BA6">
        <f t="shared" si="4"/>
        <v>7.286187610079736</v>
      </c>
      <c r="BB6">
        <f t="shared" si="4"/>
        <v>6.5204940330941215</v>
      </c>
      <c r="BC6">
        <f t="shared" si="4"/>
        <v>5.7634098518253518</v>
      </c>
      <c r="BD6">
        <f t="shared" si="4"/>
        <v>5.0329500760154904</v>
      </c>
      <c r="BF6">
        <f t="shared" si="25"/>
        <v>0.58854069066553716</v>
      </c>
      <c r="BG6">
        <f t="shared" si="25"/>
        <v>0.1864785069391241</v>
      </c>
      <c r="BH6">
        <f t="shared" si="5"/>
        <v>0.12921217609265784</v>
      </c>
      <c r="BI6">
        <f t="shared" si="5"/>
        <v>7.539888127126744E-2</v>
      </c>
      <c r="BJ6">
        <f t="shared" si="5"/>
        <v>3.1165484040586611E-2</v>
      </c>
      <c r="BK6">
        <f t="shared" si="5"/>
        <v>4.2665706294705312E-3</v>
      </c>
      <c r="BL6">
        <f t="shared" si="5"/>
        <v>3.3697467625530002E-3</v>
      </c>
      <c r="BM6">
        <f t="shared" si="5"/>
        <v>3.6568921145120302E-2</v>
      </c>
      <c r="BN6">
        <f t="shared" si="5"/>
        <v>0.10911929046014845</v>
      </c>
      <c r="BO6">
        <f t="shared" si="5"/>
        <v>0.22077802506841845</v>
      </c>
      <c r="BP6">
        <f t="shared" si="5"/>
        <v>0.36363089315974134</v>
      </c>
      <c r="BQ6">
        <f t="shared" si="5"/>
        <v>0.52160725327521429</v>
      </c>
      <c r="BR6">
        <f t="shared" si="5"/>
        <v>0.67264753664324461</v>
      </c>
      <c r="BS6">
        <f t="shared" si="5"/>
        <v>0.79349686944203857</v>
      </c>
      <c r="BT6">
        <f t="shared" si="5"/>
        <v>0.86570495570776607</v>
      </c>
      <c r="BU6">
        <f t="shared" si="5"/>
        <v>0.88048531488521142</v>
      </c>
      <c r="BW6">
        <f t="shared" si="26"/>
        <v>5.5833799584312976E-2</v>
      </c>
      <c r="BX6">
        <f t="shared" si="6"/>
        <v>3.381980023703849E-2</v>
      </c>
      <c r="BY6">
        <f t="shared" si="6"/>
        <v>2.8649583006771298E-2</v>
      </c>
      <c r="BZ6">
        <f t="shared" si="6"/>
        <v>2.2360303387400669E-2</v>
      </c>
      <c r="CA6">
        <f t="shared" si="6"/>
        <v>1.4757679969530542E-2</v>
      </c>
      <c r="CB6">
        <f t="shared" si="6"/>
        <v>5.636969152938689E-3</v>
      </c>
      <c r="CC6">
        <f t="shared" si="6"/>
        <v>5.2058220918769138E-3</v>
      </c>
      <c r="CD6">
        <f t="shared" si="6"/>
        <v>1.7957237781133065E-2</v>
      </c>
      <c r="CE6">
        <f t="shared" si="6"/>
        <v>3.2763975082528617E-2</v>
      </c>
      <c r="CF6">
        <f t="shared" si="6"/>
        <v>4.9705846253896527E-2</v>
      </c>
      <c r="CG6">
        <f t="shared" si="6"/>
        <v>6.8767010007934004E-2</v>
      </c>
      <c r="CH6">
        <f t="shared" si="6"/>
        <v>8.9810471142242457E-2</v>
      </c>
      <c r="CI6">
        <f t="shared" si="6"/>
        <v>0.11256242180123104</v>
      </c>
      <c r="CJ6">
        <f t="shared" si="6"/>
        <v>0.13661302470589587</v>
      </c>
      <c r="CK6">
        <f t="shared" si="6"/>
        <v>0.1614378805532436</v>
      </c>
      <c r="CL6">
        <f t="shared" si="6"/>
        <v>0.18643971743031665</v>
      </c>
      <c r="CN6">
        <f t="shared" si="27"/>
        <v>5.5833799584312976E-2</v>
      </c>
      <c r="CO6">
        <f t="shared" si="7"/>
        <v>3.381980023703849E-2</v>
      </c>
      <c r="CP6">
        <f t="shared" si="7"/>
        <v>2.8649583006771298E-2</v>
      </c>
      <c r="CQ6">
        <f t="shared" si="7"/>
        <v>2.2360303387400669E-2</v>
      </c>
      <c r="CR6">
        <f t="shared" si="7"/>
        <v>1.4757679969530542E-2</v>
      </c>
      <c r="CS6">
        <f t="shared" si="7"/>
        <v>5.636969152938689E-3</v>
      </c>
      <c r="CT6">
        <f t="shared" si="7"/>
        <v>5.2058220918769138E-3</v>
      </c>
      <c r="CU6">
        <f t="shared" si="7"/>
        <v>1.7957237781133065E-2</v>
      </c>
      <c r="CV6">
        <f t="shared" si="7"/>
        <v>3.2763975082528617E-2</v>
      </c>
      <c r="CW6">
        <f t="shared" si="7"/>
        <v>4.9705846253896527E-2</v>
      </c>
      <c r="CX6">
        <f t="shared" si="7"/>
        <v>6.8767010007934004E-2</v>
      </c>
      <c r="CY6">
        <f t="shared" si="7"/>
        <v>8.9810471142242457E-2</v>
      </c>
      <c r="CZ6">
        <f t="shared" si="7"/>
        <v>0.11256242180123104</v>
      </c>
      <c r="DA6">
        <f t="shared" si="7"/>
        <v>0.13661302470589587</v>
      </c>
      <c r="DB6">
        <f t="shared" si="7"/>
        <v>0.1614378805532436</v>
      </c>
      <c r="DC6">
        <f t="shared" si="7"/>
        <v>0.18643971743031665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11.828205764190246</v>
      </c>
      <c r="E7">
        <f>'Raw data and fitting summary'!E9</f>
        <v>11.660757711501745</v>
      </c>
      <c r="F7">
        <f>'Raw data and fitting summary'!F9</f>
        <v>11.457998770285137</v>
      </c>
      <c r="G7">
        <f>'Raw data and fitting summary'!G9</f>
        <v>11.214254912798777</v>
      </c>
      <c r="H7">
        <f>'Raw data and fitting summary'!H9</f>
        <v>10.923780497270378</v>
      </c>
      <c r="I7">
        <f>'Raw data and fitting summary'!I9</f>
        <v>10.581184898748486</v>
      </c>
      <c r="J7">
        <f>'Raw data and fitting summary'!J9</f>
        <v>10.182019620425985</v>
      </c>
      <c r="K7">
        <f>'Raw data and fitting summary'!K9</f>
        <v>9.7235068955545625</v>
      </c>
      <c r="L7">
        <f>'Raw data and fitting summary'!L9</f>
        <v>9.2053426581408822</v>
      </c>
      <c r="M7">
        <f>'Raw data and fitting summary'!M9</f>
        <v>8.6304485100249835</v>
      </c>
      <c r="N7">
        <f>'Raw data and fitting summary'!N9</f>
        <v>8.0054971080141684</v>
      </c>
      <c r="O7">
        <f>'Raw data and fitting summary'!O9</f>
        <v>7.3410210136726519</v>
      </c>
      <c r="P7">
        <f>'Raw data and fitting summary'!P9</f>
        <v>6.6509630040182905</v>
      </c>
      <c r="Q7">
        <f>'Raw data and fitting summary'!Q9</f>
        <v>5.9516429014259149</v>
      </c>
      <c r="R7">
        <f>'Raw data and fitting summary'!R9</f>
        <v>5.2602739726027412</v>
      </c>
      <c r="X7">
        <f t="shared" si="8"/>
        <v>12.816365332956231</v>
      </c>
      <c r="Y7">
        <f t="shared" si="9"/>
        <v>11.967037180483166</v>
      </c>
      <c r="Z7">
        <f t="shared" si="10"/>
        <v>11.772007292045474</v>
      </c>
      <c r="AA7">
        <f t="shared" si="11"/>
        <v>11.536980854934214</v>
      </c>
      <c r="AB7">
        <f t="shared" si="12"/>
        <v>11.256073489015675</v>
      </c>
      <c r="AC7">
        <f t="shared" si="13"/>
        <v>10.923607625230057</v>
      </c>
      <c r="AD7">
        <f t="shared" si="14"/>
        <v>10.534660386169106</v>
      </c>
      <c r="AE7">
        <f t="shared" si="15"/>
        <v>10.085766665243201</v>
      </c>
      <c r="AF7">
        <f t="shared" si="16"/>
        <v>9.5757260989646014</v>
      </c>
      <c r="AG7">
        <f t="shared" si="17"/>
        <v>9.0064049887011475</v>
      </c>
      <c r="AH7">
        <f t="shared" si="18"/>
        <v>8.3833676190906736</v>
      </c>
      <c r="AI7">
        <f t="shared" si="19"/>
        <v>7.716141808419005</v>
      </c>
      <c r="AJ7">
        <f t="shared" si="20"/>
        <v>7.0179502035400692</v>
      </c>
      <c r="AK7">
        <f t="shared" si="21"/>
        <v>6.3048372648259363</v>
      </c>
      <c r="AL7">
        <f t="shared" si="22"/>
        <v>5.59427540895084</v>
      </c>
      <c r="AM7">
        <f t="shared" si="23"/>
        <v>4.9034897768704155</v>
      </c>
      <c r="AO7">
        <f t="shared" si="24"/>
        <v>12.816365332956231</v>
      </c>
      <c r="AP7">
        <f t="shared" si="4"/>
        <v>11.967037180483166</v>
      </c>
      <c r="AQ7">
        <f t="shared" si="4"/>
        <v>11.772007292045474</v>
      </c>
      <c r="AR7">
        <f t="shared" si="4"/>
        <v>11.536980854934214</v>
      </c>
      <c r="AS7">
        <f t="shared" si="4"/>
        <v>11.256073489015675</v>
      </c>
      <c r="AT7">
        <f t="shared" si="4"/>
        <v>10.923607625230057</v>
      </c>
      <c r="AU7">
        <f t="shared" si="4"/>
        <v>10.534660386169106</v>
      </c>
      <c r="AV7">
        <f t="shared" si="4"/>
        <v>10.085766665243201</v>
      </c>
      <c r="AW7">
        <f t="shared" si="4"/>
        <v>9.5757260989646014</v>
      </c>
      <c r="AX7">
        <f t="shared" si="4"/>
        <v>9.0064049887011475</v>
      </c>
      <c r="AY7">
        <f t="shared" si="4"/>
        <v>8.3833676190906736</v>
      </c>
      <c r="AZ7">
        <f t="shared" si="4"/>
        <v>7.716141808419005</v>
      </c>
      <c r="BA7">
        <f t="shared" si="4"/>
        <v>7.0179502035400692</v>
      </c>
      <c r="BB7">
        <f t="shared" si="4"/>
        <v>6.3048372648259363</v>
      </c>
      <c r="BC7">
        <f t="shared" si="4"/>
        <v>5.59427540895084</v>
      </c>
      <c r="BD7">
        <f t="shared" si="4"/>
        <v>4.9034897768704155</v>
      </c>
      <c r="BF7">
        <f t="shared" si="25"/>
        <v>7.147373673624588E-2</v>
      </c>
      <c r="BG7">
        <f t="shared" si="25"/>
        <v>1.9274162149898008E-2</v>
      </c>
      <c r="BH7">
        <f t="shared" si="5"/>
        <v>1.237646917115575E-2</v>
      </c>
      <c r="BI7">
        <f t="shared" si="5"/>
        <v>6.2381696955139598E-3</v>
      </c>
      <c r="BJ7">
        <f t="shared" si="5"/>
        <v>1.7487933168084603E-3</v>
      </c>
      <c r="BK7">
        <f t="shared" si="5"/>
        <v>2.9884742325019297E-8</v>
      </c>
      <c r="BL7">
        <f t="shared" si="5"/>
        <v>2.1645302707488522E-3</v>
      </c>
      <c r="BM7">
        <f t="shared" si="5"/>
        <v>9.2646313814190653E-3</v>
      </c>
      <c r="BN7">
        <f t="shared" si="5"/>
        <v>2.1839163840763468E-2</v>
      </c>
      <c r="BO7">
        <f t="shared" si="5"/>
        <v>3.9576196322113143E-2</v>
      </c>
      <c r="BP7">
        <f t="shared" si="5"/>
        <v>6.1048966664892318E-2</v>
      </c>
      <c r="BQ7">
        <f t="shared" si="5"/>
        <v>8.3726489403806753E-2</v>
      </c>
      <c r="BR7">
        <f t="shared" si="5"/>
        <v>0.10437474835972334</v>
      </c>
      <c r="BS7">
        <f t="shared" si="5"/>
        <v>0.11980302733145362</v>
      </c>
      <c r="BT7">
        <f t="shared" si="5"/>
        <v>0.12771152467792274</v>
      </c>
      <c r="BU7">
        <f t="shared" si="5"/>
        <v>0.12729496232436247</v>
      </c>
      <c r="BW7">
        <f t="shared" si="26"/>
        <v>2.085971476059879E-2</v>
      </c>
      <c r="BX7">
        <f t="shared" si="6"/>
        <v>1.1601151914137745E-2</v>
      </c>
      <c r="BY7">
        <f t="shared" si="6"/>
        <v>9.4503492721162777E-3</v>
      </c>
      <c r="BZ7">
        <f t="shared" si="6"/>
        <v>6.845992521110701E-3</v>
      </c>
      <c r="CA7">
        <f t="shared" si="6"/>
        <v>3.7152010652477009E-3</v>
      </c>
      <c r="CB7">
        <f t="shared" si="6"/>
        <v>1.5825544660036367E-5</v>
      </c>
      <c r="CC7">
        <f t="shared" si="6"/>
        <v>4.4163277100476234E-3</v>
      </c>
      <c r="CD7">
        <f t="shared" si="6"/>
        <v>9.5434445766511521E-3</v>
      </c>
      <c r="CE7">
        <f t="shared" si="6"/>
        <v>1.5432855437034721E-2</v>
      </c>
      <c r="CF7">
        <f t="shared" si="6"/>
        <v>2.2088465896138249E-2</v>
      </c>
      <c r="CG7">
        <f t="shared" si="6"/>
        <v>2.9472749157707843E-2</v>
      </c>
      <c r="CH7">
        <f t="shared" si="6"/>
        <v>3.7499997638645095E-2</v>
      </c>
      <c r="CI7">
        <f t="shared" si="6"/>
        <v>4.6034924837399953E-2</v>
      </c>
      <c r="CJ7">
        <f t="shared" si="6"/>
        <v>5.4898441411542133E-2</v>
      </c>
      <c r="CK7">
        <f t="shared" si="6"/>
        <v>6.3880925830588714E-2</v>
      </c>
      <c r="CL7">
        <f t="shared" si="6"/>
        <v>7.2761280632268041E-2</v>
      </c>
      <c r="CN7">
        <f t="shared" si="27"/>
        <v>2.085971476059879E-2</v>
      </c>
      <c r="CO7">
        <f t="shared" si="7"/>
        <v>1.1601151914137745E-2</v>
      </c>
      <c r="CP7">
        <f t="shared" si="7"/>
        <v>9.4503492721162777E-3</v>
      </c>
      <c r="CQ7">
        <f t="shared" si="7"/>
        <v>6.845992521110701E-3</v>
      </c>
      <c r="CR7">
        <f t="shared" si="7"/>
        <v>3.7152010652477009E-3</v>
      </c>
      <c r="CS7">
        <f t="shared" si="7"/>
        <v>1.5825544660036367E-5</v>
      </c>
      <c r="CT7">
        <f t="shared" si="7"/>
        <v>4.4163277100476234E-3</v>
      </c>
      <c r="CU7">
        <f t="shared" si="7"/>
        <v>9.5434445766511521E-3</v>
      </c>
      <c r="CV7">
        <f t="shared" si="7"/>
        <v>1.5432855437034721E-2</v>
      </c>
      <c r="CW7">
        <f t="shared" si="7"/>
        <v>2.2088465896138249E-2</v>
      </c>
      <c r="CX7">
        <f t="shared" si="7"/>
        <v>2.9472749157707843E-2</v>
      </c>
      <c r="CY7">
        <f t="shared" si="7"/>
        <v>3.7499997638645095E-2</v>
      </c>
      <c r="CZ7">
        <f t="shared" si="7"/>
        <v>4.6034924837399953E-2</v>
      </c>
      <c r="DA7">
        <f t="shared" si="7"/>
        <v>5.4898441411542133E-2</v>
      </c>
      <c r="DB7">
        <f t="shared" si="7"/>
        <v>6.3880925830588714E-2</v>
      </c>
      <c r="DC7">
        <f t="shared" si="7"/>
        <v>7.2761280632268041E-2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11.248573889001689</v>
      </c>
      <c r="E8">
        <f>'Raw data and fitting summary'!E10</f>
        <v>11.063229348725608</v>
      </c>
      <c r="F8">
        <f>'Raw data and fitting summary'!F10</f>
        <v>10.839964574182137</v>
      </c>
      <c r="G8">
        <f>'Raw data and fitting summary'!G10</f>
        <v>10.573243974598155</v>
      </c>
      <c r="H8">
        <f>'Raw data and fitting summary'!H10</f>
        <v>10.257750176315156</v>
      </c>
      <c r="I8">
        <f>'Raw data and fitting summary'!I10</f>
        <v>9.8889077160788315</v>
      </c>
      <c r="J8">
        <f>'Raw data and fitting summary'!J10</f>
        <v>9.4635513393652708</v>
      </c>
      <c r="K8">
        <f>'Raw data and fitting summary'!K10</f>
        <v>8.9806879872720522</v>
      </c>
      <c r="L8">
        <f>'Raw data and fitting summary'!L10</f>
        <v>8.4422469323783424</v>
      </c>
      <c r="M8">
        <f>'Raw data and fitting summary'!M10</f>
        <v>7.8536599351655196</v>
      </c>
      <c r="N8">
        <f>'Raw data and fitting summary'!N10</f>
        <v>7.2240876087332273</v>
      </c>
      <c r="O8">
        <f>'Raw data and fitting summary'!O10</f>
        <v>6.5661367282224452</v>
      </c>
      <c r="P8">
        <f>'Raw data and fitting summary'!P10</f>
        <v>5.8950093172322759</v>
      </c>
      <c r="Q8">
        <f>'Raw data and fitting summary'!Q10</f>
        <v>5.2271703961215064</v>
      </c>
      <c r="R8">
        <f>'Raw data and fitting summary'!R10</f>
        <v>4.5787663379958738</v>
      </c>
      <c r="X8">
        <f t="shared" si="8"/>
        <v>11.822784141894878</v>
      </c>
      <c r="Y8">
        <f t="shared" si="9"/>
        <v>11.096306574553511</v>
      </c>
      <c r="Z8">
        <f t="shared" si="10"/>
        <v>10.928426142508197</v>
      </c>
      <c r="AA8">
        <f t="shared" si="11"/>
        <v>10.725586565388669</v>
      </c>
      <c r="AB8">
        <f t="shared" si="12"/>
        <v>10.482385641151224</v>
      </c>
      <c r="AC8">
        <f t="shared" si="13"/>
        <v>10.193466651078712</v>
      </c>
      <c r="AD8">
        <f t="shared" si="14"/>
        <v>9.8539687084220748</v>
      </c>
      <c r="AE8">
        <f t="shared" si="15"/>
        <v>9.4601265529590517</v>
      </c>
      <c r="AF8">
        <f t="shared" si="16"/>
        <v>9.0099889517479816</v>
      </c>
      <c r="AG8">
        <f t="shared" si="17"/>
        <v>8.5041752820883101</v>
      </c>
      <c r="AH8">
        <f t="shared" si="18"/>
        <v>7.946535025292734</v>
      </c>
      <c r="AI8">
        <f t="shared" si="19"/>
        <v>7.34453535382307</v>
      </c>
      <c r="AJ8">
        <f t="shared" si="20"/>
        <v>6.7092051036906284</v>
      </c>
      <c r="AK8">
        <f t="shared" si="21"/>
        <v>6.0545302297856001</v>
      </c>
      <c r="AL8">
        <f t="shared" si="22"/>
        <v>5.3963231269860747</v>
      </c>
      <c r="AM8">
        <f t="shared" si="23"/>
        <v>4.7507384068918164</v>
      </c>
      <c r="AO8">
        <f t="shared" si="24"/>
        <v>11.822784141894878</v>
      </c>
      <c r="AP8">
        <f t="shared" si="4"/>
        <v>11.096306574553511</v>
      </c>
      <c r="AQ8">
        <f t="shared" si="4"/>
        <v>10.928426142508197</v>
      </c>
      <c r="AR8">
        <f t="shared" si="4"/>
        <v>10.725586565388669</v>
      </c>
      <c r="AS8">
        <f t="shared" si="4"/>
        <v>10.482385641151224</v>
      </c>
      <c r="AT8">
        <f t="shared" si="4"/>
        <v>10.193466651078712</v>
      </c>
      <c r="AU8">
        <f t="shared" si="4"/>
        <v>9.8539687084220748</v>
      </c>
      <c r="AV8">
        <f t="shared" si="4"/>
        <v>9.4601265529590517</v>
      </c>
      <c r="AW8">
        <f t="shared" si="4"/>
        <v>9.0099889517479816</v>
      </c>
      <c r="AX8">
        <f t="shared" si="4"/>
        <v>8.5041752820883101</v>
      </c>
      <c r="AY8">
        <f t="shared" si="4"/>
        <v>7.946535025292734</v>
      </c>
      <c r="AZ8">
        <f t="shared" si="4"/>
        <v>7.34453535382307</v>
      </c>
      <c r="BA8">
        <f t="shared" si="4"/>
        <v>6.7092051036906284</v>
      </c>
      <c r="BB8">
        <f t="shared" si="4"/>
        <v>6.0545302297856001</v>
      </c>
      <c r="BC8">
        <f t="shared" si="4"/>
        <v>5.3963231269860747</v>
      </c>
      <c r="BD8">
        <f t="shared" si="4"/>
        <v>4.7507384068918164</v>
      </c>
      <c r="BF8">
        <f t="shared" si="25"/>
        <v>5.4630073668876816E-2</v>
      </c>
      <c r="BG8">
        <f t="shared" si="25"/>
        <v>2.3185335049260278E-2</v>
      </c>
      <c r="BH8">
        <f t="shared" si="5"/>
        <v>1.8171904406493817E-2</v>
      </c>
      <c r="BI8">
        <f t="shared" si="5"/>
        <v>1.3082328895558552E-2</v>
      </c>
      <c r="BJ8">
        <f t="shared" si="5"/>
        <v>8.2552367567537525E-3</v>
      </c>
      <c r="BK8">
        <f t="shared" si="5"/>
        <v>4.1323716168245594E-3</v>
      </c>
      <c r="BL8">
        <f t="shared" si="5"/>
        <v>1.2207342560388973E-3</v>
      </c>
      <c r="BM8">
        <f t="shared" si="5"/>
        <v>1.1729161928223323E-5</v>
      </c>
      <c r="BN8">
        <f t="shared" si="5"/>
        <v>8.5854651921967947E-4</v>
      </c>
      <c r="BO8">
        <f t="shared" si="5"/>
        <v>3.8351204978000482E-3</v>
      </c>
      <c r="BP8">
        <f t="shared" si="5"/>
        <v>8.6257823661381981E-3</v>
      </c>
      <c r="BQ8">
        <f t="shared" si="5"/>
        <v>1.4507659297227722E-2</v>
      </c>
      <c r="BR8">
        <f t="shared" si="5"/>
        <v>2.0468560059105041E-2</v>
      </c>
      <c r="BS8">
        <f t="shared" si="5"/>
        <v>2.5446921541845281E-2</v>
      </c>
      <c r="BT8">
        <f t="shared" si="5"/>
        <v>2.8612646358941108E-2</v>
      </c>
      <c r="BU8">
        <f t="shared" si="5"/>
        <v>2.9574392480350802E-2</v>
      </c>
      <c r="BW8">
        <f t="shared" si="26"/>
        <v>1.9769520356431928E-2</v>
      </c>
      <c r="BX8">
        <f t="shared" si="6"/>
        <v>1.372234206266104E-2</v>
      </c>
      <c r="BY8">
        <f t="shared" si="6"/>
        <v>1.2335097886883103E-2</v>
      </c>
      <c r="BZ8">
        <f t="shared" si="6"/>
        <v>1.066403297350319E-2</v>
      </c>
      <c r="CA8">
        <f t="shared" si="6"/>
        <v>8.6677152088589643E-3</v>
      </c>
      <c r="CB8">
        <f t="shared" si="6"/>
        <v>6.3063457640920887E-3</v>
      </c>
      <c r="CC8">
        <f t="shared" si="6"/>
        <v>3.5456787707164772E-3</v>
      </c>
      <c r="CD8">
        <f t="shared" si="6"/>
        <v>3.6202331829777491E-4</v>
      </c>
      <c r="CE8">
        <f t="shared" si="6"/>
        <v>3.2520533191380792E-3</v>
      </c>
      <c r="CF8">
        <f t="shared" si="6"/>
        <v>7.2821111578453175E-3</v>
      </c>
      <c r="CG8">
        <f t="shared" si="6"/>
        <v>1.1687495220445853E-2</v>
      </c>
      <c r="CH8">
        <f t="shared" si="6"/>
        <v>1.639964126895321E-2</v>
      </c>
      <c r="CI8">
        <f t="shared" si="6"/>
        <v>2.1324191652671867E-2</v>
      </c>
      <c r="CJ8">
        <f t="shared" si="6"/>
        <v>2.6347364122248838E-2</v>
      </c>
      <c r="CK8">
        <f t="shared" si="6"/>
        <v>3.1345923304456132E-2</v>
      </c>
      <c r="CL8">
        <f t="shared" si="6"/>
        <v>3.6199018798102105E-2</v>
      </c>
      <c r="CN8">
        <f t="shared" si="27"/>
        <v>1.9769520356431928E-2</v>
      </c>
      <c r="CO8">
        <f t="shared" si="7"/>
        <v>1.372234206266104E-2</v>
      </c>
      <c r="CP8">
        <f t="shared" si="7"/>
        <v>1.2335097886883103E-2</v>
      </c>
      <c r="CQ8">
        <f t="shared" si="7"/>
        <v>1.066403297350319E-2</v>
      </c>
      <c r="CR8">
        <f t="shared" si="7"/>
        <v>8.6677152088589643E-3</v>
      </c>
      <c r="CS8">
        <f t="shared" si="7"/>
        <v>6.3063457640920887E-3</v>
      </c>
      <c r="CT8">
        <f t="shared" si="7"/>
        <v>3.5456787707164772E-3</v>
      </c>
      <c r="CU8">
        <f t="shared" si="7"/>
        <v>3.6202331829777491E-4</v>
      </c>
      <c r="CV8">
        <f t="shared" si="7"/>
        <v>3.2520533191380792E-3</v>
      </c>
      <c r="CW8">
        <f t="shared" si="7"/>
        <v>7.2821111578453175E-3</v>
      </c>
      <c r="CX8">
        <f t="shared" si="7"/>
        <v>1.1687495220445853E-2</v>
      </c>
      <c r="CY8">
        <f t="shared" si="7"/>
        <v>1.639964126895321E-2</v>
      </c>
      <c r="CZ8">
        <f t="shared" si="7"/>
        <v>2.1324191652671867E-2</v>
      </c>
      <c r="DA8">
        <f t="shared" si="7"/>
        <v>2.6347364122248838E-2</v>
      </c>
      <c r="DB8">
        <f t="shared" si="7"/>
        <v>3.1345923304456132E-2</v>
      </c>
      <c r="DC8">
        <f t="shared" si="7"/>
        <v>3.6199018798102105E-2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10.599310355349697</v>
      </c>
      <c r="E9">
        <f>'Raw data and fitting summary'!E11</f>
        <v>10.397250734546587</v>
      </c>
      <c r="F9">
        <f>'Raw data and fitting summary'!F11</f>
        <v>10.155257688662546</v>
      </c>
      <c r="G9">
        <f>'Raw data and fitting summary'!G11</f>
        <v>9.8681594424860446</v>
      </c>
      <c r="H9">
        <f>'Raw data and fitting summary'!H11</f>
        <v>9.5313351955948722</v>
      </c>
      <c r="I9">
        <f>'Raw data and fitting summary'!I11</f>
        <v>9.1413160496776271</v>
      </c>
      <c r="J9">
        <f>'Raw data and fitting summary'!J11</f>
        <v>8.6964939106610863</v>
      </c>
      <c r="K9">
        <f>'Raw data and fitting summary'!K11</f>
        <v>8.1978531058174369</v>
      </c>
      <c r="L9">
        <f>'Raw data and fitting summary'!L11</f>
        <v>7.6495867400866979</v>
      </c>
      <c r="M9">
        <f>'Raw data and fitting summary'!M11</f>
        <v>7.0594252975037257</v>
      </c>
      <c r="N9">
        <f>'Raw data and fitting summary'!N11</f>
        <v>6.4385153639975714</v>
      </c>
      <c r="O9">
        <f>'Raw data and fitting summary'!O11</f>
        <v>5.800759932087419</v>
      </c>
      <c r="P9">
        <f>'Raw data and fitting summary'!P11</f>
        <v>5.1616612235887516</v>
      </c>
      <c r="Q9">
        <f>'Raw data and fitting summary'!Q11</f>
        <v>4.5368516957528371</v>
      </c>
      <c r="R9">
        <f>'Raw data and fitting summary'!R11</f>
        <v>3.9405989442005049</v>
      </c>
      <c r="U9" t="str">
        <f>BI1</f>
        <v>Sum R2</v>
      </c>
      <c r="V9">
        <f>BJ1</f>
        <v>207.9672200664896</v>
      </c>
      <c r="X9">
        <f t="shared" si="8"/>
        <v>10.778306768755842</v>
      </c>
      <c r="Y9">
        <f t="shared" si="9"/>
        <v>10.171224192945555</v>
      </c>
      <c r="Z9">
        <f t="shared" si="10"/>
        <v>10.029990678555761</v>
      </c>
      <c r="AA9">
        <f t="shared" si="11"/>
        <v>9.8588703105138276</v>
      </c>
      <c r="AB9">
        <f t="shared" si="12"/>
        <v>9.6530093865268398</v>
      </c>
      <c r="AC9">
        <f t="shared" si="13"/>
        <v>9.4074653425841657</v>
      </c>
      <c r="AD9">
        <f t="shared" si="14"/>
        <v>9.1175605824891637</v>
      </c>
      <c r="AE9">
        <f t="shared" si="15"/>
        <v>8.7793740678133361</v>
      </c>
      <c r="AF9">
        <f t="shared" si="16"/>
        <v>8.3903574921248367</v>
      </c>
      <c r="AG9">
        <f t="shared" si="17"/>
        <v>7.9500227643114414</v>
      </c>
      <c r="AH9">
        <f t="shared" si="18"/>
        <v>7.4605978043797281</v>
      </c>
      <c r="AI9">
        <f t="shared" si="19"/>
        <v>6.9275029687685796</v>
      </c>
      <c r="AJ9">
        <f t="shared" si="20"/>
        <v>6.3594841198849856</v>
      </c>
      <c r="AK9">
        <f t="shared" si="21"/>
        <v>5.7682739232425346</v>
      </c>
      <c r="AL9">
        <f t="shared" si="22"/>
        <v>5.1677484836716756</v>
      </c>
      <c r="AM9">
        <f t="shared" si="23"/>
        <v>4.5726807183901634</v>
      </c>
      <c r="AO9">
        <f t="shared" si="24"/>
        <v>10.778306768755842</v>
      </c>
      <c r="AP9">
        <f t="shared" si="4"/>
        <v>10.171224192945555</v>
      </c>
      <c r="AQ9">
        <f t="shared" si="4"/>
        <v>10.029990678555761</v>
      </c>
      <c r="AR9">
        <f t="shared" si="4"/>
        <v>9.8588703105138276</v>
      </c>
      <c r="AS9">
        <f t="shared" si="4"/>
        <v>9.6530093865268398</v>
      </c>
      <c r="AT9">
        <f t="shared" si="4"/>
        <v>9.4074653425841657</v>
      </c>
      <c r="AU9">
        <f t="shared" si="4"/>
        <v>9.1175605824891637</v>
      </c>
      <c r="AV9">
        <f t="shared" si="4"/>
        <v>8.7793740678133361</v>
      </c>
      <c r="AW9">
        <f t="shared" si="4"/>
        <v>8.3903574921248367</v>
      </c>
      <c r="AX9">
        <f t="shared" si="4"/>
        <v>7.9500227643114414</v>
      </c>
      <c r="AY9">
        <f t="shared" si="4"/>
        <v>7.4605978043797281</v>
      </c>
      <c r="AZ9">
        <f t="shared" si="4"/>
        <v>6.9275029687685796</v>
      </c>
      <c r="BA9">
        <f t="shared" si="4"/>
        <v>6.3594841198849856</v>
      </c>
      <c r="BB9">
        <f t="shared" si="4"/>
        <v>5.7682739232425346</v>
      </c>
      <c r="BC9">
        <f t="shared" si="4"/>
        <v>5.1677484836716756</v>
      </c>
      <c r="BD9">
        <f t="shared" si="4"/>
        <v>4.5726807183901634</v>
      </c>
      <c r="BF9">
        <f t="shared" si="25"/>
        <v>0.51036458424875086</v>
      </c>
      <c r="BG9">
        <f t="shared" si="25"/>
        <v>0.18325776244190553</v>
      </c>
      <c r="BH9">
        <f t="shared" si="5"/>
        <v>0.13487994872638473</v>
      </c>
      <c r="BI9">
        <f t="shared" si="5"/>
        <v>8.7845477925871593E-2</v>
      </c>
      <c r="BJ9">
        <f t="shared" si="5"/>
        <v>4.6289546579248948E-2</v>
      </c>
      <c r="BK9">
        <f t="shared" si="5"/>
        <v>1.534374048489404E-2</v>
      </c>
      <c r="BL9">
        <f t="shared" si="5"/>
        <v>5.6432222134216315E-4</v>
      </c>
      <c r="BM9">
        <f t="shared" si="5"/>
        <v>6.8691204495816109E-3</v>
      </c>
      <c r="BN9">
        <f t="shared" si="5"/>
        <v>3.7057938747588635E-2</v>
      </c>
      <c r="BO9">
        <f t="shared" si="5"/>
        <v>9.0261804651970645E-2</v>
      </c>
      <c r="BP9">
        <f t="shared" si="5"/>
        <v>0.16093938027317617</v>
      </c>
      <c r="BQ9">
        <f t="shared" si="5"/>
        <v>0.23910887761968774</v>
      </c>
      <c r="BR9">
        <f t="shared" si="5"/>
        <v>0.31217271803005048</v>
      </c>
      <c r="BS9">
        <f t="shared" si="5"/>
        <v>0.3679789673812508</v>
      </c>
      <c r="BT9">
        <f t="shared" si="5"/>
        <v>0.39803075700630791</v>
      </c>
      <c r="BU9">
        <f t="shared" si="5"/>
        <v>0.39952736926274646</v>
      </c>
      <c r="BW9">
        <f t="shared" si="26"/>
        <v>6.6281102645288942E-2</v>
      </c>
      <c r="BX9">
        <f t="shared" si="6"/>
        <v>4.2087968398243483E-2</v>
      </c>
      <c r="BY9">
        <f t="shared" si="6"/>
        <v>3.6616191157189455E-2</v>
      </c>
      <c r="BZ9">
        <f t="shared" si="6"/>
        <v>3.0063016229419447E-2</v>
      </c>
      <c r="CA9">
        <f t="shared" si="6"/>
        <v>2.2288391872849502E-2</v>
      </c>
      <c r="CB9">
        <f t="shared" si="6"/>
        <v>1.316718675007952E-2</v>
      </c>
      <c r="CC9">
        <f t="shared" si="6"/>
        <v>2.6054630483165944E-3</v>
      </c>
      <c r="CD9">
        <f t="shared" si="6"/>
        <v>9.4403264415059314E-3</v>
      </c>
      <c r="CE9">
        <f t="shared" si="6"/>
        <v>2.2943526123658482E-2</v>
      </c>
      <c r="CF9">
        <f t="shared" si="6"/>
        <v>3.7790586660133234E-2</v>
      </c>
      <c r="CG9">
        <f t="shared" si="6"/>
        <v>5.3772166439597494E-2</v>
      </c>
      <c r="CH9">
        <f t="shared" si="6"/>
        <v>7.0586415765611685E-2</v>
      </c>
      <c r="CI9">
        <f t="shared" si="6"/>
        <v>8.7856841414311354E-2</v>
      </c>
      <c r="CJ9">
        <f t="shared" si="6"/>
        <v>0.10516364301104243</v>
      </c>
      <c r="CK9">
        <f t="shared" si="6"/>
        <v>0.12208349340380195</v>
      </c>
      <c r="CL9">
        <f t="shared" si="6"/>
        <v>0.1382300259118433</v>
      </c>
      <c r="CN9">
        <f t="shared" si="27"/>
        <v>6.6281102645288942E-2</v>
      </c>
      <c r="CO9">
        <f t="shared" si="7"/>
        <v>4.2087968398243483E-2</v>
      </c>
      <c r="CP9">
        <f t="shared" si="7"/>
        <v>3.6616191157189455E-2</v>
      </c>
      <c r="CQ9">
        <f t="shared" si="7"/>
        <v>3.0063016229419447E-2</v>
      </c>
      <c r="CR9">
        <f t="shared" si="7"/>
        <v>2.2288391872849502E-2</v>
      </c>
      <c r="CS9">
        <f t="shared" si="7"/>
        <v>1.316718675007952E-2</v>
      </c>
      <c r="CT9">
        <f t="shared" si="7"/>
        <v>2.6054630483165944E-3</v>
      </c>
      <c r="CU9">
        <f t="shared" si="7"/>
        <v>9.4403264415059314E-3</v>
      </c>
      <c r="CV9">
        <f t="shared" si="7"/>
        <v>2.2943526123658482E-2</v>
      </c>
      <c r="CW9">
        <f t="shared" si="7"/>
        <v>3.7790586660133234E-2</v>
      </c>
      <c r="CX9">
        <f t="shared" si="7"/>
        <v>5.3772166439597494E-2</v>
      </c>
      <c r="CY9">
        <f t="shared" si="7"/>
        <v>7.0586415765611685E-2</v>
      </c>
      <c r="CZ9">
        <f t="shared" si="7"/>
        <v>8.7856841414311354E-2</v>
      </c>
      <c r="DA9">
        <f t="shared" si="7"/>
        <v>0.10516364301104243</v>
      </c>
      <c r="DB9">
        <f t="shared" si="7"/>
        <v>0.12208349340380195</v>
      </c>
      <c r="DC9">
        <f t="shared" si="7"/>
        <v>0.1382300259118433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9.886037322978007</v>
      </c>
      <c r="E10">
        <f>'Raw data and fitting summary'!E12</f>
        <v>9.6696406409349063</v>
      </c>
      <c r="F10">
        <f>'Raw data and fitting summary'!F12</f>
        <v>9.4121120488597505</v>
      </c>
      <c r="G10">
        <f>'Raw data and fitting summary'!G12</f>
        <v>9.1088698555354597</v>
      </c>
      <c r="H10">
        <f>'Raw data and fitting summary'!H12</f>
        <v>8.7562313119101525</v>
      </c>
      <c r="I10">
        <f>'Raw data and fitting summary'!I12</f>
        <v>8.3520569670350575</v>
      </c>
      <c r="J10">
        <f>'Raw data and fitting summary'!J12</f>
        <v>7.8964469614572561</v>
      </c>
      <c r="K10">
        <f>'Raw data and fitting summary'!K12</f>
        <v>7.3923736234313449</v>
      </c>
      <c r="L10">
        <f>'Raw data and fitting summary'!L12</f>
        <v>6.8460941470440178</v>
      </c>
      <c r="M10">
        <f>'Raw data and fitting summary'!M12</f>
        <v>6.2671812271869252</v>
      </c>
      <c r="N10">
        <f>'Raw data and fitting summary'!N12</f>
        <v>5.6680598508742763</v>
      </c>
      <c r="O10">
        <f>'Raw data and fitting summary'!O12</f>
        <v>5.0630470815963244</v>
      </c>
      <c r="P10">
        <f>'Raw data and fitting summary'!P12</f>
        <v>4.4670296501106419</v>
      </c>
      <c r="Q10">
        <f>'Raw data and fitting summary'!Q12</f>
        <v>3.8940277630840603</v>
      </c>
      <c r="R10">
        <f>'Raw data and fitting summary'!R12</f>
        <v>3.3559311351771521</v>
      </c>
      <c r="U10" s="4" t="s">
        <v>39</v>
      </c>
      <c r="V10">
        <f>CR1</f>
        <v>38.571738283471518</v>
      </c>
      <c r="X10">
        <f t="shared" si="8"/>
        <v>9.7064212043620177</v>
      </c>
      <c r="Y10">
        <f t="shared" si="9"/>
        <v>9.2113080762974437</v>
      </c>
      <c r="Z10">
        <f t="shared" si="10"/>
        <v>9.0953226489024601</v>
      </c>
      <c r="AA10">
        <f t="shared" si="11"/>
        <v>8.9543847209881573</v>
      </c>
      <c r="AB10">
        <f t="shared" si="12"/>
        <v>8.7842378864808168</v>
      </c>
      <c r="AC10">
        <f t="shared" si="13"/>
        <v>8.5804363237999652</v>
      </c>
      <c r="AD10">
        <f t="shared" si="14"/>
        <v>8.3386080937847016</v>
      </c>
      <c r="AE10">
        <f t="shared" si="15"/>
        <v>8.0548393734043788</v>
      </c>
      <c r="AF10">
        <f t="shared" si="16"/>
        <v>7.7261801663499234</v>
      </c>
      <c r="AG10">
        <f t="shared" si="17"/>
        <v>7.3512419996073088</v>
      </c>
      <c r="AH10">
        <f t="shared" si="18"/>
        <v>6.930816331091469</v>
      </c>
      <c r="AI10">
        <f t="shared" si="19"/>
        <v>6.4683977924514888</v>
      </c>
      <c r="AJ10">
        <f t="shared" si="20"/>
        <v>5.9704668117756157</v>
      </c>
      <c r="AK10">
        <f t="shared" si="21"/>
        <v>5.446394146219407</v>
      </c>
      <c r="AL10">
        <f t="shared" si="22"/>
        <v>4.9078911153492433</v>
      </c>
      <c r="AM10">
        <f t="shared" si="23"/>
        <v>4.3680381176254057</v>
      </c>
      <c r="AO10">
        <f t="shared" si="24"/>
        <v>9.7064212043620177</v>
      </c>
      <c r="AP10">
        <f t="shared" si="4"/>
        <v>9.2113080762974437</v>
      </c>
      <c r="AQ10">
        <f t="shared" si="4"/>
        <v>9.0953226489024601</v>
      </c>
      <c r="AR10">
        <f t="shared" si="4"/>
        <v>8.9543847209881573</v>
      </c>
      <c r="AS10">
        <f t="shared" si="4"/>
        <v>8.7842378864808168</v>
      </c>
      <c r="AT10">
        <f t="shared" si="4"/>
        <v>8.5804363237999652</v>
      </c>
      <c r="AU10">
        <f t="shared" si="4"/>
        <v>8.3386080937847016</v>
      </c>
      <c r="AV10">
        <f t="shared" si="4"/>
        <v>8.0548393734043788</v>
      </c>
      <c r="AW10">
        <f t="shared" si="4"/>
        <v>7.7261801663499234</v>
      </c>
      <c r="AX10">
        <f t="shared" si="4"/>
        <v>7.3512419996073088</v>
      </c>
      <c r="AY10">
        <f t="shared" si="4"/>
        <v>6.930816331091469</v>
      </c>
      <c r="AZ10">
        <f t="shared" si="4"/>
        <v>6.4683977924514888</v>
      </c>
      <c r="BA10">
        <f t="shared" si="4"/>
        <v>5.9704668117756157</v>
      </c>
      <c r="BB10">
        <f t="shared" si="4"/>
        <v>5.446394146219407</v>
      </c>
      <c r="BC10">
        <f t="shared" si="4"/>
        <v>4.9078911153492433</v>
      </c>
      <c r="BD10">
        <f t="shared" si="4"/>
        <v>4.3680381176254057</v>
      </c>
      <c r="BF10">
        <f t="shared" si="25"/>
        <v>1.3261365717477569</v>
      </c>
      <c r="BG10">
        <f t="shared" si="25"/>
        <v>0.45525955632612036</v>
      </c>
      <c r="BH10">
        <f t="shared" si="5"/>
        <v>0.32984115597218089</v>
      </c>
      <c r="BI10">
        <f t="shared" si="5"/>
        <v>0.209514306680469</v>
      </c>
      <c r="BJ10">
        <f t="shared" si="5"/>
        <v>0.10538591533229461</v>
      </c>
      <c r="BK10">
        <f t="shared" si="5"/>
        <v>3.0903877844660872E-2</v>
      </c>
      <c r="BL10">
        <f t="shared" si="5"/>
        <v>1.808721917041393E-4</v>
      </c>
      <c r="BM10">
        <f t="shared" si="5"/>
        <v>2.5088156162427027E-2</v>
      </c>
      <c r="BN10">
        <f t="shared" si="5"/>
        <v>0.11142680809525285</v>
      </c>
      <c r="BO10">
        <f t="shared" si="5"/>
        <v>0.25517435294930446</v>
      </c>
      <c r="BP10">
        <f t="shared" si="5"/>
        <v>0.44041155113439467</v>
      </c>
      <c r="BQ10">
        <f t="shared" si="5"/>
        <v>0.64054082072804963</v>
      </c>
      <c r="BR10">
        <f t="shared" si="5"/>
        <v>0.82341056671865764</v>
      </c>
      <c r="BS10">
        <f t="shared" si="5"/>
        <v>0.95915481623837529</v>
      </c>
      <c r="BT10">
        <f t="shared" si="5"/>
        <v>1.0279188970663946</v>
      </c>
      <c r="BU10">
        <f t="shared" si="5"/>
        <v>1.0243605439205095</v>
      </c>
      <c r="BW10">
        <f t="shared" si="26"/>
        <v>0.11864105301729869</v>
      </c>
      <c r="BX10">
        <f t="shared" si="6"/>
        <v>7.3250100972822516E-2</v>
      </c>
      <c r="BY10">
        <f t="shared" si="6"/>
        <v>6.3144323099054614E-2</v>
      </c>
      <c r="BZ10">
        <f t="shared" si="6"/>
        <v>5.1117674986504366E-2</v>
      </c>
      <c r="CA10">
        <f t="shared" si="6"/>
        <v>3.6956190536945772E-2</v>
      </c>
      <c r="CB10">
        <f t="shared" si="6"/>
        <v>2.048788447069717E-2</v>
      </c>
      <c r="CC10">
        <f t="shared" si="6"/>
        <v>1.6128439062126252E-3</v>
      </c>
      <c r="CD10">
        <f t="shared" si="6"/>
        <v>1.9664254568515144E-2</v>
      </c>
      <c r="CE10">
        <f t="shared" si="6"/>
        <v>4.3204602498452829E-2</v>
      </c>
      <c r="CF10">
        <f t="shared" si="6"/>
        <v>6.8715987392371961E-2</v>
      </c>
      <c r="CG10">
        <f t="shared" si="6"/>
        <v>9.5751362062141701E-2</v>
      </c>
      <c r="CH10">
        <f t="shared" si="6"/>
        <v>0.12373047658126304</v>
      </c>
      <c r="CI10">
        <f t="shared" si="6"/>
        <v>0.15198472058995077</v>
      </c>
      <c r="CJ10">
        <f t="shared" si="6"/>
        <v>0.17981888012798103</v>
      </c>
      <c r="CK10">
        <f t="shared" si="6"/>
        <v>0.20657820812168465</v>
      </c>
      <c r="CL10">
        <f t="shared" si="6"/>
        <v>0.231707451994138</v>
      </c>
      <c r="CN10">
        <f t="shared" si="27"/>
        <v>0.11864105301729869</v>
      </c>
      <c r="CO10">
        <f t="shared" si="7"/>
        <v>7.3250100972822516E-2</v>
      </c>
      <c r="CP10">
        <f t="shared" si="7"/>
        <v>6.3144323099054614E-2</v>
      </c>
      <c r="CQ10">
        <f t="shared" si="7"/>
        <v>5.1117674986504366E-2</v>
      </c>
      <c r="CR10">
        <f t="shared" si="7"/>
        <v>3.6956190536945772E-2</v>
      </c>
      <c r="CS10">
        <f t="shared" si="7"/>
        <v>2.048788447069717E-2</v>
      </c>
      <c r="CT10">
        <f t="shared" si="7"/>
        <v>1.6128439062126252E-3</v>
      </c>
      <c r="CU10">
        <f t="shared" si="7"/>
        <v>1.9664254568515144E-2</v>
      </c>
      <c r="CV10">
        <f t="shared" si="7"/>
        <v>4.3204602498452829E-2</v>
      </c>
      <c r="CW10">
        <f t="shared" si="7"/>
        <v>6.8715987392371961E-2</v>
      </c>
      <c r="CX10">
        <f t="shared" si="7"/>
        <v>9.5751362062141701E-2</v>
      </c>
      <c r="CY10">
        <f t="shared" si="7"/>
        <v>0.12373047658126304</v>
      </c>
      <c r="CZ10">
        <f t="shared" si="7"/>
        <v>0.15198472058995077</v>
      </c>
      <c r="DA10">
        <f t="shared" si="7"/>
        <v>0.17981888012798103</v>
      </c>
      <c r="DB10">
        <f t="shared" si="7"/>
        <v>0.20657820812168465</v>
      </c>
      <c r="DC10">
        <f t="shared" si="7"/>
        <v>0.231707451994138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9.1189691636585888</v>
      </c>
      <c r="E11">
        <f>'Raw data and fitting summary'!E13</f>
        <v>8.8918176785649443</v>
      </c>
      <c r="F11">
        <f>'Raw data and fitting summary'!F13</f>
        <v>8.6233117175415082</v>
      </c>
      <c r="G11">
        <f>'Raw data and fitting summary'!G13</f>
        <v>8.3096537503699466</v>
      </c>
      <c r="H11">
        <f>'Raw data and fitting summary'!H13</f>
        <v>7.9482729910739627</v>
      </c>
      <c r="I11">
        <f>'Raw data and fitting summary'!I13</f>
        <v>7.5384698226338784</v>
      </c>
      <c r="J11">
        <f>'Raw data and fitting summary'!J13</f>
        <v>7.0820430486029329</v>
      </c>
      <c r="K11">
        <f>'Raw data and fitting summary'!K13</f>
        <v>6.583764476848688</v>
      </c>
      <c r="L11">
        <f>'Raw data and fitting summary'!L13</f>
        <v>6.0515459405667018</v>
      </c>
      <c r="M11">
        <f>'Raw data and fitting summary'!M13</f>
        <v>5.4961713723343371</v>
      </c>
      <c r="N11">
        <f>'Raw data and fitting summary'!N13</f>
        <v>4.9305509076658902</v>
      </c>
      <c r="O11">
        <f>'Raw data and fitting summary'!O13</f>
        <v>4.3685784851152292</v>
      </c>
      <c r="P11">
        <f>'Raw data and fitting summary'!P13</f>
        <v>3.8237947395103271</v>
      </c>
      <c r="Q11">
        <f>'Raw data and fitting summary'!Q13</f>
        <v>3.3081206073212761</v>
      </c>
      <c r="R11">
        <f>'Raw data and fitting summary'!R13</f>
        <v>2.8309036415471769</v>
      </c>
      <c r="X11">
        <f t="shared" si="8"/>
        <v>8.6332209852909454</v>
      </c>
      <c r="Y11">
        <f t="shared" si="9"/>
        <v>8.2393189943043552</v>
      </c>
      <c r="Z11">
        <f t="shared" si="10"/>
        <v>8.1463964974409198</v>
      </c>
      <c r="AA11">
        <f t="shared" si="11"/>
        <v>8.0331498291904175</v>
      </c>
      <c r="AB11">
        <f t="shared" si="12"/>
        <v>7.8959435653909216</v>
      </c>
      <c r="AC11">
        <f t="shared" si="13"/>
        <v>7.7308890072341736</v>
      </c>
      <c r="AD11">
        <f t="shared" si="14"/>
        <v>7.5340275464224957</v>
      </c>
      <c r="AE11">
        <f t="shared" si="15"/>
        <v>7.3016146685833112</v>
      </c>
      <c r="AF11">
        <f t="shared" si="16"/>
        <v>7.0305143087303881</v>
      </c>
      <c r="AG11">
        <f t="shared" si="17"/>
        <v>6.7186928598585958</v>
      </c>
      <c r="AH11">
        <f t="shared" si="18"/>
        <v>6.3657699576004747</v>
      </c>
      <c r="AI11">
        <f t="shared" si="19"/>
        <v>5.973543320407674</v>
      </c>
      <c r="AJ11">
        <f t="shared" si="20"/>
        <v>5.5463692010827552</v>
      </c>
      <c r="AK11">
        <f t="shared" si="21"/>
        <v>5.0912671294142191</v>
      </c>
      <c r="AL11">
        <f t="shared" si="22"/>
        <v>4.6176463792365565</v>
      </c>
      <c r="AM11">
        <f t="shared" si="23"/>
        <v>4.1366283505263164</v>
      </c>
      <c r="AO11">
        <f t="shared" si="24"/>
        <v>8.6332209852909454</v>
      </c>
      <c r="AP11">
        <f t="shared" si="4"/>
        <v>8.2393189943043552</v>
      </c>
      <c r="AQ11">
        <f t="shared" si="4"/>
        <v>8.1463964974409198</v>
      </c>
      <c r="AR11">
        <f t="shared" si="4"/>
        <v>8.0331498291904175</v>
      </c>
      <c r="AS11">
        <f t="shared" si="4"/>
        <v>7.8959435653909216</v>
      </c>
      <c r="AT11">
        <f t="shared" si="4"/>
        <v>7.7308890072341736</v>
      </c>
      <c r="AU11">
        <f t="shared" si="4"/>
        <v>7.5340275464224957</v>
      </c>
      <c r="AV11">
        <f t="shared" si="4"/>
        <v>7.3016146685833112</v>
      </c>
      <c r="AW11">
        <f t="shared" si="4"/>
        <v>7.0305143087303881</v>
      </c>
      <c r="AX11">
        <f t="shared" si="4"/>
        <v>6.7186928598585958</v>
      </c>
      <c r="AY11">
        <f t="shared" si="4"/>
        <v>6.3657699576004747</v>
      </c>
      <c r="AZ11">
        <f t="shared" si="4"/>
        <v>5.973543320407674</v>
      </c>
      <c r="BA11">
        <f t="shared" si="4"/>
        <v>5.5463692010827552</v>
      </c>
      <c r="BB11">
        <f t="shared" si="4"/>
        <v>5.0912671294142191</v>
      </c>
      <c r="BC11">
        <f t="shared" si="4"/>
        <v>4.6176463792365565</v>
      </c>
      <c r="BD11">
        <f t="shared" si="4"/>
        <v>4.1366283505263164</v>
      </c>
      <c r="BF11">
        <f t="shared" si="25"/>
        <v>2.3214175391074767</v>
      </c>
      <c r="BG11">
        <f t="shared" si="25"/>
        <v>0.77378442044493179</v>
      </c>
      <c r="BH11">
        <f t="shared" si="5"/>
        <v>0.55565273726833586</v>
      </c>
      <c r="BI11">
        <f t="shared" si="5"/>
        <v>0.34829105446212516</v>
      </c>
      <c r="BJ11">
        <f t="shared" si="5"/>
        <v>0.17115611715537909</v>
      </c>
      <c r="BK11">
        <f t="shared" si="5"/>
        <v>4.725579643005768E-2</v>
      </c>
      <c r="BL11">
        <f t="shared" si="5"/>
        <v>1.9733817938216739E-5</v>
      </c>
      <c r="BM11">
        <f t="shared" si="5"/>
        <v>4.8211696300807676E-2</v>
      </c>
      <c r="BN11">
        <f t="shared" si="5"/>
        <v>0.19958541228632723</v>
      </c>
      <c r="BO11">
        <f t="shared" si="5"/>
        <v>0.44508501192066485</v>
      </c>
      <c r="BP11">
        <f t="shared" si="5"/>
        <v>0.75620169949686811</v>
      </c>
      <c r="BQ11">
        <f t="shared" si="5"/>
        <v>1.0878331730369275</v>
      </c>
      <c r="BR11">
        <f t="shared" si="5"/>
        <v>1.3871909706192975</v>
      </c>
      <c r="BS11">
        <f t="shared" si="5"/>
        <v>1.6064862591686837</v>
      </c>
      <c r="BT11">
        <f t="shared" si="5"/>
        <v>1.714857747310311</v>
      </c>
      <c r="BU11">
        <f t="shared" si="5"/>
        <v>1.7049170156386586</v>
      </c>
      <c r="BW11">
        <f t="shared" si="26"/>
        <v>0.17648336382439184</v>
      </c>
      <c r="BX11">
        <f t="shared" si="6"/>
        <v>0.10676248485612885</v>
      </c>
      <c r="BY11">
        <f t="shared" si="6"/>
        <v>9.1503179517248956E-2</v>
      </c>
      <c r="BZ11">
        <f t="shared" si="6"/>
        <v>7.346581364716899E-2</v>
      </c>
      <c r="CA11">
        <f t="shared" si="6"/>
        <v>5.2395281393901726E-2</v>
      </c>
      <c r="CB11">
        <f t="shared" si="6"/>
        <v>2.811888563351151E-2</v>
      </c>
      <c r="CC11">
        <f t="shared" si="6"/>
        <v>5.8962834738932035E-4</v>
      </c>
      <c r="CD11">
        <f t="shared" si="6"/>
        <v>3.0071652633920833E-2</v>
      </c>
      <c r="CE11">
        <f t="shared" si="6"/>
        <v>6.3544402623138499E-2</v>
      </c>
      <c r="CF11">
        <f t="shared" si="6"/>
        <v>9.9297130142355541E-2</v>
      </c>
      <c r="CG11">
        <f t="shared" si="6"/>
        <v>0.13660540532537965</v>
      </c>
      <c r="CH11">
        <f t="shared" si="6"/>
        <v>0.17460196683910598</v>
      </c>
      <c r="CI11">
        <f t="shared" si="6"/>
        <v>0.21235346463008614</v>
      </c>
      <c r="CJ11">
        <f t="shared" si="6"/>
        <v>0.24895028245153625</v>
      </c>
      <c r="CK11">
        <f t="shared" si="6"/>
        <v>0.28359161017691148</v>
      </c>
      <c r="CL11">
        <f t="shared" si="6"/>
        <v>0.31564950929493291</v>
      </c>
      <c r="CN11">
        <f t="shared" si="27"/>
        <v>0.17648336382439184</v>
      </c>
      <c r="CO11">
        <f t="shared" si="7"/>
        <v>0.10676248485612885</v>
      </c>
      <c r="CP11">
        <f t="shared" si="7"/>
        <v>9.1503179517248956E-2</v>
      </c>
      <c r="CQ11">
        <f t="shared" si="7"/>
        <v>7.346581364716899E-2</v>
      </c>
      <c r="CR11">
        <f t="shared" si="7"/>
        <v>5.2395281393901726E-2</v>
      </c>
      <c r="CS11">
        <f t="shared" si="7"/>
        <v>2.811888563351151E-2</v>
      </c>
      <c r="CT11">
        <f t="shared" si="7"/>
        <v>5.8962834738932035E-4</v>
      </c>
      <c r="CU11">
        <f t="shared" si="7"/>
        <v>3.0071652633920833E-2</v>
      </c>
      <c r="CV11">
        <f t="shared" si="7"/>
        <v>6.3544402623138499E-2</v>
      </c>
      <c r="CW11">
        <f t="shared" si="7"/>
        <v>9.9297130142355541E-2</v>
      </c>
      <c r="CX11">
        <f t="shared" si="7"/>
        <v>0.13660540532537965</v>
      </c>
      <c r="CY11">
        <f t="shared" si="7"/>
        <v>0.17460196683910598</v>
      </c>
      <c r="CZ11">
        <f t="shared" si="7"/>
        <v>0.21235346463008614</v>
      </c>
      <c r="DA11">
        <f t="shared" si="7"/>
        <v>0.24895028245153625</v>
      </c>
      <c r="DB11">
        <f t="shared" si="7"/>
        <v>0.28359161017691148</v>
      </c>
      <c r="DC11">
        <f t="shared" si="7"/>
        <v>0.31564950929493291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8.3127274493154513</v>
      </c>
      <c r="E12">
        <f>'Raw data and fitting summary'!E14</f>
        <v>8.0794336827727378</v>
      </c>
      <c r="F12">
        <f>'Raw data and fitting summary'!F14</f>
        <v>7.8056066816448073</v>
      </c>
      <c r="G12">
        <f>'Raw data and fitting summary'!G14</f>
        <v>7.4883635114834046</v>
      </c>
      <c r="H12">
        <f>'Raw data and fitting summary'!H14</f>
        <v>7.1263198557453595</v>
      </c>
      <c r="I12">
        <f>'Raw data and fitting summary'!I14</f>
        <v>6.7201894080180384</v>
      </c>
      <c r="J12">
        <f>'Raw data and fitting summary'!J14</f>
        <v>6.2732939991379313</v>
      </c>
      <c r="K12">
        <f>'Raw data and fitting summary'!K14</f>
        <v>5.7918439407883566</v>
      </c>
      <c r="L12">
        <f>'Raw data and fitting summary'!L14</f>
        <v>5.2848547810547517</v>
      </c>
      <c r="M12">
        <f>'Raw data and fitting summary'!M14</f>
        <v>4.7636248061055166</v>
      </c>
      <c r="N12">
        <f>'Raw data and fitting summary'!N14</f>
        <v>4.2408022031891308</v>
      </c>
      <c r="O12">
        <f>'Raw data and fitting summary'!O14</f>
        <v>3.7291895484723927</v>
      </c>
      <c r="P12">
        <f>'Raw data and fitting summary'!P14</f>
        <v>3.2405173563126128</v>
      </c>
      <c r="Q12">
        <f>'Raw data and fitting summary'!Q14</f>
        <v>2.7844286894864334</v>
      </c>
      <c r="R12">
        <f>'Raw data and fitting summary'!R14</f>
        <v>2.3678483037889322</v>
      </c>
      <c r="X12">
        <f t="shared" si="8"/>
        <v>7.584927119451029</v>
      </c>
      <c r="Y12">
        <f t="shared" si="9"/>
        <v>7.2791830418549921</v>
      </c>
      <c r="Z12">
        <f t="shared" si="10"/>
        <v>7.2065599634141915</v>
      </c>
      <c r="AA12">
        <f t="shared" si="11"/>
        <v>7.1177938040144779</v>
      </c>
      <c r="AB12">
        <f t="shared" si="12"/>
        <v>7.0098645771051302</v>
      </c>
      <c r="AC12">
        <f t="shared" si="13"/>
        <v>6.8794702571024668</v>
      </c>
      <c r="AD12">
        <f t="shared" si="14"/>
        <v>6.7231441609447868</v>
      </c>
      <c r="AE12">
        <f t="shared" si="15"/>
        <v>6.5374514007987008</v>
      </c>
      <c r="AF12">
        <f t="shared" si="16"/>
        <v>6.3192788638375985</v>
      </c>
      <c r="AG12">
        <f t="shared" si="17"/>
        <v>6.0662209933566027</v>
      </c>
      <c r="AH12">
        <f t="shared" si="18"/>
        <v>5.7770412868521266</v>
      </c>
      <c r="AI12">
        <f t="shared" si="19"/>
        <v>5.4521575336233772</v>
      </c>
      <c r="AJ12">
        <f t="shared" si="20"/>
        <v>5.0940636504874215</v>
      </c>
      <c r="AK12">
        <f t="shared" si="21"/>
        <v>4.7075758038502045</v>
      </c>
      <c r="AL12">
        <f t="shared" si="22"/>
        <v>4.2997928899877218</v>
      </c>
      <c r="AM12">
        <f t="shared" si="23"/>
        <v>3.8797047746179305</v>
      </c>
      <c r="AO12">
        <f t="shared" si="24"/>
        <v>7.584927119451029</v>
      </c>
      <c r="AP12">
        <f t="shared" si="4"/>
        <v>7.2791830418549921</v>
      </c>
      <c r="AQ12">
        <f t="shared" si="4"/>
        <v>7.2065599634141915</v>
      </c>
      <c r="AR12">
        <f t="shared" si="4"/>
        <v>7.1177938040144779</v>
      </c>
      <c r="AS12">
        <f t="shared" si="4"/>
        <v>7.0098645771051302</v>
      </c>
      <c r="AT12">
        <f t="shared" si="4"/>
        <v>6.8794702571024668</v>
      </c>
      <c r="AU12">
        <f t="shared" si="4"/>
        <v>6.7231441609447868</v>
      </c>
      <c r="AV12">
        <f t="shared" si="4"/>
        <v>6.5374514007987008</v>
      </c>
      <c r="AW12">
        <f t="shared" si="4"/>
        <v>6.3192788638375985</v>
      </c>
      <c r="AX12">
        <f t="shared" si="4"/>
        <v>6.0662209933566027</v>
      </c>
      <c r="AY12">
        <f t="shared" si="4"/>
        <v>5.7770412868521266</v>
      </c>
      <c r="AZ12">
        <f t="shared" si="4"/>
        <v>5.4521575336233772</v>
      </c>
      <c r="BA12">
        <f t="shared" si="4"/>
        <v>5.0940636504874215</v>
      </c>
      <c r="BB12">
        <f t="shared" si="4"/>
        <v>4.7075758038502045</v>
      </c>
      <c r="BC12">
        <f t="shared" si="4"/>
        <v>4.2997928899877218</v>
      </c>
      <c r="BD12">
        <f t="shared" si="4"/>
        <v>3.8797047746179305</v>
      </c>
      <c r="BF12">
        <f t="shared" si="25"/>
        <v>3.2880409634730388</v>
      </c>
      <c r="BG12">
        <f t="shared" si="25"/>
        <v>1.0682140421927917</v>
      </c>
      <c r="BH12">
        <f t="shared" si="5"/>
        <v>0.76190852994682223</v>
      </c>
      <c r="BI12">
        <f t="shared" si="5"/>
        <v>0.47308655463411448</v>
      </c>
      <c r="BJ12">
        <f t="shared" si="5"/>
        <v>0.22896123020114414</v>
      </c>
      <c r="BK12">
        <f t="shared" si="5"/>
        <v>6.0934724350157204E-2</v>
      </c>
      <c r="BL12">
        <f t="shared" si="5"/>
        <v>8.7305648581282663E-6</v>
      </c>
      <c r="BM12">
        <f t="shared" si="5"/>
        <v>6.9779132852169107E-2</v>
      </c>
      <c r="BN12">
        <f t="shared" si="5"/>
        <v>0.27818759805195969</v>
      </c>
      <c r="BO12">
        <f t="shared" si="5"/>
        <v>0.61053315772694128</v>
      </c>
      <c r="BP12">
        <f t="shared" si="5"/>
        <v>1.0270129634488441</v>
      </c>
      <c r="BQ12">
        <f t="shared" si="5"/>
        <v>1.4673817365714623</v>
      </c>
      <c r="BR12">
        <f t="shared" si="5"/>
        <v>1.8628813143513312</v>
      </c>
      <c r="BS12">
        <f t="shared" si="5"/>
        <v>2.1522604884914083</v>
      </c>
      <c r="BT12">
        <f t="shared" si="5"/>
        <v>2.296328660160909</v>
      </c>
      <c r="BU12">
        <f t="shared" si="5"/>
        <v>2.2857099883875138</v>
      </c>
      <c r="BW12">
        <f t="shared" si="26"/>
        <v>0.23906566007183977</v>
      </c>
      <c r="BX12">
        <f t="shared" si="6"/>
        <v>0.14198631927753746</v>
      </c>
      <c r="BY12">
        <f t="shared" si="6"/>
        <v>0.12112210594096164</v>
      </c>
      <c r="BZ12">
        <f t="shared" si="6"/>
        <v>9.6632874816126146E-2</v>
      </c>
      <c r="CA12">
        <f t="shared" si="6"/>
        <v>6.8260795784999384E-2</v>
      </c>
      <c r="CB12">
        <f t="shared" si="6"/>
        <v>3.5882064958132717E-2</v>
      </c>
      <c r="CC12">
        <f t="shared" si="6"/>
        <v>4.3948974706102106E-4</v>
      </c>
      <c r="CD12">
        <f t="shared" si="6"/>
        <v>4.0406786294196632E-2</v>
      </c>
      <c r="CE12">
        <f t="shared" si="6"/>
        <v>8.3464416496558752E-2</v>
      </c>
      <c r="CF12">
        <f t="shared" si="6"/>
        <v>0.12880609083605116</v>
      </c>
      <c r="CG12">
        <f t="shared" si="6"/>
        <v>0.17542136717163989</v>
      </c>
      <c r="CH12">
        <f t="shared" si="6"/>
        <v>0.22217907735861178</v>
      </c>
      <c r="CI12">
        <f t="shared" si="6"/>
        <v>0.26793424575376712</v>
      </c>
      <c r="CJ12">
        <f t="shared" si="6"/>
        <v>0.31163777465627268</v>
      </c>
      <c r="CK12">
        <f t="shared" si="6"/>
        <v>0.35242725388701585</v>
      </c>
      <c r="CL12">
        <f t="shared" si="6"/>
        <v>0.38968338022005411</v>
      </c>
      <c r="CN12">
        <f t="shared" si="27"/>
        <v>0.23906566007183977</v>
      </c>
      <c r="CO12">
        <f t="shared" si="7"/>
        <v>0.14198631927753746</v>
      </c>
      <c r="CP12">
        <f t="shared" si="7"/>
        <v>0.12112210594096164</v>
      </c>
      <c r="CQ12">
        <f t="shared" si="7"/>
        <v>9.6632874816126146E-2</v>
      </c>
      <c r="CR12">
        <f t="shared" si="7"/>
        <v>6.8260795784999384E-2</v>
      </c>
      <c r="CS12">
        <f t="shared" si="7"/>
        <v>3.5882064958132717E-2</v>
      </c>
      <c r="CT12">
        <f t="shared" si="7"/>
        <v>4.3948974706102106E-4</v>
      </c>
      <c r="CU12">
        <f t="shared" si="7"/>
        <v>4.0406786294196632E-2</v>
      </c>
      <c r="CV12">
        <f t="shared" si="7"/>
        <v>8.3464416496558752E-2</v>
      </c>
      <c r="CW12">
        <f t="shared" si="7"/>
        <v>0.12880609083605116</v>
      </c>
      <c r="CX12">
        <f t="shared" si="7"/>
        <v>0.17542136717163989</v>
      </c>
      <c r="CY12">
        <f t="shared" si="7"/>
        <v>0.22217907735861178</v>
      </c>
      <c r="CZ12">
        <f t="shared" si="7"/>
        <v>0.26793424575376712</v>
      </c>
      <c r="DA12">
        <f t="shared" si="7"/>
        <v>0.31163777465627268</v>
      </c>
      <c r="DB12">
        <f t="shared" si="7"/>
        <v>0.35242725388701585</v>
      </c>
      <c r="DC12">
        <f t="shared" si="7"/>
        <v>0.38968338022005411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7.4854564185620935</v>
      </c>
      <c r="E13">
        <f>'Raw data and fitting summary'!E15</f>
        <v>7.2513064230263167</v>
      </c>
      <c r="F13">
        <f>'Raw data and fitting summary'!F15</f>
        <v>6.9784435482879159</v>
      </c>
      <c r="G13">
        <f>'Raw data and fitting summary'!G15</f>
        <v>6.6649455230198305</v>
      </c>
      <c r="H13">
        <f>'Raw data and fitting summary'!H15</f>
        <v>6.3105768573238006</v>
      </c>
      <c r="I13">
        <f>'Raw data and fitting summary'!I15</f>
        <v>5.9173051629300994</v>
      </c>
      <c r="J13">
        <f>'Raw data and fitting summary'!J15</f>
        <v>5.4896640878191674</v>
      </c>
      <c r="K13">
        <f>'Raw data and fitting summary'!K15</f>
        <v>5.0348326276743736</v>
      </c>
      <c r="L13">
        <f>'Raw data and fitting summary'!L15</f>
        <v>4.5623327544620169</v>
      </c>
      <c r="M13">
        <f>'Raw data and fitting summary'!M15</f>
        <v>4.0833269003064911</v>
      </c>
      <c r="N13">
        <f>'Raw data and fitting summary'!N15</f>
        <v>3.6096049098132332</v>
      </c>
      <c r="O13">
        <f>'Raw data and fitting summary'!O15</f>
        <v>3.1524461137000053</v>
      </c>
      <c r="P13">
        <f>'Raw data and fitting summary'!P15</f>
        <v>2.7215832633107166</v>
      </c>
      <c r="Q13">
        <f>'Raw data and fitting summary'!Q15</f>
        <v>2.3244614525949689</v>
      </c>
      <c r="R13">
        <f>'Raw data and fitting summary'!R15</f>
        <v>1.9658930511319654</v>
      </c>
      <c r="X13">
        <f t="shared" si="8"/>
        <v>6.5853844596225457</v>
      </c>
      <c r="Y13">
        <f t="shared" si="9"/>
        <v>6.3536820174920816</v>
      </c>
      <c r="Z13">
        <f t="shared" si="10"/>
        <v>6.2982817868680829</v>
      </c>
      <c r="AA13">
        <f t="shared" si="11"/>
        <v>6.2303754461742349</v>
      </c>
      <c r="AB13">
        <f t="shared" si="12"/>
        <v>6.1475243024354613</v>
      </c>
      <c r="AC13">
        <f t="shared" si="13"/>
        <v>6.0470083775513279</v>
      </c>
      <c r="AD13">
        <f t="shared" si="14"/>
        <v>5.9258932323101963</v>
      </c>
      <c r="AE13">
        <f t="shared" si="15"/>
        <v>5.7811552450588923</v>
      </c>
      <c r="AF13">
        <f t="shared" si="16"/>
        <v>5.6098808827276496</v>
      </c>
      <c r="AG13">
        <f t="shared" si="17"/>
        <v>5.4095495663218767</v>
      </c>
      <c r="AH13">
        <f t="shared" si="18"/>
        <v>5.1783960619841531</v>
      </c>
      <c r="AI13">
        <f t="shared" si="19"/>
        <v>4.915825606328684</v>
      </c>
      <c r="AJ13">
        <f t="shared" si="20"/>
        <v>4.6228252910392786</v>
      </c>
      <c r="AK13">
        <f t="shared" si="21"/>
        <v>4.302286248319759</v>
      </c>
      <c r="AL13">
        <f t="shared" si="22"/>
        <v>3.959136311986422</v>
      </c>
      <c r="AM13">
        <f t="shared" si="23"/>
        <v>3.6001970954866498</v>
      </c>
      <c r="AO13">
        <f t="shared" si="24"/>
        <v>6.5853844596225457</v>
      </c>
      <c r="AP13">
        <f t="shared" si="4"/>
        <v>6.3536820174920816</v>
      </c>
      <c r="AQ13">
        <f t="shared" si="4"/>
        <v>6.2982817868680829</v>
      </c>
      <c r="AR13">
        <f t="shared" si="4"/>
        <v>6.2303754461742349</v>
      </c>
      <c r="AS13">
        <f t="shared" si="4"/>
        <v>6.1475243024354613</v>
      </c>
      <c r="AT13">
        <f t="shared" si="4"/>
        <v>6.0470083775513279</v>
      </c>
      <c r="AU13">
        <f t="shared" si="4"/>
        <v>5.9258932323101963</v>
      </c>
      <c r="AV13">
        <f t="shared" si="4"/>
        <v>5.7811552450588923</v>
      </c>
      <c r="AW13">
        <f t="shared" si="4"/>
        <v>5.6098808827276496</v>
      </c>
      <c r="AX13">
        <f t="shared" si="4"/>
        <v>5.4095495663218767</v>
      </c>
      <c r="AY13">
        <f t="shared" si="4"/>
        <v>5.1783960619841531</v>
      </c>
      <c r="AZ13">
        <f t="shared" si="4"/>
        <v>4.915825606328684</v>
      </c>
      <c r="BA13">
        <f t="shared" si="4"/>
        <v>4.6228252910392786</v>
      </c>
      <c r="BB13">
        <f t="shared" si="4"/>
        <v>4.302286248319759</v>
      </c>
      <c r="BC13">
        <f t="shared" si="4"/>
        <v>3.959136311986422</v>
      </c>
      <c r="BD13">
        <f t="shared" si="4"/>
        <v>3.6001970954866498</v>
      </c>
      <c r="BF13">
        <f t="shared" si="25"/>
        <v>4.0413787931738092</v>
      </c>
      <c r="BG13">
        <f t="shared" si="25"/>
        <v>1.2809132949173843</v>
      </c>
      <c r="BH13">
        <f t="shared" si="5"/>
        <v>0.90825595712453377</v>
      </c>
      <c r="BI13">
        <f t="shared" si="5"/>
        <v>0.5596058853999647</v>
      </c>
      <c r="BJ13">
        <f t="shared" si="5"/>
        <v>0.26772471951101839</v>
      </c>
      <c r="BK13">
        <f t="shared" si="5"/>
        <v>6.9468343529572332E-2</v>
      </c>
      <c r="BL13">
        <f t="shared" si="5"/>
        <v>7.3754935677356557E-5</v>
      </c>
      <c r="BM13">
        <f t="shared" si="5"/>
        <v>8.4967094748954058E-2</v>
      </c>
      <c r="BN13">
        <f t="shared" si="5"/>
        <v>0.33068049563981761</v>
      </c>
      <c r="BO13">
        <f t="shared" si="5"/>
        <v>0.71777632629798505</v>
      </c>
      <c r="BP13">
        <f t="shared" si="5"/>
        <v>1.1991764688574174</v>
      </c>
      <c r="BQ13">
        <f t="shared" si="5"/>
        <v>1.7062125080053094</v>
      </c>
      <c r="BR13">
        <f t="shared" si="5"/>
        <v>2.1620149251529184</v>
      </c>
      <c r="BS13">
        <f t="shared" si="5"/>
        <v>2.4986219268164969</v>
      </c>
      <c r="BT13">
        <f t="shared" si="5"/>
        <v>2.6721618959264668</v>
      </c>
      <c r="BU13">
        <f t="shared" si="5"/>
        <v>2.6709497093940779</v>
      </c>
      <c r="BW13">
        <f t="shared" si="26"/>
        <v>0.30526966115834225</v>
      </c>
      <c r="BX13">
        <f t="shared" si="6"/>
        <v>0.17812890194286818</v>
      </c>
      <c r="BY13">
        <f t="shared" si="6"/>
        <v>0.15131502025604665</v>
      </c>
      <c r="BZ13">
        <f t="shared" si="6"/>
        <v>0.12006790097586055</v>
      </c>
      <c r="CA13">
        <f t="shared" si="6"/>
        <v>8.4167413600851101E-2</v>
      </c>
      <c r="CB13">
        <f t="shared" si="6"/>
        <v>4.3586590809255983E-2</v>
      </c>
      <c r="CC13">
        <f t="shared" si="6"/>
        <v>1.4492447034434299E-3</v>
      </c>
      <c r="CD13">
        <f t="shared" si="6"/>
        <v>5.0420918464153017E-2</v>
      </c>
      <c r="CE13">
        <f t="shared" si="6"/>
        <v>0.10250632180512088</v>
      </c>
      <c r="CF13">
        <f t="shared" si="6"/>
        <v>0.15661503817884587</v>
      </c>
      <c r="CG13">
        <f t="shared" si="6"/>
        <v>0.21146879237701172</v>
      </c>
      <c r="CH13">
        <f t="shared" si="6"/>
        <v>0.26571746052866663</v>
      </c>
      <c r="CI13">
        <f t="shared" si="6"/>
        <v>0.31806938068574742</v>
      </c>
      <c r="CJ13">
        <f t="shared" si="6"/>
        <v>0.36740999872483604</v>
      </c>
      <c r="CK13">
        <f t="shared" si="6"/>
        <v>0.41288673351367533</v>
      </c>
      <c r="CL13">
        <f t="shared" si="6"/>
        <v>0.45394849254323127</v>
      </c>
      <c r="CN13">
        <f t="shared" si="27"/>
        <v>0.30526966115834225</v>
      </c>
      <c r="CO13">
        <f t="shared" si="7"/>
        <v>0.17812890194286818</v>
      </c>
      <c r="CP13">
        <f t="shared" si="7"/>
        <v>0.15131502025604665</v>
      </c>
      <c r="CQ13">
        <f t="shared" si="7"/>
        <v>0.12006790097586055</v>
      </c>
      <c r="CR13">
        <f t="shared" si="7"/>
        <v>8.4167413600851101E-2</v>
      </c>
      <c r="CS13">
        <f t="shared" si="7"/>
        <v>4.3586590809255983E-2</v>
      </c>
      <c r="CT13">
        <f t="shared" si="7"/>
        <v>1.4492447034434299E-3</v>
      </c>
      <c r="CU13">
        <f t="shared" si="7"/>
        <v>5.0420918464153017E-2</v>
      </c>
      <c r="CV13">
        <f t="shared" si="7"/>
        <v>0.10250632180512088</v>
      </c>
      <c r="CW13">
        <f t="shared" si="7"/>
        <v>0.15661503817884587</v>
      </c>
      <c r="CX13">
        <f t="shared" si="7"/>
        <v>0.21146879237701172</v>
      </c>
      <c r="CY13">
        <f t="shared" si="7"/>
        <v>0.26571746052866663</v>
      </c>
      <c r="CZ13">
        <f t="shared" si="7"/>
        <v>0.31806938068574742</v>
      </c>
      <c r="DA13">
        <f t="shared" si="7"/>
        <v>0.36740999872483604</v>
      </c>
      <c r="DB13">
        <f t="shared" si="7"/>
        <v>0.41288673351367533</v>
      </c>
      <c r="DC13">
        <f t="shared" si="7"/>
        <v>0.45394849254323127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6.6572999252809737</v>
      </c>
      <c r="E14">
        <f>'Raw data and fitting summary'!E16</f>
        <v>6.4277637978264286</v>
      </c>
      <c r="F14">
        <f>'Raw data and fitting summary'!F16</f>
        <v>6.1621824956119173</v>
      </c>
      <c r="G14">
        <f>'Raw data and fitting summary'!G16</f>
        <v>5.8595524483338588</v>
      </c>
      <c r="H14">
        <f>'Raw data and fitting summary'!H16</f>
        <v>5.5206477863534316</v>
      </c>
      <c r="I14">
        <f>'Raw data and fitting summary'!I16</f>
        <v>5.1484293602352453</v>
      </c>
      <c r="J14">
        <f>'Raw data and fitting summary'!J16</f>
        <v>4.7482527768421852</v>
      </c>
      <c r="K14">
        <f>'Raw data and fitting summary'!K16</f>
        <v>4.3277674522016847</v>
      </c>
      <c r="L14">
        <f>'Raw data and fitting summary'!L16</f>
        <v>3.8964508032301297</v>
      </c>
      <c r="M14">
        <f>'Raw data and fitting summary'!M16</f>
        <v>3.4648106618378951</v>
      </c>
      <c r="N14">
        <f>'Raw data and fitting summary'!N16</f>
        <v>3.0433862272159828</v>
      </c>
      <c r="O14">
        <f>'Raw data and fitting summary'!O16</f>
        <v>2.6417427302263006</v>
      </c>
      <c r="P14">
        <f>'Raw data and fitting summary'!P16</f>
        <v>2.2676570704714498</v>
      </c>
      <c r="Q14">
        <f>'Raw data and fitting summary'!Q16</f>
        <v>1.9266299890367644</v>
      </c>
      <c r="R14">
        <f>'Raw data and fitting summary'!R16</f>
        <v>1.6217638927094846</v>
      </c>
      <c r="X14">
        <f t="shared" si="8"/>
        <v>5.6540243931874663</v>
      </c>
      <c r="Y14">
        <f t="shared" si="9"/>
        <v>5.4823718786285909</v>
      </c>
      <c r="Z14">
        <f t="shared" si="10"/>
        <v>5.4410750013542701</v>
      </c>
      <c r="AA14">
        <f t="shared" si="11"/>
        <v>5.3903206437915232</v>
      </c>
      <c r="AB14">
        <f t="shared" si="12"/>
        <v>5.3281938908446644</v>
      </c>
      <c r="AC14">
        <f t="shared" si="13"/>
        <v>5.2525207352863674</v>
      </c>
      <c r="AD14">
        <f t="shared" si="14"/>
        <v>5.1608992727679111</v>
      </c>
      <c r="AE14">
        <f t="shared" si="15"/>
        <v>5.0507714199557476</v>
      </c>
      <c r="AF14">
        <f t="shared" si="16"/>
        <v>4.9195492796048246</v>
      </c>
      <c r="AG14">
        <f t="shared" si="17"/>
        <v>4.7648084702700677</v>
      </c>
      <c r="AH14">
        <f t="shared" si="18"/>
        <v>4.5845537562796821</v>
      </c>
      <c r="AI14">
        <f t="shared" si="19"/>
        <v>4.3775481407814132</v>
      </c>
      <c r="AJ14">
        <f t="shared" si="20"/>
        <v>4.1436747922521544</v>
      </c>
      <c r="AK14">
        <f t="shared" si="21"/>
        <v>3.8842749094666855</v>
      </c>
      <c r="AL14">
        <f t="shared" si="22"/>
        <v>3.6023821583254358</v>
      </c>
      <c r="AM14">
        <f t="shared" si="23"/>
        <v>3.3027681912665949</v>
      </c>
      <c r="AO14">
        <f t="shared" si="24"/>
        <v>5.6540243931874663</v>
      </c>
      <c r="AP14">
        <f t="shared" si="4"/>
        <v>5.4823718786285909</v>
      </c>
      <c r="AQ14">
        <f t="shared" si="4"/>
        <v>5.4410750013542701</v>
      </c>
      <c r="AR14">
        <f t="shared" si="4"/>
        <v>5.3903206437915232</v>
      </c>
      <c r="AS14">
        <f t="shared" si="4"/>
        <v>5.3281938908446644</v>
      </c>
      <c r="AT14">
        <f t="shared" si="4"/>
        <v>5.2525207352863674</v>
      </c>
      <c r="AU14">
        <f t="shared" si="4"/>
        <v>5.1608992727679111</v>
      </c>
      <c r="AV14">
        <f t="shared" si="4"/>
        <v>5.0507714199557476</v>
      </c>
      <c r="AW14">
        <f t="shared" si="4"/>
        <v>4.9195492796048246</v>
      </c>
      <c r="AX14">
        <f t="shared" si="4"/>
        <v>4.7648084702700677</v>
      </c>
      <c r="AY14">
        <f t="shared" si="4"/>
        <v>4.5845537562796821</v>
      </c>
      <c r="AZ14">
        <f t="shared" si="4"/>
        <v>4.3775481407814132</v>
      </c>
      <c r="BA14">
        <f t="shared" si="4"/>
        <v>4.1436747922521544</v>
      </c>
      <c r="BB14">
        <f t="shared" si="4"/>
        <v>3.8842749094666855</v>
      </c>
      <c r="BC14">
        <f t="shared" si="4"/>
        <v>3.6023821583254358</v>
      </c>
      <c r="BD14">
        <f t="shared" si="4"/>
        <v>3.3027681912665949</v>
      </c>
      <c r="BF14">
        <f t="shared" si="25"/>
        <v>4.4633915681233587</v>
      </c>
      <c r="BG14">
        <f t="shared" si="25"/>
        <v>1.3804559148103839</v>
      </c>
      <c r="BH14">
        <f t="shared" si="5"/>
        <v>0.97355478108367655</v>
      </c>
      <c r="BI14">
        <f t="shared" si="5"/>
        <v>0.59577071829560801</v>
      </c>
      <c r="BJ14">
        <f t="shared" si="5"/>
        <v>0.28234191661699748</v>
      </c>
      <c r="BK14">
        <f t="shared" si="5"/>
        <v>7.1892115513920024E-2</v>
      </c>
      <c r="BL14">
        <f t="shared" si="5"/>
        <v>1.5549871857233351E-4</v>
      </c>
      <c r="BM14">
        <f t="shared" si="5"/>
        <v>9.1517529431270978E-2</v>
      </c>
      <c r="BN14">
        <f t="shared" si="5"/>
        <v>0.35020573124459964</v>
      </c>
      <c r="BO14">
        <f t="shared" si="5"/>
        <v>0.7540450379070438</v>
      </c>
      <c r="BP14">
        <f t="shared" si="5"/>
        <v>1.2538245975500688</v>
      </c>
      <c r="BQ14">
        <f t="shared" si="5"/>
        <v>1.7799880116085709</v>
      </c>
      <c r="BR14">
        <f t="shared" si="5"/>
        <v>2.2557999189412334</v>
      </c>
      <c r="BS14">
        <f t="shared" si="5"/>
        <v>2.6134532373576258</v>
      </c>
      <c r="BT14">
        <f t="shared" si="5"/>
        <v>2.808145332875688</v>
      </c>
      <c r="BU14">
        <f t="shared" si="5"/>
        <v>2.8257754517674822</v>
      </c>
      <c r="BW14">
        <f t="shared" si="26"/>
        <v>0.37365845735817255</v>
      </c>
      <c r="BX14">
        <f t="shared" si="6"/>
        <v>0.21431016951485782</v>
      </c>
      <c r="BY14">
        <f t="shared" si="6"/>
        <v>0.18134078214811852</v>
      </c>
      <c r="BZ14">
        <f t="shared" si="6"/>
        <v>0.1431940514910576</v>
      </c>
      <c r="CA14">
        <f t="shared" si="6"/>
        <v>9.9725829873086605E-2</v>
      </c>
      <c r="CB14">
        <f t="shared" si="6"/>
        <v>5.1047309392952989E-2</v>
      </c>
      <c r="CC14">
        <f t="shared" si="6"/>
        <v>2.4162286209429952E-3</v>
      </c>
      <c r="CD14">
        <f t="shared" si="6"/>
        <v>5.9895532377153782E-2</v>
      </c>
      <c r="CE14">
        <f t="shared" si="6"/>
        <v>0.12029187914765156</v>
      </c>
      <c r="CF14">
        <f t="shared" si="6"/>
        <v>0.18224398156988664</v>
      </c>
      <c r="CG14">
        <f t="shared" si="6"/>
        <v>0.24424254877762561</v>
      </c>
      <c r="CH14">
        <f t="shared" si="6"/>
        <v>0.30477378446996956</v>
      </c>
      <c r="CI14">
        <f t="shared" si="6"/>
        <v>0.36246378814142638</v>
      </c>
      <c r="CJ14">
        <f t="shared" si="6"/>
        <v>0.41619552597969922</v>
      </c>
      <c r="CK14">
        <f t="shared" si="6"/>
        <v>0.46517889986098626</v>
      </c>
      <c r="CL14">
        <f t="shared" si="6"/>
        <v>0.50896829605000338</v>
      </c>
      <c r="CN14">
        <f t="shared" si="27"/>
        <v>0.37365845735817255</v>
      </c>
      <c r="CO14">
        <f t="shared" si="7"/>
        <v>0.21431016951485782</v>
      </c>
      <c r="CP14">
        <f t="shared" si="7"/>
        <v>0.18134078214811852</v>
      </c>
      <c r="CQ14">
        <f t="shared" si="7"/>
        <v>0.1431940514910576</v>
      </c>
      <c r="CR14">
        <f t="shared" si="7"/>
        <v>9.9725829873086605E-2</v>
      </c>
      <c r="CS14">
        <f t="shared" si="7"/>
        <v>5.1047309392952989E-2</v>
      </c>
      <c r="CT14">
        <f t="shared" si="7"/>
        <v>2.4162286209429952E-3</v>
      </c>
      <c r="CU14">
        <f t="shared" si="7"/>
        <v>5.9895532377153782E-2</v>
      </c>
      <c r="CV14">
        <f t="shared" si="7"/>
        <v>0.12029187914765156</v>
      </c>
      <c r="CW14">
        <f t="shared" si="7"/>
        <v>0.18224398156988664</v>
      </c>
      <c r="CX14">
        <f t="shared" si="7"/>
        <v>0.24424254877762561</v>
      </c>
      <c r="CY14">
        <f t="shared" si="7"/>
        <v>0.30477378446996956</v>
      </c>
      <c r="CZ14">
        <f t="shared" si="7"/>
        <v>0.36246378814142638</v>
      </c>
      <c r="DA14">
        <f t="shared" si="7"/>
        <v>0.41619552597969922</v>
      </c>
      <c r="DB14">
        <f t="shared" si="7"/>
        <v>0.46517889986098626</v>
      </c>
      <c r="DC14">
        <f t="shared" si="7"/>
        <v>0.50896829605000338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5.8484876803247143</v>
      </c>
      <c r="E15">
        <f>'Raw data and fitting summary'!E17</f>
        <v>5.6286895518338929</v>
      </c>
      <c r="F15">
        <f>'Raw data and fitting summary'!F17</f>
        <v>5.3761320065854017</v>
      </c>
      <c r="G15">
        <f>'Raw data and fitting summary'!G17</f>
        <v>5.0906141683888135</v>
      </c>
      <c r="H15">
        <f>'Raw data and fitting summary'!H17</f>
        <v>4.7737090307870309</v>
      </c>
      <c r="I15">
        <f>'Raw data and fitting summary'!I17</f>
        <v>4.4290573396456923</v>
      </c>
      <c r="J15">
        <f>'Raw data and fitting summary'!J17</f>
        <v>4.0624334643220328</v>
      </c>
      <c r="K15">
        <f>'Raw data and fitting summary'!K17</f>
        <v>3.6815038691451782</v>
      </c>
      <c r="L15">
        <f>'Raw data and fitting summary'!L17</f>
        <v>3.2952627425117749</v>
      </c>
      <c r="M15">
        <f>'Raw data and fitting summary'!M17</f>
        <v>2.9132164258317346</v>
      </c>
      <c r="N15">
        <f>'Raw data and fitting summary'!N17</f>
        <v>2.5444659232687283</v>
      </c>
      <c r="O15">
        <f>'Raw data and fitting summary'!O17</f>
        <v>2.1968702985967599</v>
      </c>
      <c r="P15">
        <f>'Raw data and fitting summary'!P17</f>
        <v>1.8764470689467909</v>
      </c>
      <c r="Q15">
        <f>'Raw data and fitting summary'!Q17</f>
        <v>1.5870916635973911</v>
      </c>
      <c r="R15">
        <f>'Raw data and fitting summary'!R17</f>
        <v>1.3306101210852783</v>
      </c>
      <c r="X15">
        <f t="shared" si="8"/>
        <v>4.8046349024553612</v>
      </c>
      <c r="Y15">
        <f t="shared" si="9"/>
        <v>4.6801144007604272</v>
      </c>
      <c r="Z15">
        <f t="shared" si="10"/>
        <v>4.6499862726456103</v>
      </c>
      <c r="AA15">
        <f t="shared" si="11"/>
        <v>4.6128672400525277</v>
      </c>
      <c r="AB15">
        <f t="shared" si="12"/>
        <v>4.5672935788428815</v>
      </c>
      <c r="AC15">
        <f t="shared" si="13"/>
        <v>4.5115773916890776</v>
      </c>
      <c r="AD15">
        <f t="shared" si="14"/>
        <v>4.4438150433858326</v>
      </c>
      <c r="AE15">
        <f t="shared" si="15"/>
        <v>4.3619218272041111</v>
      </c>
      <c r="AF15">
        <f t="shared" si="16"/>
        <v>4.2637042895396267</v>
      </c>
      <c r="AG15">
        <f t="shared" si="17"/>
        <v>4.1469821229717105</v>
      </c>
      <c r="AH15">
        <f t="shared" si="18"/>
        <v>4.0097690055786206</v>
      </c>
      <c r="AI15">
        <f t="shared" si="19"/>
        <v>3.8505143182231336</v>
      </c>
      <c r="AJ15">
        <f t="shared" si="20"/>
        <v>3.6683938177261015</v>
      </c>
      <c r="AK15">
        <f t="shared" si="21"/>
        <v>3.4636173657851033</v>
      </c>
      <c r="AL15">
        <f t="shared" si="22"/>
        <v>3.2376994826936358</v>
      </c>
      <c r="AM15">
        <f t="shared" si="23"/>
        <v>2.9936220203909327</v>
      </c>
      <c r="AO15">
        <f t="shared" si="24"/>
        <v>4.8046349024553612</v>
      </c>
      <c r="AP15">
        <f t="shared" si="4"/>
        <v>4.6801144007604272</v>
      </c>
      <c r="AQ15">
        <f t="shared" si="4"/>
        <v>4.6499862726456103</v>
      </c>
      <c r="AR15">
        <f t="shared" si="4"/>
        <v>4.6128672400525277</v>
      </c>
      <c r="AS15">
        <f t="shared" si="4"/>
        <v>4.5672935788428815</v>
      </c>
      <c r="AT15">
        <f t="shared" si="4"/>
        <v>4.5115773916890776</v>
      </c>
      <c r="AU15">
        <f t="shared" si="4"/>
        <v>4.4438150433858326</v>
      </c>
      <c r="AV15">
        <f t="shared" si="4"/>
        <v>4.3619218272041111</v>
      </c>
      <c r="AW15">
        <f t="shared" si="4"/>
        <v>4.2637042895396267</v>
      </c>
      <c r="AX15">
        <f t="shared" si="4"/>
        <v>4.1469821229717105</v>
      </c>
      <c r="AY15">
        <f t="shared" si="4"/>
        <v>4.0097690055786206</v>
      </c>
      <c r="AZ15">
        <f t="shared" si="4"/>
        <v>3.8505143182231336</v>
      </c>
      <c r="BA15">
        <f t="shared" si="4"/>
        <v>3.6683938177261015</v>
      </c>
      <c r="BB15">
        <f t="shared" si="4"/>
        <v>3.4636173657851033</v>
      </c>
      <c r="BC15">
        <f t="shared" si="4"/>
        <v>3.2376994826936358</v>
      </c>
      <c r="BD15">
        <f t="shared" si="4"/>
        <v>2.9936220203909327</v>
      </c>
      <c r="BF15">
        <f t="shared" si="25"/>
        <v>4.5219277584926614</v>
      </c>
      <c r="BG15">
        <f t="shared" si="25"/>
        <v>1.365096120399808</v>
      </c>
      <c r="BH15">
        <f t="shared" si="5"/>
        <v>0.95786010869389737</v>
      </c>
      <c r="BI15">
        <f t="shared" si="5"/>
        <v>0.58257310383048266</v>
      </c>
      <c r="BJ15">
        <f t="shared" si="5"/>
        <v>0.27386443944270189</v>
      </c>
      <c r="BK15">
        <f t="shared" si="5"/>
        <v>6.8712996216179656E-2</v>
      </c>
      <c r="BL15">
        <f t="shared" si="5"/>
        <v>2.177898196817508E-4</v>
      </c>
      <c r="BM15">
        <f t="shared" si="5"/>
        <v>8.969327950178746E-2</v>
      </c>
      <c r="BN15">
        <f t="shared" si="5"/>
        <v>0.33895732950747248</v>
      </c>
      <c r="BO15">
        <f t="shared" si="5"/>
        <v>0.7254259030510567</v>
      </c>
      <c r="BP15">
        <f t="shared" si="5"/>
        <v>1.2024275601495509</v>
      </c>
      <c r="BQ15">
        <f t="shared" si="5"/>
        <v>1.7057624099629782</v>
      </c>
      <c r="BR15">
        <f t="shared" si="5"/>
        <v>2.1653814673508021</v>
      </c>
      <c r="BS15">
        <f t="shared" si="5"/>
        <v>2.5191095511658164</v>
      </c>
      <c r="BT15">
        <f t="shared" si="5"/>
        <v>2.7245061724616613</v>
      </c>
      <c r="BU15">
        <f t="shared" si="5"/>
        <v>2.7656085772322001</v>
      </c>
      <c r="BW15">
        <f t="shared" si="26"/>
        <v>0.44258981755121973</v>
      </c>
      <c r="BX15">
        <f t="shared" si="6"/>
        <v>0.24964630765744728</v>
      </c>
      <c r="BY15">
        <f t="shared" si="6"/>
        <v>0.21047444482700575</v>
      </c>
      <c r="BZ15">
        <f t="shared" si="6"/>
        <v>0.16546428215093884</v>
      </c>
      <c r="CA15">
        <f t="shared" si="6"/>
        <v>0.11458001998604056</v>
      </c>
      <c r="CB15">
        <f t="shared" si="6"/>
        <v>5.8101993236519558E-2</v>
      </c>
      <c r="CC15">
        <f t="shared" si="6"/>
        <v>3.3209536391721876E-3</v>
      </c>
      <c r="CD15">
        <f t="shared" si="6"/>
        <v>6.865972723634145E-2</v>
      </c>
      <c r="CE15">
        <f t="shared" si="6"/>
        <v>0.13654802980187716</v>
      </c>
      <c r="CF15">
        <f t="shared" si="6"/>
        <v>0.20538293997988036</v>
      </c>
      <c r="CG15">
        <f t="shared" si="6"/>
        <v>0.27347026180842315</v>
      </c>
      <c r="CH15">
        <f t="shared" si="6"/>
        <v>0.33918803749757176</v>
      </c>
      <c r="CI15">
        <f t="shared" si="6"/>
        <v>0.40113564471152757</v>
      </c>
      <c r="CJ15">
        <f t="shared" si="6"/>
        <v>0.45824065686844312</v>
      </c>
      <c r="CK15">
        <f t="shared" si="6"/>
        <v>0.50980884048046526</v>
      </c>
      <c r="CL15">
        <f t="shared" si="6"/>
        <v>0.55551832795794442</v>
      </c>
      <c r="CN15">
        <f t="shared" si="27"/>
        <v>0.44258981755121973</v>
      </c>
      <c r="CO15">
        <f t="shared" si="7"/>
        <v>0.24964630765744728</v>
      </c>
      <c r="CP15">
        <f t="shared" si="7"/>
        <v>0.21047444482700575</v>
      </c>
      <c r="CQ15">
        <f t="shared" si="7"/>
        <v>0.16546428215093884</v>
      </c>
      <c r="CR15">
        <f t="shared" si="7"/>
        <v>0.11458001998604056</v>
      </c>
      <c r="CS15">
        <f t="shared" si="7"/>
        <v>5.8101993236519558E-2</v>
      </c>
      <c r="CT15">
        <f t="shared" si="7"/>
        <v>3.3209536391721876E-3</v>
      </c>
      <c r="CU15">
        <f t="shared" si="7"/>
        <v>6.865972723634145E-2</v>
      </c>
      <c r="CV15">
        <f t="shared" si="7"/>
        <v>0.13654802980187716</v>
      </c>
      <c r="CW15">
        <f t="shared" si="7"/>
        <v>0.20538293997988036</v>
      </c>
      <c r="CX15">
        <f t="shared" si="7"/>
        <v>0.27347026180842315</v>
      </c>
      <c r="CY15">
        <f t="shared" si="7"/>
        <v>0.33918803749757176</v>
      </c>
      <c r="CZ15">
        <f t="shared" si="7"/>
        <v>0.40113564471152757</v>
      </c>
      <c r="DA15">
        <f t="shared" si="7"/>
        <v>0.45824065686844312</v>
      </c>
      <c r="DB15">
        <f t="shared" si="7"/>
        <v>0.50980884048046526</v>
      </c>
      <c r="DC15">
        <f t="shared" si="7"/>
        <v>0.55551832795794442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5.0774042826792689</v>
      </c>
      <c r="E16">
        <f>'Raw data and fitting summary'!E18</f>
        <v>4.8716579257852004</v>
      </c>
      <c r="F16">
        <f>'Raw data and fitting summary'!F18</f>
        <v>4.636793017949941</v>
      </c>
      <c r="G16">
        <f>'Raw data and fitting summary'!G18</f>
        <v>4.3732476253650869</v>
      </c>
      <c r="H16">
        <f>'Raw data and fitting summary'!H18</f>
        <v>4.0831506909978517</v>
      </c>
      <c r="I16">
        <f>'Raw data and fitting summary'!I18</f>
        <v>3.7705075547248232</v>
      </c>
      <c r="J16">
        <f>'Raw data and fitting summary'!J18</f>
        <v>3.441150361353154</v>
      </c>
      <c r="K16">
        <f>'Raw data and fitting summary'!K18</f>
        <v>3.1024032520537848</v>
      </c>
      <c r="L16">
        <f>'Raw data and fitting summary'!L18</f>
        <v>2.762479839184659</v>
      </c>
      <c r="M16">
        <f>'Raw data and fitting summary'!M18</f>
        <v>2.4297077566229026</v>
      </c>
      <c r="N16">
        <f>'Raw data and fitting summary'!N18</f>
        <v>2.1117303632577511</v>
      </c>
      <c r="O16">
        <f>'Raw data and fitting summary'!O18</f>
        <v>1.8148432551012208</v>
      </c>
      <c r="P16">
        <f>'Raw data and fitting summary'!P18</f>
        <v>1.5435794358164983</v>
      </c>
      <c r="Q16">
        <f>'Raw data and fitting summary'!Q18</f>
        <v>1.3005825602021257</v>
      </c>
      <c r="R16">
        <f>'Raw data and fitting summary'!R18</f>
        <v>1.0867345584435792</v>
      </c>
      <c r="X16">
        <f t="shared" si="8"/>
        <v>4.0450400037873173</v>
      </c>
      <c r="Y16">
        <f t="shared" si="9"/>
        <v>3.9564165179476558</v>
      </c>
      <c r="Z16">
        <f t="shared" si="10"/>
        <v>3.934864112186474</v>
      </c>
      <c r="AA16">
        <f t="shared" si="11"/>
        <v>3.908251575503995</v>
      </c>
      <c r="AB16">
        <f t="shared" si="12"/>
        <v>3.8754878763232092</v>
      </c>
      <c r="AC16">
        <f t="shared" si="13"/>
        <v>3.8352977366644612</v>
      </c>
      <c r="AD16">
        <f t="shared" si="14"/>
        <v>3.7862172706235349</v>
      </c>
      <c r="AE16">
        <f t="shared" si="15"/>
        <v>3.7266053641364825</v>
      </c>
      <c r="AF16">
        <f t="shared" si="16"/>
        <v>3.654679223693702</v>
      </c>
      <c r="AG16">
        <f t="shared" si="17"/>
        <v>3.5685839554530947</v>
      </c>
      <c r="AH16">
        <f t="shared" si="18"/>
        <v>3.4665059941742955</v>
      </c>
      <c r="AI16">
        <f t="shared" si="19"/>
        <v>3.3468372652629643</v>
      </c>
      <c r="AJ16">
        <f t="shared" si="20"/>
        <v>3.2083895391354194</v>
      </c>
      <c r="AK16">
        <f t="shared" si="21"/>
        <v>3.0506454893977688</v>
      </c>
      <c r="AL16">
        <f t="shared" si="22"/>
        <v>2.8740152813311246</v>
      </c>
      <c r="AM16">
        <f t="shared" si="23"/>
        <v>2.6800491056462192</v>
      </c>
      <c r="AO16">
        <f t="shared" si="24"/>
        <v>4.0450400037873173</v>
      </c>
      <c r="AP16">
        <f t="shared" si="4"/>
        <v>3.9564165179476558</v>
      </c>
      <c r="AQ16">
        <f t="shared" si="4"/>
        <v>3.934864112186474</v>
      </c>
      <c r="AR16">
        <f t="shared" si="4"/>
        <v>3.908251575503995</v>
      </c>
      <c r="AS16">
        <f t="shared" si="4"/>
        <v>3.8754878763232092</v>
      </c>
      <c r="AT16">
        <f t="shared" si="4"/>
        <v>3.8352977366644612</v>
      </c>
      <c r="AU16">
        <f t="shared" si="4"/>
        <v>3.7862172706235349</v>
      </c>
      <c r="AV16">
        <f t="shared" si="4"/>
        <v>3.7266053641364825</v>
      </c>
      <c r="AW16">
        <f t="shared" si="4"/>
        <v>3.654679223693702</v>
      </c>
      <c r="AX16">
        <f t="shared" si="4"/>
        <v>3.5685839554530947</v>
      </c>
      <c r="AY16">
        <f t="shared" si="4"/>
        <v>3.4665059941742955</v>
      </c>
      <c r="AZ16">
        <f t="shared" si="4"/>
        <v>3.3468372652629643</v>
      </c>
      <c r="BA16">
        <f t="shared" si="4"/>
        <v>3.2083895391354194</v>
      </c>
      <c r="BB16">
        <f t="shared" si="4"/>
        <v>3.0506454893977688</v>
      </c>
      <c r="BC16">
        <f t="shared" si="4"/>
        <v>2.8740152813311246</v>
      </c>
      <c r="BD16">
        <f t="shared" si="4"/>
        <v>2.6800491056462192</v>
      </c>
      <c r="BF16">
        <f t="shared" si="25"/>
        <v>4.262007505875288</v>
      </c>
      <c r="BG16">
        <f t="shared" si="25"/>
        <v>1.2566135686779785</v>
      </c>
      <c r="BH16">
        <f t="shared" si="5"/>
        <v>0.87758264919684525</v>
      </c>
      <c r="BI16">
        <f t="shared" si="5"/>
        <v>0.5307726333612196</v>
      </c>
      <c r="BJ16">
        <f t="shared" si="5"/>
        <v>0.24776476776623307</v>
      </c>
      <c r="BK16">
        <f t="shared" si="5"/>
        <v>6.1431086971789756E-2</v>
      </c>
      <c r="BL16">
        <f t="shared" si="5"/>
        <v>2.4679517361823259E-4</v>
      </c>
      <c r="BM16">
        <f t="shared" si="5"/>
        <v>8.1484558614030062E-2</v>
      </c>
      <c r="BN16">
        <f t="shared" si="5"/>
        <v>0.30500874885081469</v>
      </c>
      <c r="BO16">
        <f t="shared" si="5"/>
        <v>0.64980384626491572</v>
      </c>
      <c r="BP16">
        <f t="shared" si="5"/>
        <v>1.0749505853896746</v>
      </c>
      <c r="BQ16">
        <f t="shared" si="5"/>
        <v>1.5254890593809154</v>
      </c>
      <c r="BR16">
        <f t="shared" si="5"/>
        <v>1.9419712457455232</v>
      </c>
      <c r="BS16">
        <f t="shared" si="5"/>
        <v>2.2712480898570249</v>
      </c>
      <c r="BT16">
        <f t="shared" si="5"/>
        <v>2.4756905279194061</v>
      </c>
      <c r="BU16">
        <f t="shared" si="5"/>
        <v>2.5386512463275537</v>
      </c>
      <c r="BW16">
        <f t="shared" si="26"/>
        <v>0.51036899628407162</v>
      </c>
      <c r="BX16">
        <f t="shared" si="6"/>
        <v>0.28333411298998223</v>
      </c>
      <c r="BY16">
        <f t="shared" si="6"/>
        <v>0.23807526432677265</v>
      </c>
      <c r="BZ16">
        <f t="shared" si="6"/>
        <v>0.18641109160225841</v>
      </c>
      <c r="CA16">
        <f t="shared" si="6"/>
        <v>0.12843795798791588</v>
      </c>
      <c r="CB16">
        <f t="shared" si="6"/>
        <v>6.4624175579376775E-2</v>
      </c>
      <c r="CC16">
        <f t="shared" si="6"/>
        <v>4.1491849980718242E-3</v>
      </c>
      <c r="CD16">
        <f t="shared" si="6"/>
        <v>7.6599203535326107E-2</v>
      </c>
      <c r="CE16">
        <f t="shared" si="6"/>
        <v>0.1511147594184051</v>
      </c>
      <c r="CF16">
        <f t="shared" si="6"/>
        <v>0.22588907150037515</v>
      </c>
      <c r="CG16">
        <f t="shared" si="6"/>
        <v>0.29909027686489059</v>
      </c>
      <c r="CH16">
        <f t="shared" si="6"/>
        <v>0.36903703530030152</v>
      </c>
      <c r="CI16">
        <f t="shared" si="6"/>
        <v>0.434344479383175</v>
      </c>
      <c r="CJ16">
        <f t="shared" si="6"/>
        <v>0.49401546617558045</v>
      </c>
      <c r="CK16">
        <f t="shared" si="6"/>
        <v>0.54746846036262209</v>
      </c>
      <c r="CL16">
        <f t="shared" si="6"/>
        <v>0.59450946023560136</v>
      </c>
      <c r="CN16">
        <f t="shared" si="27"/>
        <v>0.51036899628407162</v>
      </c>
      <c r="CO16">
        <f t="shared" si="7"/>
        <v>0.28333411298998223</v>
      </c>
      <c r="CP16">
        <f t="shared" si="7"/>
        <v>0.23807526432677265</v>
      </c>
      <c r="CQ16">
        <f t="shared" si="7"/>
        <v>0.18641109160225841</v>
      </c>
      <c r="CR16">
        <f t="shared" si="7"/>
        <v>0.12843795798791588</v>
      </c>
      <c r="CS16">
        <f t="shared" si="7"/>
        <v>6.4624175579376775E-2</v>
      </c>
      <c r="CT16">
        <f t="shared" si="7"/>
        <v>4.1491849980718242E-3</v>
      </c>
      <c r="CU16">
        <f t="shared" si="7"/>
        <v>7.6599203535326107E-2</v>
      </c>
      <c r="CV16">
        <f t="shared" si="7"/>
        <v>0.1511147594184051</v>
      </c>
      <c r="CW16">
        <f t="shared" si="7"/>
        <v>0.22588907150037515</v>
      </c>
      <c r="CX16">
        <f t="shared" si="7"/>
        <v>0.29909027686489059</v>
      </c>
      <c r="CY16">
        <f t="shared" si="7"/>
        <v>0.36903703530030152</v>
      </c>
      <c r="CZ16">
        <f t="shared" si="7"/>
        <v>0.434344479383175</v>
      </c>
      <c r="DA16">
        <f t="shared" si="7"/>
        <v>0.49401546617558045</v>
      </c>
      <c r="DB16">
        <f t="shared" si="7"/>
        <v>0.54746846036262209</v>
      </c>
      <c r="DC16">
        <f t="shared" si="7"/>
        <v>0.59450946023560136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4.3590202476362858</v>
      </c>
      <c r="E17">
        <f>'Raw data and fitting summary'!E19</f>
        <v>4.1705151780722511</v>
      </c>
      <c r="F17">
        <f>'Raw data and fitting summary'!F19</f>
        <v>3.9566351810565759</v>
      </c>
      <c r="G17">
        <f>'Raw data and fitting summary'!G19</f>
        <v>3.7182758890682828</v>
      </c>
      <c r="H17">
        <f>'Raw data and fitting summary'!H19</f>
        <v>3.4578845245229943</v>
      </c>
      <c r="I17">
        <f>'Raw data and fitting summary'!I19</f>
        <v>3.1795537953995363</v>
      </c>
      <c r="J17">
        <f>'Raw data and fitting summary'!J19</f>
        <v>2.8888895440849245</v>
      </c>
      <c r="K17">
        <f>'Raw data and fitting summary'!K19</f>
        <v>2.5926277660746293</v>
      </c>
      <c r="L17">
        <f>'Raw data and fitting summary'!L19</f>
        <v>2.2980414564250244</v>
      </c>
      <c r="M17">
        <f>'Raw data and fitting summary'!M19</f>
        <v>2.0122412992338665</v>
      </c>
      <c r="N17">
        <f>'Raw data and fitting summary'!N19</f>
        <v>1.7415088549294657</v>
      </c>
      <c r="O17">
        <f>'Raw data and fitting summary'!O19</f>
        <v>1.4907901312739451</v>
      </c>
      <c r="P17">
        <f>'Raw data and fitting summary'!P19</f>
        <v>1.2634264648459999</v>
      </c>
      <c r="Q17">
        <f>'Raw data and fitting summary'!Q19</f>
        <v>1.0611320079993132</v>
      </c>
      <c r="R17">
        <f>'Raw data and fitting summary'!R19</f>
        <v>0.88417008032143485</v>
      </c>
      <c r="X17">
        <f t="shared" si="8"/>
        <v>3.377564525525615</v>
      </c>
      <c r="Y17">
        <f t="shared" si="9"/>
        <v>3.3155514280730705</v>
      </c>
      <c r="Z17">
        <f t="shared" si="10"/>
        <v>3.3004023339535276</v>
      </c>
      <c r="AA17">
        <f t="shared" si="11"/>
        <v>3.2816595357141853</v>
      </c>
      <c r="AB17">
        <f t="shared" si="12"/>
        <v>3.2585282883367168</v>
      </c>
      <c r="AC17">
        <f t="shared" si="13"/>
        <v>3.2300687851107153</v>
      </c>
      <c r="AD17">
        <f t="shared" si="14"/>
        <v>3.1951859344938125</v>
      </c>
      <c r="AE17">
        <f t="shared" si="15"/>
        <v>3.1526277682415955</v>
      </c>
      <c r="AF17">
        <f t="shared" si="16"/>
        <v>3.100998222802188</v>
      </c>
      <c r="AG17">
        <f t="shared" si="17"/>
        <v>3.0387916124871888</v>
      </c>
      <c r="AH17">
        <f t="shared" si="18"/>
        <v>2.9644571492634779</v>
      </c>
      <c r="AI17">
        <f t="shared" si="19"/>
        <v>2.8765014666466042</v>
      </c>
      <c r="AJ17">
        <f t="shared" si="20"/>
        <v>2.7736340348613955</v>
      </c>
      <c r="AK17">
        <f t="shared" si="21"/>
        <v>2.6549533078336109</v>
      </c>
      <c r="AL17">
        <f t="shared" si="22"/>
        <v>2.5201597535907645</v>
      </c>
      <c r="AM17">
        <f t="shared" si="23"/>
        <v>2.3697666786898015</v>
      </c>
      <c r="AO17">
        <f t="shared" si="24"/>
        <v>3.377564525525615</v>
      </c>
      <c r="AP17">
        <f t="shared" si="4"/>
        <v>3.3155514280730705</v>
      </c>
      <c r="AQ17">
        <f t="shared" si="4"/>
        <v>3.3004023339535276</v>
      </c>
      <c r="AR17">
        <f t="shared" si="4"/>
        <v>3.2816595357141853</v>
      </c>
      <c r="AS17">
        <f t="shared" si="4"/>
        <v>3.2585282883367168</v>
      </c>
      <c r="AT17">
        <f t="shared" si="4"/>
        <v>3.2300687851107153</v>
      </c>
      <c r="AU17">
        <f t="shared" si="4"/>
        <v>3.1951859344938125</v>
      </c>
      <c r="AV17">
        <f t="shared" si="4"/>
        <v>3.1526277682415955</v>
      </c>
      <c r="AW17">
        <f t="shared" si="4"/>
        <v>3.100998222802188</v>
      </c>
      <c r="AX17">
        <f t="shared" si="4"/>
        <v>3.0387916124871888</v>
      </c>
      <c r="AY17">
        <f t="shared" si="4"/>
        <v>2.9644571492634779</v>
      </c>
      <c r="AZ17">
        <f t="shared" si="4"/>
        <v>2.8765014666466042</v>
      </c>
      <c r="BA17">
        <f t="shared" si="4"/>
        <v>2.7736340348613955</v>
      </c>
      <c r="BB17">
        <f t="shared" si="4"/>
        <v>2.6549533078336109</v>
      </c>
      <c r="BC17">
        <f t="shared" si="4"/>
        <v>2.5201597535907645</v>
      </c>
      <c r="BD17">
        <f t="shared" si="4"/>
        <v>2.3697666786898015</v>
      </c>
      <c r="BF17">
        <f t="shared" si="25"/>
        <v>3.7771584499527191</v>
      </c>
      <c r="BG17">
        <f t="shared" si="25"/>
        <v>1.0888271774006502</v>
      </c>
      <c r="BH17">
        <f t="shared" si="5"/>
        <v>0.75709636150037418</v>
      </c>
      <c r="BI17">
        <f t="shared" si="5"/>
        <v>0.45559212180537656</v>
      </c>
      <c r="BJ17">
        <f t="shared" si="5"/>
        <v>0.21136785637843139</v>
      </c>
      <c r="BK17">
        <f t="shared" si="5"/>
        <v>5.190001112396344E-2</v>
      </c>
      <c r="BL17">
        <f t="shared" si="5"/>
        <v>2.4436377266279794E-4</v>
      </c>
      <c r="BM17">
        <f t="shared" si="5"/>
        <v>6.9557850881314456E-2</v>
      </c>
      <c r="BN17">
        <f t="shared" si="5"/>
        <v>0.25844052127338657</v>
      </c>
      <c r="BO17">
        <f t="shared" si="5"/>
        <v>0.54871079370612075</v>
      </c>
      <c r="BP17">
        <f t="shared" si="5"/>
        <v>0.90671502504761536</v>
      </c>
      <c r="BQ17">
        <f t="shared" si="5"/>
        <v>1.2882082286524912</v>
      </c>
      <c r="BR17">
        <f t="shared" si="5"/>
        <v>1.6456884809714876</v>
      </c>
      <c r="BS17">
        <f t="shared" si="5"/>
        <v>1.9363469547550676</v>
      </c>
      <c r="BT17">
        <f t="shared" si="5"/>
        <v>2.1287619624056728</v>
      </c>
      <c r="BU17">
        <f t="shared" si="5"/>
        <v>2.2069972530836619</v>
      </c>
      <c r="BW17">
        <f t="shared" si="26"/>
        <v>0.57541204309450278</v>
      </c>
      <c r="BX17">
        <f t="shared" si="6"/>
        <v>0.31471953978094608</v>
      </c>
      <c r="BY17">
        <f t="shared" si="6"/>
        <v>0.26363841619164713</v>
      </c>
      <c r="BZ17">
        <f t="shared" si="6"/>
        <v>0.2056811920909693</v>
      </c>
      <c r="CA17">
        <f t="shared" si="6"/>
        <v>0.14109056606233716</v>
      </c>
      <c r="CB17">
        <f t="shared" si="6"/>
        <v>7.052968669348951E-2</v>
      </c>
      <c r="CC17">
        <f t="shared" si="6"/>
        <v>4.8924035767429165E-3</v>
      </c>
      <c r="CD17">
        <f t="shared" si="6"/>
        <v>8.3656632988350924E-2</v>
      </c>
      <c r="CE17">
        <f t="shared" si="6"/>
        <v>0.16393768077305587</v>
      </c>
      <c r="CF17">
        <f t="shared" si="6"/>
        <v>0.2437647099650494</v>
      </c>
      <c r="CG17">
        <f t="shared" si="6"/>
        <v>0.32121086663917214</v>
      </c>
      <c r="CH17">
        <f t="shared" si="6"/>
        <v>0.39457397288947021</v>
      </c>
      <c r="CI17">
        <f t="shared" si="6"/>
        <v>0.4625137590120309</v>
      </c>
      <c r="CJ17">
        <f t="shared" si="6"/>
        <v>0.52412478926910744</v>
      </c>
      <c r="CK17">
        <f t="shared" si="6"/>
        <v>0.5789425624754958</v>
      </c>
      <c r="CL17">
        <f t="shared" si="6"/>
        <v>0.62689572426164941</v>
      </c>
      <c r="CN17">
        <f t="shared" si="27"/>
        <v>0.57541204309450278</v>
      </c>
      <c r="CO17">
        <f t="shared" si="7"/>
        <v>0.31471953978094608</v>
      </c>
      <c r="CP17">
        <f t="shared" si="7"/>
        <v>0.26363841619164713</v>
      </c>
      <c r="CQ17">
        <f t="shared" si="7"/>
        <v>0.2056811920909693</v>
      </c>
      <c r="CR17">
        <f t="shared" si="7"/>
        <v>0.14109056606233716</v>
      </c>
      <c r="CS17">
        <f t="shared" si="7"/>
        <v>7.052968669348951E-2</v>
      </c>
      <c r="CT17">
        <f t="shared" si="7"/>
        <v>4.8924035767429165E-3</v>
      </c>
      <c r="CU17">
        <f t="shared" si="7"/>
        <v>8.3656632988350924E-2</v>
      </c>
      <c r="CV17">
        <f t="shared" si="7"/>
        <v>0.16393768077305587</v>
      </c>
      <c r="CW17">
        <f t="shared" si="7"/>
        <v>0.2437647099650494</v>
      </c>
      <c r="CX17">
        <f t="shared" si="7"/>
        <v>0.32121086663917214</v>
      </c>
      <c r="CY17">
        <f t="shared" si="7"/>
        <v>0.39457397288947021</v>
      </c>
      <c r="CZ17">
        <f t="shared" si="7"/>
        <v>0.4625137590120309</v>
      </c>
      <c r="DA17">
        <f t="shared" si="7"/>
        <v>0.52412478926910744</v>
      </c>
      <c r="DB17">
        <f t="shared" si="7"/>
        <v>0.5789425624754958</v>
      </c>
      <c r="DC17">
        <f t="shared" si="7"/>
        <v>0.62689572426164941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3.7039472047919153</v>
      </c>
      <c r="E18">
        <f>'Raw data and fitting summary'!E20</f>
        <v>3.5346238813913788</v>
      </c>
      <c r="F18">
        <f>'Raw data and fitting summary'!F20</f>
        <v>3.3435631069122729</v>
      </c>
      <c r="G18">
        <f>'Raw data and fitting summary'!G20</f>
        <v>3.1319451637147768</v>
      </c>
      <c r="H18">
        <f>'Raw data and fitting summary'!H20</f>
        <v>2.9023303904657611</v>
      </c>
      <c r="I18">
        <f>'Raw data and fitting summary'!I20</f>
        <v>2.6586827509445423</v>
      </c>
      <c r="J18">
        <f>'Raw data and fitting summary'!J20</f>
        <v>2.4061866454303069</v>
      </c>
      <c r="K18">
        <f>'Raw data and fitting summary'!K20</f>
        <v>2.1508525465489829</v>
      </c>
      <c r="L18">
        <f>'Raw data and fitting summary'!L20</f>
        <v>1.8989651116565482</v>
      </c>
      <c r="M18">
        <f>'Raw data and fitting summary'!M20</f>
        <v>1.6564765921477778</v>
      </c>
      <c r="N18">
        <f>'Raw data and fitting summary'!N20</f>
        <v>1.4284664099273185</v>
      </c>
      <c r="O18">
        <f>'Raw data and fitting summary'!O20</f>
        <v>1.2187659990874384</v>
      </c>
      <c r="P18">
        <f>'Raw data and fitting summary'!P20</f>
        <v>1.0297968818383665</v>
      </c>
      <c r="Q18">
        <f>'Raw data and fitting summary'!Q20</f>
        <v>0.86261231913587311</v>
      </c>
      <c r="R18">
        <f>'Raw data and fitting summary'!R20</f>
        <v>0.71709036963745676</v>
      </c>
      <c r="X18">
        <f t="shared" si="8"/>
        <v>2.8000220184752531</v>
      </c>
      <c r="Y18">
        <f t="shared" si="9"/>
        <v>2.757269212977806</v>
      </c>
      <c r="Z18">
        <f t="shared" si="10"/>
        <v>2.7467842300779282</v>
      </c>
      <c r="AA18">
        <f t="shared" si="11"/>
        <v>2.7337896079188098</v>
      </c>
      <c r="AB18">
        <f t="shared" si="12"/>
        <v>2.7177182138965637</v>
      </c>
      <c r="AC18">
        <f t="shared" si="13"/>
        <v>2.6978927592247461</v>
      </c>
      <c r="AD18">
        <f t="shared" si="14"/>
        <v>2.6735140217686242</v>
      </c>
      <c r="AE18">
        <f t="shared" si="15"/>
        <v>2.6436532497456233</v>
      </c>
      <c r="AF18">
        <f t="shared" si="16"/>
        <v>2.6072523890423964</v>
      </c>
      <c r="AG18">
        <f t="shared" si="17"/>
        <v>2.5631371117378654</v>
      </c>
      <c r="AH18">
        <f t="shared" si="18"/>
        <v>2.5100488954155016</v>
      </c>
      <c r="AI18">
        <f t="shared" si="19"/>
        <v>2.4467031303443081</v>
      </c>
      <c r="AJ18">
        <f t="shared" si="20"/>
        <v>2.3718796230931001</v>
      </c>
      <c r="AK18">
        <f t="shared" si="21"/>
        <v>2.2845488614547134</v>
      </c>
      <c r="AL18">
        <f t="shared" si="22"/>
        <v>2.1840309613072098</v>
      </c>
      <c r="AM18">
        <f t="shared" si="23"/>
        <v>2.0701739427632209</v>
      </c>
      <c r="AO18">
        <f t="shared" si="24"/>
        <v>2.8000220184752531</v>
      </c>
      <c r="AP18">
        <f t="shared" si="4"/>
        <v>2.757269212977806</v>
      </c>
      <c r="AQ18">
        <f t="shared" si="4"/>
        <v>2.7467842300779282</v>
      </c>
      <c r="AR18">
        <f t="shared" si="4"/>
        <v>2.7337896079188098</v>
      </c>
      <c r="AS18">
        <f t="shared" si="4"/>
        <v>2.7177182138965637</v>
      </c>
      <c r="AT18">
        <f t="shared" si="4"/>
        <v>2.6978927592247461</v>
      </c>
      <c r="AU18">
        <f t="shared" si="4"/>
        <v>2.6735140217686242</v>
      </c>
      <c r="AV18">
        <f t="shared" si="4"/>
        <v>2.6436532497456233</v>
      </c>
      <c r="AW18">
        <f t="shared" si="4"/>
        <v>2.6072523890423964</v>
      </c>
      <c r="AX18">
        <f t="shared" si="4"/>
        <v>2.5631371117378654</v>
      </c>
      <c r="AY18">
        <f t="shared" si="4"/>
        <v>2.5100488954155016</v>
      </c>
      <c r="AZ18">
        <f t="shared" si="4"/>
        <v>2.4467031303443081</v>
      </c>
      <c r="BA18">
        <f t="shared" si="4"/>
        <v>2.3718796230931001</v>
      </c>
      <c r="BB18">
        <f t="shared" si="4"/>
        <v>2.2845488614547134</v>
      </c>
      <c r="BC18">
        <f t="shared" si="4"/>
        <v>2.1840309613072098</v>
      </c>
      <c r="BD18">
        <f t="shared" si="4"/>
        <v>2.0701739427632209</v>
      </c>
      <c r="BF18">
        <f t="shared" si="25"/>
        <v>3.1751605146792556</v>
      </c>
      <c r="BG18">
        <f t="shared" si="25"/>
        <v>0.89619922018519471</v>
      </c>
      <c r="BH18">
        <f t="shared" si="5"/>
        <v>0.62069131618169959</v>
      </c>
      <c r="BI18">
        <f t="shared" si="5"/>
        <v>0.37182372007473097</v>
      </c>
      <c r="BJ18">
        <f t="shared" si="5"/>
        <v>0.1715839659557005</v>
      </c>
      <c r="BK18">
        <f t="shared" si="5"/>
        <v>4.1794745067437231E-2</v>
      </c>
      <c r="BL18">
        <f t="shared" si="5"/>
        <v>2.1996659425726198E-4</v>
      </c>
      <c r="BM18">
        <f t="shared" si="5"/>
        <v>5.6390388165047052E-2</v>
      </c>
      <c r="BN18">
        <f t="shared" si="5"/>
        <v>0.20830081622801264</v>
      </c>
      <c r="BO18">
        <f t="shared" si="5"/>
        <v>0.44112444569201714</v>
      </c>
      <c r="BP18">
        <f t="shared" si="5"/>
        <v>0.72858567690576703</v>
      </c>
      <c r="BQ18">
        <f t="shared" si="5"/>
        <v>1.0368060188055466</v>
      </c>
      <c r="BR18">
        <f t="shared" si="5"/>
        <v>1.3296710298674703</v>
      </c>
      <c r="BS18">
        <f t="shared" si="5"/>
        <v>1.5744025303511413</v>
      </c>
      <c r="BT18">
        <f t="shared" si="5"/>
        <v>1.7461472278779386</v>
      </c>
      <c r="BU18">
        <f t="shared" si="5"/>
        <v>1.8308351558627847</v>
      </c>
      <c r="BW18">
        <f t="shared" si="26"/>
        <v>0.63638714170781974</v>
      </c>
      <c r="BX18">
        <f t="shared" si="6"/>
        <v>0.34333897733247182</v>
      </c>
      <c r="BY18">
        <f t="shared" si="6"/>
        <v>0.28682254786758371</v>
      </c>
      <c r="BZ18">
        <f t="shared" si="6"/>
        <v>0.22305063170449094</v>
      </c>
      <c r="CA18">
        <f t="shared" si="6"/>
        <v>0.15241718133253776</v>
      </c>
      <c r="CB18">
        <f t="shared" si="6"/>
        <v>7.5776781913214825E-2</v>
      </c>
      <c r="CC18">
        <f t="shared" si="6"/>
        <v>5.5474819669247347E-3</v>
      </c>
      <c r="CD18">
        <f t="shared" si="6"/>
        <v>8.9825170656615369E-2</v>
      </c>
      <c r="CE18">
        <f t="shared" si="6"/>
        <v>0.1750501195862523</v>
      </c>
      <c r="CF18">
        <f t="shared" si="6"/>
        <v>0.25912464730807688</v>
      </c>
      <c r="CG18">
        <f t="shared" si="6"/>
        <v>0.34006202222862575</v>
      </c>
      <c r="CH18">
        <f t="shared" si="6"/>
        <v>0.41616684418665045</v>
      </c>
      <c r="CI18">
        <f t="shared" si="6"/>
        <v>0.48616026411235796</v>
      </c>
      <c r="CJ18">
        <f t="shared" si="6"/>
        <v>0.54923403074748367</v>
      </c>
      <c r="CK18">
        <f t="shared" si="6"/>
        <v>0.60503658857492881</v>
      </c>
      <c r="CL18">
        <f t="shared" si="6"/>
        <v>0.65360863895315913</v>
      </c>
      <c r="CN18">
        <f t="shared" si="27"/>
        <v>0.63638714170781974</v>
      </c>
      <c r="CO18">
        <f t="shared" si="7"/>
        <v>0.34333897733247182</v>
      </c>
      <c r="CP18">
        <f t="shared" si="7"/>
        <v>0.28682254786758371</v>
      </c>
      <c r="CQ18">
        <f t="shared" si="7"/>
        <v>0.22305063170449094</v>
      </c>
      <c r="CR18">
        <f t="shared" si="7"/>
        <v>0.15241718133253776</v>
      </c>
      <c r="CS18">
        <f t="shared" si="7"/>
        <v>7.5776781913214825E-2</v>
      </c>
      <c r="CT18">
        <f t="shared" si="7"/>
        <v>5.5474819669247347E-3</v>
      </c>
      <c r="CU18">
        <f t="shared" si="7"/>
        <v>8.9825170656615369E-2</v>
      </c>
      <c r="CV18">
        <f t="shared" si="7"/>
        <v>0.1750501195862523</v>
      </c>
      <c r="CW18">
        <f t="shared" si="7"/>
        <v>0.25912464730807688</v>
      </c>
      <c r="CX18">
        <f t="shared" si="7"/>
        <v>0.34006202222862575</v>
      </c>
      <c r="CY18">
        <f t="shared" si="7"/>
        <v>0.41616684418665045</v>
      </c>
      <c r="CZ18">
        <f t="shared" si="7"/>
        <v>0.48616026411235796</v>
      </c>
      <c r="DA18">
        <f t="shared" si="7"/>
        <v>0.54923403074748367</v>
      </c>
      <c r="DB18">
        <f t="shared" si="7"/>
        <v>0.60503658857492881</v>
      </c>
      <c r="DC18">
        <f t="shared" si="7"/>
        <v>0.65360863895315913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15.331408682831631</v>
      </c>
      <c r="AP20">
        <f t="shared" ref="AP20:BD34" si="30">IFERROR(Y4, NA())</f>
        <v>14.131637185417336</v>
      </c>
      <c r="AQ20">
        <f t="shared" si="30"/>
        <v>13.860471646007051</v>
      </c>
      <c r="AR20">
        <f t="shared" si="30"/>
        <v>13.535806134532285</v>
      </c>
      <c r="AS20">
        <f t="shared" si="30"/>
        <v>13.150754620399541</v>
      </c>
      <c r="AT20">
        <f t="shared" si="30"/>
        <v>12.699189160793592</v>
      </c>
      <c r="AU20">
        <f t="shared" si="30"/>
        <v>12.17654727398676</v>
      </c>
      <c r="AV20">
        <f t="shared" si="30"/>
        <v>11.580780780438591</v>
      </c>
      <c r="AW20">
        <f t="shared" si="30"/>
        <v>10.913330042354813</v>
      </c>
      <c r="AX20">
        <f t="shared" si="30"/>
        <v>10.179937480788904</v>
      </c>
      <c r="AY20">
        <f t="shared" si="30"/>
        <v>9.3910695835696387</v>
      </c>
      <c r="AZ20">
        <f t="shared" si="30"/>
        <v>8.5617329270950293</v>
      </c>
      <c r="BA20">
        <f t="shared" si="30"/>
        <v>7.7105707044826755</v>
      </c>
      <c r="BB20">
        <f t="shared" si="30"/>
        <v>6.8583007079173512</v>
      </c>
      <c r="BC20">
        <f t="shared" si="30"/>
        <v>6.0257481407860958</v>
      </c>
      <c r="BD20">
        <f t="shared" si="30"/>
        <v>5.2318568990498413</v>
      </c>
      <c r="BE20">
        <f t="shared" ref="BE20:BE34" si="31">IFERROR(AO52,NA())</f>
        <v>13.636363636363635</v>
      </c>
      <c r="BF20">
        <f t="shared" ref="BF20:BF34" si="32">IFERROR(AP52,NA())</f>
        <v>13.151003698459908</v>
      </c>
      <c r="BG20">
        <f t="shared" ref="BG20:BG34" si="33">IFERROR(AQ52,NA())</f>
        <v>13.035014676702176</v>
      </c>
      <c r="BH20">
        <f t="shared" ref="BH20:BH34" si="34">IFERROR(AR52,NA())</f>
        <v>12.892874207685152</v>
      </c>
      <c r="BI20">
        <f t="shared" ref="BI20:BI34" si="35">IFERROR(AS52,NA())</f>
        <v>12.719499297808412</v>
      </c>
      <c r="BJ20">
        <f t="shared" ref="BJ20:BJ34" si="36">IFERROR(AT52,NA())</f>
        <v>12.509229414667967</v>
      </c>
      <c r="BK20">
        <f t="shared" ref="BK20:BK34" si="37">IFERROR(AU52,NA())</f>
        <v>12.255970479300588</v>
      </c>
      <c r="BL20">
        <f t="shared" ref="BL20:BL34" si="38">IFERROR(AV52,NA())</f>
        <v>11.953461738212136</v>
      </c>
      <c r="BM20">
        <f t="shared" ref="BM20:BM34" si="39">IFERROR(AW52,NA())</f>
        <v>11.595697351680682</v>
      </c>
      <c r="BN20">
        <f t="shared" ref="BN20:BN34" si="40">IFERROR(AX52,NA())</f>
        <v>11.177521511283448</v>
      </c>
      <c r="BO20">
        <f t="shared" ref="BO20:BO34" si="41">IFERROR(AY52,NA())</f>
        <v>10.695386613544416</v>
      </c>
      <c r="BP20">
        <f t="shared" ref="BP20:BP34" si="42">IFERROR(AZ52,NA())</f>
        <v>10.148215995670094</v>
      </c>
      <c r="BQ20">
        <f t="shared" ref="BQ20:BQ34" si="43">IFERROR(BA52,NA())</f>
        <v>9.5382508315398162</v>
      </c>
      <c r="BR20">
        <f t="shared" ref="BR20:BR34" si="44">IFERROR(BB52,NA())</f>
        <v>8.8717015468607823</v>
      </c>
      <c r="BS20">
        <f t="shared" ref="BS20:BS34" si="45">IFERROR(BC52,NA())</f>
        <v>8.1589958158995817</v>
      </c>
      <c r="BT20">
        <f t="shared" ref="BT20:BT34" si="46">IFERROR(BD52,NA())</f>
        <v>7.414448669201521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15.331408682831631</v>
      </c>
      <c r="AA21">
        <f t="shared" ref="AA21:AA35" si="49">X4-C4</f>
        <v>1.695045046467996</v>
      </c>
      <c r="AB21">
        <f>IFERROR(AA21,"")</f>
        <v>1.695045046467996</v>
      </c>
      <c r="AC21">
        <v>3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14.580901060856156</v>
      </c>
      <c r="AP21">
        <f t="shared" si="30"/>
        <v>13.491544544761553</v>
      </c>
      <c r="AQ21">
        <f t="shared" si="30"/>
        <v>13.244172561037244</v>
      </c>
      <c r="AR21">
        <f t="shared" si="30"/>
        <v>12.947428273755962</v>
      </c>
      <c r="AS21">
        <f t="shared" si="30"/>
        <v>12.594688067001973</v>
      </c>
      <c r="AT21">
        <f t="shared" si="30"/>
        <v>12.179900985260383</v>
      </c>
      <c r="AU21">
        <f t="shared" si="30"/>
        <v>11.698317885389953</v>
      </c>
      <c r="AV21">
        <f t="shared" si="30"/>
        <v>11.147370738708625</v>
      </c>
      <c r="AW21">
        <f t="shared" si="30"/>
        <v>10.527606954122135</v>
      </c>
      <c r="AX21">
        <f t="shared" si="30"/>
        <v>9.843515754434474</v>
      </c>
      <c r="AY21">
        <f t="shared" si="30"/>
        <v>9.1040327994179222</v>
      </c>
      <c r="AZ21">
        <f t="shared" si="30"/>
        <v>8.3225089903830547</v>
      </c>
      <c r="BA21">
        <f t="shared" si="30"/>
        <v>7.5160067568705573</v>
      </c>
      <c r="BB21">
        <f t="shared" si="30"/>
        <v>6.7039404989669347</v>
      </c>
      <c r="BC21">
        <f t="shared" si="30"/>
        <v>5.9062633934178921</v>
      </c>
      <c r="BD21">
        <f t="shared" si="30"/>
        <v>5.1415463882385728</v>
      </c>
      <c r="BE21">
        <f t="shared" si="31"/>
        <v>13.333333333333332</v>
      </c>
      <c r="BF21">
        <f t="shared" si="32"/>
        <v>12.776231340023458</v>
      </c>
      <c r="BG21">
        <f t="shared" si="33"/>
        <v>12.644154768302091</v>
      </c>
      <c r="BH21">
        <f t="shared" si="34"/>
        <v>12.482850154113734</v>
      </c>
      <c r="BI21">
        <f t="shared" si="35"/>
        <v>12.286916113876226</v>
      </c>
      <c r="BJ21">
        <f t="shared" si="36"/>
        <v>12.050481770855404</v>
      </c>
      <c r="BK21">
        <f t="shared" si="37"/>
        <v>11.767434183444381</v>
      </c>
      <c r="BL21">
        <f t="shared" si="38"/>
        <v>11.431789870204465</v>
      </c>
      <c r="BM21">
        <f t="shared" si="39"/>
        <v>11.038233360978353</v>
      </c>
      <c r="BN21">
        <f t="shared" si="40"/>
        <v>10.582821486579244</v>
      </c>
      <c r="BO21">
        <f t="shared" si="41"/>
        <v>10.063809714518101</v>
      </c>
      <c r="BP21">
        <f t="shared" si="42"/>
        <v>9.4824987113527381</v>
      </c>
      <c r="BQ21">
        <f t="shared" si="43"/>
        <v>8.8439385006122713</v>
      </c>
      <c r="BR21">
        <f t="shared" si="44"/>
        <v>8.1572892700271904</v>
      </c>
      <c r="BS21">
        <f t="shared" si="45"/>
        <v>7.4356530028598655</v>
      </c>
      <c r="BT21">
        <f t="shared" si="46"/>
        <v>6.6952789699570818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14.580901060856156</v>
      </c>
      <c r="AA22">
        <f t="shared" si="49"/>
        <v>1.2475677275228243</v>
      </c>
      <c r="AB22">
        <f t="shared" ref="AB22:AB85" si="54">IFERROR(AA22,"")</f>
        <v>1.2475677275228243</v>
      </c>
      <c r="AC22">
        <v>3</v>
      </c>
      <c r="AM22">
        <f t="shared" si="29"/>
        <v>0.64000000000000012</v>
      </c>
      <c r="AN22">
        <f t="shared" si="50"/>
        <v>0.64000000000000012</v>
      </c>
      <c r="AO22">
        <f t="shared" si="51"/>
        <v>13.740137030176866</v>
      </c>
      <c r="AP22">
        <f t="shared" si="30"/>
        <v>12.768602102726998</v>
      </c>
      <c r="AQ22">
        <f t="shared" si="30"/>
        <v>12.546812706704893</v>
      </c>
      <c r="AR22">
        <f t="shared" si="30"/>
        <v>12.280180751805581</v>
      </c>
      <c r="AS22">
        <f t="shared" si="30"/>
        <v>11.962414592514996</v>
      </c>
      <c r="AT22">
        <f t="shared" si="30"/>
        <v>11.58760844103298</v>
      </c>
      <c r="AU22">
        <f t="shared" si="30"/>
        <v>11.150884316086195</v>
      </c>
      <c r="AV22">
        <f t="shared" si="30"/>
        <v>10.649189139715066</v>
      </c>
      <c r="AW22">
        <f t="shared" si="30"/>
        <v>10.082173800434271</v>
      </c>
      <c r="AX22">
        <f t="shared" si="30"/>
        <v>9.453017238996285</v>
      </c>
      <c r="AY22">
        <f t="shared" si="30"/>
        <v>8.7690035263900441</v>
      </c>
      <c r="AZ22">
        <f t="shared" si="30"/>
        <v>8.0416438721425614</v>
      </c>
      <c r="BA22">
        <f t="shared" si="30"/>
        <v>7.286187610079736</v>
      </c>
      <c r="BB22">
        <f t="shared" si="30"/>
        <v>6.5204940330941215</v>
      </c>
      <c r="BC22">
        <f t="shared" si="30"/>
        <v>5.7634098518253518</v>
      </c>
      <c r="BD22">
        <f t="shared" si="30"/>
        <v>5.0329500760154904</v>
      </c>
      <c r="BE22">
        <f t="shared" si="31"/>
        <v>12.972972972972974</v>
      </c>
      <c r="BF22">
        <f t="shared" si="32"/>
        <v>12.336770530306541</v>
      </c>
      <c r="BG22">
        <f t="shared" si="33"/>
        <v>12.187351754593738</v>
      </c>
      <c r="BH22">
        <f t="shared" si="34"/>
        <v>12.00559218454309</v>
      </c>
      <c r="BI22">
        <f t="shared" si="35"/>
        <v>11.785877106295818</v>
      </c>
      <c r="BJ22">
        <f t="shared" si="36"/>
        <v>11.522289449694545</v>
      </c>
      <c r="BK22">
        <f t="shared" si="37"/>
        <v>11.20893383600284</v>
      </c>
      <c r="BL22">
        <f t="shared" si="38"/>
        <v>10.840419161273189</v>
      </c>
      <c r="BM22">
        <f t="shared" si="39"/>
        <v>10.412505891609422</v>
      </c>
      <c r="BN22">
        <f t="shared" si="40"/>
        <v>9.9228874605132678</v>
      </c>
      <c r="BO22">
        <f t="shared" si="41"/>
        <v>9.3720216796489169</v>
      </c>
      <c r="BP22">
        <f t="shared" si="42"/>
        <v>8.7638676970578118</v>
      </c>
      <c r="BQ22">
        <f t="shared" si="43"/>
        <v>8.1063385331684348</v>
      </c>
      <c r="BR22">
        <f t="shared" si="44"/>
        <v>7.4112784455318552</v>
      </c>
      <c r="BS22">
        <f t="shared" si="45"/>
        <v>6.6938425230637204</v>
      </c>
      <c r="BT22">
        <f t="shared" si="46"/>
        <v>5.9712918660287091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13.740137030176866</v>
      </c>
      <c r="AA23">
        <f t="shared" si="49"/>
        <v>0.76716405720389247</v>
      </c>
      <c r="AB23">
        <f t="shared" si="54"/>
        <v>0.76716405720389247</v>
      </c>
      <c r="AC23">
        <v>3</v>
      </c>
      <c r="AM23">
        <f t="shared" si="29"/>
        <v>0.51200000000000012</v>
      </c>
      <c r="AN23">
        <f t="shared" si="50"/>
        <v>0.51200000000000012</v>
      </c>
      <c r="AO23">
        <f t="shared" si="51"/>
        <v>12.816365332956231</v>
      </c>
      <c r="AP23">
        <f t="shared" si="30"/>
        <v>11.967037180483166</v>
      </c>
      <c r="AQ23">
        <f t="shared" si="30"/>
        <v>11.772007292045474</v>
      </c>
      <c r="AR23">
        <f t="shared" si="30"/>
        <v>11.536980854934214</v>
      </c>
      <c r="AS23">
        <f t="shared" si="30"/>
        <v>11.256073489015675</v>
      </c>
      <c r="AT23">
        <f t="shared" si="30"/>
        <v>10.923607625230057</v>
      </c>
      <c r="AU23">
        <f t="shared" si="30"/>
        <v>10.534660386169106</v>
      </c>
      <c r="AV23">
        <f t="shared" si="30"/>
        <v>10.085766665243201</v>
      </c>
      <c r="AW23">
        <f t="shared" si="30"/>
        <v>9.5757260989646014</v>
      </c>
      <c r="AX23">
        <f t="shared" si="30"/>
        <v>9.0064049887011475</v>
      </c>
      <c r="AY23">
        <f t="shared" si="30"/>
        <v>8.3833676190906736</v>
      </c>
      <c r="AZ23">
        <f t="shared" si="30"/>
        <v>7.716141808419005</v>
      </c>
      <c r="BA23">
        <f t="shared" si="30"/>
        <v>7.0179502035400692</v>
      </c>
      <c r="BB23">
        <f t="shared" si="30"/>
        <v>6.3048372648259363</v>
      </c>
      <c r="BC23">
        <f t="shared" si="30"/>
        <v>5.59427540895084</v>
      </c>
      <c r="BD23">
        <f t="shared" si="30"/>
        <v>4.9034897768704155</v>
      </c>
      <c r="BE23">
        <f t="shared" si="31"/>
        <v>12.549019607843137</v>
      </c>
      <c r="BF23">
        <f t="shared" si="32"/>
        <v>11.828205764190246</v>
      </c>
      <c r="BG23">
        <f t="shared" si="33"/>
        <v>11.660757711501745</v>
      </c>
      <c r="BH23">
        <f t="shared" si="34"/>
        <v>11.457998770285137</v>
      </c>
      <c r="BI23">
        <f t="shared" si="35"/>
        <v>11.214254912798777</v>
      </c>
      <c r="BJ23">
        <f t="shared" si="36"/>
        <v>10.923780497270378</v>
      </c>
      <c r="BK23">
        <f t="shared" si="37"/>
        <v>10.581184898748486</v>
      </c>
      <c r="BL23">
        <f t="shared" si="38"/>
        <v>10.182019620425985</v>
      </c>
      <c r="BM23">
        <f t="shared" si="39"/>
        <v>9.7235068955545625</v>
      </c>
      <c r="BN23">
        <f t="shared" si="40"/>
        <v>9.2053426581408822</v>
      </c>
      <c r="BO23">
        <f t="shared" si="41"/>
        <v>8.6304485100249835</v>
      </c>
      <c r="BP23">
        <f t="shared" si="42"/>
        <v>8.0054971080141684</v>
      </c>
      <c r="BQ23">
        <f t="shared" si="43"/>
        <v>7.3410210136726519</v>
      </c>
      <c r="BR23">
        <f t="shared" si="44"/>
        <v>6.6509630040182905</v>
      </c>
      <c r="BS23">
        <f t="shared" si="45"/>
        <v>5.9516429014259149</v>
      </c>
      <c r="BT23">
        <f t="shared" si="46"/>
        <v>5.2602739726027412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12.816365332956231</v>
      </c>
      <c r="AA24">
        <f t="shared" si="49"/>
        <v>0.26734572511309374</v>
      </c>
      <c r="AB24">
        <f t="shared" si="54"/>
        <v>0.26734572511309374</v>
      </c>
      <c r="AC24">
        <v>3</v>
      </c>
      <c r="AM24">
        <f t="shared" si="29"/>
        <v>0.40960000000000013</v>
      </c>
      <c r="AN24">
        <f t="shared" si="50"/>
        <v>0.40960000000000013</v>
      </c>
      <c r="AO24">
        <f t="shared" si="51"/>
        <v>11.822784141894878</v>
      </c>
      <c r="AP24">
        <f t="shared" si="30"/>
        <v>11.096306574553511</v>
      </c>
      <c r="AQ24">
        <f t="shared" si="30"/>
        <v>10.928426142508197</v>
      </c>
      <c r="AR24">
        <f t="shared" si="30"/>
        <v>10.725586565388669</v>
      </c>
      <c r="AS24">
        <f t="shared" si="30"/>
        <v>10.482385641151224</v>
      </c>
      <c r="AT24">
        <f t="shared" si="30"/>
        <v>10.193466651078712</v>
      </c>
      <c r="AU24">
        <f t="shared" si="30"/>
        <v>9.8539687084220748</v>
      </c>
      <c r="AV24">
        <f t="shared" si="30"/>
        <v>9.4601265529590517</v>
      </c>
      <c r="AW24">
        <f t="shared" si="30"/>
        <v>9.0099889517479816</v>
      </c>
      <c r="AX24">
        <f t="shared" si="30"/>
        <v>8.5041752820883101</v>
      </c>
      <c r="AY24">
        <f t="shared" si="30"/>
        <v>7.946535025292734</v>
      </c>
      <c r="AZ24">
        <f t="shared" si="30"/>
        <v>7.34453535382307</v>
      </c>
      <c r="BA24">
        <f t="shared" si="30"/>
        <v>6.7092051036906284</v>
      </c>
      <c r="BB24">
        <f t="shared" si="30"/>
        <v>6.0545302297856001</v>
      </c>
      <c r="BC24">
        <f t="shared" si="30"/>
        <v>5.3963231269860747</v>
      </c>
      <c r="BD24">
        <f t="shared" si="30"/>
        <v>4.7507384068918164</v>
      </c>
      <c r="BE24">
        <f t="shared" si="31"/>
        <v>12.05651491365777</v>
      </c>
      <c r="BF24">
        <f t="shared" si="32"/>
        <v>11.248573889001689</v>
      </c>
      <c r="BG24">
        <f t="shared" si="33"/>
        <v>11.063229348725608</v>
      </c>
      <c r="BH24">
        <f t="shared" si="34"/>
        <v>10.839964574182137</v>
      </c>
      <c r="BI24">
        <f t="shared" si="35"/>
        <v>10.573243974598155</v>
      </c>
      <c r="BJ24">
        <f t="shared" si="36"/>
        <v>10.257750176315156</v>
      </c>
      <c r="BK24">
        <f t="shared" si="37"/>
        <v>9.8889077160788315</v>
      </c>
      <c r="BL24">
        <f t="shared" si="38"/>
        <v>9.4635513393652708</v>
      </c>
      <c r="BM24">
        <f t="shared" si="39"/>
        <v>8.9806879872720522</v>
      </c>
      <c r="BN24">
        <f t="shared" si="40"/>
        <v>8.4422469323783424</v>
      </c>
      <c r="BO24">
        <f t="shared" si="41"/>
        <v>7.8536599351655196</v>
      </c>
      <c r="BP24">
        <f t="shared" si="42"/>
        <v>7.2240876087332273</v>
      </c>
      <c r="BQ24">
        <f t="shared" si="43"/>
        <v>6.5661367282224452</v>
      </c>
      <c r="BR24">
        <f t="shared" si="44"/>
        <v>5.8950093172322759</v>
      </c>
      <c r="BS24">
        <f t="shared" si="45"/>
        <v>5.2271703961215064</v>
      </c>
      <c r="BT24">
        <f t="shared" si="46"/>
        <v>4.5787663379958738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11.822784141894878</v>
      </c>
      <c r="AA25">
        <f t="shared" si="49"/>
        <v>-0.23373077176289137</v>
      </c>
      <c r="AB25">
        <f t="shared" si="54"/>
        <v>-0.23373077176289137</v>
      </c>
      <c r="AC25">
        <v>3</v>
      </c>
      <c r="AM25">
        <f t="shared" si="29"/>
        <v>0.32768000000000014</v>
      </c>
      <c r="AN25">
        <f t="shared" si="50"/>
        <v>0.32768000000000014</v>
      </c>
      <c r="AO25">
        <f t="shared" si="51"/>
        <v>10.778306768755842</v>
      </c>
      <c r="AP25">
        <f t="shared" si="30"/>
        <v>10.171224192945555</v>
      </c>
      <c r="AQ25">
        <f t="shared" si="30"/>
        <v>10.029990678555761</v>
      </c>
      <c r="AR25">
        <f t="shared" si="30"/>
        <v>9.8588703105138276</v>
      </c>
      <c r="AS25">
        <f t="shared" si="30"/>
        <v>9.6530093865268398</v>
      </c>
      <c r="AT25">
        <f t="shared" si="30"/>
        <v>9.4074653425841657</v>
      </c>
      <c r="AU25">
        <f t="shared" si="30"/>
        <v>9.1175605824891637</v>
      </c>
      <c r="AV25">
        <f t="shared" si="30"/>
        <v>8.7793740678133361</v>
      </c>
      <c r="AW25">
        <f t="shared" si="30"/>
        <v>8.3903574921248367</v>
      </c>
      <c r="AX25">
        <f t="shared" si="30"/>
        <v>7.9500227643114414</v>
      </c>
      <c r="AY25">
        <f t="shared" si="30"/>
        <v>7.4605978043797281</v>
      </c>
      <c r="AZ25">
        <f t="shared" si="30"/>
        <v>6.9275029687685796</v>
      </c>
      <c r="BA25">
        <f t="shared" si="30"/>
        <v>6.3594841198849856</v>
      </c>
      <c r="BB25">
        <f t="shared" si="30"/>
        <v>5.7682739232425346</v>
      </c>
      <c r="BC25">
        <f t="shared" si="30"/>
        <v>5.1677484836716756</v>
      </c>
      <c r="BD25">
        <f t="shared" si="30"/>
        <v>4.5726807183901634</v>
      </c>
      <c r="BE25">
        <f t="shared" si="31"/>
        <v>11.49270482603816</v>
      </c>
      <c r="BF25">
        <f t="shared" si="32"/>
        <v>10.599310355349697</v>
      </c>
      <c r="BG25">
        <f t="shared" si="33"/>
        <v>10.397250734546587</v>
      </c>
      <c r="BH25">
        <f t="shared" si="34"/>
        <v>10.155257688662546</v>
      </c>
      <c r="BI25">
        <f t="shared" si="35"/>
        <v>9.8681594424860446</v>
      </c>
      <c r="BJ25">
        <f t="shared" si="36"/>
        <v>9.5313351955948722</v>
      </c>
      <c r="BK25">
        <f t="shared" si="37"/>
        <v>9.1413160496776271</v>
      </c>
      <c r="BL25">
        <f t="shared" si="38"/>
        <v>8.6964939106610863</v>
      </c>
      <c r="BM25">
        <f t="shared" si="39"/>
        <v>8.1978531058174369</v>
      </c>
      <c r="BN25">
        <f t="shared" si="40"/>
        <v>7.6495867400866979</v>
      </c>
      <c r="BO25">
        <f t="shared" si="41"/>
        <v>7.0594252975037257</v>
      </c>
      <c r="BP25">
        <f t="shared" si="42"/>
        <v>6.4385153639975714</v>
      </c>
      <c r="BQ25">
        <f t="shared" si="43"/>
        <v>5.800759932087419</v>
      </c>
      <c r="BR25">
        <f t="shared" si="44"/>
        <v>5.1616612235887516</v>
      </c>
      <c r="BS25">
        <f t="shared" si="45"/>
        <v>4.5368516957528371</v>
      </c>
      <c r="BT25">
        <f t="shared" si="46"/>
        <v>3.9405989442005049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10.778306768755842</v>
      </c>
      <c r="AA26">
        <f t="shared" si="49"/>
        <v>-0.71439805728231853</v>
      </c>
      <c r="AB26">
        <f t="shared" si="54"/>
        <v>-0.71439805728231853</v>
      </c>
      <c r="AC26">
        <v>3</v>
      </c>
      <c r="AM26">
        <f t="shared" si="29"/>
        <v>0.2621440000000001</v>
      </c>
      <c r="AN26">
        <f t="shared" si="50"/>
        <v>0.2621440000000001</v>
      </c>
      <c r="AO26">
        <f t="shared" si="51"/>
        <v>9.7064212043620177</v>
      </c>
      <c r="AP26">
        <f t="shared" si="30"/>
        <v>9.2113080762974437</v>
      </c>
      <c r="AQ26">
        <f t="shared" si="30"/>
        <v>9.0953226489024601</v>
      </c>
      <c r="AR26">
        <f t="shared" si="30"/>
        <v>8.9543847209881573</v>
      </c>
      <c r="AS26">
        <f t="shared" si="30"/>
        <v>8.7842378864808168</v>
      </c>
      <c r="AT26">
        <f t="shared" si="30"/>
        <v>8.5804363237999652</v>
      </c>
      <c r="AU26">
        <f t="shared" si="30"/>
        <v>8.3386080937847016</v>
      </c>
      <c r="AV26">
        <f t="shared" si="30"/>
        <v>8.0548393734043788</v>
      </c>
      <c r="AW26">
        <f t="shared" si="30"/>
        <v>7.7261801663499234</v>
      </c>
      <c r="AX26">
        <f t="shared" si="30"/>
        <v>7.3512419996073088</v>
      </c>
      <c r="AY26">
        <f t="shared" si="30"/>
        <v>6.930816331091469</v>
      </c>
      <c r="AZ26">
        <f t="shared" si="30"/>
        <v>6.4683977924514888</v>
      </c>
      <c r="BA26">
        <f t="shared" si="30"/>
        <v>5.9704668117756157</v>
      </c>
      <c r="BB26">
        <f t="shared" si="30"/>
        <v>5.446394146219407</v>
      </c>
      <c r="BC26">
        <f t="shared" si="30"/>
        <v>4.9078911153492433</v>
      </c>
      <c r="BD26">
        <f t="shared" si="30"/>
        <v>4.3680381176254057</v>
      </c>
      <c r="BE26">
        <f t="shared" si="31"/>
        <v>10.858001237076964</v>
      </c>
      <c r="BF26">
        <f t="shared" si="32"/>
        <v>9.886037322978007</v>
      </c>
      <c r="BG26">
        <f t="shared" si="33"/>
        <v>9.6696406409349063</v>
      </c>
      <c r="BH26">
        <f t="shared" si="34"/>
        <v>9.4121120488597505</v>
      </c>
      <c r="BI26">
        <f t="shared" si="35"/>
        <v>9.1088698555354597</v>
      </c>
      <c r="BJ26">
        <f t="shared" si="36"/>
        <v>8.7562313119101525</v>
      </c>
      <c r="BK26">
        <f t="shared" si="37"/>
        <v>8.3520569670350575</v>
      </c>
      <c r="BL26">
        <f t="shared" si="38"/>
        <v>7.8964469614572561</v>
      </c>
      <c r="BM26">
        <f t="shared" si="39"/>
        <v>7.3923736234313449</v>
      </c>
      <c r="BN26">
        <f t="shared" si="40"/>
        <v>6.8460941470440178</v>
      </c>
      <c r="BO26">
        <f t="shared" si="41"/>
        <v>6.2671812271869252</v>
      </c>
      <c r="BP26">
        <f t="shared" si="42"/>
        <v>5.6680598508742763</v>
      </c>
      <c r="BQ26">
        <f t="shared" si="43"/>
        <v>5.0630470815963244</v>
      </c>
      <c r="BR26">
        <f t="shared" si="44"/>
        <v>4.4670296501106419</v>
      </c>
      <c r="BS26">
        <f t="shared" si="45"/>
        <v>3.8940277630840603</v>
      </c>
      <c r="BT26">
        <f t="shared" si="46"/>
        <v>3.3559311351771521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9.7064212043620177</v>
      </c>
      <c r="AA27">
        <f t="shared" si="49"/>
        <v>-1.1515800327149464</v>
      </c>
      <c r="AB27">
        <f t="shared" si="54"/>
        <v>-1.1515800327149464</v>
      </c>
      <c r="AC27">
        <v>3</v>
      </c>
      <c r="AM27">
        <f t="shared" si="29"/>
        <v>0.2097152000000001</v>
      </c>
      <c r="AN27">
        <f t="shared" si="50"/>
        <v>0.2097152000000001</v>
      </c>
      <c r="AO27">
        <f t="shared" si="51"/>
        <v>8.6332209852909454</v>
      </c>
      <c r="AP27">
        <f t="shared" si="30"/>
        <v>8.2393189943043552</v>
      </c>
      <c r="AQ27">
        <f t="shared" si="30"/>
        <v>8.1463964974409198</v>
      </c>
      <c r="AR27">
        <f t="shared" si="30"/>
        <v>8.0331498291904175</v>
      </c>
      <c r="AS27">
        <f t="shared" si="30"/>
        <v>7.8959435653909216</v>
      </c>
      <c r="AT27">
        <f t="shared" si="30"/>
        <v>7.7308890072341736</v>
      </c>
      <c r="AU27">
        <f t="shared" si="30"/>
        <v>7.5340275464224957</v>
      </c>
      <c r="AV27">
        <f t="shared" si="30"/>
        <v>7.3016146685833112</v>
      </c>
      <c r="AW27">
        <f t="shared" si="30"/>
        <v>7.0305143087303881</v>
      </c>
      <c r="AX27">
        <f t="shared" si="30"/>
        <v>6.7186928598585958</v>
      </c>
      <c r="AY27">
        <f t="shared" si="30"/>
        <v>6.3657699576004747</v>
      </c>
      <c r="AZ27">
        <f t="shared" si="30"/>
        <v>5.973543320407674</v>
      </c>
      <c r="BA27">
        <f t="shared" si="30"/>
        <v>5.5463692010827552</v>
      </c>
      <c r="BB27">
        <f t="shared" si="30"/>
        <v>5.0912671294142191</v>
      </c>
      <c r="BC27">
        <f t="shared" si="30"/>
        <v>4.6176463792365565</v>
      </c>
      <c r="BD27">
        <f t="shared" si="30"/>
        <v>4.1366283505263164</v>
      </c>
      <c r="BE27">
        <f t="shared" si="31"/>
        <v>10.156840865414422</v>
      </c>
      <c r="BF27">
        <f t="shared" si="32"/>
        <v>9.1189691636585888</v>
      </c>
      <c r="BG27">
        <f t="shared" si="33"/>
        <v>8.8918176785649443</v>
      </c>
      <c r="BH27">
        <f t="shared" si="34"/>
        <v>8.6233117175415082</v>
      </c>
      <c r="BI27">
        <f t="shared" si="35"/>
        <v>8.3096537503699466</v>
      </c>
      <c r="BJ27">
        <f t="shared" si="36"/>
        <v>7.9482729910739627</v>
      </c>
      <c r="BK27">
        <f t="shared" si="37"/>
        <v>7.5384698226338784</v>
      </c>
      <c r="BL27">
        <f t="shared" si="38"/>
        <v>7.0820430486029329</v>
      </c>
      <c r="BM27">
        <f t="shared" si="39"/>
        <v>6.583764476848688</v>
      </c>
      <c r="BN27">
        <f t="shared" si="40"/>
        <v>6.0515459405667018</v>
      </c>
      <c r="BO27">
        <f t="shared" si="41"/>
        <v>5.4961713723343371</v>
      </c>
      <c r="BP27">
        <f t="shared" si="42"/>
        <v>4.9305509076658902</v>
      </c>
      <c r="BQ27">
        <f t="shared" si="43"/>
        <v>4.3685784851152292</v>
      </c>
      <c r="BR27">
        <f t="shared" si="44"/>
        <v>3.8237947395103271</v>
      </c>
      <c r="BS27">
        <f t="shared" si="45"/>
        <v>3.3081206073212761</v>
      </c>
      <c r="BT27">
        <f t="shared" si="46"/>
        <v>2.8309036415471769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8.6332209852909454</v>
      </c>
      <c r="AA28">
        <f t="shared" si="49"/>
        <v>-1.5236198801234764</v>
      </c>
      <c r="AB28">
        <f t="shared" si="54"/>
        <v>-1.5236198801234764</v>
      </c>
      <c r="AC28">
        <v>3</v>
      </c>
      <c r="AM28">
        <f t="shared" si="29"/>
        <v>0.16777216000000009</v>
      </c>
      <c r="AN28">
        <f t="shared" si="50"/>
        <v>0.16777216000000009</v>
      </c>
      <c r="AO28">
        <f t="shared" si="51"/>
        <v>7.584927119451029</v>
      </c>
      <c r="AP28">
        <f t="shared" si="30"/>
        <v>7.2791830418549921</v>
      </c>
      <c r="AQ28">
        <f t="shared" si="30"/>
        <v>7.2065599634141915</v>
      </c>
      <c r="AR28">
        <f t="shared" si="30"/>
        <v>7.1177938040144779</v>
      </c>
      <c r="AS28">
        <f t="shared" si="30"/>
        <v>7.0098645771051302</v>
      </c>
      <c r="AT28">
        <f t="shared" si="30"/>
        <v>6.8794702571024668</v>
      </c>
      <c r="AU28">
        <f t="shared" si="30"/>
        <v>6.7231441609447868</v>
      </c>
      <c r="AV28">
        <f t="shared" si="30"/>
        <v>6.5374514007987008</v>
      </c>
      <c r="AW28">
        <f t="shared" si="30"/>
        <v>6.3192788638375985</v>
      </c>
      <c r="AX28">
        <f t="shared" si="30"/>
        <v>6.0662209933566027</v>
      </c>
      <c r="AY28">
        <f t="shared" si="30"/>
        <v>5.7770412868521266</v>
      </c>
      <c r="AZ28">
        <f t="shared" si="30"/>
        <v>5.4521575336233772</v>
      </c>
      <c r="BA28">
        <f t="shared" si="30"/>
        <v>5.0940636504874215</v>
      </c>
      <c r="BB28">
        <f t="shared" si="30"/>
        <v>4.7075758038502045</v>
      </c>
      <c r="BC28">
        <f t="shared" si="30"/>
        <v>4.2997928899877218</v>
      </c>
      <c r="BD28">
        <f t="shared" si="30"/>
        <v>3.8797047746179305</v>
      </c>
      <c r="BE28">
        <f t="shared" si="31"/>
        <v>9.3982227278593875</v>
      </c>
      <c r="BF28">
        <f t="shared" si="32"/>
        <v>8.3127274493154513</v>
      </c>
      <c r="BG28">
        <f t="shared" si="33"/>
        <v>8.0794336827727378</v>
      </c>
      <c r="BH28">
        <f t="shared" si="34"/>
        <v>7.8056066816448073</v>
      </c>
      <c r="BI28">
        <f t="shared" si="35"/>
        <v>7.4883635114834046</v>
      </c>
      <c r="BJ28">
        <f t="shared" si="36"/>
        <v>7.1263198557453595</v>
      </c>
      <c r="BK28">
        <f t="shared" si="37"/>
        <v>6.7201894080180384</v>
      </c>
      <c r="BL28">
        <f t="shared" si="38"/>
        <v>6.2732939991379313</v>
      </c>
      <c r="BM28">
        <f t="shared" si="39"/>
        <v>5.7918439407883566</v>
      </c>
      <c r="BN28">
        <f t="shared" si="40"/>
        <v>5.2848547810547517</v>
      </c>
      <c r="BO28">
        <f t="shared" si="41"/>
        <v>4.7636248061055166</v>
      </c>
      <c r="BP28">
        <f t="shared" si="42"/>
        <v>4.2408022031891308</v>
      </c>
      <c r="BQ28">
        <f t="shared" si="43"/>
        <v>3.7291895484723927</v>
      </c>
      <c r="BR28">
        <f t="shared" si="44"/>
        <v>3.2405173563126128</v>
      </c>
      <c r="BS28">
        <f t="shared" si="45"/>
        <v>2.7844286894864334</v>
      </c>
      <c r="BT28">
        <f t="shared" si="46"/>
        <v>2.3678483037889322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7.584927119451029</v>
      </c>
      <c r="AA29">
        <f t="shared" si="49"/>
        <v>-1.8132956084083585</v>
      </c>
      <c r="AB29">
        <f t="shared" si="54"/>
        <v>-1.8132956084083585</v>
      </c>
      <c r="AC29">
        <v>3</v>
      </c>
      <c r="AM29">
        <f t="shared" si="29"/>
        <v>0.13421772800000006</v>
      </c>
      <c r="AN29">
        <f t="shared" si="50"/>
        <v>0.13421772800000006</v>
      </c>
      <c r="AO29">
        <f t="shared" si="51"/>
        <v>6.5853844596225457</v>
      </c>
      <c r="AP29">
        <f t="shared" si="30"/>
        <v>6.3536820174920816</v>
      </c>
      <c r="AQ29">
        <f t="shared" si="30"/>
        <v>6.2982817868680829</v>
      </c>
      <c r="AR29">
        <f t="shared" si="30"/>
        <v>6.2303754461742349</v>
      </c>
      <c r="AS29">
        <f t="shared" si="30"/>
        <v>6.1475243024354613</v>
      </c>
      <c r="AT29">
        <f t="shared" si="30"/>
        <v>6.0470083775513279</v>
      </c>
      <c r="AU29">
        <f t="shared" si="30"/>
        <v>5.9258932323101963</v>
      </c>
      <c r="AV29">
        <f t="shared" si="30"/>
        <v>5.7811552450588923</v>
      </c>
      <c r="AW29">
        <f t="shared" si="30"/>
        <v>5.6098808827276496</v>
      </c>
      <c r="AX29">
        <f t="shared" si="30"/>
        <v>5.4095495663218767</v>
      </c>
      <c r="AY29">
        <f t="shared" si="30"/>
        <v>5.1783960619841531</v>
      </c>
      <c r="AZ29">
        <f t="shared" si="30"/>
        <v>4.915825606328684</v>
      </c>
      <c r="BA29">
        <f t="shared" si="30"/>
        <v>4.6228252910392786</v>
      </c>
      <c r="BB29">
        <f t="shared" si="30"/>
        <v>4.302286248319759</v>
      </c>
      <c r="BC29">
        <f t="shared" si="30"/>
        <v>3.959136311986422</v>
      </c>
      <c r="BD29">
        <f t="shared" si="30"/>
        <v>3.6001970954866498</v>
      </c>
      <c r="BE29">
        <f t="shared" si="31"/>
        <v>8.595702542208933</v>
      </c>
      <c r="BF29">
        <f t="shared" si="32"/>
        <v>7.4854564185620935</v>
      </c>
      <c r="BG29">
        <f t="shared" si="33"/>
        <v>7.2513064230263167</v>
      </c>
      <c r="BH29">
        <f t="shared" si="34"/>
        <v>6.9784435482879159</v>
      </c>
      <c r="BI29">
        <f t="shared" si="35"/>
        <v>6.6649455230198305</v>
      </c>
      <c r="BJ29">
        <f t="shared" si="36"/>
        <v>6.3105768573238006</v>
      </c>
      <c r="BK29">
        <f t="shared" si="37"/>
        <v>5.9173051629300994</v>
      </c>
      <c r="BL29">
        <f t="shared" si="38"/>
        <v>5.4896640878191674</v>
      </c>
      <c r="BM29">
        <f t="shared" si="39"/>
        <v>5.0348326276743736</v>
      </c>
      <c r="BN29">
        <f t="shared" si="40"/>
        <v>4.5623327544620169</v>
      </c>
      <c r="BO29">
        <f t="shared" si="41"/>
        <v>4.0833269003064911</v>
      </c>
      <c r="BP29">
        <f t="shared" si="42"/>
        <v>3.6096049098132332</v>
      </c>
      <c r="BQ29">
        <f t="shared" si="43"/>
        <v>3.1524461137000053</v>
      </c>
      <c r="BR29">
        <f t="shared" si="44"/>
        <v>2.7215832633107166</v>
      </c>
      <c r="BS29">
        <f t="shared" si="45"/>
        <v>2.3244614525949689</v>
      </c>
      <c r="BT29">
        <f t="shared" si="46"/>
        <v>1.9658930511319654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6.5853844596225457</v>
      </c>
      <c r="AA30">
        <f t="shared" si="49"/>
        <v>-2.0103180825863873</v>
      </c>
      <c r="AB30">
        <f t="shared" si="54"/>
        <v>-2.0103180825863873</v>
      </c>
      <c r="AC30">
        <v>3</v>
      </c>
      <c r="AM30">
        <f t="shared" si="29"/>
        <v>0.10737418240000006</v>
      </c>
      <c r="AN30">
        <f t="shared" si="50"/>
        <v>0.10737418240000006</v>
      </c>
      <c r="AO30">
        <f t="shared" si="51"/>
        <v>5.6540243931874663</v>
      </c>
      <c r="AP30">
        <f t="shared" si="30"/>
        <v>5.4823718786285909</v>
      </c>
      <c r="AQ30">
        <f t="shared" si="30"/>
        <v>5.4410750013542701</v>
      </c>
      <c r="AR30">
        <f t="shared" si="30"/>
        <v>5.3903206437915232</v>
      </c>
      <c r="AS30">
        <f t="shared" si="30"/>
        <v>5.3281938908446644</v>
      </c>
      <c r="AT30">
        <f t="shared" si="30"/>
        <v>5.2525207352863674</v>
      </c>
      <c r="AU30">
        <f t="shared" si="30"/>
        <v>5.1608992727679111</v>
      </c>
      <c r="AV30">
        <f t="shared" si="30"/>
        <v>5.0507714199557476</v>
      </c>
      <c r="AW30">
        <f t="shared" si="30"/>
        <v>4.9195492796048246</v>
      </c>
      <c r="AX30">
        <f t="shared" si="30"/>
        <v>4.7648084702700677</v>
      </c>
      <c r="AY30">
        <f t="shared" si="30"/>
        <v>4.5845537562796821</v>
      </c>
      <c r="AZ30">
        <f t="shared" si="30"/>
        <v>4.3775481407814132</v>
      </c>
      <c r="BA30">
        <f t="shared" si="30"/>
        <v>4.1436747922521544</v>
      </c>
      <c r="BB30">
        <f t="shared" si="30"/>
        <v>3.8842749094666855</v>
      </c>
      <c r="BC30">
        <f t="shared" si="30"/>
        <v>3.6023821583254358</v>
      </c>
      <c r="BD30">
        <f t="shared" si="30"/>
        <v>3.3027681912665949</v>
      </c>
      <c r="BE30">
        <f t="shared" si="31"/>
        <v>7.7666984258113727</v>
      </c>
      <c r="BF30">
        <f t="shared" si="32"/>
        <v>6.6572999252809737</v>
      </c>
      <c r="BG30">
        <f t="shared" si="33"/>
        <v>6.4277637978264286</v>
      </c>
      <c r="BH30">
        <f t="shared" si="34"/>
        <v>6.1621824956119173</v>
      </c>
      <c r="BI30">
        <f t="shared" si="35"/>
        <v>5.8595524483338588</v>
      </c>
      <c r="BJ30">
        <f t="shared" si="36"/>
        <v>5.5206477863534316</v>
      </c>
      <c r="BK30">
        <f t="shared" si="37"/>
        <v>5.1484293602352453</v>
      </c>
      <c r="BL30">
        <f t="shared" si="38"/>
        <v>4.7482527768421852</v>
      </c>
      <c r="BM30">
        <f t="shared" si="39"/>
        <v>4.3277674522016847</v>
      </c>
      <c r="BN30">
        <f t="shared" si="40"/>
        <v>3.8964508032301297</v>
      </c>
      <c r="BO30">
        <f t="shared" si="41"/>
        <v>3.4648106618378951</v>
      </c>
      <c r="BP30">
        <f t="shared" si="42"/>
        <v>3.0433862272159828</v>
      </c>
      <c r="BQ30">
        <f t="shared" si="43"/>
        <v>2.6417427302263006</v>
      </c>
      <c r="BR30">
        <f t="shared" si="44"/>
        <v>2.2676570704714498</v>
      </c>
      <c r="BS30">
        <f t="shared" si="45"/>
        <v>1.9266299890367644</v>
      </c>
      <c r="BT30">
        <f t="shared" si="46"/>
        <v>1.6217638927094846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5.6540243931874663</v>
      </c>
      <c r="AA31">
        <f t="shared" si="49"/>
        <v>-2.1126740326239064</v>
      </c>
      <c r="AB31">
        <f t="shared" si="54"/>
        <v>-2.1126740326239064</v>
      </c>
      <c r="AC31">
        <v>3</v>
      </c>
      <c r="AM31">
        <f t="shared" si="29"/>
        <v>8.589934592000005E-2</v>
      </c>
      <c r="AN31">
        <f t="shared" si="50"/>
        <v>8.589934592000005E-2</v>
      </c>
      <c r="AO31">
        <f t="shared" si="51"/>
        <v>4.8046349024553612</v>
      </c>
      <c r="AP31">
        <f t="shared" si="30"/>
        <v>4.6801144007604272</v>
      </c>
      <c r="AQ31">
        <f t="shared" si="30"/>
        <v>4.6499862726456103</v>
      </c>
      <c r="AR31">
        <f t="shared" si="30"/>
        <v>4.6128672400525277</v>
      </c>
      <c r="AS31">
        <f t="shared" si="30"/>
        <v>4.5672935788428815</v>
      </c>
      <c r="AT31">
        <f t="shared" si="30"/>
        <v>4.5115773916890776</v>
      </c>
      <c r="AU31">
        <f t="shared" si="30"/>
        <v>4.4438150433858326</v>
      </c>
      <c r="AV31">
        <f t="shared" si="30"/>
        <v>4.3619218272041111</v>
      </c>
      <c r="AW31">
        <f t="shared" si="30"/>
        <v>4.2637042895396267</v>
      </c>
      <c r="AX31">
        <f t="shared" si="30"/>
        <v>4.1469821229717105</v>
      </c>
      <c r="AY31">
        <f t="shared" si="30"/>
        <v>4.0097690055786206</v>
      </c>
      <c r="AZ31">
        <f t="shared" si="30"/>
        <v>3.8505143182231336</v>
      </c>
      <c r="BA31">
        <f t="shared" si="30"/>
        <v>3.6683938177261015</v>
      </c>
      <c r="BB31">
        <f t="shared" si="30"/>
        <v>3.4636173657851033</v>
      </c>
      <c r="BC31">
        <f t="shared" si="30"/>
        <v>3.2376994826936358</v>
      </c>
      <c r="BD31">
        <f t="shared" si="30"/>
        <v>2.9936220203909327</v>
      </c>
      <c r="BE31">
        <f t="shared" si="31"/>
        <v>6.9311173873333018</v>
      </c>
      <c r="BF31">
        <f t="shared" si="32"/>
        <v>5.8484876803247143</v>
      </c>
      <c r="BG31">
        <f t="shared" si="33"/>
        <v>5.6286895518338929</v>
      </c>
      <c r="BH31">
        <f t="shared" si="34"/>
        <v>5.3761320065854017</v>
      </c>
      <c r="BI31">
        <f t="shared" si="35"/>
        <v>5.0906141683888135</v>
      </c>
      <c r="BJ31">
        <f t="shared" si="36"/>
        <v>4.7737090307870309</v>
      </c>
      <c r="BK31">
        <f t="shared" si="37"/>
        <v>4.4290573396456923</v>
      </c>
      <c r="BL31">
        <f t="shared" si="38"/>
        <v>4.0624334643220328</v>
      </c>
      <c r="BM31">
        <f t="shared" si="39"/>
        <v>3.6815038691451782</v>
      </c>
      <c r="BN31">
        <f t="shared" si="40"/>
        <v>3.2952627425117749</v>
      </c>
      <c r="BO31">
        <f t="shared" si="41"/>
        <v>2.9132164258317346</v>
      </c>
      <c r="BP31">
        <f t="shared" si="42"/>
        <v>2.5444659232687283</v>
      </c>
      <c r="BQ31">
        <f t="shared" si="43"/>
        <v>2.1968702985967599</v>
      </c>
      <c r="BR31">
        <f t="shared" si="44"/>
        <v>1.8764470689467909</v>
      </c>
      <c r="BS31">
        <f t="shared" si="45"/>
        <v>1.5870916635973911</v>
      </c>
      <c r="BT31">
        <f t="shared" si="46"/>
        <v>1.3306101210852783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4.8046349024553612</v>
      </c>
      <c r="AA32">
        <f t="shared" si="49"/>
        <v>-2.1264824848779407</v>
      </c>
      <c r="AB32">
        <f t="shared" si="54"/>
        <v>-2.1264824848779407</v>
      </c>
      <c r="AC32">
        <v>3</v>
      </c>
      <c r="AM32">
        <f t="shared" si="29"/>
        <v>6.871947673600004E-2</v>
      </c>
      <c r="AN32">
        <f t="shared" si="50"/>
        <v>6.871947673600004E-2</v>
      </c>
      <c r="AO32">
        <f t="shared" si="51"/>
        <v>4.0450400037873173</v>
      </c>
      <c r="AP32">
        <f t="shared" si="30"/>
        <v>3.9564165179476558</v>
      </c>
      <c r="AQ32">
        <f t="shared" si="30"/>
        <v>3.934864112186474</v>
      </c>
      <c r="AR32">
        <f t="shared" si="30"/>
        <v>3.908251575503995</v>
      </c>
      <c r="AS32">
        <f t="shared" si="30"/>
        <v>3.8754878763232092</v>
      </c>
      <c r="AT32">
        <f t="shared" si="30"/>
        <v>3.8352977366644612</v>
      </c>
      <c r="AU32">
        <f t="shared" si="30"/>
        <v>3.7862172706235349</v>
      </c>
      <c r="AV32">
        <f t="shared" si="30"/>
        <v>3.7266053641364825</v>
      </c>
      <c r="AW32">
        <f t="shared" si="30"/>
        <v>3.654679223693702</v>
      </c>
      <c r="AX32">
        <f t="shared" si="30"/>
        <v>3.5685839554530947</v>
      </c>
      <c r="AY32">
        <f t="shared" si="30"/>
        <v>3.4665059941742955</v>
      </c>
      <c r="AZ32">
        <f t="shared" si="30"/>
        <v>3.3468372652629643</v>
      </c>
      <c r="BA32">
        <f t="shared" si="30"/>
        <v>3.2083895391354194</v>
      </c>
      <c r="BB32">
        <f t="shared" si="30"/>
        <v>3.0506454893977688</v>
      </c>
      <c r="BC32">
        <f t="shared" si="30"/>
        <v>2.8740152813311246</v>
      </c>
      <c r="BD32">
        <f t="shared" si="30"/>
        <v>2.6800491056462192</v>
      </c>
      <c r="BE32">
        <f t="shared" si="31"/>
        <v>6.1095030104491679</v>
      </c>
      <c r="BF32">
        <f t="shared" si="32"/>
        <v>5.0774042826792689</v>
      </c>
      <c r="BG32">
        <f t="shared" si="33"/>
        <v>4.8716579257852004</v>
      </c>
      <c r="BH32">
        <f t="shared" si="34"/>
        <v>4.636793017949941</v>
      </c>
      <c r="BI32">
        <f t="shared" si="35"/>
        <v>4.3732476253650869</v>
      </c>
      <c r="BJ32">
        <f t="shared" si="36"/>
        <v>4.0831506909978517</v>
      </c>
      <c r="BK32">
        <f t="shared" si="37"/>
        <v>3.7705075547248232</v>
      </c>
      <c r="BL32">
        <f t="shared" si="38"/>
        <v>3.441150361353154</v>
      </c>
      <c r="BM32">
        <f t="shared" si="39"/>
        <v>3.1024032520537848</v>
      </c>
      <c r="BN32">
        <f t="shared" si="40"/>
        <v>2.762479839184659</v>
      </c>
      <c r="BO32">
        <f t="shared" si="41"/>
        <v>2.4297077566229026</v>
      </c>
      <c r="BP32">
        <f t="shared" si="42"/>
        <v>2.1117303632577511</v>
      </c>
      <c r="BQ32">
        <f t="shared" si="43"/>
        <v>1.8148432551012208</v>
      </c>
      <c r="BR32">
        <f t="shared" si="44"/>
        <v>1.5435794358164983</v>
      </c>
      <c r="BS32">
        <f t="shared" si="45"/>
        <v>1.3005825602021257</v>
      </c>
      <c r="BT32">
        <f t="shared" si="46"/>
        <v>1.0867345584435792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4.0450400037873173</v>
      </c>
      <c r="AA33">
        <f t="shared" si="49"/>
        <v>-2.0644630066618506</v>
      </c>
      <c r="AB33">
        <f t="shared" si="54"/>
        <v>-2.0644630066618506</v>
      </c>
      <c r="AC33">
        <v>3</v>
      </c>
      <c r="AM33">
        <f t="shared" si="29"/>
        <v>5.4975581388800036E-2</v>
      </c>
      <c r="AN33">
        <f t="shared" si="50"/>
        <v>5.4975581388800036E-2</v>
      </c>
      <c r="AO33">
        <f t="shared" si="51"/>
        <v>3.377564525525615</v>
      </c>
      <c r="AP33">
        <f t="shared" si="30"/>
        <v>3.3155514280730705</v>
      </c>
      <c r="AQ33">
        <f t="shared" si="30"/>
        <v>3.3004023339535276</v>
      </c>
      <c r="AR33">
        <f t="shared" si="30"/>
        <v>3.2816595357141853</v>
      </c>
      <c r="AS33">
        <f t="shared" si="30"/>
        <v>3.2585282883367168</v>
      </c>
      <c r="AT33">
        <f t="shared" si="30"/>
        <v>3.2300687851107153</v>
      </c>
      <c r="AU33">
        <f t="shared" si="30"/>
        <v>3.1951859344938125</v>
      </c>
      <c r="AV33">
        <f t="shared" si="30"/>
        <v>3.1526277682415955</v>
      </c>
      <c r="AW33">
        <f t="shared" si="30"/>
        <v>3.100998222802188</v>
      </c>
      <c r="AX33">
        <f t="shared" si="30"/>
        <v>3.0387916124871888</v>
      </c>
      <c r="AY33">
        <f t="shared" si="30"/>
        <v>2.9644571492634779</v>
      </c>
      <c r="AZ33">
        <f t="shared" si="30"/>
        <v>2.8765014666466042</v>
      </c>
      <c r="BA33">
        <f t="shared" si="30"/>
        <v>2.7736340348613955</v>
      </c>
      <c r="BB33">
        <f t="shared" si="30"/>
        <v>2.6549533078336109</v>
      </c>
      <c r="BC33">
        <f t="shared" si="30"/>
        <v>2.5201597535907645</v>
      </c>
      <c r="BD33">
        <f t="shared" si="30"/>
        <v>2.3697666786898015</v>
      </c>
      <c r="BE33">
        <f t="shared" si="31"/>
        <v>5.321055829841824</v>
      </c>
      <c r="BF33">
        <f t="shared" si="32"/>
        <v>4.3590202476362858</v>
      </c>
      <c r="BG33">
        <f t="shared" si="33"/>
        <v>4.1705151780722511</v>
      </c>
      <c r="BH33">
        <f t="shared" si="34"/>
        <v>3.9566351810565759</v>
      </c>
      <c r="BI33">
        <f t="shared" si="35"/>
        <v>3.7182758890682828</v>
      </c>
      <c r="BJ33">
        <f t="shared" si="36"/>
        <v>3.4578845245229943</v>
      </c>
      <c r="BK33">
        <f t="shared" si="37"/>
        <v>3.1795537953995363</v>
      </c>
      <c r="BL33">
        <f t="shared" si="38"/>
        <v>2.8888895440849245</v>
      </c>
      <c r="BM33">
        <f t="shared" si="39"/>
        <v>2.5926277660746293</v>
      </c>
      <c r="BN33">
        <f t="shared" si="40"/>
        <v>2.2980414564250244</v>
      </c>
      <c r="BO33">
        <f t="shared" si="41"/>
        <v>2.0122412992338665</v>
      </c>
      <c r="BP33">
        <f t="shared" si="42"/>
        <v>1.7415088549294657</v>
      </c>
      <c r="BQ33">
        <f t="shared" si="43"/>
        <v>1.4907901312739451</v>
      </c>
      <c r="BR33">
        <f t="shared" si="44"/>
        <v>1.2634264648459999</v>
      </c>
      <c r="BS33">
        <f t="shared" si="45"/>
        <v>1.0611320079993132</v>
      </c>
      <c r="BT33">
        <f t="shared" si="46"/>
        <v>0.88417008032143485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3.377564525525615</v>
      </c>
      <c r="AA34">
        <f t="shared" si="49"/>
        <v>-1.943491304316209</v>
      </c>
      <c r="AB34">
        <f t="shared" si="54"/>
        <v>-1.943491304316209</v>
      </c>
      <c r="AC34">
        <v>3</v>
      </c>
      <c r="AM34">
        <f t="shared" si="29"/>
        <v>4.3980465111040035E-2</v>
      </c>
      <c r="AN34">
        <f t="shared" si="50"/>
        <v>4.3980465111040035E-2</v>
      </c>
      <c r="AO34">
        <f t="shared" si="51"/>
        <v>2.8000220184752531</v>
      </c>
      <c r="AP34">
        <f t="shared" si="30"/>
        <v>2.757269212977806</v>
      </c>
      <c r="AQ34">
        <f t="shared" si="30"/>
        <v>2.7467842300779282</v>
      </c>
      <c r="AR34">
        <f t="shared" si="30"/>
        <v>2.7337896079188098</v>
      </c>
      <c r="AS34">
        <f t="shared" si="30"/>
        <v>2.7177182138965637</v>
      </c>
      <c r="AT34">
        <f t="shared" si="30"/>
        <v>2.6978927592247461</v>
      </c>
      <c r="AU34">
        <f t="shared" si="30"/>
        <v>2.6735140217686242</v>
      </c>
      <c r="AV34">
        <f t="shared" si="30"/>
        <v>2.6436532497456233</v>
      </c>
      <c r="AW34">
        <f t="shared" si="30"/>
        <v>2.6072523890423964</v>
      </c>
      <c r="AX34">
        <f t="shared" si="30"/>
        <v>2.5631371117378654</v>
      </c>
      <c r="AY34">
        <f t="shared" si="30"/>
        <v>2.5100488954155016</v>
      </c>
      <c r="AZ34">
        <f t="shared" si="30"/>
        <v>2.4467031303443081</v>
      </c>
      <c r="BA34">
        <f t="shared" si="30"/>
        <v>2.3718796230931001</v>
      </c>
      <c r="BB34">
        <f t="shared" si="30"/>
        <v>2.2845488614547134</v>
      </c>
      <c r="BC34">
        <f t="shared" si="30"/>
        <v>2.1840309613072098</v>
      </c>
      <c r="BD34">
        <f t="shared" si="30"/>
        <v>2.0701739427632209</v>
      </c>
      <c r="BE34">
        <f t="shared" si="31"/>
        <v>4.5819200275316794</v>
      </c>
      <c r="BF34">
        <f t="shared" si="32"/>
        <v>3.7039472047919153</v>
      </c>
      <c r="BG34">
        <f t="shared" si="33"/>
        <v>3.5346238813913788</v>
      </c>
      <c r="BH34">
        <f t="shared" si="34"/>
        <v>3.3435631069122729</v>
      </c>
      <c r="BI34">
        <f t="shared" si="35"/>
        <v>3.1319451637147768</v>
      </c>
      <c r="BJ34">
        <f t="shared" si="36"/>
        <v>2.9023303904657611</v>
      </c>
      <c r="BK34">
        <f t="shared" si="37"/>
        <v>2.6586827509445423</v>
      </c>
      <c r="BL34">
        <f t="shared" si="38"/>
        <v>2.4061866454303069</v>
      </c>
      <c r="BM34">
        <f t="shared" si="39"/>
        <v>2.1508525465489829</v>
      </c>
      <c r="BN34">
        <f t="shared" si="40"/>
        <v>1.8989651116565482</v>
      </c>
      <c r="BO34">
        <f t="shared" si="41"/>
        <v>1.6564765921477778</v>
      </c>
      <c r="BP34">
        <f t="shared" si="42"/>
        <v>1.4284664099273185</v>
      </c>
      <c r="BQ34">
        <f t="shared" si="43"/>
        <v>1.2187659990874384</v>
      </c>
      <c r="BR34">
        <f t="shared" si="44"/>
        <v>1.0297968818383665</v>
      </c>
      <c r="BS34">
        <f t="shared" si="45"/>
        <v>0.86261231913587311</v>
      </c>
      <c r="BT34">
        <f t="shared" si="46"/>
        <v>0.71709036963745676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2.8000220184752531</v>
      </c>
      <c r="AA35">
        <f t="shared" si="49"/>
        <v>-1.7818980090564263</v>
      </c>
      <c r="AB35">
        <f t="shared" si="54"/>
        <v>-1.7818980090564263</v>
      </c>
      <c r="AC35">
        <v>3</v>
      </c>
    </row>
    <row r="36" spans="2:72">
      <c r="W36">
        <f t="shared" ref="W36:W50" si="68">D4*D20</f>
        <v>13.151003698459908</v>
      </c>
      <c r="X36">
        <f t="shared" si="58"/>
        <v>13.151003698459908</v>
      </c>
      <c r="Y36">
        <f>AP20</f>
        <v>14.131637185417336</v>
      </c>
      <c r="AA36">
        <f t="shared" ref="AA36:AA50" si="69">Y4-D4</f>
        <v>0.98063348695742825</v>
      </c>
      <c r="AB36">
        <f t="shared" si="54"/>
        <v>0.98063348695742825</v>
      </c>
      <c r="AC36">
        <v>3</v>
      </c>
      <c r="AN36">
        <f t="shared" ref="AN36:AN50" si="70">1/AN20</f>
        <v>1</v>
      </c>
      <c r="AO36">
        <f t="shared" ref="AO36:BT44" si="71">1/AO20</f>
        <v>6.5225578463629169E-2</v>
      </c>
      <c r="AP36">
        <f t="shared" si="71"/>
        <v>7.076320930683927E-2</v>
      </c>
      <c r="AQ36">
        <f t="shared" si="71"/>
        <v>7.2147617017641802E-2</v>
      </c>
      <c r="AR36">
        <f t="shared" si="71"/>
        <v>7.387812665614496E-2</v>
      </c>
      <c r="AS36">
        <f t="shared" si="71"/>
        <v>7.6041263704273915E-2</v>
      </c>
      <c r="AT36">
        <f t="shared" si="71"/>
        <v>7.8745185014435087E-2</v>
      </c>
      <c r="AU36">
        <f t="shared" si="71"/>
        <v>8.2125086652136567E-2</v>
      </c>
      <c r="AV36">
        <f t="shared" si="71"/>
        <v>8.6349963699263441E-2</v>
      </c>
      <c r="AW36">
        <f t="shared" si="71"/>
        <v>9.1631060008171991E-2</v>
      </c>
      <c r="AX36">
        <f t="shared" si="71"/>
        <v>9.8232430394307693E-2</v>
      </c>
      <c r="AY36">
        <f t="shared" si="71"/>
        <v>0.10648414337697731</v>
      </c>
      <c r="AZ36">
        <f t="shared" si="71"/>
        <v>0.11679878460531437</v>
      </c>
      <c r="BA36">
        <f t="shared" si="71"/>
        <v>0.12969208614073566</v>
      </c>
      <c r="BB36">
        <f t="shared" si="71"/>
        <v>0.14580871306001225</v>
      </c>
      <c r="BC36">
        <f t="shared" si="71"/>
        <v>0.16595449670910803</v>
      </c>
      <c r="BD36">
        <f t="shared" si="71"/>
        <v>0.19113672627047773</v>
      </c>
      <c r="BE36">
        <f t="shared" si="71"/>
        <v>7.3333333333333348E-2</v>
      </c>
      <c r="BF36">
        <f t="shared" si="71"/>
        <v>7.6039823494012726E-2</v>
      </c>
      <c r="BG36">
        <f t="shared" si="71"/>
        <v>7.6716446034182553E-2</v>
      </c>
      <c r="BH36">
        <f t="shared" si="71"/>
        <v>7.7562224209394875E-2</v>
      </c>
      <c r="BI36">
        <f t="shared" si="71"/>
        <v>7.8619446928410261E-2</v>
      </c>
      <c r="BJ36">
        <f t="shared" si="71"/>
        <v>7.9940975327179503E-2</v>
      </c>
      <c r="BK36">
        <f t="shared" si="71"/>
        <v>8.1592885825641046E-2</v>
      </c>
      <c r="BL36">
        <f t="shared" si="71"/>
        <v>8.3657773948717956E-2</v>
      </c>
      <c r="BM36">
        <f t="shared" si="71"/>
        <v>8.6238884102564112E-2</v>
      </c>
      <c r="BN36">
        <f t="shared" si="71"/>
        <v>8.9465271794871806E-2</v>
      </c>
      <c r="BO36">
        <f t="shared" si="71"/>
        <v>9.3498256410256428E-2</v>
      </c>
      <c r="BP36">
        <f t="shared" si="71"/>
        <v>9.8539487179487184E-2</v>
      </c>
      <c r="BQ36">
        <f t="shared" si="71"/>
        <v>0.10484102564102564</v>
      </c>
      <c r="BR36">
        <f t="shared" si="71"/>
        <v>0.11271794871794873</v>
      </c>
      <c r="BS36">
        <f t="shared" si="71"/>
        <v>0.12256410256410256</v>
      </c>
      <c r="BT36">
        <f t="shared" si="71"/>
        <v>0.13487179487179488</v>
      </c>
    </row>
    <row r="37" spans="2:72">
      <c r="W37">
        <f t="shared" si="68"/>
        <v>12.776231340023458</v>
      </c>
      <c r="X37">
        <f t="shared" si="58"/>
        <v>12.776231340023458</v>
      </c>
      <c r="Y37">
        <f t="shared" ref="Y37:Y49" si="72">AP21</f>
        <v>13.491544544761553</v>
      </c>
      <c r="AA37">
        <f t="shared" si="69"/>
        <v>0.71531320473809501</v>
      </c>
      <c r="AB37">
        <f t="shared" si="54"/>
        <v>0.71531320473809501</v>
      </c>
      <c r="AC37">
        <v>3</v>
      </c>
      <c r="AN37">
        <f t="shared" si="70"/>
        <v>1.25</v>
      </c>
      <c r="AO37">
        <f t="shared" ref="AO37:BC37" si="73">1/AO21</f>
        <v>6.8582867123664737E-2</v>
      </c>
      <c r="AP37">
        <f t="shared" si="73"/>
        <v>7.4120497966874838E-2</v>
      </c>
      <c r="AQ37">
        <f t="shared" si="73"/>
        <v>7.5504905677677384E-2</v>
      </c>
      <c r="AR37">
        <f t="shared" si="73"/>
        <v>7.7235415316180528E-2</v>
      </c>
      <c r="AS37">
        <f t="shared" si="73"/>
        <v>7.9398552364309483E-2</v>
      </c>
      <c r="AT37">
        <f t="shared" si="73"/>
        <v>8.2102473674470669E-2</v>
      </c>
      <c r="AU37">
        <f t="shared" si="73"/>
        <v>8.5482375312172149E-2</v>
      </c>
      <c r="AV37">
        <f t="shared" si="73"/>
        <v>8.9707252359299008E-2</v>
      </c>
      <c r="AW37">
        <f t="shared" si="73"/>
        <v>9.4988348668207573E-2</v>
      </c>
      <c r="AX37">
        <f t="shared" si="73"/>
        <v>0.10158971905434326</v>
      </c>
      <c r="AY37">
        <f t="shared" si="73"/>
        <v>0.1098414320370129</v>
      </c>
      <c r="AZ37">
        <f t="shared" si="73"/>
        <v>0.12015607326534995</v>
      </c>
      <c r="BA37">
        <f t="shared" si="73"/>
        <v>0.13304937480077125</v>
      </c>
      <c r="BB37">
        <f t="shared" si="73"/>
        <v>0.14916600172004782</v>
      </c>
      <c r="BC37">
        <f t="shared" si="73"/>
        <v>0.16931178536914362</v>
      </c>
      <c r="BD37">
        <f t="shared" si="71"/>
        <v>0.19449401493051335</v>
      </c>
      <c r="BE37">
        <f t="shared" si="71"/>
        <v>7.5000000000000011E-2</v>
      </c>
      <c r="BF37">
        <f t="shared" si="71"/>
        <v>7.8270342277487595E-2</v>
      </c>
      <c r="BG37">
        <f t="shared" si="71"/>
        <v>7.9087927846859474E-2</v>
      </c>
      <c r="BH37">
        <f t="shared" si="71"/>
        <v>8.0109909808574381E-2</v>
      </c>
      <c r="BI37">
        <f t="shared" si="71"/>
        <v>8.1387387260717953E-2</v>
      </c>
      <c r="BJ37">
        <f t="shared" si="71"/>
        <v>8.2984234075897445E-2</v>
      </c>
      <c r="BK37">
        <f t="shared" si="71"/>
        <v>8.4980292594871817E-2</v>
      </c>
      <c r="BL37">
        <f t="shared" si="71"/>
        <v>8.7475365743589745E-2</v>
      </c>
      <c r="BM37">
        <f t="shared" si="71"/>
        <v>9.0594207179487185E-2</v>
      </c>
      <c r="BN37">
        <f t="shared" si="71"/>
        <v>9.4492758974358992E-2</v>
      </c>
      <c r="BO37">
        <f t="shared" si="71"/>
        <v>9.9365948717948752E-2</v>
      </c>
      <c r="BP37">
        <f t="shared" si="71"/>
        <v>0.10545743589743591</v>
      </c>
      <c r="BQ37">
        <f t="shared" si="71"/>
        <v>0.11307179487179489</v>
      </c>
      <c r="BR37">
        <f t="shared" si="71"/>
        <v>0.1225897435897436</v>
      </c>
      <c r="BS37">
        <f t="shared" si="71"/>
        <v>0.1344871794871795</v>
      </c>
      <c r="BT37">
        <f t="shared" si="71"/>
        <v>0.14935897435897436</v>
      </c>
    </row>
    <row r="38" spans="2:72">
      <c r="W38">
        <f t="shared" si="68"/>
        <v>12.336770530306541</v>
      </c>
      <c r="X38">
        <f t="shared" si="58"/>
        <v>12.336770530306541</v>
      </c>
      <c r="Y38">
        <f t="shared" si="72"/>
        <v>12.768602102726998</v>
      </c>
      <c r="AA38">
        <f t="shared" si="69"/>
        <v>0.43183157242045667</v>
      </c>
      <c r="AB38">
        <f t="shared" si="54"/>
        <v>0.43183157242045667</v>
      </c>
      <c r="AC38">
        <v>3</v>
      </c>
      <c r="AN38">
        <f t="shared" si="70"/>
        <v>1.5624999999999998</v>
      </c>
      <c r="AO38">
        <f t="shared" si="71"/>
        <v>7.2779477948709204E-2</v>
      </c>
      <c r="AP38">
        <f t="shared" si="71"/>
        <v>7.8317108791919318E-2</v>
      </c>
      <c r="AQ38">
        <f t="shared" si="71"/>
        <v>7.9701516502721836E-2</v>
      </c>
      <c r="AR38">
        <f t="shared" si="71"/>
        <v>8.1432026141224995E-2</v>
      </c>
      <c r="AS38">
        <f t="shared" si="71"/>
        <v>8.3595163189353935E-2</v>
      </c>
      <c r="AT38">
        <f t="shared" si="71"/>
        <v>8.6299084499515136E-2</v>
      </c>
      <c r="AU38">
        <f t="shared" si="71"/>
        <v>8.9678986137216615E-2</v>
      </c>
      <c r="AV38">
        <f t="shared" si="71"/>
        <v>9.3903863184343475E-2</v>
      </c>
      <c r="AW38">
        <f t="shared" si="71"/>
        <v>9.9184959493252026E-2</v>
      </c>
      <c r="AX38">
        <f t="shared" si="71"/>
        <v>0.10578632987938773</v>
      </c>
      <c r="AY38">
        <f t="shared" si="71"/>
        <v>0.11403804286205736</v>
      </c>
      <c r="AZ38">
        <f t="shared" si="71"/>
        <v>0.12435268409039441</v>
      </c>
      <c r="BA38">
        <f t="shared" si="71"/>
        <v>0.13724598562581572</v>
      </c>
      <c r="BB38">
        <f t="shared" si="71"/>
        <v>0.15336261254509231</v>
      </c>
      <c r="BC38">
        <f t="shared" si="71"/>
        <v>0.17350839619418809</v>
      </c>
      <c r="BD38">
        <f t="shared" si="71"/>
        <v>0.19869062575555779</v>
      </c>
      <c r="BE38">
        <f t="shared" si="71"/>
        <v>7.7083333333333323E-2</v>
      </c>
      <c r="BF38">
        <f t="shared" si="71"/>
        <v>8.1058490756831178E-2</v>
      </c>
      <c r="BG38">
        <f t="shared" si="71"/>
        <v>8.2052280112705642E-2</v>
      </c>
      <c r="BH38">
        <f t="shared" si="71"/>
        <v>8.3294516807548721E-2</v>
      </c>
      <c r="BI38">
        <f t="shared" si="71"/>
        <v>8.4847312676102557E-2</v>
      </c>
      <c r="BJ38">
        <f t="shared" si="71"/>
        <v>8.6788307511794879E-2</v>
      </c>
      <c r="BK38">
        <f t="shared" si="71"/>
        <v>8.9214551056410268E-2</v>
      </c>
      <c r="BL38">
        <f t="shared" si="71"/>
        <v>9.2247355487179494E-2</v>
      </c>
      <c r="BM38">
        <f t="shared" si="71"/>
        <v>9.6038361025641034E-2</v>
      </c>
      <c r="BN38">
        <f t="shared" si="71"/>
        <v>0.10077711794871796</v>
      </c>
      <c r="BO38">
        <f t="shared" si="71"/>
        <v>0.10670056410256414</v>
      </c>
      <c r="BP38">
        <f t="shared" si="71"/>
        <v>0.1141048717948718</v>
      </c>
      <c r="BQ38">
        <f t="shared" si="71"/>
        <v>0.12336025641025641</v>
      </c>
      <c r="BR38">
        <f t="shared" si="71"/>
        <v>0.13492948717948716</v>
      </c>
      <c r="BS38">
        <f t="shared" si="71"/>
        <v>0.14939102564102563</v>
      </c>
      <c r="BT38">
        <f t="shared" si="71"/>
        <v>0.16746794871794868</v>
      </c>
    </row>
    <row r="39" spans="2:72">
      <c r="W39">
        <f t="shared" si="68"/>
        <v>11.828205764190246</v>
      </c>
      <c r="X39">
        <f t="shared" si="58"/>
        <v>11.828205764190246</v>
      </c>
      <c r="Y39">
        <f t="shared" si="72"/>
        <v>11.967037180483166</v>
      </c>
      <c r="AA39">
        <f t="shared" si="69"/>
        <v>0.13883141629291984</v>
      </c>
      <c r="AB39">
        <f t="shared" si="54"/>
        <v>0.13883141629291984</v>
      </c>
      <c r="AC39">
        <v>3</v>
      </c>
      <c r="AN39">
        <f t="shared" si="70"/>
        <v>1.9531249999999996</v>
      </c>
      <c r="AO39">
        <f t="shared" si="71"/>
        <v>7.8025241480014787E-2</v>
      </c>
      <c r="AP39">
        <f t="shared" si="71"/>
        <v>8.3562872323224888E-2</v>
      </c>
      <c r="AQ39">
        <f t="shared" si="71"/>
        <v>8.4947280034027448E-2</v>
      </c>
      <c r="AR39">
        <f t="shared" si="71"/>
        <v>8.6677789672530592E-2</v>
      </c>
      <c r="AS39">
        <f t="shared" si="71"/>
        <v>8.8840926720659533E-2</v>
      </c>
      <c r="AT39">
        <f t="shared" si="71"/>
        <v>9.1544848030820719E-2</v>
      </c>
      <c r="AU39">
        <f t="shared" si="71"/>
        <v>9.4924749668522213E-2</v>
      </c>
      <c r="AV39">
        <f t="shared" si="71"/>
        <v>9.9149626715649058E-2</v>
      </c>
      <c r="AW39">
        <f t="shared" si="71"/>
        <v>0.10443072302455762</v>
      </c>
      <c r="AX39">
        <f t="shared" si="71"/>
        <v>0.11103209341069331</v>
      </c>
      <c r="AY39">
        <f t="shared" si="71"/>
        <v>0.11928380639336295</v>
      </c>
      <c r="AZ39">
        <f t="shared" si="71"/>
        <v>0.1295984476217</v>
      </c>
      <c r="BA39">
        <f t="shared" si="71"/>
        <v>0.14249174915712132</v>
      </c>
      <c r="BB39">
        <f t="shared" si="71"/>
        <v>0.15860837607639791</v>
      </c>
      <c r="BC39">
        <f t="shared" si="71"/>
        <v>0.17875415972549369</v>
      </c>
      <c r="BD39">
        <f t="shared" si="71"/>
        <v>0.20393638928686339</v>
      </c>
      <c r="BE39">
        <f t="shared" si="71"/>
        <v>7.9687499999999994E-2</v>
      </c>
      <c r="BF39">
        <f t="shared" si="71"/>
        <v>8.4543676356010664E-2</v>
      </c>
      <c r="BG39">
        <f t="shared" si="71"/>
        <v>8.5757720445013327E-2</v>
      </c>
      <c r="BH39">
        <f t="shared" si="71"/>
        <v>8.7275275556266671E-2</v>
      </c>
      <c r="BI39">
        <f t="shared" si="71"/>
        <v>8.9172219445333337E-2</v>
      </c>
      <c r="BJ39">
        <f t="shared" si="71"/>
        <v>9.1543399306666662E-2</v>
      </c>
      <c r="BK39">
        <f t="shared" si="71"/>
        <v>9.4507374133333336E-2</v>
      </c>
      <c r="BL39">
        <f t="shared" si="71"/>
        <v>9.821234266666666E-2</v>
      </c>
      <c r="BM39">
        <f t="shared" si="71"/>
        <v>0.10284355333333332</v>
      </c>
      <c r="BN39">
        <f t="shared" si="71"/>
        <v>0.10863256666666668</v>
      </c>
      <c r="BO39">
        <f t="shared" si="71"/>
        <v>0.11586883333333335</v>
      </c>
      <c r="BP39">
        <f t="shared" si="71"/>
        <v>0.12491416666666669</v>
      </c>
      <c r="BQ39">
        <f t="shared" si="71"/>
        <v>0.13622083333333332</v>
      </c>
      <c r="BR39">
        <f t="shared" si="71"/>
        <v>0.15035416666666665</v>
      </c>
      <c r="BS39">
        <f t="shared" si="71"/>
        <v>0.16802083333333331</v>
      </c>
      <c r="BT39">
        <f t="shared" si="71"/>
        <v>0.1901041666666666</v>
      </c>
    </row>
    <row r="40" spans="2:72">
      <c r="W40">
        <f t="shared" si="68"/>
        <v>11.248573889001689</v>
      </c>
      <c r="X40">
        <f t="shared" si="58"/>
        <v>11.248573889001689</v>
      </c>
      <c r="Y40">
        <f t="shared" si="72"/>
        <v>11.096306574553511</v>
      </c>
      <c r="AA40">
        <f t="shared" si="69"/>
        <v>-0.15226731444817787</v>
      </c>
      <c r="AB40">
        <f t="shared" si="54"/>
        <v>-0.15226731444817787</v>
      </c>
      <c r="AC40">
        <v>3</v>
      </c>
      <c r="AN40">
        <f t="shared" si="70"/>
        <v>2.4414062499999991</v>
      </c>
      <c r="AO40">
        <f t="shared" si="71"/>
        <v>8.4582445894146763E-2</v>
      </c>
      <c r="AP40">
        <f t="shared" si="71"/>
        <v>9.0120076737356877E-2</v>
      </c>
      <c r="AQ40">
        <f t="shared" si="71"/>
        <v>9.1504484448159409E-2</v>
      </c>
      <c r="AR40">
        <f t="shared" si="71"/>
        <v>9.3234994086662568E-2</v>
      </c>
      <c r="AS40">
        <f t="shared" si="71"/>
        <v>9.5398131134791508E-2</v>
      </c>
      <c r="AT40">
        <f t="shared" si="71"/>
        <v>9.8102052444952681E-2</v>
      </c>
      <c r="AU40">
        <f t="shared" si="71"/>
        <v>0.10148195408265417</v>
      </c>
      <c r="AV40">
        <f t="shared" si="71"/>
        <v>0.10570683112978103</v>
      </c>
      <c r="AW40">
        <f t="shared" si="71"/>
        <v>0.1109879274386896</v>
      </c>
      <c r="AX40">
        <f t="shared" si="71"/>
        <v>0.1175892978248253</v>
      </c>
      <c r="AY40">
        <f t="shared" si="71"/>
        <v>0.12584101080749494</v>
      </c>
      <c r="AZ40">
        <f t="shared" si="71"/>
        <v>0.13615565203583196</v>
      </c>
      <c r="BA40">
        <f t="shared" si="71"/>
        <v>0.14904895357125328</v>
      </c>
      <c r="BB40">
        <f t="shared" si="71"/>
        <v>0.1651655804905299</v>
      </c>
      <c r="BC40">
        <f t="shared" si="71"/>
        <v>0.18531136413962568</v>
      </c>
      <c r="BD40">
        <f t="shared" si="71"/>
        <v>0.21049359370099538</v>
      </c>
      <c r="BE40">
        <f t="shared" si="71"/>
        <v>8.2942708333333337E-2</v>
      </c>
      <c r="BF40">
        <f t="shared" si="71"/>
        <v>8.8900158354985034E-2</v>
      </c>
      <c r="BG40">
        <f t="shared" si="71"/>
        <v>9.0389520860397934E-2</v>
      </c>
      <c r="BH40">
        <f t="shared" si="71"/>
        <v>9.2251223992164094E-2</v>
      </c>
      <c r="BI40">
        <f t="shared" si="71"/>
        <v>9.457835290687179E-2</v>
      </c>
      <c r="BJ40">
        <f t="shared" si="71"/>
        <v>9.7487264050256428E-2</v>
      </c>
      <c r="BK40">
        <f t="shared" si="71"/>
        <v>0.10112340297948719</v>
      </c>
      <c r="BL40">
        <f t="shared" si="71"/>
        <v>0.10566857664102565</v>
      </c>
      <c r="BM40">
        <f t="shared" si="71"/>
        <v>0.11135004371794872</v>
      </c>
      <c r="BN40">
        <f t="shared" si="71"/>
        <v>0.11845187756410258</v>
      </c>
      <c r="BO40">
        <f t="shared" si="71"/>
        <v>0.12732916987179488</v>
      </c>
      <c r="BP40">
        <f t="shared" si="71"/>
        <v>0.13842578525641025</v>
      </c>
      <c r="BQ40">
        <f t="shared" si="71"/>
        <v>0.15229655448717946</v>
      </c>
      <c r="BR40">
        <f t="shared" si="71"/>
        <v>0.16963501602564099</v>
      </c>
      <c r="BS40">
        <f t="shared" si="71"/>
        <v>0.19130809294871795</v>
      </c>
      <c r="BT40">
        <f t="shared" si="71"/>
        <v>0.21839943910256404</v>
      </c>
    </row>
    <row r="41" spans="2:72">
      <c r="W41">
        <f t="shared" si="68"/>
        <v>10.599310355349697</v>
      </c>
      <c r="X41">
        <f t="shared" si="58"/>
        <v>10.599310355349697</v>
      </c>
      <c r="Y41">
        <f t="shared" si="72"/>
        <v>10.171224192945555</v>
      </c>
      <c r="AA41">
        <f t="shared" si="69"/>
        <v>-0.4280861624041421</v>
      </c>
      <c r="AB41">
        <f t="shared" si="54"/>
        <v>-0.4280861624041421</v>
      </c>
      <c r="AC41">
        <v>3</v>
      </c>
      <c r="AN41">
        <f t="shared" si="70"/>
        <v>3.0517578124999987</v>
      </c>
      <c r="AO41">
        <f t="shared" si="71"/>
        <v>9.277895141181175E-2</v>
      </c>
      <c r="AP41">
        <f t="shared" si="71"/>
        <v>9.8316582255021864E-2</v>
      </c>
      <c r="AQ41">
        <f t="shared" si="71"/>
        <v>9.9700989965824383E-2</v>
      </c>
      <c r="AR41">
        <f t="shared" si="71"/>
        <v>0.10143149960432755</v>
      </c>
      <c r="AS41">
        <f t="shared" si="71"/>
        <v>0.1035946366524565</v>
      </c>
      <c r="AT41">
        <f t="shared" si="71"/>
        <v>0.10629855796261768</v>
      </c>
      <c r="AU41">
        <f t="shared" si="71"/>
        <v>0.10967845960031915</v>
      </c>
      <c r="AV41">
        <f t="shared" si="71"/>
        <v>0.11390333664744602</v>
      </c>
      <c r="AW41">
        <f t="shared" si="71"/>
        <v>0.11918443295635459</v>
      </c>
      <c r="AX41">
        <f t="shared" si="71"/>
        <v>0.12578580334249029</v>
      </c>
      <c r="AY41">
        <f t="shared" si="71"/>
        <v>0.13403751632515992</v>
      </c>
      <c r="AZ41">
        <f t="shared" si="71"/>
        <v>0.14435215755349698</v>
      </c>
      <c r="BA41">
        <f t="shared" si="71"/>
        <v>0.15724545908891829</v>
      </c>
      <c r="BB41">
        <f t="shared" si="71"/>
        <v>0.17336208600819489</v>
      </c>
      <c r="BC41">
        <f t="shared" si="71"/>
        <v>0.19350786965729064</v>
      </c>
      <c r="BD41">
        <f t="shared" si="71"/>
        <v>0.21869009921866037</v>
      </c>
      <c r="BE41">
        <f t="shared" si="71"/>
        <v>8.7011718749999994E-2</v>
      </c>
      <c r="BF41">
        <f t="shared" si="71"/>
        <v>9.434576085370297E-2</v>
      </c>
      <c r="BG41">
        <f t="shared" si="71"/>
        <v>9.61792713796287E-2</v>
      </c>
      <c r="BH41">
        <f t="shared" si="71"/>
        <v>9.8471159537035891E-2</v>
      </c>
      <c r="BI41">
        <f t="shared" si="71"/>
        <v>0.10133601973379487</v>
      </c>
      <c r="BJ41">
        <f t="shared" si="71"/>
        <v>0.10491709497974358</v>
      </c>
      <c r="BK41">
        <f t="shared" si="71"/>
        <v>0.10939343903717949</v>
      </c>
      <c r="BL41">
        <f t="shared" si="71"/>
        <v>0.11498886910897434</v>
      </c>
      <c r="BM41">
        <f t="shared" si="71"/>
        <v>0.12198315669871794</v>
      </c>
      <c r="BN41">
        <f t="shared" si="71"/>
        <v>0.13072601618589744</v>
      </c>
      <c r="BO41">
        <f t="shared" si="71"/>
        <v>0.14165459054487178</v>
      </c>
      <c r="BP41">
        <f t="shared" si="71"/>
        <v>0.15531530849358974</v>
      </c>
      <c r="BQ41">
        <f t="shared" si="71"/>
        <v>0.17239120592948712</v>
      </c>
      <c r="BR41">
        <f t="shared" si="71"/>
        <v>0.19373607772435894</v>
      </c>
      <c r="BS41">
        <f t="shared" si="71"/>
        <v>0.22041716746794868</v>
      </c>
      <c r="BT41">
        <f t="shared" si="71"/>
        <v>0.25376852964743579</v>
      </c>
    </row>
    <row r="42" spans="2:72">
      <c r="W42">
        <f t="shared" si="68"/>
        <v>9.886037322978007</v>
      </c>
      <c r="X42">
        <f t="shared" si="58"/>
        <v>9.886037322978007</v>
      </c>
      <c r="Y42">
        <f t="shared" si="72"/>
        <v>9.2113080762974437</v>
      </c>
      <c r="AA42">
        <f t="shared" si="69"/>
        <v>-0.67472924668056322</v>
      </c>
      <c r="AB42">
        <f t="shared" si="54"/>
        <v>-0.67472924668056322</v>
      </c>
      <c r="AC42">
        <v>3</v>
      </c>
      <c r="AN42">
        <f t="shared" si="70"/>
        <v>3.8146972656249987</v>
      </c>
      <c r="AO42">
        <f t="shared" si="71"/>
        <v>0.10302458330889298</v>
      </c>
      <c r="AP42">
        <f t="shared" si="71"/>
        <v>0.10856221415210311</v>
      </c>
      <c r="AQ42">
        <f t="shared" si="71"/>
        <v>0.10994662186290563</v>
      </c>
      <c r="AR42">
        <f t="shared" si="71"/>
        <v>0.11167713150140877</v>
      </c>
      <c r="AS42">
        <f t="shared" si="71"/>
        <v>0.11384026854953774</v>
      </c>
      <c r="AT42">
        <f t="shared" si="71"/>
        <v>0.1165441898596989</v>
      </c>
      <c r="AU42">
        <f t="shared" si="71"/>
        <v>0.1199240914974004</v>
      </c>
      <c r="AV42">
        <f t="shared" si="71"/>
        <v>0.12414896854452727</v>
      </c>
      <c r="AW42">
        <f t="shared" si="71"/>
        <v>0.12943006485343581</v>
      </c>
      <c r="AX42">
        <f t="shared" si="71"/>
        <v>0.13603143523957154</v>
      </c>
      <c r="AY42">
        <f t="shared" si="71"/>
        <v>0.14428314822224114</v>
      </c>
      <c r="AZ42">
        <f t="shared" si="71"/>
        <v>0.15459778945057817</v>
      </c>
      <c r="BA42">
        <f t="shared" si="71"/>
        <v>0.16749109098599951</v>
      </c>
      <c r="BB42">
        <f t="shared" si="71"/>
        <v>0.18360771790527611</v>
      </c>
      <c r="BC42">
        <f t="shared" si="71"/>
        <v>0.20375350155437189</v>
      </c>
      <c r="BD42">
        <f t="shared" si="71"/>
        <v>0.22893573111574161</v>
      </c>
      <c r="BE42">
        <f t="shared" si="71"/>
        <v>9.2097981770833337E-2</v>
      </c>
      <c r="BF42">
        <f t="shared" si="71"/>
        <v>0.10115276397710042</v>
      </c>
      <c r="BG42">
        <f t="shared" si="71"/>
        <v>0.10341645952866717</v>
      </c>
      <c r="BH42">
        <f t="shared" si="71"/>
        <v>0.10624607896812566</v>
      </c>
      <c r="BI42">
        <f t="shared" si="71"/>
        <v>0.10978310326744871</v>
      </c>
      <c r="BJ42">
        <f t="shared" si="71"/>
        <v>0.11420438364160257</v>
      </c>
      <c r="BK42">
        <f t="shared" si="71"/>
        <v>0.11973098410929488</v>
      </c>
      <c r="BL42">
        <f t="shared" si="71"/>
        <v>0.12663923469391025</v>
      </c>
      <c r="BM42">
        <f t="shared" si="71"/>
        <v>0.13527454792467949</v>
      </c>
      <c r="BN42">
        <f t="shared" si="71"/>
        <v>0.14606868946314103</v>
      </c>
      <c r="BO42">
        <f t="shared" si="71"/>
        <v>0.15956136638621796</v>
      </c>
      <c r="BP42">
        <f t="shared" si="71"/>
        <v>0.1764272125400641</v>
      </c>
      <c r="BQ42">
        <f t="shared" si="71"/>
        <v>0.19750952023237175</v>
      </c>
      <c r="BR42">
        <f t="shared" si="71"/>
        <v>0.22386240484775638</v>
      </c>
      <c r="BS42">
        <f t="shared" si="71"/>
        <v>0.25680351061698709</v>
      </c>
      <c r="BT42">
        <f t="shared" si="71"/>
        <v>0.29797989282852561</v>
      </c>
    </row>
    <row r="43" spans="2:72">
      <c r="W43">
        <f t="shared" si="68"/>
        <v>9.1189691636585888</v>
      </c>
      <c r="X43">
        <f t="shared" si="58"/>
        <v>9.1189691636585888</v>
      </c>
      <c r="Y43">
        <f t="shared" si="72"/>
        <v>8.2393189943043552</v>
      </c>
      <c r="AA43">
        <f t="shared" si="69"/>
        <v>-0.87965016935423357</v>
      </c>
      <c r="AB43">
        <f t="shared" si="54"/>
        <v>-0.87965016935423357</v>
      </c>
      <c r="AC43">
        <v>3</v>
      </c>
      <c r="AN43">
        <f t="shared" si="70"/>
        <v>4.7683715820312473</v>
      </c>
      <c r="AO43">
        <f t="shared" si="71"/>
        <v>0.11583162318024451</v>
      </c>
      <c r="AP43">
        <f t="shared" si="71"/>
        <v>0.12136925402345462</v>
      </c>
      <c r="AQ43">
        <f t="shared" si="71"/>
        <v>0.12275366173425716</v>
      </c>
      <c r="AR43">
        <f t="shared" si="71"/>
        <v>0.12448417137276029</v>
      </c>
      <c r="AS43">
        <f t="shared" si="71"/>
        <v>0.12664730842088925</v>
      </c>
      <c r="AT43">
        <f t="shared" si="71"/>
        <v>0.12935122973105043</v>
      </c>
      <c r="AU43">
        <f t="shared" si="71"/>
        <v>0.13273113136875192</v>
      </c>
      <c r="AV43">
        <f t="shared" si="71"/>
        <v>0.13695600841587879</v>
      </c>
      <c r="AW43">
        <f t="shared" si="71"/>
        <v>0.14223710472478732</v>
      </c>
      <c r="AX43">
        <f t="shared" si="71"/>
        <v>0.14883847511092305</v>
      </c>
      <c r="AY43">
        <f t="shared" si="71"/>
        <v>0.15709018809359268</v>
      </c>
      <c r="AZ43">
        <f t="shared" si="71"/>
        <v>0.16740482932192971</v>
      </c>
      <c r="BA43">
        <f t="shared" si="71"/>
        <v>0.18029813085735102</v>
      </c>
      <c r="BB43">
        <f t="shared" si="71"/>
        <v>0.19641475777662762</v>
      </c>
      <c r="BC43">
        <f t="shared" si="71"/>
        <v>0.2165605414257234</v>
      </c>
      <c r="BD43">
        <f t="shared" si="71"/>
        <v>0.2417427709870931</v>
      </c>
      <c r="BE43">
        <f t="shared" si="71"/>
        <v>9.8455810546874981E-2</v>
      </c>
      <c r="BF43">
        <f t="shared" si="71"/>
        <v>0.10966151788134719</v>
      </c>
      <c r="BG43">
        <f t="shared" si="71"/>
        <v>0.11246294471496525</v>
      </c>
      <c r="BH43">
        <f t="shared" si="71"/>
        <v>0.11596472825698784</v>
      </c>
      <c r="BI43">
        <f t="shared" si="71"/>
        <v>0.12034195768451603</v>
      </c>
      <c r="BJ43">
        <f t="shared" si="71"/>
        <v>0.12581349446892626</v>
      </c>
      <c r="BK43">
        <f t="shared" si="71"/>
        <v>0.13265291544943911</v>
      </c>
      <c r="BL43">
        <f t="shared" si="71"/>
        <v>0.14120219167508011</v>
      </c>
      <c r="BM43">
        <f t="shared" si="71"/>
        <v>0.1518887869571314</v>
      </c>
      <c r="BN43">
        <f t="shared" si="71"/>
        <v>0.16524703105969551</v>
      </c>
      <c r="BO43">
        <f t="shared" si="71"/>
        <v>0.18194483618790064</v>
      </c>
      <c r="BP43">
        <f t="shared" si="71"/>
        <v>0.20281709259815703</v>
      </c>
      <c r="BQ43">
        <f t="shared" si="71"/>
        <v>0.22890741311097748</v>
      </c>
      <c r="BR43">
        <f t="shared" si="71"/>
        <v>0.26152031375200319</v>
      </c>
      <c r="BS43">
        <f t="shared" si="71"/>
        <v>0.30228643955328516</v>
      </c>
      <c r="BT43">
        <f t="shared" si="71"/>
        <v>0.35324409680488766</v>
      </c>
    </row>
    <row r="44" spans="2:72">
      <c r="W44">
        <f t="shared" si="68"/>
        <v>8.3127274493154513</v>
      </c>
      <c r="X44">
        <f t="shared" si="58"/>
        <v>8.3127274493154513</v>
      </c>
      <c r="Y44">
        <f t="shared" si="72"/>
        <v>7.2791830418549921</v>
      </c>
      <c r="AA44">
        <f t="shared" si="69"/>
        <v>-1.0335444074604592</v>
      </c>
      <c r="AB44">
        <f t="shared" si="54"/>
        <v>-1.0335444074604592</v>
      </c>
      <c r="AC44">
        <v>3</v>
      </c>
      <c r="AN44">
        <f t="shared" si="70"/>
        <v>5.9604644775390598</v>
      </c>
      <c r="AO44">
        <f t="shared" si="71"/>
        <v>0.13184042301943391</v>
      </c>
      <c r="AP44">
        <f t="shared" si="71"/>
        <v>0.13737805386264401</v>
      </c>
      <c r="AQ44">
        <f t="shared" si="71"/>
        <v>0.13876246157344654</v>
      </c>
      <c r="AR44">
        <f t="shared" si="71"/>
        <v>0.1404929712119497</v>
      </c>
      <c r="AS44">
        <f t="shared" si="71"/>
        <v>0.14265610826007866</v>
      </c>
      <c r="AT44">
        <f t="shared" si="71"/>
        <v>0.14536002957023983</v>
      </c>
      <c r="AU44">
        <f t="shared" si="71"/>
        <v>0.14873993120794132</v>
      </c>
      <c r="AV44">
        <f t="shared" si="71"/>
        <v>0.15296480825506817</v>
      </c>
      <c r="AW44">
        <f t="shared" si="71"/>
        <v>0.15824590456397675</v>
      </c>
      <c r="AX44">
        <f t="shared" si="71"/>
        <v>0.16484727495011242</v>
      </c>
      <c r="AY44">
        <f t="shared" si="71"/>
        <v>0.17309898793278206</v>
      </c>
      <c r="AZ44">
        <f t="shared" si="71"/>
        <v>0.18341362916111914</v>
      </c>
      <c r="BA44">
        <f t="shared" si="71"/>
        <v>0.19630693069654043</v>
      </c>
      <c r="BB44">
        <f t="shared" si="71"/>
        <v>0.21242355761581702</v>
      </c>
      <c r="BC44">
        <f t="shared" ref="AO44:BT50" si="74">1/BC28</f>
        <v>0.23256934126491277</v>
      </c>
      <c r="BD44">
        <f t="shared" si="74"/>
        <v>0.25775157082628253</v>
      </c>
      <c r="BE44">
        <f t="shared" si="74"/>
        <v>0.10640309651692707</v>
      </c>
      <c r="BF44">
        <f t="shared" si="74"/>
        <v>0.12029746026165569</v>
      </c>
      <c r="BG44">
        <f t="shared" si="74"/>
        <v>0.12377105119783784</v>
      </c>
      <c r="BH44">
        <f t="shared" si="74"/>
        <v>0.12811303986806555</v>
      </c>
      <c r="BI44">
        <f t="shared" si="74"/>
        <v>0.13354052570585018</v>
      </c>
      <c r="BJ44">
        <f t="shared" si="74"/>
        <v>0.14032488300308091</v>
      </c>
      <c r="BK44">
        <f t="shared" si="74"/>
        <v>0.14880532962461937</v>
      </c>
      <c r="BL44">
        <f t="shared" si="74"/>
        <v>0.15940588790154245</v>
      </c>
      <c r="BM44">
        <f t="shared" si="74"/>
        <v>0.17265658574769627</v>
      </c>
      <c r="BN44">
        <f t="shared" si="74"/>
        <v>0.1892199580553886</v>
      </c>
      <c r="BO44">
        <f t="shared" si="74"/>
        <v>0.20992417344000402</v>
      </c>
      <c r="BP44">
        <f t="shared" si="74"/>
        <v>0.23580444267077319</v>
      </c>
      <c r="BQ44">
        <f t="shared" si="74"/>
        <v>0.26815477920923469</v>
      </c>
      <c r="BR44">
        <f t="shared" si="74"/>
        <v>0.30859269988231164</v>
      </c>
      <c r="BS44">
        <f t="shared" si="74"/>
        <v>0.35914010072365771</v>
      </c>
      <c r="BT44">
        <f t="shared" si="74"/>
        <v>0.42232435177534039</v>
      </c>
    </row>
    <row r="45" spans="2:72">
      <c r="W45">
        <f t="shared" si="68"/>
        <v>7.4854564185620935</v>
      </c>
      <c r="X45">
        <f t="shared" si="58"/>
        <v>7.4854564185620935</v>
      </c>
      <c r="Y45">
        <f t="shared" si="72"/>
        <v>6.3536820174920816</v>
      </c>
      <c r="AA45">
        <f t="shared" si="69"/>
        <v>-1.1317744010700119</v>
      </c>
      <c r="AB45">
        <f t="shared" si="54"/>
        <v>-1.1317744010700119</v>
      </c>
      <c r="AC45">
        <v>3</v>
      </c>
      <c r="AN45">
        <f t="shared" si="70"/>
        <v>7.4505805969238246</v>
      </c>
      <c r="AO45">
        <f t="shared" si="74"/>
        <v>0.15185142281842068</v>
      </c>
      <c r="AP45">
        <f t="shared" si="74"/>
        <v>0.15738905366163081</v>
      </c>
      <c r="AQ45">
        <f t="shared" si="74"/>
        <v>0.15877346137243334</v>
      </c>
      <c r="AR45">
        <f t="shared" si="74"/>
        <v>0.1605039710109365</v>
      </c>
      <c r="AS45">
        <f t="shared" si="74"/>
        <v>0.16266710805906542</v>
      </c>
      <c r="AT45">
        <f t="shared" si="74"/>
        <v>0.1653710293692266</v>
      </c>
      <c r="AU45">
        <f t="shared" si="74"/>
        <v>0.16875093100692809</v>
      </c>
      <c r="AV45">
        <f t="shared" si="74"/>
        <v>0.17297580805405496</v>
      </c>
      <c r="AW45">
        <f t="shared" si="74"/>
        <v>0.17825690436296351</v>
      </c>
      <c r="AX45">
        <f t="shared" si="74"/>
        <v>0.18485827474909922</v>
      </c>
      <c r="AY45">
        <f t="shared" si="74"/>
        <v>0.19310998773176885</v>
      </c>
      <c r="AZ45">
        <f t="shared" si="74"/>
        <v>0.20342462896010588</v>
      </c>
      <c r="BA45">
        <f t="shared" si="74"/>
        <v>0.21631793049552719</v>
      </c>
      <c r="BB45">
        <f t="shared" si="74"/>
        <v>0.23243455741480384</v>
      </c>
      <c r="BC45">
        <f t="shared" si="74"/>
        <v>0.25258034106389959</v>
      </c>
      <c r="BD45">
        <f t="shared" si="74"/>
        <v>0.27776257062526932</v>
      </c>
      <c r="BE45">
        <f t="shared" si="74"/>
        <v>0.11633720397949217</v>
      </c>
      <c r="BF45">
        <f t="shared" si="74"/>
        <v>0.13359238823704131</v>
      </c>
      <c r="BG45">
        <f t="shared" si="74"/>
        <v>0.13790618430142856</v>
      </c>
      <c r="BH45">
        <f t="shared" si="74"/>
        <v>0.14329842938191267</v>
      </c>
      <c r="BI45">
        <f t="shared" si="74"/>
        <v>0.1500387357325178</v>
      </c>
      <c r="BJ45">
        <f t="shared" si="74"/>
        <v>0.1584641186707742</v>
      </c>
      <c r="BK45">
        <f t="shared" si="74"/>
        <v>0.16899584734359471</v>
      </c>
      <c r="BL45">
        <f t="shared" si="74"/>
        <v>0.18216050818462037</v>
      </c>
      <c r="BM45">
        <f t="shared" si="74"/>
        <v>0.19861633423590239</v>
      </c>
      <c r="BN45">
        <f t="shared" si="74"/>
        <v>0.21918611680000497</v>
      </c>
      <c r="BO45">
        <f t="shared" si="74"/>
        <v>0.24489834500513316</v>
      </c>
      <c r="BP45">
        <f t="shared" si="74"/>
        <v>0.27703863026154341</v>
      </c>
      <c r="BQ45">
        <f t="shared" si="74"/>
        <v>0.31721398683205615</v>
      </c>
      <c r="BR45">
        <f t="shared" si="74"/>
        <v>0.36743318254519719</v>
      </c>
      <c r="BS45">
        <f t="shared" si="74"/>
        <v>0.43020717718662349</v>
      </c>
      <c r="BT45">
        <f t="shared" si="74"/>
        <v>0.5086746704884062</v>
      </c>
    </row>
    <row r="46" spans="2:72">
      <c r="W46">
        <f t="shared" si="68"/>
        <v>6.6572999252809737</v>
      </c>
      <c r="X46">
        <f t="shared" si="58"/>
        <v>6.6572999252809737</v>
      </c>
      <c r="Y46">
        <f t="shared" si="72"/>
        <v>5.4823718786285909</v>
      </c>
      <c r="AA46">
        <f t="shared" si="69"/>
        <v>-1.1749280466523828</v>
      </c>
      <c r="AB46">
        <f t="shared" si="54"/>
        <v>-1.1749280466523828</v>
      </c>
      <c r="AC46">
        <v>3</v>
      </c>
      <c r="AN46">
        <f t="shared" si="70"/>
        <v>9.3132257461547798</v>
      </c>
      <c r="AO46">
        <f t="shared" si="74"/>
        <v>0.17686517256715412</v>
      </c>
      <c r="AP46">
        <f t="shared" si="74"/>
        <v>0.18240280341036422</v>
      </c>
      <c r="AQ46">
        <f t="shared" si="74"/>
        <v>0.18378721112116678</v>
      </c>
      <c r="AR46">
        <f t="shared" si="74"/>
        <v>0.18551772075966994</v>
      </c>
      <c r="AS46">
        <f t="shared" si="74"/>
        <v>0.18768085780779886</v>
      </c>
      <c r="AT46">
        <f t="shared" si="74"/>
        <v>0.19038477911796001</v>
      </c>
      <c r="AU46">
        <f t="shared" si="74"/>
        <v>0.19376468075566153</v>
      </c>
      <c r="AV46">
        <f t="shared" si="74"/>
        <v>0.19798955780278837</v>
      </c>
      <c r="AW46">
        <f t="shared" si="74"/>
        <v>0.2032706541116969</v>
      </c>
      <c r="AX46">
        <f t="shared" si="74"/>
        <v>0.20987202449783263</v>
      </c>
      <c r="AY46">
        <f t="shared" si="74"/>
        <v>0.21812373748050229</v>
      </c>
      <c r="AZ46">
        <f t="shared" si="74"/>
        <v>0.22843837870883935</v>
      </c>
      <c r="BA46">
        <f t="shared" si="74"/>
        <v>0.24133168024426063</v>
      </c>
      <c r="BB46">
        <f t="shared" si="74"/>
        <v>0.25744830716353723</v>
      </c>
      <c r="BC46">
        <f t="shared" si="74"/>
        <v>0.27759409081263303</v>
      </c>
      <c r="BD46">
        <f t="shared" si="74"/>
        <v>0.30277632037400271</v>
      </c>
      <c r="BE46">
        <f t="shared" si="74"/>
        <v>0.12875483830769854</v>
      </c>
      <c r="BF46">
        <f t="shared" si="74"/>
        <v>0.15021104820627329</v>
      </c>
      <c r="BG46">
        <f t="shared" si="74"/>
        <v>0.15557510068091698</v>
      </c>
      <c r="BH46">
        <f t="shared" si="74"/>
        <v>0.16228016627422165</v>
      </c>
      <c r="BI46">
        <f t="shared" si="74"/>
        <v>0.17066149826585239</v>
      </c>
      <c r="BJ46">
        <f t="shared" si="74"/>
        <v>0.18113816325539084</v>
      </c>
      <c r="BK46">
        <f t="shared" si="74"/>
        <v>0.19423399449231393</v>
      </c>
      <c r="BL46">
        <f t="shared" si="74"/>
        <v>0.21060378353846776</v>
      </c>
      <c r="BM46">
        <f t="shared" si="74"/>
        <v>0.23106601984616004</v>
      </c>
      <c r="BN46">
        <f t="shared" si="74"/>
        <v>0.25664381523077545</v>
      </c>
      <c r="BO46">
        <f t="shared" si="74"/>
        <v>0.28861605946154473</v>
      </c>
      <c r="BP46">
        <f t="shared" si="74"/>
        <v>0.32858136475000616</v>
      </c>
      <c r="BQ46">
        <f t="shared" si="74"/>
        <v>0.378537996360583</v>
      </c>
      <c r="BR46">
        <f t="shared" si="74"/>
        <v>0.44098378587380421</v>
      </c>
      <c r="BS46">
        <f t="shared" si="74"/>
        <v>0.51904102276533071</v>
      </c>
      <c r="BT46">
        <f t="shared" si="74"/>
        <v>0.61661256887973859</v>
      </c>
    </row>
    <row r="47" spans="2:72">
      <c r="W47">
        <f t="shared" si="68"/>
        <v>5.8484876803247143</v>
      </c>
      <c r="X47">
        <f t="shared" si="58"/>
        <v>5.8484876803247143</v>
      </c>
      <c r="Y47">
        <f t="shared" si="72"/>
        <v>4.6801144007604272</v>
      </c>
      <c r="AA47">
        <f t="shared" si="69"/>
        <v>-1.1683732795642872</v>
      </c>
      <c r="AB47">
        <f t="shared" si="54"/>
        <v>-1.1683732795642872</v>
      </c>
      <c r="AC47">
        <v>3</v>
      </c>
      <c r="AN47">
        <f t="shared" si="70"/>
        <v>11.641532182693474</v>
      </c>
      <c r="AO47">
        <f t="shared" si="74"/>
        <v>0.2081323597530709</v>
      </c>
      <c r="AP47">
        <f t="shared" si="74"/>
        <v>0.21366999059628106</v>
      </c>
      <c r="AQ47">
        <f t="shared" si="74"/>
        <v>0.21505439830708359</v>
      </c>
      <c r="AR47">
        <f t="shared" si="74"/>
        <v>0.21678490794558675</v>
      </c>
      <c r="AS47">
        <f t="shared" si="74"/>
        <v>0.2189480449937157</v>
      </c>
      <c r="AT47">
        <f t="shared" si="74"/>
        <v>0.22165196630387685</v>
      </c>
      <c r="AU47">
        <f t="shared" si="74"/>
        <v>0.22503186794157837</v>
      </c>
      <c r="AV47">
        <f t="shared" si="74"/>
        <v>0.22925674498870521</v>
      </c>
      <c r="AW47">
        <f t="shared" si="74"/>
        <v>0.23453784129761376</v>
      </c>
      <c r="AX47">
        <f t="shared" si="74"/>
        <v>0.24113921168374944</v>
      </c>
      <c r="AY47">
        <f t="shared" si="74"/>
        <v>0.2493909246664191</v>
      </c>
      <c r="AZ47">
        <f t="shared" si="74"/>
        <v>0.25970556589475613</v>
      </c>
      <c r="BA47">
        <f t="shared" si="74"/>
        <v>0.27259886743017742</v>
      </c>
      <c r="BB47">
        <f t="shared" si="74"/>
        <v>0.28871549434945409</v>
      </c>
      <c r="BC47">
        <f t="shared" si="74"/>
        <v>0.30886127799854984</v>
      </c>
      <c r="BD47">
        <f t="shared" si="74"/>
        <v>0.33404350755991952</v>
      </c>
      <c r="BE47">
        <f t="shared" si="74"/>
        <v>0.14427688121795654</v>
      </c>
      <c r="BF47">
        <f t="shared" si="74"/>
        <v>0.17098437316781334</v>
      </c>
      <c r="BG47">
        <f t="shared" si="74"/>
        <v>0.17766124615527754</v>
      </c>
      <c r="BH47">
        <f t="shared" si="74"/>
        <v>0.18600733738960781</v>
      </c>
      <c r="BI47">
        <f t="shared" si="74"/>
        <v>0.19643995143252063</v>
      </c>
      <c r="BJ47">
        <f t="shared" si="74"/>
        <v>0.20948071898616163</v>
      </c>
      <c r="BK47">
        <f t="shared" si="74"/>
        <v>0.22578167842821295</v>
      </c>
      <c r="BL47">
        <f t="shared" si="74"/>
        <v>0.24615787773077705</v>
      </c>
      <c r="BM47">
        <f t="shared" si="74"/>
        <v>0.27162812685898213</v>
      </c>
      <c r="BN47">
        <f t="shared" si="74"/>
        <v>0.30346593826923857</v>
      </c>
      <c r="BO47">
        <f t="shared" si="74"/>
        <v>0.34326320253205911</v>
      </c>
      <c r="BP47">
        <f t="shared" si="74"/>
        <v>0.39300978286058469</v>
      </c>
      <c r="BQ47">
        <f t="shared" si="74"/>
        <v>0.45519300827124165</v>
      </c>
      <c r="BR47">
        <f t="shared" si="74"/>
        <v>0.53292204003456289</v>
      </c>
      <c r="BS47">
        <f t="shared" si="74"/>
        <v>0.63008332973871461</v>
      </c>
      <c r="BT47">
        <f t="shared" si="74"/>
        <v>0.75153494186890402</v>
      </c>
    </row>
    <row r="48" spans="2:72">
      <c r="W48">
        <f t="shared" si="68"/>
        <v>5.0774042826792689</v>
      </c>
      <c r="X48">
        <f t="shared" si="58"/>
        <v>5.0774042826792689</v>
      </c>
      <c r="Y48">
        <f t="shared" si="72"/>
        <v>3.9564165179476558</v>
      </c>
      <c r="AA48">
        <f t="shared" si="69"/>
        <v>-1.1209877647316131</v>
      </c>
      <c r="AB48">
        <f t="shared" si="54"/>
        <v>-1.1209877647316131</v>
      </c>
      <c r="AC48">
        <v>3</v>
      </c>
      <c r="AN48">
        <f t="shared" si="70"/>
        <v>14.551915228366843</v>
      </c>
      <c r="AO48">
        <f t="shared" si="74"/>
        <v>0.24721634373546697</v>
      </c>
      <c r="AP48">
        <f t="shared" si="74"/>
        <v>0.2527539745786771</v>
      </c>
      <c r="AQ48">
        <f t="shared" si="74"/>
        <v>0.2541383822894796</v>
      </c>
      <c r="AR48">
        <f t="shared" si="74"/>
        <v>0.25586889192798273</v>
      </c>
      <c r="AS48">
        <f t="shared" si="74"/>
        <v>0.25803202897611172</v>
      </c>
      <c r="AT48">
        <f t="shared" si="74"/>
        <v>0.26073595028627294</v>
      </c>
      <c r="AU48">
        <f t="shared" si="74"/>
        <v>0.26411585192397441</v>
      </c>
      <c r="AV48">
        <f t="shared" si="74"/>
        <v>0.26834072897110128</v>
      </c>
      <c r="AW48">
        <f t="shared" si="74"/>
        <v>0.27362182528000978</v>
      </c>
      <c r="AX48">
        <f t="shared" si="74"/>
        <v>0.28022319566614551</v>
      </c>
      <c r="AY48">
        <f t="shared" si="74"/>
        <v>0.28847490864881514</v>
      </c>
      <c r="AZ48">
        <f t="shared" si="74"/>
        <v>0.29878954987715217</v>
      </c>
      <c r="BA48">
        <f t="shared" si="74"/>
        <v>0.31168285141257346</v>
      </c>
      <c r="BB48">
        <f t="shared" si="74"/>
        <v>0.32779947833185002</v>
      </c>
      <c r="BC48">
        <f t="shared" si="74"/>
        <v>0.34794526198094589</v>
      </c>
      <c r="BD48">
        <f t="shared" si="74"/>
        <v>0.37312749154231556</v>
      </c>
      <c r="BE48">
        <f t="shared" si="74"/>
        <v>0.16367943485577896</v>
      </c>
      <c r="BF48">
        <f t="shared" si="74"/>
        <v>0.19695102936973835</v>
      </c>
      <c r="BG48">
        <f t="shared" si="74"/>
        <v>0.20526892799822818</v>
      </c>
      <c r="BH48">
        <f t="shared" si="74"/>
        <v>0.21566630128384048</v>
      </c>
      <c r="BI48">
        <f t="shared" si="74"/>
        <v>0.22866301789085591</v>
      </c>
      <c r="BJ48">
        <f t="shared" si="74"/>
        <v>0.24490891364962511</v>
      </c>
      <c r="BK48">
        <f t="shared" si="74"/>
        <v>0.26521628334808661</v>
      </c>
      <c r="BL48">
        <f t="shared" si="74"/>
        <v>0.29060049547116351</v>
      </c>
      <c r="BM48">
        <f t="shared" si="74"/>
        <v>0.32233076062500965</v>
      </c>
      <c r="BN48">
        <f t="shared" si="74"/>
        <v>0.3619935920673174</v>
      </c>
      <c r="BO48">
        <f t="shared" si="74"/>
        <v>0.41157213137020199</v>
      </c>
      <c r="BP48">
        <f t="shared" si="74"/>
        <v>0.47354530549880774</v>
      </c>
      <c r="BQ48">
        <f t="shared" si="74"/>
        <v>0.55101177315956473</v>
      </c>
      <c r="BR48">
        <f t="shared" si="74"/>
        <v>0.64784485773551126</v>
      </c>
      <c r="BS48">
        <f t="shared" si="74"/>
        <v>0.76888621345544439</v>
      </c>
      <c r="BT48">
        <f t="shared" si="74"/>
        <v>0.92018790810536066</v>
      </c>
    </row>
    <row r="49" spans="23:72">
      <c r="W49">
        <f t="shared" si="68"/>
        <v>4.3590202476362858</v>
      </c>
      <c r="X49">
        <f t="shared" si="58"/>
        <v>4.3590202476362858</v>
      </c>
      <c r="Y49">
        <f t="shared" si="72"/>
        <v>3.3155514280730705</v>
      </c>
      <c r="AA49">
        <f t="shared" si="69"/>
        <v>-1.0434688195632154</v>
      </c>
      <c r="AB49">
        <f t="shared" si="54"/>
        <v>-1.0434688195632154</v>
      </c>
      <c r="AC49">
        <v>3</v>
      </c>
      <c r="AN49">
        <f t="shared" si="70"/>
        <v>18.189894035458554</v>
      </c>
      <c r="AO49">
        <f t="shared" si="74"/>
        <v>0.29607132371346201</v>
      </c>
      <c r="AP49">
        <f t="shared" si="74"/>
        <v>0.30160895455667208</v>
      </c>
      <c r="AQ49">
        <f t="shared" si="74"/>
        <v>0.30299336226747464</v>
      </c>
      <c r="AR49">
        <f t="shared" si="74"/>
        <v>0.30472387190597783</v>
      </c>
      <c r="AS49">
        <f t="shared" si="74"/>
        <v>0.3068870089541067</v>
      </c>
      <c r="AT49">
        <f t="shared" si="74"/>
        <v>0.30959093026426793</v>
      </c>
      <c r="AU49">
        <f t="shared" si="74"/>
        <v>0.31297083190196939</v>
      </c>
      <c r="AV49">
        <f t="shared" si="74"/>
        <v>0.31719570894909627</v>
      </c>
      <c r="AW49">
        <f t="shared" si="74"/>
        <v>0.32247680525800476</v>
      </c>
      <c r="AX49">
        <f t="shared" si="74"/>
        <v>0.32907817564414049</v>
      </c>
      <c r="AY49">
        <f t="shared" si="74"/>
        <v>0.33732988862681013</v>
      </c>
      <c r="AZ49">
        <f t="shared" si="74"/>
        <v>0.34764452985514716</v>
      </c>
      <c r="BA49">
        <f t="shared" si="74"/>
        <v>0.3605378313905685</v>
      </c>
      <c r="BB49">
        <f t="shared" si="74"/>
        <v>0.37665445830984506</v>
      </c>
      <c r="BC49">
        <f t="shared" si="74"/>
        <v>0.39680024195894081</v>
      </c>
      <c r="BD49">
        <f t="shared" si="74"/>
        <v>0.42198247152031049</v>
      </c>
      <c r="BE49">
        <f t="shared" si="74"/>
        <v>0.18793262690305704</v>
      </c>
      <c r="BF49">
        <f t="shared" si="74"/>
        <v>0.2294093496221446</v>
      </c>
      <c r="BG49">
        <f t="shared" si="74"/>
        <v>0.23977853030191651</v>
      </c>
      <c r="BH49">
        <f t="shared" si="74"/>
        <v>0.25274000615163134</v>
      </c>
      <c r="BI49">
        <f t="shared" si="74"/>
        <v>0.26894185096377499</v>
      </c>
      <c r="BJ49">
        <f t="shared" si="74"/>
        <v>0.2891941569789544</v>
      </c>
      <c r="BK49">
        <f t="shared" si="74"/>
        <v>0.31450953949792881</v>
      </c>
      <c r="BL49">
        <f t="shared" si="74"/>
        <v>0.34615376764664668</v>
      </c>
      <c r="BM49">
        <f t="shared" si="74"/>
        <v>0.38570905283254409</v>
      </c>
      <c r="BN49">
        <f t="shared" si="74"/>
        <v>0.43515315931491588</v>
      </c>
      <c r="BO49">
        <f t="shared" si="74"/>
        <v>0.4969582924178807</v>
      </c>
      <c r="BP49">
        <f t="shared" si="74"/>
        <v>0.57421470879658654</v>
      </c>
      <c r="BQ49">
        <f t="shared" si="74"/>
        <v>0.67078522926996875</v>
      </c>
      <c r="BR49">
        <f t="shared" si="74"/>
        <v>0.79149837986169691</v>
      </c>
      <c r="BS49">
        <f t="shared" si="74"/>
        <v>0.94238981810135658</v>
      </c>
      <c r="BT49">
        <f t="shared" si="74"/>
        <v>1.1310041159009314</v>
      </c>
    </row>
    <row r="50" spans="23:72">
      <c r="W50">
        <f t="shared" si="68"/>
        <v>3.7039472047919153</v>
      </c>
      <c r="X50">
        <f t="shared" si="58"/>
        <v>3.7039472047919153</v>
      </c>
      <c r="Y50">
        <f>AP34</f>
        <v>2.757269212977806</v>
      </c>
      <c r="AA50">
        <f t="shared" si="69"/>
        <v>-0.94667799181410928</v>
      </c>
      <c r="AB50">
        <f t="shared" si="54"/>
        <v>-0.94667799181410928</v>
      </c>
      <c r="AC50">
        <v>3</v>
      </c>
      <c r="AN50">
        <f t="shared" si="70"/>
        <v>22.737367544323188</v>
      </c>
      <c r="AO50">
        <f t="shared" si="74"/>
        <v>0.35714004868595578</v>
      </c>
      <c r="AP50">
        <f t="shared" si="74"/>
        <v>0.3626776795291658</v>
      </c>
      <c r="AQ50">
        <f t="shared" si="74"/>
        <v>0.36406208723996836</v>
      </c>
      <c r="AR50">
        <f t="shared" si="74"/>
        <v>0.36579259687847154</v>
      </c>
      <c r="AS50">
        <f t="shared" si="74"/>
        <v>0.36795573392660053</v>
      </c>
      <c r="AT50">
        <f t="shared" si="74"/>
        <v>0.37065965523676164</v>
      </c>
      <c r="AU50">
        <f t="shared" si="74"/>
        <v>0.37403955687446316</v>
      </c>
      <c r="AV50">
        <f t="shared" si="74"/>
        <v>0.37826443392158998</v>
      </c>
      <c r="AW50">
        <f t="shared" si="74"/>
        <v>0.38354553023049853</v>
      </c>
      <c r="AX50">
        <f t="shared" si="74"/>
        <v>0.39014690061663426</v>
      </c>
      <c r="AY50">
        <f t="shared" si="74"/>
        <v>0.3983986135993039</v>
      </c>
      <c r="AZ50">
        <f t="shared" si="74"/>
        <v>0.40871325482764093</v>
      </c>
      <c r="BA50">
        <f t="shared" si="74"/>
        <v>0.42160655636306227</v>
      </c>
      <c r="BB50">
        <f t="shared" si="74"/>
        <v>0.43772318328233883</v>
      </c>
      <c r="BC50">
        <f t="shared" si="74"/>
        <v>0.45786896693143453</v>
      </c>
      <c r="BD50">
        <f t="shared" si="74"/>
        <v>0.48305119649280431</v>
      </c>
      <c r="BE50">
        <f t="shared" si="74"/>
        <v>0.21824911696215457</v>
      </c>
      <c r="BF50">
        <f t="shared" si="74"/>
        <v>0.26998224993765246</v>
      </c>
      <c r="BG50">
        <f t="shared" si="74"/>
        <v>0.2829155331815269</v>
      </c>
      <c r="BH50">
        <f t="shared" si="74"/>
        <v>0.29908213723637</v>
      </c>
      <c r="BI50">
        <f t="shared" si="74"/>
        <v>0.31929039230492384</v>
      </c>
      <c r="BJ50">
        <f t="shared" si="74"/>
        <v>0.34455071114061608</v>
      </c>
      <c r="BK50">
        <f t="shared" si="74"/>
        <v>0.37612610968523152</v>
      </c>
      <c r="BL50">
        <f t="shared" si="74"/>
        <v>0.41559535786600066</v>
      </c>
      <c r="BM50">
        <f t="shared" si="74"/>
        <v>0.46493191809196216</v>
      </c>
      <c r="BN50">
        <f t="shared" si="74"/>
        <v>0.52660261837441413</v>
      </c>
      <c r="BO50">
        <f t="shared" si="74"/>
        <v>0.60369099372747903</v>
      </c>
      <c r="BP50">
        <f t="shared" si="74"/>
        <v>0.70005146291881004</v>
      </c>
      <c r="BQ50">
        <f t="shared" si="74"/>
        <v>0.82050204940797378</v>
      </c>
      <c r="BR50">
        <f t="shared" si="74"/>
        <v>0.97106528251942859</v>
      </c>
      <c r="BS50">
        <f t="shared" si="74"/>
        <v>1.159269323908747</v>
      </c>
      <c r="BT50">
        <f t="shared" si="74"/>
        <v>1.3945243756453951</v>
      </c>
    </row>
    <row r="51" spans="23:72">
      <c r="W51">
        <f>E4*E20</f>
        <v>13.035014676702176</v>
      </c>
      <c r="X51">
        <f t="shared" si="58"/>
        <v>13.035014676702176</v>
      </c>
      <c r="Y51">
        <f>AQ20</f>
        <v>13.860471646007051</v>
      </c>
      <c r="AA51">
        <f t="shared" ref="AA51:AA65" si="75">Z4-E4</f>
        <v>0.82545696930487544</v>
      </c>
      <c r="AB51">
        <f t="shared" si="54"/>
        <v>0.82545696930487544</v>
      </c>
      <c r="AC51">
        <v>3</v>
      </c>
    </row>
    <row r="52" spans="23:72">
      <c r="W52">
        <f t="shared" ref="W52:W65" si="76">E5*E21</f>
        <v>12.644154768302091</v>
      </c>
      <c r="X52">
        <f t="shared" si="58"/>
        <v>12.644154768302091</v>
      </c>
      <c r="Y52">
        <f t="shared" ref="Y52:Y65" si="77">AQ21</f>
        <v>13.244172561037244</v>
      </c>
      <c r="AA52">
        <f t="shared" si="75"/>
        <v>0.60001779273515332</v>
      </c>
      <c r="AB52">
        <f t="shared" si="54"/>
        <v>0.60001779273515332</v>
      </c>
      <c r="AC52">
        <v>3</v>
      </c>
      <c r="AO52">
        <f t="shared" ref="AO52:AO66" si="78">C4*C20</f>
        <v>13.636363636363635</v>
      </c>
      <c r="AP52">
        <f t="shared" ref="AP52:AP66" si="79">D4*D20</f>
        <v>13.151003698459908</v>
      </c>
      <c r="AQ52">
        <f t="shared" ref="AQ52:AQ66" si="80">E4*E20</f>
        <v>13.035014676702176</v>
      </c>
      <c r="AR52">
        <f t="shared" ref="AR52:AR66" si="81">F4*F20</f>
        <v>12.892874207685152</v>
      </c>
      <c r="AS52">
        <f t="shared" ref="AS52:AS66" si="82">G4*G20</f>
        <v>12.719499297808412</v>
      </c>
      <c r="AT52">
        <f t="shared" ref="AT52:AT66" si="83">H4*H20</f>
        <v>12.509229414667967</v>
      </c>
      <c r="AU52">
        <f t="shared" ref="AU52:AU66" si="84">I4*I20</f>
        <v>12.255970479300588</v>
      </c>
      <c r="AV52">
        <f t="shared" ref="AV52:AV66" si="85">J4*J20</f>
        <v>11.953461738212136</v>
      </c>
      <c r="AW52">
        <f t="shared" ref="AW52:AW66" si="86">K4*K20</f>
        <v>11.595697351680682</v>
      </c>
      <c r="AX52">
        <f t="shared" ref="AX52:AX66" si="87">L4*L20</f>
        <v>11.177521511283448</v>
      </c>
      <c r="AY52">
        <f t="shared" ref="AY52:AY66" si="88">M4*M20</f>
        <v>10.695386613544416</v>
      </c>
      <c r="AZ52">
        <f t="shared" ref="AZ52:AZ66" si="89">N4*N20</f>
        <v>10.148215995670094</v>
      </c>
      <c r="BA52">
        <f t="shared" ref="BA52:BA66" si="90">O4*O20</f>
        <v>9.5382508315398162</v>
      </c>
      <c r="BB52">
        <f t="shared" ref="BB52:BB66" si="91">P4*P20</f>
        <v>8.8717015468607823</v>
      </c>
      <c r="BC52">
        <f t="shared" ref="BC52:BC66" si="92">Q4*Q20</f>
        <v>8.1589958158995817</v>
      </c>
      <c r="BD52">
        <f t="shared" ref="BD52:BD66" si="93">R4*R20</f>
        <v>7.414448669201521</v>
      </c>
    </row>
    <row r="53" spans="23:72">
      <c r="W53">
        <f t="shared" si="76"/>
        <v>12.187351754593738</v>
      </c>
      <c r="X53">
        <f t="shared" si="58"/>
        <v>12.187351754593738</v>
      </c>
      <c r="Y53">
        <f t="shared" si="77"/>
        <v>12.546812706704893</v>
      </c>
      <c r="AA53">
        <f t="shared" si="75"/>
        <v>0.3594609521111547</v>
      </c>
      <c r="AB53">
        <f t="shared" si="54"/>
        <v>0.3594609521111547</v>
      </c>
      <c r="AC53">
        <v>3</v>
      </c>
      <c r="AO53">
        <f t="shared" si="78"/>
        <v>13.333333333333332</v>
      </c>
      <c r="AP53">
        <f t="shared" si="79"/>
        <v>12.776231340023458</v>
      </c>
      <c r="AQ53">
        <f t="shared" si="80"/>
        <v>12.644154768302091</v>
      </c>
      <c r="AR53">
        <f t="shared" si="81"/>
        <v>12.482850154113734</v>
      </c>
      <c r="AS53">
        <f t="shared" si="82"/>
        <v>12.286916113876226</v>
      </c>
      <c r="AT53">
        <f t="shared" si="83"/>
        <v>12.050481770855404</v>
      </c>
      <c r="AU53">
        <f t="shared" si="84"/>
        <v>11.767434183444381</v>
      </c>
      <c r="AV53">
        <f t="shared" si="85"/>
        <v>11.431789870204465</v>
      </c>
      <c r="AW53">
        <f t="shared" si="86"/>
        <v>11.038233360978353</v>
      </c>
      <c r="AX53">
        <f t="shared" si="87"/>
        <v>10.582821486579244</v>
      </c>
      <c r="AY53">
        <f t="shared" si="88"/>
        <v>10.063809714518101</v>
      </c>
      <c r="AZ53">
        <f t="shared" si="89"/>
        <v>9.4824987113527381</v>
      </c>
      <c r="BA53">
        <f t="shared" si="90"/>
        <v>8.8439385006122713</v>
      </c>
      <c r="BB53">
        <f t="shared" si="91"/>
        <v>8.1572892700271904</v>
      </c>
      <c r="BC53">
        <f t="shared" si="92"/>
        <v>7.4356530028598655</v>
      </c>
      <c r="BD53">
        <f t="shared" si="93"/>
        <v>6.6952789699570818</v>
      </c>
    </row>
    <row r="54" spans="23:72">
      <c r="W54">
        <f t="shared" si="76"/>
        <v>11.660757711501745</v>
      </c>
      <c r="X54">
        <f t="shared" si="58"/>
        <v>11.660757711501745</v>
      </c>
      <c r="Y54">
        <f t="shared" si="77"/>
        <v>11.772007292045474</v>
      </c>
      <c r="AA54">
        <f t="shared" si="75"/>
        <v>0.11124958054372946</v>
      </c>
      <c r="AB54">
        <f t="shared" si="54"/>
        <v>0.11124958054372946</v>
      </c>
      <c r="AC54">
        <v>3</v>
      </c>
      <c r="AO54">
        <f t="shared" si="78"/>
        <v>12.972972972972974</v>
      </c>
      <c r="AP54">
        <f t="shared" si="79"/>
        <v>12.336770530306541</v>
      </c>
      <c r="AQ54">
        <f t="shared" si="80"/>
        <v>12.187351754593738</v>
      </c>
      <c r="AR54">
        <f t="shared" si="81"/>
        <v>12.00559218454309</v>
      </c>
      <c r="AS54">
        <f t="shared" si="82"/>
        <v>11.785877106295818</v>
      </c>
      <c r="AT54">
        <f t="shared" si="83"/>
        <v>11.522289449694545</v>
      </c>
      <c r="AU54">
        <f t="shared" si="84"/>
        <v>11.20893383600284</v>
      </c>
      <c r="AV54">
        <f t="shared" si="85"/>
        <v>10.840419161273189</v>
      </c>
      <c r="AW54">
        <f t="shared" si="86"/>
        <v>10.412505891609422</v>
      </c>
      <c r="AX54">
        <f t="shared" si="87"/>
        <v>9.9228874605132678</v>
      </c>
      <c r="AY54">
        <f t="shared" si="88"/>
        <v>9.3720216796489169</v>
      </c>
      <c r="AZ54">
        <f t="shared" si="89"/>
        <v>8.7638676970578118</v>
      </c>
      <c r="BA54">
        <f t="shared" si="90"/>
        <v>8.1063385331684348</v>
      </c>
      <c r="BB54">
        <f t="shared" si="91"/>
        <v>7.4112784455318552</v>
      </c>
      <c r="BC54">
        <f t="shared" si="92"/>
        <v>6.6938425230637204</v>
      </c>
      <c r="BD54">
        <f t="shared" si="93"/>
        <v>5.9712918660287091</v>
      </c>
    </row>
    <row r="55" spans="23:72">
      <c r="W55">
        <f t="shared" si="76"/>
        <v>11.063229348725608</v>
      </c>
      <c r="X55">
        <f t="shared" si="58"/>
        <v>11.063229348725608</v>
      </c>
      <c r="Y55">
        <f t="shared" si="77"/>
        <v>10.928426142508197</v>
      </c>
      <c r="AA55">
        <f t="shared" si="75"/>
        <v>-0.13480320621741093</v>
      </c>
      <c r="AB55">
        <f t="shared" si="54"/>
        <v>-0.13480320621741093</v>
      </c>
      <c r="AC55">
        <v>3</v>
      </c>
      <c r="AO55">
        <f t="shared" si="78"/>
        <v>12.549019607843137</v>
      </c>
      <c r="AP55">
        <f t="shared" si="79"/>
        <v>11.828205764190246</v>
      </c>
      <c r="AQ55">
        <f t="shared" si="80"/>
        <v>11.660757711501745</v>
      </c>
      <c r="AR55">
        <f t="shared" si="81"/>
        <v>11.457998770285137</v>
      </c>
      <c r="AS55">
        <f t="shared" si="82"/>
        <v>11.214254912798777</v>
      </c>
      <c r="AT55">
        <f t="shared" si="83"/>
        <v>10.923780497270378</v>
      </c>
      <c r="AU55">
        <f t="shared" si="84"/>
        <v>10.581184898748486</v>
      </c>
      <c r="AV55">
        <f t="shared" si="85"/>
        <v>10.182019620425985</v>
      </c>
      <c r="AW55">
        <f t="shared" si="86"/>
        <v>9.7235068955545625</v>
      </c>
      <c r="AX55">
        <f t="shared" si="87"/>
        <v>9.2053426581408822</v>
      </c>
      <c r="AY55">
        <f t="shared" si="88"/>
        <v>8.6304485100249835</v>
      </c>
      <c r="AZ55">
        <f t="shared" si="89"/>
        <v>8.0054971080141684</v>
      </c>
      <c r="BA55">
        <f t="shared" si="90"/>
        <v>7.3410210136726519</v>
      </c>
      <c r="BB55">
        <f t="shared" si="91"/>
        <v>6.6509630040182905</v>
      </c>
      <c r="BC55">
        <f t="shared" si="92"/>
        <v>5.9516429014259149</v>
      </c>
      <c r="BD55">
        <f t="shared" si="93"/>
        <v>5.2602739726027412</v>
      </c>
    </row>
    <row r="56" spans="23:72">
      <c r="W56">
        <f t="shared" si="76"/>
        <v>10.397250734546587</v>
      </c>
      <c r="X56">
        <f t="shared" si="58"/>
        <v>10.397250734546587</v>
      </c>
      <c r="Y56">
        <f t="shared" si="77"/>
        <v>10.029990678555761</v>
      </c>
      <c r="AA56">
        <f t="shared" si="75"/>
        <v>-0.36726005599082612</v>
      </c>
      <c r="AB56">
        <f t="shared" si="54"/>
        <v>-0.36726005599082612</v>
      </c>
      <c r="AC56">
        <v>3</v>
      </c>
      <c r="AO56">
        <f t="shared" si="78"/>
        <v>12.05651491365777</v>
      </c>
      <c r="AP56">
        <f t="shared" si="79"/>
        <v>11.248573889001689</v>
      </c>
      <c r="AQ56">
        <f t="shared" si="80"/>
        <v>11.063229348725608</v>
      </c>
      <c r="AR56">
        <f t="shared" si="81"/>
        <v>10.839964574182137</v>
      </c>
      <c r="AS56">
        <f t="shared" si="82"/>
        <v>10.573243974598155</v>
      </c>
      <c r="AT56">
        <f t="shared" si="83"/>
        <v>10.257750176315156</v>
      </c>
      <c r="AU56">
        <f t="shared" si="84"/>
        <v>9.8889077160788315</v>
      </c>
      <c r="AV56">
        <f t="shared" si="85"/>
        <v>9.4635513393652708</v>
      </c>
      <c r="AW56">
        <f t="shared" si="86"/>
        <v>8.9806879872720522</v>
      </c>
      <c r="AX56">
        <f t="shared" si="87"/>
        <v>8.4422469323783424</v>
      </c>
      <c r="AY56">
        <f t="shared" si="88"/>
        <v>7.8536599351655196</v>
      </c>
      <c r="AZ56">
        <f t="shared" si="89"/>
        <v>7.2240876087332273</v>
      </c>
      <c r="BA56">
        <f t="shared" si="90"/>
        <v>6.5661367282224452</v>
      </c>
      <c r="BB56">
        <f t="shared" si="91"/>
        <v>5.8950093172322759</v>
      </c>
      <c r="BC56">
        <f t="shared" si="92"/>
        <v>5.2271703961215064</v>
      </c>
      <c r="BD56">
        <f t="shared" si="93"/>
        <v>4.5787663379958738</v>
      </c>
    </row>
    <row r="57" spans="23:72">
      <c r="W57">
        <f t="shared" si="76"/>
        <v>9.6696406409349063</v>
      </c>
      <c r="X57">
        <f t="shared" si="58"/>
        <v>9.6696406409349063</v>
      </c>
      <c r="Y57">
        <f t="shared" si="77"/>
        <v>9.0953226489024601</v>
      </c>
      <c r="AA57">
        <f t="shared" si="75"/>
        <v>-0.57431799203244616</v>
      </c>
      <c r="AB57">
        <f t="shared" si="54"/>
        <v>-0.57431799203244616</v>
      </c>
      <c r="AC57">
        <v>3</v>
      </c>
      <c r="AO57">
        <f t="shared" si="78"/>
        <v>11.49270482603816</v>
      </c>
      <c r="AP57">
        <f t="shared" si="79"/>
        <v>10.599310355349697</v>
      </c>
      <c r="AQ57">
        <f t="shared" si="80"/>
        <v>10.397250734546587</v>
      </c>
      <c r="AR57">
        <f t="shared" si="81"/>
        <v>10.155257688662546</v>
      </c>
      <c r="AS57">
        <f t="shared" si="82"/>
        <v>9.8681594424860446</v>
      </c>
      <c r="AT57">
        <f t="shared" si="83"/>
        <v>9.5313351955948722</v>
      </c>
      <c r="AU57">
        <f t="shared" si="84"/>
        <v>9.1413160496776271</v>
      </c>
      <c r="AV57">
        <f t="shared" si="85"/>
        <v>8.6964939106610863</v>
      </c>
      <c r="AW57">
        <f t="shared" si="86"/>
        <v>8.1978531058174369</v>
      </c>
      <c r="AX57">
        <f t="shared" si="87"/>
        <v>7.6495867400866979</v>
      </c>
      <c r="AY57">
        <f t="shared" si="88"/>
        <v>7.0594252975037257</v>
      </c>
      <c r="AZ57">
        <f t="shared" si="89"/>
        <v>6.4385153639975714</v>
      </c>
      <c r="BA57">
        <f t="shared" si="90"/>
        <v>5.800759932087419</v>
      </c>
      <c r="BB57">
        <f t="shared" si="91"/>
        <v>5.1616612235887516</v>
      </c>
      <c r="BC57">
        <f t="shared" si="92"/>
        <v>4.5368516957528371</v>
      </c>
      <c r="BD57">
        <f t="shared" si="93"/>
        <v>3.9405989442005049</v>
      </c>
    </row>
    <row r="58" spans="23:72">
      <c r="W58">
        <f t="shared" si="76"/>
        <v>8.8918176785649443</v>
      </c>
      <c r="X58">
        <f t="shared" si="58"/>
        <v>8.8918176785649443</v>
      </c>
      <c r="Y58">
        <f t="shared" si="77"/>
        <v>8.1463964974409198</v>
      </c>
      <c r="AA58">
        <f t="shared" si="75"/>
        <v>-0.74542118112402456</v>
      </c>
      <c r="AB58">
        <f t="shared" si="54"/>
        <v>-0.74542118112402456</v>
      </c>
      <c r="AC58">
        <v>3</v>
      </c>
      <c r="AO58">
        <f t="shared" si="78"/>
        <v>10.858001237076964</v>
      </c>
      <c r="AP58">
        <f t="shared" si="79"/>
        <v>9.886037322978007</v>
      </c>
      <c r="AQ58">
        <f t="shared" si="80"/>
        <v>9.6696406409349063</v>
      </c>
      <c r="AR58">
        <f t="shared" si="81"/>
        <v>9.4121120488597505</v>
      </c>
      <c r="AS58">
        <f t="shared" si="82"/>
        <v>9.1088698555354597</v>
      </c>
      <c r="AT58">
        <f t="shared" si="83"/>
        <v>8.7562313119101525</v>
      </c>
      <c r="AU58">
        <f t="shared" si="84"/>
        <v>8.3520569670350575</v>
      </c>
      <c r="AV58">
        <f t="shared" si="85"/>
        <v>7.8964469614572561</v>
      </c>
      <c r="AW58">
        <f t="shared" si="86"/>
        <v>7.3923736234313449</v>
      </c>
      <c r="AX58">
        <f t="shared" si="87"/>
        <v>6.8460941470440178</v>
      </c>
      <c r="AY58">
        <f t="shared" si="88"/>
        <v>6.2671812271869252</v>
      </c>
      <c r="AZ58">
        <f t="shared" si="89"/>
        <v>5.6680598508742763</v>
      </c>
      <c r="BA58">
        <f t="shared" si="90"/>
        <v>5.0630470815963244</v>
      </c>
      <c r="BB58">
        <f t="shared" si="91"/>
        <v>4.4670296501106419</v>
      </c>
      <c r="BC58">
        <f t="shared" si="92"/>
        <v>3.8940277630840603</v>
      </c>
      <c r="BD58">
        <f t="shared" si="93"/>
        <v>3.3559311351771521</v>
      </c>
    </row>
    <row r="59" spans="23:72">
      <c r="W59">
        <f t="shared" si="76"/>
        <v>8.0794336827727378</v>
      </c>
      <c r="X59">
        <f t="shared" si="58"/>
        <v>8.0794336827727378</v>
      </c>
      <c r="Y59">
        <f t="shared" si="77"/>
        <v>7.2065599634141915</v>
      </c>
      <c r="AA59">
        <f t="shared" si="75"/>
        <v>-0.8728737193585463</v>
      </c>
      <c r="AB59">
        <f t="shared" si="54"/>
        <v>-0.8728737193585463</v>
      </c>
      <c r="AC59">
        <v>3</v>
      </c>
      <c r="AO59">
        <f t="shared" si="78"/>
        <v>10.156840865414422</v>
      </c>
      <c r="AP59">
        <f t="shared" si="79"/>
        <v>9.1189691636585888</v>
      </c>
      <c r="AQ59">
        <f t="shared" si="80"/>
        <v>8.8918176785649443</v>
      </c>
      <c r="AR59">
        <f t="shared" si="81"/>
        <v>8.6233117175415082</v>
      </c>
      <c r="AS59">
        <f t="shared" si="82"/>
        <v>8.3096537503699466</v>
      </c>
      <c r="AT59">
        <f t="shared" si="83"/>
        <v>7.9482729910739627</v>
      </c>
      <c r="AU59">
        <f t="shared" si="84"/>
        <v>7.5384698226338784</v>
      </c>
      <c r="AV59">
        <f t="shared" si="85"/>
        <v>7.0820430486029329</v>
      </c>
      <c r="AW59">
        <f t="shared" si="86"/>
        <v>6.583764476848688</v>
      </c>
      <c r="AX59">
        <f t="shared" si="87"/>
        <v>6.0515459405667018</v>
      </c>
      <c r="AY59">
        <f t="shared" si="88"/>
        <v>5.4961713723343371</v>
      </c>
      <c r="AZ59">
        <f t="shared" si="89"/>
        <v>4.9305509076658902</v>
      </c>
      <c r="BA59">
        <f t="shared" si="90"/>
        <v>4.3685784851152292</v>
      </c>
      <c r="BB59">
        <f t="shared" si="91"/>
        <v>3.8237947395103271</v>
      </c>
      <c r="BC59">
        <f t="shared" si="92"/>
        <v>3.3081206073212761</v>
      </c>
      <c r="BD59">
        <f t="shared" si="93"/>
        <v>2.8309036415471769</v>
      </c>
    </row>
    <row r="60" spans="23:72">
      <c r="W60">
        <f t="shared" si="76"/>
        <v>7.2513064230263167</v>
      </c>
      <c r="X60">
        <f t="shared" si="58"/>
        <v>7.2513064230263167</v>
      </c>
      <c r="Y60">
        <f t="shared" si="77"/>
        <v>6.2982817868680829</v>
      </c>
      <c r="AA60">
        <f t="shared" si="75"/>
        <v>-0.95302463615823374</v>
      </c>
      <c r="AB60">
        <f t="shared" si="54"/>
        <v>-0.95302463615823374</v>
      </c>
      <c r="AC60">
        <v>3</v>
      </c>
      <c r="AO60">
        <f t="shared" si="78"/>
        <v>9.3982227278593875</v>
      </c>
      <c r="AP60">
        <f t="shared" si="79"/>
        <v>8.3127274493154513</v>
      </c>
      <c r="AQ60">
        <f t="shared" si="80"/>
        <v>8.0794336827727378</v>
      </c>
      <c r="AR60">
        <f t="shared" si="81"/>
        <v>7.8056066816448073</v>
      </c>
      <c r="AS60">
        <f t="shared" si="82"/>
        <v>7.4883635114834046</v>
      </c>
      <c r="AT60">
        <f t="shared" si="83"/>
        <v>7.1263198557453595</v>
      </c>
      <c r="AU60">
        <f t="shared" si="84"/>
        <v>6.7201894080180384</v>
      </c>
      <c r="AV60">
        <f t="shared" si="85"/>
        <v>6.2732939991379313</v>
      </c>
      <c r="AW60">
        <f t="shared" si="86"/>
        <v>5.7918439407883566</v>
      </c>
      <c r="AX60">
        <f t="shared" si="87"/>
        <v>5.2848547810547517</v>
      </c>
      <c r="AY60">
        <f t="shared" si="88"/>
        <v>4.7636248061055166</v>
      </c>
      <c r="AZ60">
        <f t="shared" si="89"/>
        <v>4.2408022031891308</v>
      </c>
      <c r="BA60">
        <f t="shared" si="90"/>
        <v>3.7291895484723927</v>
      </c>
      <c r="BB60">
        <f t="shared" si="91"/>
        <v>3.2405173563126128</v>
      </c>
      <c r="BC60">
        <f t="shared" si="92"/>
        <v>2.7844286894864334</v>
      </c>
      <c r="BD60">
        <f t="shared" si="93"/>
        <v>2.3678483037889322</v>
      </c>
    </row>
    <row r="61" spans="23:72">
      <c r="W61">
        <f t="shared" si="76"/>
        <v>6.4277637978264286</v>
      </c>
      <c r="X61">
        <f t="shared" si="58"/>
        <v>6.4277637978264286</v>
      </c>
      <c r="Y61">
        <f t="shared" si="77"/>
        <v>5.4410750013542701</v>
      </c>
      <c r="AA61">
        <f t="shared" si="75"/>
        <v>-0.98668879647215846</v>
      </c>
      <c r="AB61">
        <f t="shared" si="54"/>
        <v>-0.98668879647215846</v>
      </c>
      <c r="AC61">
        <v>3</v>
      </c>
      <c r="AO61">
        <f t="shared" si="78"/>
        <v>8.595702542208933</v>
      </c>
      <c r="AP61">
        <f t="shared" si="79"/>
        <v>7.4854564185620935</v>
      </c>
      <c r="AQ61">
        <f t="shared" si="80"/>
        <v>7.2513064230263167</v>
      </c>
      <c r="AR61">
        <f t="shared" si="81"/>
        <v>6.9784435482879159</v>
      </c>
      <c r="AS61">
        <f t="shared" si="82"/>
        <v>6.6649455230198305</v>
      </c>
      <c r="AT61">
        <f t="shared" si="83"/>
        <v>6.3105768573238006</v>
      </c>
      <c r="AU61">
        <f t="shared" si="84"/>
        <v>5.9173051629300994</v>
      </c>
      <c r="AV61">
        <f t="shared" si="85"/>
        <v>5.4896640878191674</v>
      </c>
      <c r="AW61">
        <f t="shared" si="86"/>
        <v>5.0348326276743736</v>
      </c>
      <c r="AX61">
        <f t="shared" si="87"/>
        <v>4.5623327544620169</v>
      </c>
      <c r="AY61">
        <f t="shared" si="88"/>
        <v>4.0833269003064911</v>
      </c>
      <c r="AZ61">
        <f t="shared" si="89"/>
        <v>3.6096049098132332</v>
      </c>
      <c r="BA61">
        <f t="shared" si="90"/>
        <v>3.1524461137000053</v>
      </c>
      <c r="BB61">
        <f t="shared" si="91"/>
        <v>2.7215832633107166</v>
      </c>
      <c r="BC61">
        <f t="shared" si="92"/>
        <v>2.3244614525949689</v>
      </c>
      <c r="BD61">
        <f t="shared" si="93"/>
        <v>1.9658930511319654</v>
      </c>
    </row>
    <row r="62" spans="23:72">
      <c r="W62">
        <f t="shared" si="76"/>
        <v>5.6286895518338929</v>
      </c>
      <c r="X62">
        <f t="shared" si="58"/>
        <v>5.6286895518338929</v>
      </c>
      <c r="Y62">
        <f t="shared" si="77"/>
        <v>4.6499862726456103</v>
      </c>
      <c r="AA62">
        <f t="shared" si="75"/>
        <v>-0.97870327918828259</v>
      </c>
      <c r="AB62">
        <f t="shared" si="54"/>
        <v>-0.97870327918828259</v>
      </c>
      <c r="AC62">
        <v>3</v>
      </c>
      <c r="AO62">
        <f t="shared" si="78"/>
        <v>7.7666984258113727</v>
      </c>
      <c r="AP62">
        <f t="shared" si="79"/>
        <v>6.6572999252809737</v>
      </c>
      <c r="AQ62">
        <f t="shared" si="80"/>
        <v>6.4277637978264286</v>
      </c>
      <c r="AR62">
        <f t="shared" si="81"/>
        <v>6.1621824956119173</v>
      </c>
      <c r="AS62">
        <f t="shared" si="82"/>
        <v>5.8595524483338588</v>
      </c>
      <c r="AT62">
        <f t="shared" si="83"/>
        <v>5.5206477863534316</v>
      </c>
      <c r="AU62">
        <f t="shared" si="84"/>
        <v>5.1484293602352453</v>
      </c>
      <c r="AV62">
        <f t="shared" si="85"/>
        <v>4.7482527768421852</v>
      </c>
      <c r="AW62">
        <f t="shared" si="86"/>
        <v>4.3277674522016847</v>
      </c>
      <c r="AX62">
        <f t="shared" si="87"/>
        <v>3.8964508032301297</v>
      </c>
      <c r="AY62">
        <f t="shared" si="88"/>
        <v>3.4648106618378951</v>
      </c>
      <c r="AZ62">
        <f t="shared" si="89"/>
        <v>3.0433862272159828</v>
      </c>
      <c r="BA62">
        <f t="shared" si="90"/>
        <v>2.6417427302263006</v>
      </c>
      <c r="BB62">
        <f t="shared" si="91"/>
        <v>2.2676570704714498</v>
      </c>
      <c r="BC62">
        <f t="shared" si="92"/>
        <v>1.9266299890367644</v>
      </c>
      <c r="BD62">
        <f t="shared" si="93"/>
        <v>1.6217638927094846</v>
      </c>
    </row>
    <row r="63" spans="23:72">
      <c r="W63">
        <f t="shared" si="76"/>
        <v>4.8716579257852004</v>
      </c>
      <c r="X63">
        <f t="shared" si="58"/>
        <v>4.8716579257852004</v>
      </c>
      <c r="Y63">
        <f t="shared" si="77"/>
        <v>3.934864112186474</v>
      </c>
      <c r="AA63">
        <f t="shared" si="75"/>
        <v>-0.93679381359872638</v>
      </c>
      <c r="AB63">
        <f t="shared" si="54"/>
        <v>-0.93679381359872638</v>
      </c>
      <c r="AC63">
        <v>3</v>
      </c>
      <c r="AO63">
        <f t="shared" si="78"/>
        <v>6.9311173873333018</v>
      </c>
      <c r="AP63">
        <f t="shared" si="79"/>
        <v>5.8484876803247143</v>
      </c>
      <c r="AQ63">
        <f t="shared" si="80"/>
        <v>5.6286895518338929</v>
      </c>
      <c r="AR63">
        <f t="shared" si="81"/>
        <v>5.3761320065854017</v>
      </c>
      <c r="AS63">
        <f t="shared" si="82"/>
        <v>5.0906141683888135</v>
      </c>
      <c r="AT63">
        <f t="shared" si="83"/>
        <v>4.7737090307870309</v>
      </c>
      <c r="AU63">
        <f t="shared" si="84"/>
        <v>4.4290573396456923</v>
      </c>
      <c r="AV63">
        <f t="shared" si="85"/>
        <v>4.0624334643220328</v>
      </c>
      <c r="AW63">
        <f t="shared" si="86"/>
        <v>3.6815038691451782</v>
      </c>
      <c r="AX63">
        <f t="shared" si="87"/>
        <v>3.2952627425117749</v>
      </c>
      <c r="AY63">
        <f t="shared" si="88"/>
        <v>2.9132164258317346</v>
      </c>
      <c r="AZ63">
        <f t="shared" si="89"/>
        <v>2.5444659232687283</v>
      </c>
      <c r="BA63">
        <f t="shared" si="90"/>
        <v>2.1968702985967599</v>
      </c>
      <c r="BB63">
        <f t="shared" si="91"/>
        <v>1.8764470689467909</v>
      </c>
      <c r="BC63">
        <f t="shared" si="92"/>
        <v>1.5870916635973911</v>
      </c>
      <c r="BD63">
        <f t="shared" si="93"/>
        <v>1.3306101210852783</v>
      </c>
    </row>
    <row r="64" spans="23:72">
      <c r="W64">
        <f t="shared" si="76"/>
        <v>4.1705151780722511</v>
      </c>
      <c r="X64">
        <f t="shared" si="58"/>
        <v>4.1705151780722511</v>
      </c>
      <c r="Y64">
        <f t="shared" si="77"/>
        <v>3.3004023339535276</v>
      </c>
      <c r="AA64">
        <f t="shared" si="75"/>
        <v>-0.87011284411872358</v>
      </c>
      <c r="AB64">
        <f t="shared" si="54"/>
        <v>-0.87011284411872358</v>
      </c>
      <c r="AC64">
        <v>3</v>
      </c>
      <c r="AO64">
        <f t="shared" si="78"/>
        <v>6.1095030104491679</v>
      </c>
      <c r="AP64">
        <f t="shared" si="79"/>
        <v>5.0774042826792689</v>
      </c>
      <c r="AQ64">
        <f t="shared" si="80"/>
        <v>4.8716579257852004</v>
      </c>
      <c r="AR64">
        <f t="shared" si="81"/>
        <v>4.636793017949941</v>
      </c>
      <c r="AS64">
        <f t="shared" si="82"/>
        <v>4.3732476253650869</v>
      </c>
      <c r="AT64">
        <f t="shared" si="83"/>
        <v>4.0831506909978517</v>
      </c>
      <c r="AU64">
        <f t="shared" si="84"/>
        <v>3.7705075547248232</v>
      </c>
      <c r="AV64">
        <f t="shared" si="85"/>
        <v>3.441150361353154</v>
      </c>
      <c r="AW64">
        <f t="shared" si="86"/>
        <v>3.1024032520537848</v>
      </c>
      <c r="AX64">
        <f t="shared" si="87"/>
        <v>2.762479839184659</v>
      </c>
      <c r="AY64">
        <f t="shared" si="88"/>
        <v>2.4297077566229026</v>
      </c>
      <c r="AZ64">
        <f t="shared" si="89"/>
        <v>2.1117303632577511</v>
      </c>
      <c r="BA64">
        <f t="shared" si="90"/>
        <v>1.8148432551012208</v>
      </c>
      <c r="BB64">
        <f t="shared" si="91"/>
        <v>1.5435794358164983</v>
      </c>
      <c r="BC64">
        <f t="shared" si="92"/>
        <v>1.3005825602021257</v>
      </c>
      <c r="BD64">
        <f t="shared" si="93"/>
        <v>1.0867345584435792</v>
      </c>
    </row>
    <row r="65" spans="23:74">
      <c r="W65">
        <f t="shared" si="76"/>
        <v>3.5346238813913788</v>
      </c>
      <c r="X65">
        <f t="shared" si="58"/>
        <v>3.5346238813913788</v>
      </c>
      <c r="Y65">
        <f t="shared" si="77"/>
        <v>2.7467842300779282</v>
      </c>
      <c r="AA65">
        <f t="shared" si="75"/>
        <v>-0.78783965131345068</v>
      </c>
      <c r="AB65">
        <f t="shared" si="54"/>
        <v>-0.78783965131345068</v>
      </c>
      <c r="AC65">
        <v>3</v>
      </c>
      <c r="AO65">
        <f t="shared" si="78"/>
        <v>5.321055829841824</v>
      </c>
      <c r="AP65">
        <f t="shared" si="79"/>
        <v>4.3590202476362858</v>
      </c>
      <c r="AQ65">
        <f t="shared" si="80"/>
        <v>4.1705151780722511</v>
      </c>
      <c r="AR65">
        <f t="shared" si="81"/>
        <v>3.9566351810565759</v>
      </c>
      <c r="AS65">
        <f t="shared" si="82"/>
        <v>3.7182758890682828</v>
      </c>
      <c r="AT65">
        <f t="shared" si="83"/>
        <v>3.4578845245229943</v>
      </c>
      <c r="AU65">
        <f t="shared" si="84"/>
        <v>3.1795537953995363</v>
      </c>
      <c r="AV65">
        <f t="shared" si="85"/>
        <v>2.8888895440849245</v>
      </c>
      <c r="AW65">
        <f t="shared" si="86"/>
        <v>2.5926277660746293</v>
      </c>
      <c r="AX65">
        <f t="shared" si="87"/>
        <v>2.2980414564250244</v>
      </c>
      <c r="AY65">
        <f t="shared" si="88"/>
        <v>2.0122412992338665</v>
      </c>
      <c r="AZ65">
        <f t="shared" si="89"/>
        <v>1.7415088549294657</v>
      </c>
      <c r="BA65">
        <f t="shared" si="90"/>
        <v>1.4907901312739451</v>
      </c>
      <c r="BB65">
        <f t="shared" si="91"/>
        <v>1.2634264648459999</v>
      </c>
      <c r="BC65">
        <f t="shared" si="92"/>
        <v>1.0611320079993132</v>
      </c>
      <c r="BD65">
        <f t="shared" si="93"/>
        <v>0.88417008032143485</v>
      </c>
    </row>
    <row r="66" spans="23:74">
      <c r="W66">
        <f>F4*F20</f>
        <v>12.892874207685152</v>
      </c>
      <c r="X66">
        <f t="shared" si="58"/>
        <v>12.892874207685152</v>
      </c>
      <c r="Y66">
        <f>AR20</f>
        <v>13.535806134532285</v>
      </c>
      <c r="AA66">
        <f t="shared" ref="AA66:AA80" si="94">AA4-F4</f>
        <v>0.64293192684713318</v>
      </c>
      <c r="AB66">
        <f t="shared" si="54"/>
        <v>0.64293192684713318</v>
      </c>
      <c r="AC66">
        <v>3</v>
      </c>
      <c r="AO66">
        <f t="shared" si="78"/>
        <v>4.5819200275316794</v>
      </c>
      <c r="AP66">
        <f t="shared" si="79"/>
        <v>3.7039472047919153</v>
      </c>
      <c r="AQ66">
        <f t="shared" si="80"/>
        <v>3.5346238813913788</v>
      </c>
      <c r="AR66">
        <f t="shared" si="81"/>
        <v>3.3435631069122729</v>
      </c>
      <c r="AS66">
        <f t="shared" si="82"/>
        <v>3.1319451637147768</v>
      </c>
      <c r="AT66">
        <f t="shared" si="83"/>
        <v>2.9023303904657611</v>
      </c>
      <c r="AU66">
        <f t="shared" si="84"/>
        <v>2.6586827509445423</v>
      </c>
      <c r="AV66">
        <f t="shared" si="85"/>
        <v>2.4061866454303069</v>
      </c>
      <c r="AW66">
        <f t="shared" si="86"/>
        <v>2.1508525465489829</v>
      </c>
      <c r="AX66">
        <f t="shared" si="87"/>
        <v>1.8989651116565482</v>
      </c>
      <c r="AY66">
        <f t="shared" si="88"/>
        <v>1.6564765921477778</v>
      </c>
      <c r="AZ66">
        <f t="shared" si="89"/>
        <v>1.4284664099273185</v>
      </c>
      <c r="BA66">
        <f t="shared" si="90"/>
        <v>1.2187659990874384</v>
      </c>
      <c r="BB66">
        <f t="shared" si="91"/>
        <v>1.0297968818383665</v>
      </c>
      <c r="BC66">
        <f t="shared" si="92"/>
        <v>0.86261231913587311</v>
      </c>
      <c r="BD66">
        <f t="shared" si="93"/>
        <v>0.71709036963745676</v>
      </c>
    </row>
    <row r="67" spans="23:74" ht="15" thickBot="1">
      <c r="W67">
        <f t="shared" ref="W67:W80" si="95">F5*F21</f>
        <v>12.482850154113734</v>
      </c>
      <c r="X67">
        <f t="shared" si="58"/>
        <v>12.482850154113734</v>
      </c>
      <c r="Y67">
        <f t="shared" ref="Y67:Y80" si="96">AR21</f>
        <v>12.947428273755962</v>
      </c>
      <c r="AA67">
        <f t="shared" si="94"/>
        <v>0.46457811964222806</v>
      </c>
      <c r="AB67">
        <f t="shared" si="54"/>
        <v>0.46457811964222806</v>
      </c>
      <c r="AC67">
        <v>3</v>
      </c>
    </row>
    <row r="68" spans="23:74" ht="15" thickBot="1">
      <c r="W68">
        <f t="shared" si="95"/>
        <v>12.00559218454309</v>
      </c>
      <c r="X68">
        <f t="shared" si="58"/>
        <v>12.00559218454309</v>
      </c>
      <c r="Y68">
        <f t="shared" si="96"/>
        <v>12.280180751805581</v>
      </c>
      <c r="AA68">
        <f t="shared" si="94"/>
        <v>0.27458856726249081</v>
      </c>
      <c r="AB68">
        <f t="shared" si="54"/>
        <v>0.27458856726249081</v>
      </c>
      <c r="AC68">
        <v>3</v>
      </c>
      <c r="AO68" t="s">
        <v>103</v>
      </c>
      <c r="AP68" s="76">
        <f>C3</f>
        <v>0</v>
      </c>
      <c r="AQ68" s="76">
        <f t="shared" ref="AQ68:AV68" si="97">D3</f>
        <v>4.3980465111040035E-2</v>
      </c>
      <c r="AR68" s="76">
        <f t="shared" si="97"/>
        <v>5.4975581388800036E-2</v>
      </c>
      <c r="AS68" s="76">
        <f t="shared" si="97"/>
        <v>6.871947673600004E-2</v>
      </c>
      <c r="AT68" s="76">
        <f t="shared" si="97"/>
        <v>8.589934592000005E-2</v>
      </c>
      <c r="AU68" s="76">
        <f t="shared" si="97"/>
        <v>0.10737418240000006</v>
      </c>
      <c r="AV68" s="76">
        <f t="shared" si="97"/>
        <v>0.13421772800000006</v>
      </c>
      <c r="AW68" s="76">
        <f t="shared" ref="AW68" si="98">J3</f>
        <v>0.16777216000000009</v>
      </c>
      <c r="AX68" s="76">
        <f t="shared" ref="AX68" si="99">K3</f>
        <v>0.2097152000000001</v>
      </c>
      <c r="AY68" s="76">
        <f t="shared" ref="AY68" si="100">L3</f>
        <v>0.2621440000000001</v>
      </c>
      <c r="AZ68" s="76">
        <f t="shared" ref="AZ68" si="101">M3</f>
        <v>0.32768000000000014</v>
      </c>
      <c r="BA68" s="76">
        <f t="shared" ref="BA68" si="102">N3</f>
        <v>0.40960000000000013</v>
      </c>
      <c r="BB68" s="76">
        <f t="shared" ref="BB68" si="103">O3</f>
        <v>0.51200000000000012</v>
      </c>
      <c r="BC68" s="76">
        <f t="shared" ref="BC68" si="104">P3</f>
        <v>0.64000000000000012</v>
      </c>
      <c r="BD68" s="76">
        <f t="shared" ref="BD68" si="105">Q3</f>
        <v>0.8</v>
      </c>
      <c r="BE68" s="76">
        <f t="shared" ref="BE68" si="106">R3</f>
        <v>1</v>
      </c>
      <c r="BF68" s="76">
        <f t="shared" ref="BF68:BU68" si="107">AP68</f>
        <v>0</v>
      </c>
      <c r="BG68" s="76">
        <f t="shared" si="107"/>
        <v>4.3980465111040035E-2</v>
      </c>
      <c r="BH68" s="76">
        <f t="shared" si="107"/>
        <v>5.4975581388800036E-2</v>
      </c>
      <c r="BI68" s="76">
        <f t="shared" si="107"/>
        <v>6.871947673600004E-2</v>
      </c>
      <c r="BJ68" s="76">
        <f t="shared" si="107"/>
        <v>8.589934592000005E-2</v>
      </c>
      <c r="BK68" s="76">
        <f t="shared" si="107"/>
        <v>0.10737418240000006</v>
      </c>
      <c r="BL68" s="76">
        <f t="shared" si="107"/>
        <v>0.13421772800000006</v>
      </c>
      <c r="BM68" s="76">
        <f t="shared" si="107"/>
        <v>0.16777216000000009</v>
      </c>
      <c r="BN68" s="76">
        <f t="shared" si="107"/>
        <v>0.2097152000000001</v>
      </c>
      <c r="BO68" s="76">
        <f t="shared" si="107"/>
        <v>0.2621440000000001</v>
      </c>
      <c r="BP68" s="76">
        <f t="shared" si="107"/>
        <v>0.32768000000000014</v>
      </c>
      <c r="BQ68" s="76">
        <f t="shared" si="107"/>
        <v>0.40960000000000013</v>
      </c>
      <c r="BR68" s="76">
        <f t="shared" si="107"/>
        <v>0.51200000000000012</v>
      </c>
      <c r="BS68" s="76">
        <f t="shared" si="107"/>
        <v>0.64000000000000012</v>
      </c>
      <c r="BT68" s="76">
        <f t="shared" si="107"/>
        <v>0.8</v>
      </c>
      <c r="BU68" s="76">
        <f t="shared" si="107"/>
        <v>1</v>
      </c>
    </row>
    <row r="69" spans="23:74">
      <c r="W69">
        <f t="shared" si="95"/>
        <v>11.457998770285137</v>
      </c>
      <c r="X69">
        <f t="shared" si="58"/>
        <v>11.457998770285137</v>
      </c>
      <c r="Y69">
        <f t="shared" si="96"/>
        <v>11.536980854934214</v>
      </c>
      <c r="AA69">
        <f t="shared" si="94"/>
        <v>7.8982084649076967E-2</v>
      </c>
      <c r="AB69">
        <f t="shared" si="54"/>
        <v>7.8982084649076967E-2</v>
      </c>
      <c r="AC69">
        <v>3</v>
      </c>
      <c r="AN69">
        <v>1</v>
      </c>
      <c r="AO69">
        <f>AN36</f>
        <v>1</v>
      </c>
      <c r="AP69">
        <f t="shared" ref="AP69:BU77" si="108">AO36</f>
        <v>6.5225578463629169E-2</v>
      </c>
      <c r="AQ69">
        <f t="shared" si="108"/>
        <v>7.076320930683927E-2</v>
      </c>
      <c r="AR69">
        <f t="shared" si="108"/>
        <v>7.2147617017641802E-2</v>
      </c>
      <c r="AS69">
        <f t="shared" si="108"/>
        <v>7.387812665614496E-2</v>
      </c>
      <c r="AT69">
        <f t="shared" si="108"/>
        <v>7.6041263704273915E-2</v>
      </c>
      <c r="AU69">
        <f t="shared" si="108"/>
        <v>7.8745185014435087E-2</v>
      </c>
      <c r="AV69">
        <f t="shared" si="108"/>
        <v>8.2125086652136567E-2</v>
      </c>
      <c r="AW69">
        <f t="shared" si="108"/>
        <v>8.6349963699263441E-2</v>
      </c>
      <c r="AX69">
        <f t="shared" si="108"/>
        <v>9.1631060008171991E-2</v>
      </c>
      <c r="AY69">
        <f t="shared" si="108"/>
        <v>9.8232430394307693E-2</v>
      </c>
      <c r="AZ69">
        <f t="shared" si="108"/>
        <v>0.10648414337697731</v>
      </c>
      <c r="BA69">
        <f t="shared" si="108"/>
        <v>0.11679878460531437</v>
      </c>
      <c r="BB69">
        <f t="shared" si="108"/>
        <v>0.12969208614073566</v>
      </c>
      <c r="BC69">
        <f t="shared" si="108"/>
        <v>0.14580871306001225</v>
      </c>
      <c r="BD69">
        <f t="shared" si="108"/>
        <v>0.16595449670910803</v>
      </c>
      <c r="BE69">
        <f t="shared" si="108"/>
        <v>0.19113672627047773</v>
      </c>
      <c r="BF69">
        <f t="shared" si="108"/>
        <v>7.3333333333333348E-2</v>
      </c>
      <c r="BG69">
        <f t="shared" si="108"/>
        <v>7.6039823494012726E-2</v>
      </c>
      <c r="BH69">
        <f t="shared" si="108"/>
        <v>7.6716446034182553E-2</v>
      </c>
      <c r="BI69">
        <f t="shared" si="108"/>
        <v>7.7562224209394875E-2</v>
      </c>
      <c r="BJ69">
        <f t="shared" si="108"/>
        <v>7.8619446928410261E-2</v>
      </c>
      <c r="BK69">
        <f t="shared" si="108"/>
        <v>7.9940975327179503E-2</v>
      </c>
      <c r="BL69">
        <f t="shared" si="108"/>
        <v>8.1592885825641046E-2</v>
      </c>
      <c r="BM69">
        <f t="shared" si="108"/>
        <v>8.3657773948717956E-2</v>
      </c>
      <c r="BN69">
        <f t="shared" si="108"/>
        <v>8.6238884102564112E-2</v>
      </c>
      <c r="BO69">
        <f t="shared" si="108"/>
        <v>8.9465271794871806E-2</v>
      </c>
      <c r="BP69">
        <f t="shared" si="108"/>
        <v>9.3498256410256428E-2</v>
      </c>
      <c r="BQ69">
        <f t="shared" si="108"/>
        <v>9.8539487179487184E-2</v>
      </c>
      <c r="BR69">
        <f t="shared" si="108"/>
        <v>0.10484102564102564</v>
      </c>
      <c r="BS69">
        <f t="shared" si="108"/>
        <v>0.11271794871794873</v>
      </c>
      <c r="BT69">
        <f t="shared" si="108"/>
        <v>0.12256410256410256</v>
      </c>
      <c r="BU69">
        <f t="shared" si="108"/>
        <v>0.13487179487179488</v>
      </c>
      <c r="BV69">
        <v>16</v>
      </c>
    </row>
    <row r="70" spans="23:74">
      <c r="W70">
        <f t="shared" si="95"/>
        <v>10.839964574182137</v>
      </c>
      <c r="X70">
        <f t="shared" si="58"/>
        <v>10.839964574182137</v>
      </c>
      <c r="Y70">
        <f t="shared" si="96"/>
        <v>10.725586565388669</v>
      </c>
      <c r="AA70">
        <f t="shared" si="94"/>
        <v>-0.1143780087934676</v>
      </c>
      <c r="AB70">
        <f t="shared" si="54"/>
        <v>-0.1143780087934676</v>
      </c>
      <c r="AC70">
        <v>3</v>
      </c>
      <c r="AN70">
        <v>2</v>
      </c>
      <c r="AO70">
        <f t="shared" ref="AO70:BD83" si="109">AN37</f>
        <v>1.25</v>
      </c>
      <c r="AP70">
        <f t="shared" si="109"/>
        <v>6.8582867123664737E-2</v>
      </c>
      <c r="AQ70">
        <f t="shared" si="109"/>
        <v>7.4120497966874838E-2</v>
      </c>
      <c r="AR70">
        <f t="shared" si="109"/>
        <v>7.5504905677677384E-2</v>
      </c>
      <c r="AS70">
        <f t="shared" si="109"/>
        <v>7.7235415316180528E-2</v>
      </c>
      <c r="AT70">
        <f t="shared" si="109"/>
        <v>7.9398552364309483E-2</v>
      </c>
      <c r="AU70">
        <f t="shared" si="109"/>
        <v>8.2102473674470669E-2</v>
      </c>
      <c r="AV70">
        <f t="shared" si="109"/>
        <v>8.5482375312172149E-2</v>
      </c>
      <c r="AW70">
        <f t="shared" si="109"/>
        <v>8.9707252359299008E-2</v>
      </c>
      <c r="AX70">
        <f t="shared" si="109"/>
        <v>9.4988348668207573E-2</v>
      </c>
      <c r="AY70">
        <f t="shared" si="109"/>
        <v>0.10158971905434326</v>
      </c>
      <c r="AZ70">
        <f t="shared" si="109"/>
        <v>0.1098414320370129</v>
      </c>
      <c r="BA70">
        <f t="shared" si="109"/>
        <v>0.12015607326534995</v>
      </c>
      <c r="BB70">
        <f t="shared" si="109"/>
        <v>0.13304937480077125</v>
      </c>
      <c r="BC70">
        <f t="shared" si="109"/>
        <v>0.14916600172004782</v>
      </c>
      <c r="BD70">
        <f t="shared" si="109"/>
        <v>0.16931178536914362</v>
      </c>
      <c r="BE70">
        <f t="shared" si="108"/>
        <v>0.19449401493051335</v>
      </c>
      <c r="BF70">
        <f t="shared" si="108"/>
        <v>7.5000000000000011E-2</v>
      </c>
      <c r="BG70">
        <f t="shared" si="108"/>
        <v>7.8270342277487595E-2</v>
      </c>
      <c r="BH70">
        <f t="shared" si="108"/>
        <v>7.9087927846859474E-2</v>
      </c>
      <c r="BI70">
        <f t="shared" si="108"/>
        <v>8.0109909808574381E-2</v>
      </c>
      <c r="BJ70">
        <f t="shared" si="108"/>
        <v>8.1387387260717953E-2</v>
      </c>
      <c r="BK70">
        <f t="shared" si="108"/>
        <v>8.2984234075897445E-2</v>
      </c>
      <c r="BL70">
        <f t="shared" si="108"/>
        <v>8.4980292594871817E-2</v>
      </c>
      <c r="BM70">
        <f t="shared" si="108"/>
        <v>8.7475365743589745E-2</v>
      </c>
      <c r="BN70">
        <f t="shared" si="108"/>
        <v>9.0594207179487185E-2</v>
      </c>
      <c r="BO70">
        <f t="shared" si="108"/>
        <v>9.4492758974358992E-2</v>
      </c>
      <c r="BP70">
        <f t="shared" si="108"/>
        <v>9.9365948717948752E-2</v>
      </c>
      <c r="BQ70">
        <f t="shared" si="108"/>
        <v>0.10545743589743591</v>
      </c>
      <c r="BR70">
        <f t="shared" si="108"/>
        <v>0.11307179487179489</v>
      </c>
      <c r="BS70">
        <f t="shared" si="108"/>
        <v>0.1225897435897436</v>
      </c>
      <c r="BT70">
        <f t="shared" si="108"/>
        <v>0.1344871794871795</v>
      </c>
      <c r="BU70">
        <f t="shared" si="108"/>
        <v>0.14935897435897436</v>
      </c>
      <c r="BV70">
        <v>17</v>
      </c>
    </row>
    <row r="71" spans="23:74">
      <c r="W71">
        <f t="shared" si="95"/>
        <v>10.155257688662546</v>
      </c>
      <c r="X71">
        <f t="shared" si="58"/>
        <v>10.155257688662546</v>
      </c>
      <c r="Y71">
        <f t="shared" si="96"/>
        <v>9.8588703105138276</v>
      </c>
      <c r="AA71">
        <f t="shared" si="94"/>
        <v>-0.29638737814871874</v>
      </c>
      <c r="AB71">
        <f t="shared" si="54"/>
        <v>-0.29638737814871874</v>
      </c>
      <c r="AC71">
        <v>3</v>
      </c>
      <c r="AN71">
        <v>3</v>
      </c>
      <c r="AO71">
        <f t="shared" si="109"/>
        <v>1.5624999999999998</v>
      </c>
      <c r="AP71">
        <f t="shared" si="108"/>
        <v>7.2779477948709204E-2</v>
      </c>
      <c r="AQ71">
        <f t="shared" si="108"/>
        <v>7.8317108791919318E-2</v>
      </c>
      <c r="AR71">
        <f t="shared" si="108"/>
        <v>7.9701516502721836E-2</v>
      </c>
      <c r="AS71">
        <f t="shared" si="108"/>
        <v>8.1432026141224995E-2</v>
      </c>
      <c r="AT71">
        <f t="shared" si="108"/>
        <v>8.3595163189353935E-2</v>
      </c>
      <c r="AU71">
        <f t="shared" si="108"/>
        <v>8.6299084499515136E-2</v>
      </c>
      <c r="AV71">
        <f t="shared" si="108"/>
        <v>8.9678986137216615E-2</v>
      </c>
      <c r="AW71">
        <f t="shared" si="108"/>
        <v>9.3903863184343475E-2</v>
      </c>
      <c r="AX71">
        <f t="shared" si="108"/>
        <v>9.9184959493252026E-2</v>
      </c>
      <c r="AY71">
        <f t="shared" si="108"/>
        <v>0.10578632987938773</v>
      </c>
      <c r="AZ71">
        <f t="shared" si="108"/>
        <v>0.11403804286205736</v>
      </c>
      <c r="BA71">
        <f t="shared" si="108"/>
        <v>0.12435268409039441</v>
      </c>
      <c r="BB71">
        <f t="shared" si="108"/>
        <v>0.13724598562581572</v>
      </c>
      <c r="BC71">
        <f t="shared" si="108"/>
        <v>0.15336261254509231</v>
      </c>
      <c r="BD71">
        <f t="shared" si="108"/>
        <v>0.17350839619418809</v>
      </c>
      <c r="BE71">
        <f t="shared" si="108"/>
        <v>0.19869062575555779</v>
      </c>
      <c r="BF71">
        <f t="shared" si="108"/>
        <v>7.7083333333333323E-2</v>
      </c>
      <c r="BG71">
        <f t="shared" si="108"/>
        <v>8.1058490756831178E-2</v>
      </c>
      <c r="BH71">
        <f t="shared" si="108"/>
        <v>8.2052280112705642E-2</v>
      </c>
      <c r="BI71">
        <f t="shared" si="108"/>
        <v>8.3294516807548721E-2</v>
      </c>
      <c r="BJ71">
        <f t="shared" si="108"/>
        <v>8.4847312676102557E-2</v>
      </c>
      <c r="BK71">
        <f t="shared" si="108"/>
        <v>8.6788307511794879E-2</v>
      </c>
      <c r="BL71">
        <f t="shared" si="108"/>
        <v>8.9214551056410268E-2</v>
      </c>
      <c r="BM71">
        <f t="shared" si="108"/>
        <v>9.2247355487179494E-2</v>
      </c>
      <c r="BN71">
        <f t="shared" si="108"/>
        <v>9.6038361025641034E-2</v>
      </c>
      <c r="BO71">
        <f t="shared" si="108"/>
        <v>0.10077711794871796</v>
      </c>
      <c r="BP71">
        <f t="shared" si="108"/>
        <v>0.10670056410256414</v>
      </c>
      <c r="BQ71">
        <f t="shared" si="108"/>
        <v>0.1141048717948718</v>
      </c>
      <c r="BR71">
        <f t="shared" si="108"/>
        <v>0.12336025641025641</v>
      </c>
      <c r="BS71">
        <f t="shared" si="108"/>
        <v>0.13492948717948716</v>
      </c>
      <c r="BT71">
        <f t="shared" si="108"/>
        <v>0.14939102564102563</v>
      </c>
      <c r="BU71">
        <f t="shared" si="108"/>
        <v>0.16746794871794868</v>
      </c>
      <c r="BV71">
        <v>18</v>
      </c>
    </row>
    <row r="72" spans="23:74">
      <c r="W72">
        <f t="shared" si="95"/>
        <v>9.4121120488597505</v>
      </c>
      <c r="X72">
        <f t="shared" si="58"/>
        <v>9.4121120488597505</v>
      </c>
      <c r="Y72">
        <f t="shared" si="96"/>
        <v>8.9543847209881573</v>
      </c>
      <c r="AA72">
        <f t="shared" si="94"/>
        <v>-0.4577273278715932</v>
      </c>
      <c r="AB72">
        <f t="shared" si="54"/>
        <v>-0.4577273278715932</v>
      </c>
      <c r="AC72">
        <v>3</v>
      </c>
      <c r="AN72">
        <v>4</v>
      </c>
      <c r="AO72">
        <f t="shared" si="109"/>
        <v>1.9531249999999996</v>
      </c>
      <c r="AP72">
        <f t="shared" si="108"/>
        <v>7.8025241480014787E-2</v>
      </c>
      <c r="AQ72">
        <f t="shared" si="108"/>
        <v>8.3562872323224888E-2</v>
      </c>
      <c r="AR72">
        <f t="shared" si="108"/>
        <v>8.4947280034027448E-2</v>
      </c>
      <c r="AS72">
        <f t="shared" si="108"/>
        <v>8.6677789672530592E-2</v>
      </c>
      <c r="AT72">
        <f t="shared" si="108"/>
        <v>8.8840926720659533E-2</v>
      </c>
      <c r="AU72">
        <f t="shared" si="108"/>
        <v>9.1544848030820719E-2</v>
      </c>
      <c r="AV72">
        <f t="shared" si="108"/>
        <v>9.4924749668522213E-2</v>
      </c>
      <c r="AW72">
        <f t="shared" si="108"/>
        <v>9.9149626715649058E-2</v>
      </c>
      <c r="AX72">
        <f t="shared" si="108"/>
        <v>0.10443072302455762</v>
      </c>
      <c r="AY72">
        <f t="shared" si="108"/>
        <v>0.11103209341069331</v>
      </c>
      <c r="AZ72">
        <f t="shared" si="108"/>
        <v>0.11928380639336295</v>
      </c>
      <c r="BA72">
        <f t="shared" si="108"/>
        <v>0.1295984476217</v>
      </c>
      <c r="BB72">
        <f t="shared" si="108"/>
        <v>0.14249174915712132</v>
      </c>
      <c r="BC72">
        <f t="shared" si="108"/>
        <v>0.15860837607639791</v>
      </c>
      <c r="BD72">
        <f t="shared" si="108"/>
        <v>0.17875415972549369</v>
      </c>
      <c r="BE72">
        <f t="shared" si="108"/>
        <v>0.20393638928686339</v>
      </c>
      <c r="BF72">
        <f t="shared" si="108"/>
        <v>7.9687499999999994E-2</v>
      </c>
      <c r="BG72">
        <f t="shared" si="108"/>
        <v>8.4543676356010664E-2</v>
      </c>
      <c r="BH72">
        <f t="shared" si="108"/>
        <v>8.5757720445013327E-2</v>
      </c>
      <c r="BI72">
        <f t="shared" si="108"/>
        <v>8.7275275556266671E-2</v>
      </c>
      <c r="BJ72">
        <f t="shared" si="108"/>
        <v>8.9172219445333337E-2</v>
      </c>
      <c r="BK72">
        <f t="shared" si="108"/>
        <v>9.1543399306666662E-2</v>
      </c>
      <c r="BL72">
        <f t="shared" si="108"/>
        <v>9.4507374133333336E-2</v>
      </c>
      <c r="BM72">
        <f t="shared" si="108"/>
        <v>9.821234266666666E-2</v>
      </c>
      <c r="BN72">
        <f t="shared" si="108"/>
        <v>0.10284355333333332</v>
      </c>
      <c r="BO72">
        <f t="shared" si="108"/>
        <v>0.10863256666666668</v>
      </c>
      <c r="BP72">
        <f t="shared" si="108"/>
        <v>0.11586883333333335</v>
      </c>
      <c r="BQ72">
        <f t="shared" si="108"/>
        <v>0.12491416666666669</v>
      </c>
      <c r="BR72">
        <f t="shared" si="108"/>
        <v>0.13622083333333332</v>
      </c>
      <c r="BS72">
        <f t="shared" si="108"/>
        <v>0.15035416666666665</v>
      </c>
      <c r="BT72">
        <f t="shared" si="108"/>
        <v>0.16802083333333331</v>
      </c>
      <c r="BU72">
        <f t="shared" si="108"/>
        <v>0.1901041666666666</v>
      </c>
      <c r="BV72">
        <v>19</v>
      </c>
    </row>
    <row r="73" spans="23:74">
      <c r="W73">
        <f t="shared" si="95"/>
        <v>8.6233117175415082</v>
      </c>
      <c r="X73">
        <f t="shared" si="58"/>
        <v>8.6233117175415082</v>
      </c>
      <c r="Y73">
        <f t="shared" si="96"/>
        <v>8.0331498291904175</v>
      </c>
      <c r="AA73">
        <f t="shared" si="94"/>
        <v>-0.59016188835109062</v>
      </c>
      <c r="AB73">
        <f t="shared" si="54"/>
        <v>-0.59016188835109062</v>
      </c>
      <c r="AC73">
        <v>3</v>
      </c>
      <c r="AN73">
        <v>5</v>
      </c>
      <c r="AO73">
        <f t="shared" si="109"/>
        <v>2.4414062499999991</v>
      </c>
      <c r="AP73">
        <f t="shared" si="108"/>
        <v>8.4582445894146763E-2</v>
      </c>
      <c r="AQ73">
        <f t="shared" si="108"/>
        <v>9.0120076737356877E-2</v>
      </c>
      <c r="AR73">
        <f t="shared" si="108"/>
        <v>9.1504484448159409E-2</v>
      </c>
      <c r="AS73">
        <f t="shared" si="108"/>
        <v>9.3234994086662568E-2</v>
      </c>
      <c r="AT73">
        <f t="shared" si="108"/>
        <v>9.5398131134791508E-2</v>
      </c>
      <c r="AU73">
        <f t="shared" si="108"/>
        <v>9.8102052444952681E-2</v>
      </c>
      <c r="AV73">
        <f t="shared" si="108"/>
        <v>0.10148195408265417</v>
      </c>
      <c r="AW73">
        <f t="shared" si="108"/>
        <v>0.10570683112978103</v>
      </c>
      <c r="AX73">
        <f t="shared" si="108"/>
        <v>0.1109879274386896</v>
      </c>
      <c r="AY73">
        <f t="shared" si="108"/>
        <v>0.1175892978248253</v>
      </c>
      <c r="AZ73">
        <f t="shared" si="108"/>
        <v>0.12584101080749494</v>
      </c>
      <c r="BA73">
        <f t="shared" si="108"/>
        <v>0.13615565203583196</v>
      </c>
      <c r="BB73">
        <f t="shared" si="108"/>
        <v>0.14904895357125328</v>
      </c>
      <c r="BC73">
        <f t="shared" si="108"/>
        <v>0.1651655804905299</v>
      </c>
      <c r="BD73">
        <f t="shared" si="108"/>
        <v>0.18531136413962568</v>
      </c>
      <c r="BE73">
        <f t="shared" si="108"/>
        <v>0.21049359370099538</v>
      </c>
      <c r="BF73">
        <f t="shared" si="108"/>
        <v>8.2942708333333337E-2</v>
      </c>
      <c r="BG73">
        <f t="shared" si="108"/>
        <v>8.8900158354985034E-2</v>
      </c>
      <c r="BH73">
        <f t="shared" si="108"/>
        <v>9.0389520860397934E-2</v>
      </c>
      <c r="BI73">
        <f t="shared" si="108"/>
        <v>9.2251223992164094E-2</v>
      </c>
      <c r="BJ73">
        <f t="shared" si="108"/>
        <v>9.457835290687179E-2</v>
      </c>
      <c r="BK73">
        <f t="shared" si="108"/>
        <v>9.7487264050256428E-2</v>
      </c>
      <c r="BL73">
        <f t="shared" si="108"/>
        <v>0.10112340297948719</v>
      </c>
      <c r="BM73">
        <f t="shared" si="108"/>
        <v>0.10566857664102565</v>
      </c>
      <c r="BN73">
        <f t="shared" si="108"/>
        <v>0.11135004371794872</v>
      </c>
      <c r="BO73">
        <f t="shared" si="108"/>
        <v>0.11845187756410258</v>
      </c>
      <c r="BP73">
        <f t="shared" si="108"/>
        <v>0.12732916987179488</v>
      </c>
      <c r="BQ73">
        <f t="shared" si="108"/>
        <v>0.13842578525641025</v>
      </c>
      <c r="BR73">
        <f t="shared" si="108"/>
        <v>0.15229655448717946</v>
      </c>
      <c r="BS73">
        <f t="shared" si="108"/>
        <v>0.16963501602564099</v>
      </c>
      <c r="BT73">
        <f t="shared" si="108"/>
        <v>0.19130809294871795</v>
      </c>
      <c r="BU73">
        <f t="shared" si="108"/>
        <v>0.21839943910256404</v>
      </c>
      <c r="BV73">
        <v>20</v>
      </c>
    </row>
    <row r="74" spans="23:74">
      <c r="W74">
        <f t="shared" si="95"/>
        <v>7.8056066816448073</v>
      </c>
      <c r="X74">
        <f t="shared" si="58"/>
        <v>7.8056066816448073</v>
      </c>
      <c r="Y74">
        <f t="shared" si="96"/>
        <v>7.1177938040144779</v>
      </c>
      <c r="AA74">
        <f t="shared" si="94"/>
        <v>-0.68781287763032939</v>
      </c>
      <c r="AB74">
        <f t="shared" si="54"/>
        <v>-0.68781287763032939</v>
      </c>
      <c r="AC74">
        <v>3</v>
      </c>
      <c r="AN74">
        <v>6</v>
      </c>
      <c r="AO74">
        <f t="shared" si="109"/>
        <v>3.0517578124999987</v>
      </c>
      <c r="AP74">
        <f t="shared" si="108"/>
        <v>9.277895141181175E-2</v>
      </c>
      <c r="AQ74">
        <f t="shared" si="108"/>
        <v>9.8316582255021864E-2</v>
      </c>
      <c r="AR74">
        <f t="shared" si="108"/>
        <v>9.9700989965824383E-2</v>
      </c>
      <c r="AS74">
        <f t="shared" si="108"/>
        <v>0.10143149960432755</v>
      </c>
      <c r="AT74">
        <f t="shared" si="108"/>
        <v>0.1035946366524565</v>
      </c>
      <c r="AU74">
        <f t="shared" si="108"/>
        <v>0.10629855796261768</v>
      </c>
      <c r="AV74">
        <f t="shared" si="108"/>
        <v>0.10967845960031915</v>
      </c>
      <c r="AW74">
        <f t="shared" si="108"/>
        <v>0.11390333664744602</v>
      </c>
      <c r="AX74">
        <f t="shared" si="108"/>
        <v>0.11918443295635459</v>
      </c>
      <c r="AY74">
        <f t="shared" si="108"/>
        <v>0.12578580334249029</v>
      </c>
      <c r="AZ74">
        <f t="shared" si="108"/>
        <v>0.13403751632515992</v>
      </c>
      <c r="BA74">
        <f t="shared" si="108"/>
        <v>0.14435215755349698</v>
      </c>
      <c r="BB74">
        <f t="shared" si="108"/>
        <v>0.15724545908891829</v>
      </c>
      <c r="BC74">
        <f t="shared" si="108"/>
        <v>0.17336208600819489</v>
      </c>
      <c r="BD74">
        <f t="shared" si="108"/>
        <v>0.19350786965729064</v>
      </c>
      <c r="BE74">
        <f t="shared" si="108"/>
        <v>0.21869009921866037</v>
      </c>
      <c r="BF74">
        <f t="shared" si="108"/>
        <v>8.7011718749999994E-2</v>
      </c>
      <c r="BG74">
        <f t="shared" si="108"/>
        <v>9.434576085370297E-2</v>
      </c>
      <c r="BH74">
        <f t="shared" si="108"/>
        <v>9.61792713796287E-2</v>
      </c>
      <c r="BI74">
        <f t="shared" si="108"/>
        <v>9.8471159537035891E-2</v>
      </c>
      <c r="BJ74">
        <f t="shared" si="108"/>
        <v>0.10133601973379487</v>
      </c>
      <c r="BK74">
        <f t="shared" si="108"/>
        <v>0.10491709497974358</v>
      </c>
      <c r="BL74">
        <f t="shared" si="108"/>
        <v>0.10939343903717949</v>
      </c>
      <c r="BM74">
        <f t="shared" si="108"/>
        <v>0.11498886910897434</v>
      </c>
      <c r="BN74">
        <f t="shared" si="108"/>
        <v>0.12198315669871794</v>
      </c>
      <c r="BO74">
        <f t="shared" si="108"/>
        <v>0.13072601618589744</v>
      </c>
      <c r="BP74">
        <f t="shared" si="108"/>
        <v>0.14165459054487178</v>
      </c>
      <c r="BQ74">
        <f t="shared" si="108"/>
        <v>0.15531530849358974</v>
      </c>
      <c r="BR74">
        <f t="shared" si="108"/>
        <v>0.17239120592948712</v>
      </c>
      <c r="BS74">
        <f t="shared" si="108"/>
        <v>0.19373607772435894</v>
      </c>
      <c r="BT74">
        <f t="shared" si="108"/>
        <v>0.22041716746794868</v>
      </c>
      <c r="BU74">
        <f t="shared" si="108"/>
        <v>0.25376852964743579</v>
      </c>
      <c r="BV74">
        <v>21</v>
      </c>
    </row>
    <row r="75" spans="23:74">
      <c r="W75">
        <f t="shared" si="95"/>
        <v>6.9784435482879159</v>
      </c>
      <c r="X75">
        <f t="shared" si="58"/>
        <v>6.9784435482879159</v>
      </c>
      <c r="Y75">
        <f t="shared" si="96"/>
        <v>6.2303754461742349</v>
      </c>
      <c r="AA75">
        <f t="shared" si="94"/>
        <v>-0.74806810211368102</v>
      </c>
      <c r="AB75">
        <f t="shared" si="54"/>
        <v>-0.74806810211368102</v>
      </c>
      <c r="AC75">
        <v>3</v>
      </c>
      <c r="AN75">
        <v>7</v>
      </c>
      <c r="AO75">
        <f t="shared" si="109"/>
        <v>3.8146972656249987</v>
      </c>
      <c r="AP75">
        <f t="shared" si="108"/>
        <v>0.10302458330889298</v>
      </c>
      <c r="AQ75">
        <f t="shared" si="108"/>
        <v>0.10856221415210311</v>
      </c>
      <c r="AR75">
        <f t="shared" si="108"/>
        <v>0.10994662186290563</v>
      </c>
      <c r="AS75">
        <f t="shared" si="108"/>
        <v>0.11167713150140877</v>
      </c>
      <c r="AT75">
        <f t="shared" si="108"/>
        <v>0.11384026854953774</v>
      </c>
      <c r="AU75">
        <f t="shared" si="108"/>
        <v>0.1165441898596989</v>
      </c>
      <c r="AV75">
        <f t="shared" si="108"/>
        <v>0.1199240914974004</v>
      </c>
      <c r="AW75">
        <f t="shared" si="108"/>
        <v>0.12414896854452727</v>
      </c>
      <c r="AX75">
        <f t="shared" si="108"/>
        <v>0.12943006485343581</v>
      </c>
      <c r="AY75">
        <f t="shared" si="108"/>
        <v>0.13603143523957154</v>
      </c>
      <c r="AZ75">
        <f t="shared" si="108"/>
        <v>0.14428314822224114</v>
      </c>
      <c r="BA75">
        <f t="shared" si="108"/>
        <v>0.15459778945057817</v>
      </c>
      <c r="BB75">
        <f t="shared" si="108"/>
        <v>0.16749109098599951</v>
      </c>
      <c r="BC75">
        <f t="shared" si="108"/>
        <v>0.18360771790527611</v>
      </c>
      <c r="BD75">
        <f t="shared" si="108"/>
        <v>0.20375350155437189</v>
      </c>
      <c r="BE75">
        <f t="shared" si="108"/>
        <v>0.22893573111574161</v>
      </c>
      <c r="BF75">
        <f t="shared" si="108"/>
        <v>9.2097981770833337E-2</v>
      </c>
      <c r="BG75">
        <f t="shared" si="108"/>
        <v>0.10115276397710042</v>
      </c>
      <c r="BH75">
        <f t="shared" si="108"/>
        <v>0.10341645952866717</v>
      </c>
      <c r="BI75">
        <f t="shared" si="108"/>
        <v>0.10624607896812566</v>
      </c>
      <c r="BJ75">
        <f t="shared" si="108"/>
        <v>0.10978310326744871</v>
      </c>
      <c r="BK75">
        <f t="shared" si="108"/>
        <v>0.11420438364160257</v>
      </c>
      <c r="BL75">
        <f t="shared" si="108"/>
        <v>0.11973098410929488</v>
      </c>
      <c r="BM75">
        <f t="shared" si="108"/>
        <v>0.12663923469391025</v>
      </c>
      <c r="BN75">
        <f t="shared" si="108"/>
        <v>0.13527454792467949</v>
      </c>
      <c r="BO75">
        <f t="shared" si="108"/>
        <v>0.14606868946314103</v>
      </c>
      <c r="BP75">
        <f t="shared" si="108"/>
        <v>0.15956136638621796</v>
      </c>
      <c r="BQ75">
        <f t="shared" si="108"/>
        <v>0.1764272125400641</v>
      </c>
      <c r="BR75">
        <f t="shared" si="108"/>
        <v>0.19750952023237175</v>
      </c>
      <c r="BS75">
        <f t="shared" si="108"/>
        <v>0.22386240484775638</v>
      </c>
      <c r="BT75">
        <f t="shared" si="108"/>
        <v>0.25680351061698709</v>
      </c>
      <c r="BU75">
        <f t="shared" si="108"/>
        <v>0.29797989282852561</v>
      </c>
      <c r="BV75">
        <v>22</v>
      </c>
    </row>
    <row r="76" spans="23:74">
      <c r="W76">
        <f t="shared" si="95"/>
        <v>6.1621824956119173</v>
      </c>
      <c r="X76">
        <f t="shared" si="58"/>
        <v>6.1621824956119173</v>
      </c>
      <c r="Y76">
        <f t="shared" si="96"/>
        <v>5.3903206437915232</v>
      </c>
      <c r="AA76">
        <f t="shared" si="94"/>
        <v>-0.77186185182039413</v>
      </c>
      <c r="AB76">
        <f t="shared" si="54"/>
        <v>-0.77186185182039413</v>
      </c>
      <c r="AC76">
        <v>3</v>
      </c>
      <c r="AN76">
        <v>8</v>
      </c>
      <c r="AO76">
        <f t="shared" si="109"/>
        <v>4.7683715820312473</v>
      </c>
      <c r="AP76">
        <f t="shared" si="108"/>
        <v>0.11583162318024451</v>
      </c>
      <c r="AQ76">
        <f t="shared" si="108"/>
        <v>0.12136925402345462</v>
      </c>
      <c r="AR76">
        <f t="shared" si="108"/>
        <v>0.12275366173425716</v>
      </c>
      <c r="AS76">
        <f t="shared" si="108"/>
        <v>0.12448417137276029</v>
      </c>
      <c r="AT76">
        <f t="shared" si="108"/>
        <v>0.12664730842088925</v>
      </c>
      <c r="AU76">
        <f t="shared" si="108"/>
        <v>0.12935122973105043</v>
      </c>
      <c r="AV76">
        <f t="shared" si="108"/>
        <v>0.13273113136875192</v>
      </c>
      <c r="AW76">
        <f t="shared" si="108"/>
        <v>0.13695600841587879</v>
      </c>
      <c r="AX76">
        <f t="shared" si="108"/>
        <v>0.14223710472478732</v>
      </c>
      <c r="AY76">
        <f t="shared" si="108"/>
        <v>0.14883847511092305</v>
      </c>
      <c r="AZ76">
        <f t="shared" si="108"/>
        <v>0.15709018809359268</v>
      </c>
      <c r="BA76">
        <f t="shared" si="108"/>
        <v>0.16740482932192971</v>
      </c>
      <c r="BB76">
        <f t="shared" si="108"/>
        <v>0.18029813085735102</v>
      </c>
      <c r="BC76">
        <f t="shared" si="108"/>
        <v>0.19641475777662762</v>
      </c>
      <c r="BD76">
        <f t="shared" si="108"/>
        <v>0.2165605414257234</v>
      </c>
      <c r="BE76">
        <f t="shared" si="108"/>
        <v>0.2417427709870931</v>
      </c>
      <c r="BF76">
        <f t="shared" si="108"/>
        <v>9.8455810546874981E-2</v>
      </c>
      <c r="BG76">
        <f t="shared" si="108"/>
        <v>0.10966151788134719</v>
      </c>
      <c r="BH76">
        <f t="shared" si="108"/>
        <v>0.11246294471496525</v>
      </c>
      <c r="BI76">
        <f t="shared" si="108"/>
        <v>0.11596472825698784</v>
      </c>
      <c r="BJ76">
        <f t="shared" si="108"/>
        <v>0.12034195768451603</v>
      </c>
      <c r="BK76">
        <f t="shared" si="108"/>
        <v>0.12581349446892626</v>
      </c>
      <c r="BL76">
        <f t="shared" si="108"/>
        <v>0.13265291544943911</v>
      </c>
      <c r="BM76">
        <f t="shared" si="108"/>
        <v>0.14120219167508011</v>
      </c>
      <c r="BN76">
        <f t="shared" si="108"/>
        <v>0.1518887869571314</v>
      </c>
      <c r="BO76">
        <f t="shared" si="108"/>
        <v>0.16524703105969551</v>
      </c>
      <c r="BP76">
        <f t="shared" si="108"/>
        <v>0.18194483618790064</v>
      </c>
      <c r="BQ76">
        <f t="shared" si="108"/>
        <v>0.20281709259815703</v>
      </c>
      <c r="BR76">
        <f t="shared" si="108"/>
        <v>0.22890741311097748</v>
      </c>
      <c r="BS76">
        <f t="shared" si="108"/>
        <v>0.26152031375200319</v>
      </c>
      <c r="BT76">
        <f t="shared" si="108"/>
        <v>0.30228643955328516</v>
      </c>
      <c r="BU76">
        <f t="shared" si="108"/>
        <v>0.35324409680488766</v>
      </c>
      <c r="BV76">
        <v>23</v>
      </c>
    </row>
    <row r="77" spans="23:74">
      <c r="W77">
        <f t="shared" si="95"/>
        <v>5.3761320065854017</v>
      </c>
      <c r="X77">
        <f t="shared" si="58"/>
        <v>5.3761320065854017</v>
      </c>
      <c r="Y77">
        <f t="shared" si="96"/>
        <v>4.6128672400525277</v>
      </c>
      <c r="AA77">
        <f t="shared" si="94"/>
        <v>-0.76326476653287401</v>
      </c>
      <c r="AB77">
        <f t="shared" si="54"/>
        <v>-0.76326476653287401</v>
      </c>
      <c r="AC77">
        <v>3</v>
      </c>
      <c r="AN77">
        <v>9</v>
      </c>
      <c r="AO77">
        <f t="shared" si="109"/>
        <v>5.9604644775390598</v>
      </c>
      <c r="AP77">
        <f t="shared" si="108"/>
        <v>0.13184042301943391</v>
      </c>
      <c r="AQ77">
        <f t="shared" si="108"/>
        <v>0.13737805386264401</v>
      </c>
      <c r="AR77">
        <f t="shared" si="108"/>
        <v>0.13876246157344654</v>
      </c>
      <c r="AS77">
        <f t="shared" si="108"/>
        <v>0.1404929712119497</v>
      </c>
      <c r="AT77">
        <f t="shared" si="108"/>
        <v>0.14265610826007866</v>
      </c>
      <c r="AU77">
        <f t="shared" si="108"/>
        <v>0.14536002957023983</v>
      </c>
      <c r="AV77">
        <f t="shared" si="108"/>
        <v>0.14873993120794132</v>
      </c>
      <c r="AW77">
        <f t="shared" si="108"/>
        <v>0.15296480825506817</v>
      </c>
      <c r="AX77">
        <f t="shared" si="108"/>
        <v>0.15824590456397675</v>
      </c>
      <c r="AY77">
        <f t="shared" si="108"/>
        <v>0.16484727495011242</v>
      </c>
      <c r="AZ77">
        <f t="shared" si="108"/>
        <v>0.17309898793278206</v>
      </c>
      <c r="BA77">
        <f t="shared" si="108"/>
        <v>0.18341362916111914</v>
      </c>
      <c r="BB77">
        <f t="shared" si="108"/>
        <v>0.19630693069654043</v>
      </c>
      <c r="BC77">
        <f t="shared" si="108"/>
        <v>0.21242355761581702</v>
      </c>
      <c r="BD77">
        <f t="shared" ref="AP77:BU83" si="110">BC44</f>
        <v>0.23256934126491277</v>
      </c>
      <c r="BE77">
        <f t="shared" si="110"/>
        <v>0.25775157082628253</v>
      </c>
      <c r="BF77">
        <f t="shared" si="110"/>
        <v>0.10640309651692707</v>
      </c>
      <c r="BG77">
        <f t="shared" si="110"/>
        <v>0.12029746026165569</v>
      </c>
      <c r="BH77">
        <f t="shared" si="110"/>
        <v>0.12377105119783784</v>
      </c>
      <c r="BI77">
        <f t="shared" si="110"/>
        <v>0.12811303986806555</v>
      </c>
      <c r="BJ77">
        <f t="shared" si="110"/>
        <v>0.13354052570585018</v>
      </c>
      <c r="BK77">
        <f t="shared" si="110"/>
        <v>0.14032488300308091</v>
      </c>
      <c r="BL77">
        <f t="shared" si="110"/>
        <v>0.14880532962461937</v>
      </c>
      <c r="BM77">
        <f t="shared" si="110"/>
        <v>0.15940588790154245</v>
      </c>
      <c r="BN77">
        <f t="shared" si="110"/>
        <v>0.17265658574769627</v>
      </c>
      <c r="BO77">
        <f t="shared" si="110"/>
        <v>0.1892199580553886</v>
      </c>
      <c r="BP77">
        <f t="shared" si="110"/>
        <v>0.20992417344000402</v>
      </c>
      <c r="BQ77">
        <f t="shared" si="110"/>
        <v>0.23580444267077319</v>
      </c>
      <c r="BR77">
        <f t="shared" si="110"/>
        <v>0.26815477920923469</v>
      </c>
      <c r="BS77">
        <f t="shared" si="110"/>
        <v>0.30859269988231164</v>
      </c>
      <c r="BT77">
        <f t="shared" si="110"/>
        <v>0.35914010072365771</v>
      </c>
      <c r="BU77">
        <f t="shared" si="110"/>
        <v>0.42232435177534039</v>
      </c>
      <c r="BV77">
        <v>24</v>
      </c>
    </row>
    <row r="78" spans="23:74">
      <c r="W78">
        <f t="shared" si="95"/>
        <v>4.636793017949941</v>
      </c>
      <c r="X78">
        <f t="shared" si="58"/>
        <v>4.636793017949941</v>
      </c>
      <c r="Y78">
        <f t="shared" si="96"/>
        <v>3.908251575503995</v>
      </c>
      <c r="AA78">
        <f t="shared" si="94"/>
        <v>-0.72854144244594599</v>
      </c>
      <c r="AB78">
        <f t="shared" si="54"/>
        <v>-0.72854144244594599</v>
      </c>
      <c r="AC78">
        <v>3</v>
      </c>
      <c r="AN78">
        <v>10</v>
      </c>
      <c r="AO78">
        <f t="shared" si="109"/>
        <v>7.4505805969238246</v>
      </c>
      <c r="AP78">
        <f t="shared" si="110"/>
        <v>0.15185142281842068</v>
      </c>
      <c r="AQ78">
        <f t="shared" si="110"/>
        <v>0.15738905366163081</v>
      </c>
      <c r="AR78">
        <f t="shared" si="110"/>
        <v>0.15877346137243334</v>
      </c>
      <c r="AS78">
        <f t="shared" si="110"/>
        <v>0.1605039710109365</v>
      </c>
      <c r="AT78">
        <f t="shared" si="110"/>
        <v>0.16266710805906542</v>
      </c>
      <c r="AU78">
        <f t="shared" si="110"/>
        <v>0.1653710293692266</v>
      </c>
      <c r="AV78">
        <f t="shared" si="110"/>
        <v>0.16875093100692809</v>
      </c>
      <c r="AW78">
        <f t="shared" si="110"/>
        <v>0.17297580805405496</v>
      </c>
      <c r="AX78">
        <f t="shared" si="110"/>
        <v>0.17825690436296351</v>
      </c>
      <c r="AY78">
        <f t="shared" si="110"/>
        <v>0.18485827474909922</v>
      </c>
      <c r="AZ78">
        <f t="shared" si="110"/>
        <v>0.19310998773176885</v>
      </c>
      <c r="BA78">
        <f t="shared" si="110"/>
        <v>0.20342462896010588</v>
      </c>
      <c r="BB78">
        <f t="shared" si="110"/>
        <v>0.21631793049552719</v>
      </c>
      <c r="BC78">
        <f t="shared" si="110"/>
        <v>0.23243455741480384</v>
      </c>
      <c r="BD78">
        <f t="shared" si="110"/>
        <v>0.25258034106389959</v>
      </c>
      <c r="BE78">
        <f t="shared" si="110"/>
        <v>0.27776257062526932</v>
      </c>
      <c r="BF78">
        <f t="shared" si="110"/>
        <v>0.11633720397949217</v>
      </c>
      <c r="BG78">
        <f t="shared" si="110"/>
        <v>0.13359238823704131</v>
      </c>
      <c r="BH78">
        <f t="shared" si="110"/>
        <v>0.13790618430142856</v>
      </c>
      <c r="BI78">
        <f t="shared" si="110"/>
        <v>0.14329842938191267</v>
      </c>
      <c r="BJ78">
        <f t="shared" si="110"/>
        <v>0.1500387357325178</v>
      </c>
      <c r="BK78">
        <f t="shared" si="110"/>
        <v>0.1584641186707742</v>
      </c>
      <c r="BL78">
        <f t="shared" si="110"/>
        <v>0.16899584734359471</v>
      </c>
      <c r="BM78">
        <f t="shared" si="110"/>
        <v>0.18216050818462037</v>
      </c>
      <c r="BN78">
        <f t="shared" si="110"/>
        <v>0.19861633423590239</v>
      </c>
      <c r="BO78">
        <f t="shared" si="110"/>
        <v>0.21918611680000497</v>
      </c>
      <c r="BP78">
        <f t="shared" si="110"/>
        <v>0.24489834500513316</v>
      </c>
      <c r="BQ78">
        <f t="shared" si="110"/>
        <v>0.27703863026154341</v>
      </c>
      <c r="BR78">
        <f t="shared" si="110"/>
        <v>0.31721398683205615</v>
      </c>
      <c r="BS78">
        <f t="shared" si="110"/>
        <v>0.36743318254519719</v>
      </c>
      <c r="BT78">
        <f t="shared" si="110"/>
        <v>0.43020717718662349</v>
      </c>
      <c r="BU78">
        <f t="shared" si="110"/>
        <v>0.5086746704884062</v>
      </c>
      <c r="BV78">
        <v>25</v>
      </c>
    </row>
    <row r="79" spans="23:74">
      <c r="W79">
        <f t="shared" si="95"/>
        <v>3.9566351810565759</v>
      </c>
      <c r="X79">
        <f t="shared" si="58"/>
        <v>3.9566351810565759</v>
      </c>
      <c r="Y79">
        <f t="shared" si="96"/>
        <v>3.2816595357141853</v>
      </c>
      <c r="AA79">
        <f t="shared" si="94"/>
        <v>-0.67497564534239052</v>
      </c>
      <c r="AB79">
        <f t="shared" si="54"/>
        <v>-0.67497564534239052</v>
      </c>
      <c r="AC79">
        <v>3</v>
      </c>
      <c r="AN79">
        <v>11</v>
      </c>
      <c r="AO79">
        <f t="shared" si="109"/>
        <v>9.3132257461547798</v>
      </c>
      <c r="AP79">
        <f t="shared" si="110"/>
        <v>0.17686517256715412</v>
      </c>
      <c r="AQ79">
        <f t="shared" si="110"/>
        <v>0.18240280341036422</v>
      </c>
      <c r="AR79">
        <f t="shared" si="110"/>
        <v>0.18378721112116678</v>
      </c>
      <c r="AS79">
        <f t="shared" si="110"/>
        <v>0.18551772075966994</v>
      </c>
      <c r="AT79">
        <f t="shared" si="110"/>
        <v>0.18768085780779886</v>
      </c>
      <c r="AU79">
        <f t="shared" si="110"/>
        <v>0.19038477911796001</v>
      </c>
      <c r="AV79">
        <f t="shared" si="110"/>
        <v>0.19376468075566153</v>
      </c>
      <c r="AW79">
        <f t="shared" si="110"/>
        <v>0.19798955780278837</v>
      </c>
      <c r="AX79">
        <f t="shared" si="110"/>
        <v>0.2032706541116969</v>
      </c>
      <c r="AY79">
        <f t="shared" si="110"/>
        <v>0.20987202449783263</v>
      </c>
      <c r="AZ79">
        <f t="shared" si="110"/>
        <v>0.21812373748050229</v>
      </c>
      <c r="BA79">
        <f t="shared" si="110"/>
        <v>0.22843837870883935</v>
      </c>
      <c r="BB79">
        <f t="shared" si="110"/>
        <v>0.24133168024426063</v>
      </c>
      <c r="BC79">
        <f t="shared" si="110"/>
        <v>0.25744830716353723</v>
      </c>
      <c r="BD79">
        <f t="shared" si="110"/>
        <v>0.27759409081263303</v>
      </c>
      <c r="BE79">
        <f t="shared" si="110"/>
        <v>0.30277632037400271</v>
      </c>
      <c r="BF79">
        <f t="shared" si="110"/>
        <v>0.12875483830769854</v>
      </c>
      <c r="BG79">
        <f t="shared" si="110"/>
        <v>0.15021104820627329</v>
      </c>
      <c r="BH79">
        <f t="shared" si="110"/>
        <v>0.15557510068091698</v>
      </c>
      <c r="BI79">
        <f t="shared" si="110"/>
        <v>0.16228016627422165</v>
      </c>
      <c r="BJ79">
        <f t="shared" si="110"/>
        <v>0.17066149826585239</v>
      </c>
      <c r="BK79">
        <f t="shared" si="110"/>
        <v>0.18113816325539084</v>
      </c>
      <c r="BL79">
        <f t="shared" si="110"/>
        <v>0.19423399449231393</v>
      </c>
      <c r="BM79">
        <f t="shared" si="110"/>
        <v>0.21060378353846776</v>
      </c>
      <c r="BN79">
        <f t="shared" si="110"/>
        <v>0.23106601984616004</v>
      </c>
      <c r="BO79">
        <f t="shared" si="110"/>
        <v>0.25664381523077545</v>
      </c>
      <c r="BP79">
        <f t="shared" si="110"/>
        <v>0.28861605946154473</v>
      </c>
      <c r="BQ79">
        <f t="shared" si="110"/>
        <v>0.32858136475000616</v>
      </c>
      <c r="BR79">
        <f t="shared" si="110"/>
        <v>0.378537996360583</v>
      </c>
      <c r="BS79">
        <f t="shared" si="110"/>
        <v>0.44098378587380421</v>
      </c>
      <c r="BT79">
        <f t="shared" si="110"/>
        <v>0.51904102276533071</v>
      </c>
      <c r="BU79">
        <f t="shared" si="110"/>
        <v>0.61661256887973859</v>
      </c>
      <c r="BV79">
        <v>26</v>
      </c>
    </row>
    <row r="80" spans="23:74">
      <c r="W80">
        <f t="shared" si="95"/>
        <v>3.3435631069122729</v>
      </c>
      <c r="X80">
        <f t="shared" si="58"/>
        <v>3.3435631069122729</v>
      </c>
      <c r="Y80">
        <f t="shared" si="96"/>
        <v>2.7337896079188098</v>
      </c>
      <c r="AA80">
        <f t="shared" si="94"/>
        <v>-0.60977349899346311</v>
      </c>
      <c r="AB80">
        <f t="shared" si="54"/>
        <v>-0.60977349899346311</v>
      </c>
      <c r="AC80">
        <v>3</v>
      </c>
      <c r="AN80">
        <v>12</v>
      </c>
      <c r="AO80">
        <f t="shared" si="109"/>
        <v>11.641532182693474</v>
      </c>
      <c r="AP80">
        <f t="shared" si="110"/>
        <v>0.2081323597530709</v>
      </c>
      <c r="AQ80">
        <f t="shared" si="110"/>
        <v>0.21366999059628106</v>
      </c>
      <c r="AR80">
        <f t="shared" si="110"/>
        <v>0.21505439830708359</v>
      </c>
      <c r="AS80">
        <f t="shared" si="110"/>
        <v>0.21678490794558675</v>
      </c>
      <c r="AT80">
        <f t="shared" si="110"/>
        <v>0.2189480449937157</v>
      </c>
      <c r="AU80">
        <f t="shared" si="110"/>
        <v>0.22165196630387685</v>
      </c>
      <c r="AV80">
        <f t="shared" si="110"/>
        <v>0.22503186794157837</v>
      </c>
      <c r="AW80">
        <f t="shared" si="110"/>
        <v>0.22925674498870521</v>
      </c>
      <c r="AX80">
        <f t="shared" si="110"/>
        <v>0.23453784129761376</v>
      </c>
      <c r="AY80">
        <f t="shared" si="110"/>
        <v>0.24113921168374944</v>
      </c>
      <c r="AZ80">
        <f t="shared" si="110"/>
        <v>0.2493909246664191</v>
      </c>
      <c r="BA80">
        <f t="shared" si="110"/>
        <v>0.25970556589475613</v>
      </c>
      <c r="BB80">
        <f t="shared" si="110"/>
        <v>0.27259886743017742</v>
      </c>
      <c r="BC80">
        <f t="shared" si="110"/>
        <v>0.28871549434945409</v>
      </c>
      <c r="BD80">
        <f t="shared" si="110"/>
        <v>0.30886127799854984</v>
      </c>
      <c r="BE80">
        <f t="shared" si="110"/>
        <v>0.33404350755991952</v>
      </c>
      <c r="BF80">
        <f t="shared" si="110"/>
        <v>0.14427688121795654</v>
      </c>
      <c r="BG80">
        <f t="shared" si="110"/>
        <v>0.17098437316781334</v>
      </c>
      <c r="BH80">
        <f t="shared" si="110"/>
        <v>0.17766124615527754</v>
      </c>
      <c r="BI80">
        <f t="shared" si="110"/>
        <v>0.18600733738960781</v>
      </c>
      <c r="BJ80">
        <f t="shared" si="110"/>
        <v>0.19643995143252063</v>
      </c>
      <c r="BK80">
        <f t="shared" si="110"/>
        <v>0.20948071898616163</v>
      </c>
      <c r="BL80">
        <f t="shared" si="110"/>
        <v>0.22578167842821295</v>
      </c>
      <c r="BM80">
        <f t="shared" si="110"/>
        <v>0.24615787773077705</v>
      </c>
      <c r="BN80">
        <f t="shared" si="110"/>
        <v>0.27162812685898213</v>
      </c>
      <c r="BO80">
        <f t="shared" si="110"/>
        <v>0.30346593826923857</v>
      </c>
      <c r="BP80">
        <f t="shared" si="110"/>
        <v>0.34326320253205911</v>
      </c>
      <c r="BQ80">
        <f t="shared" si="110"/>
        <v>0.39300978286058469</v>
      </c>
      <c r="BR80">
        <f t="shared" si="110"/>
        <v>0.45519300827124165</v>
      </c>
      <c r="BS80">
        <f t="shared" si="110"/>
        <v>0.53292204003456289</v>
      </c>
      <c r="BT80">
        <f t="shared" si="110"/>
        <v>0.63008332973871461</v>
      </c>
      <c r="BU80">
        <f t="shared" si="110"/>
        <v>0.75153494186890402</v>
      </c>
      <c r="BV80">
        <v>27</v>
      </c>
    </row>
    <row r="81" spans="23:74">
      <c r="W81">
        <f>G4*G20</f>
        <v>12.719499297808412</v>
      </c>
      <c r="X81">
        <f t="shared" si="58"/>
        <v>12.719499297808412</v>
      </c>
      <c r="Y81">
        <f>AS20</f>
        <v>13.150754620399541</v>
      </c>
      <c r="AA81">
        <f t="shared" ref="AA81:AA95" si="111">AB4-G4</f>
        <v>0.43125532259112909</v>
      </c>
      <c r="AB81">
        <f t="shared" si="54"/>
        <v>0.43125532259112909</v>
      </c>
      <c r="AC81">
        <v>3</v>
      </c>
      <c r="AN81">
        <v>13</v>
      </c>
      <c r="AO81">
        <f t="shared" si="109"/>
        <v>14.551915228366843</v>
      </c>
      <c r="AP81">
        <f t="shared" si="110"/>
        <v>0.24721634373546697</v>
      </c>
      <c r="AQ81">
        <f t="shared" si="110"/>
        <v>0.2527539745786771</v>
      </c>
      <c r="AR81">
        <f t="shared" si="110"/>
        <v>0.2541383822894796</v>
      </c>
      <c r="AS81">
        <f t="shared" si="110"/>
        <v>0.25586889192798273</v>
      </c>
      <c r="AT81">
        <f t="shared" si="110"/>
        <v>0.25803202897611172</v>
      </c>
      <c r="AU81">
        <f t="shared" si="110"/>
        <v>0.26073595028627294</v>
      </c>
      <c r="AV81">
        <f t="shared" si="110"/>
        <v>0.26411585192397441</v>
      </c>
      <c r="AW81">
        <f t="shared" si="110"/>
        <v>0.26834072897110128</v>
      </c>
      <c r="AX81">
        <f t="shared" si="110"/>
        <v>0.27362182528000978</v>
      </c>
      <c r="AY81">
        <f t="shared" si="110"/>
        <v>0.28022319566614551</v>
      </c>
      <c r="AZ81">
        <f t="shared" si="110"/>
        <v>0.28847490864881514</v>
      </c>
      <c r="BA81">
        <f t="shared" si="110"/>
        <v>0.29878954987715217</v>
      </c>
      <c r="BB81">
        <f t="shared" si="110"/>
        <v>0.31168285141257346</v>
      </c>
      <c r="BC81">
        <f t="shared" si="110"/>
        <v>0.32779947833185002</v>
      </c>
      <c r="BD81">
        <f t="shared" si="110"/>
        <v>0.34794526198094589</v>
      </c>
      <c r="BE81">
        <f t="shared" si="110"/>
        <v>0.37312749154231556</v>
      </c>
      <c r="BF81">
        <f t="shared" si="110"/>
        <v>0.16367943485577896</v>
      </c>
      <c r="BG81">
        <f t="shared" si="110"/>
        <v>0.19695102936973835</v>
      </c>
      <c r="BH81">
        <f t="shared" si="110"/>
        <v>0.20526892799822818</v>
      </c>
      <c r="BI81">
        <f t="shared" si="110"/>
        <v>0.21566630128384048</v>
      </c>
      <c r="BJ81">
        <f t="shared" si="110"/>
        <v>0.22866301789085591</v>
      </c>
      <c r="BK81">
        <f t="shared" si="110"/>
        <v>0.24490891364962511</v>
      </c>
      <c r="BL81">
        <f t="shared" si="110"/>
        <v>0.26521628334808661</v>
      </c>
      <c r="BM81">
        <f t="shared" si="110"/>
        <v>0.29060049547116351</v>
      </c>
      <c r="BN81">
        <f t="shared" si="110"/>
        <v>0.32233076062500965</v>
      </c>
      <c r="BO81">
        <f t="shared" si="110"/>
        <v>0.3619935920673174</v>
      </c>
      <c r="BP81">
        <f t="shared" si="110"/>
        <v>0.41157213137020199</v>
      </c>
      <c r="BQ81">
        <f t="shared" si="110"/>
        <v>0.47354530549880774</v>
      </c>
      <c r="BR81">
        <f t="shared" si="110"/>
        <v>0.55101177315956473</v>
      </c>
      <c r="BS81">
        <f t="shared" si="110"/>
        <v>0.64784485773551126</v>
      </c>
      <c r="BT81">
        <f t="shared" si="110"/>
        <v>0.76888621345544439</v>
      </c>
      <c r="BU81">
        <f t="shared" si="110"/>
        <v>0.92018790810536066</v>
      </c>
      <c r="BV81">
        <v>28</v>
      </c>
    </row>
    <row r="82" spans="23:74">
      <c r="W82">
        <f t="shared" ref="W82:W95" si="112">G5*G21</f>
        <v>12.286916113876226</v>
      </c>
      <c r="X82">
        <f t="shared" si="58"/>
        <v>12.286916113876226</v>
      </c>
      <c r="Y82">
        <f t="shared" ref="Y82:Y95" si="113">AS21</f>
        <v>12.594688067001973</v>
      </c>
      <c r="AA82">
        <f t="shared" si="111"/>
        <v>0.3077719531257479</v>
      </c>
      <c r="AB82">
        <f t="shared" si="54"/>
        <v>0.3077719531257479</v>
      </c>
      <c r="AC82">
        <v>3</v>
      </c>
      <c r="AN82">
        <v>14</v>
      </c>
      <c r="AO82">
        <f t="shared" si="109"/>
        <v>18.189894035458554</v>
      </c>
      <c r="AP82">
        <f t="shared" si="110"/>
        <v>0.29607132371346201</v>
      </c>
      <c r="AQ82">
        <f t="shared" si="110"/>
        <v>0.30160895455667208</v>
      </c>
      <c r="AR82">
        <f t="shared" si="110"/>
        <v>0.30299336226747464</v>
      </c>
      <c r="AS82">
        <f t="shared" si="110"/>
        <v>0.30472387190597783</v>
      </c>
      <c r="AT82">
        <f t="shared" si="110"/>
        <v>0.3068870089541067</v>
      </c>
      <c r="AU82">
        <f t="shared" si="110"/>
        <v>0.30959093026426793</v>
      </c>
      <c r="AV82">
        <f t="shared" si="110"/>
        <v>0.31297083190196939</v>
      </c>
      <c r="AW82">
        <f t="shared" si="110"/>
        <v>0.31719570894909627</v>
      </c>
      <c r="AX82">
        <f t="shared" si="110"/>
        <v>0.32247680525800476</v>
      </c>
      <c r="AY82">
        <f t="shared" si="110"/>
        <v>0.32907817564414049</v>
      </c>
      <c r="AZ82">
        <f t="shared" si="110"/>
        <v>0.33732988862681013</v>
      </c>
      <c r="BA82">
        <f t="shared" si="110"/>
        <v>0.34764452985514716</v>
      </c>
      <c r="BB82">
        <f t="shared" si="110"/>
        <v>0.3605378313905685</v>
      </c>
      <c r="BC82">
        <f t="shared" si="110"/>
        <v>0.37665445830984506</v>
      </c>
      <c r="BD82">
        <f t="shared" si="110"/>
        <v>0.39680024195894081</v>
      </c>
      <c r="BE82">
        <f t="shared" si="110"/>
        <v>0.42198247152031049</v>
      </c>
      <c r="BF82">
        <f t="shared" si="110"/>
        <v>0.18793262690305704</v>
      </c>
      <c r="BG82">
        <f t="shared" si="110"/>
        <v>0.2294093496221446</v>
      </c>
      <c r="BH82">
        <f t="shared" si="110"/>
        <v>0.23977853030191651</v>
      </c>
      <c r="BI82">
        <f t="shared" si="110"/>
        <v>0.25274000615163134</v>
      </c>
      <c r="BJ82">
        <f t="shared" si="110"/>
        <v>0.26894185096377499</v>
      </c>
      <c r="BK82">
        <f t="shared" si="110"/>
        <v>0.2891941569789544</v>
      </c>
      <c r="BL82">
        <f t="shared" si="110"/>
        <v>0.31450953949792881</v>
      </c>
      <c r="BM82">
        <f t="shared" si="110"/>
        <v>0.34615376764664668</v>
      </c>
      <c r="BN82">
        <f t="shared" si="110"/>
        <v>0.38570905283254409</v>
      </c>
      <c r="BO82">
        <f t="shared" si="110"/>
        <v>0.43515315931491588</v>
      </c>
      <c r="BP82">
        <f t="shared" si="110"/>
        <v>0.4969582924178807</v>
      </c>
      <c r="BQ82">
        <f t="shared" si="110"/>
        <v>0.57421470879658654</v>
      </c>
      <c r="BR82">
        <f t="shared" si="110"/>
        <v>0.67078522926996875</v>
      </c>
      <c r="BS82">
        <f t="shared" si="110"/>
        <v>0.79149837986169691</v>
      </c>
      <c r="BT82">
        <f t="shared" si="110"/>
        <v>0.94238981810135658</v>
      </c>
      <c r="BU82">
        <f t="shared" si="110"/>
        <v>1.1310041159009314</v>
      </c>
      <c r="BV82">
        <v>29</v>
      </c>
    </row>
    <row r="83" spans="23:74">
      <c r="W83">
        <f t="shared" si="112"/>
        <v>11.785877106295818</v>
      </c>
      <c r="X83">
        <f t="shared" si="58"/>
        <v>11.785877106295818</v>
      </c>
      <c r="Y83">
        <f t="shared" si="113"/>
        <v>11.962414592514996</v>
      </c>
      <c r="AA83">
        <f t="shared" si="111"/>
        <v>0.17653748621917842</v>
      </c>
      <c r="AB83">
        <f t="shared" si="54"/>
        <v>0.17653748621917842</v>
      </c>
      <c r="AC83">
        <v>3</v>
      </c>
      <c r="AN83">
        <v>15</v>
      </c>
      <c r="AO83">
        <f t="shared" si="109"/>
        <v>22.737367544323188</v>
      </c>
      <c r="AP83">
        <f t="shared" si="110"/>
        <v>0.35714004868595578</v>
      </c>
      <c r="AQ83">
        <f t="shared" si="110"/>
        <v>0.3626776795291658</v>
      </c>
      <c r="AR83">
        <f t="shared" si="110"/>
        <v>0.36406208723996836</v>
      </c>
      <c r="AS83">
        <f t="shared" si="110"/>
        <v>0.36579259687847154</v>
      </c>
      <c r="AT83">
        <f t="shared" si="110"/>
        <v>0.36795573392660053</v>
      </c>
      <c r="AU83">
        <f t="shared" si="110"/>
        <v>0.37065965523676164</v>
      </c>
      <c r="AV83">
        <f t="shared" si="110"/>
        <v>0.37403955687446316</v>
      </c>
      <c r="AW83">
        <f t="shared" si="110"/>
        <v>0.37826443392158998</v>
      </c>
      <c r="AX83">
        <f t="shared" si="110"/>
        <v>0.38354553023049853</v>
      </c>
      <c r="AY83">
        <f t="shared" si="110"/>
        <v>0.39014690061663426</v>
      </c>
      <c r="AZ83">
        <f t="shared" si="110"/>
        <v>0.3983986135993039</v>
      </c>
      <c r="BA83">
        <f t="shared" si="110"/>
        <v>0.40871325482764093</v>
      </c>
      <c r="BB83">
        <f t="shared" si="110"/>
        <v>0.42160655636306227</v>
      </c>
      <c r="BC83">
        <f t="shared" si="110"/>
        <v>0.43772318328233883</v>
      </c>
      <c r="BD83">
        <f t="shared" si="110"/>
        <v>0.45786896693143453</v>
      </c>
      <c r="BE83">
        <f t="shared" si="110"/>
        <v>0.48305119649280431</v>
      </c>
      <c r="BF83">
        <f t="shared" si="110"/>
        <v>0.21824911696215457</v>
      </c>
      <c r="BG83">
        <f t="shared" si="110"/>
        <v>0.26998224993765246</v>
      </c>
      <c r="BH83">
        <f t="shared" si="110"/>
        <v>0.2829155331815269</v>
      </c>
      <c r="BI83">
        <f t="shared" si="110"/>
        <v>0.29908213723637</v>
      </c>
      <c r="BJ83">
        <f t="shared" si="110"/>
        <v>0.31929039230492384</v>
      </c>
      <c r="BK83">
        <f t="shared" si="110"/>
        <v>0.34455071114061608</v>
      </c>
      <c r="BL83">
        <f t="shared" si="110"/>
        <v>0.37612610968523152</v>
      </c>
      <c r="BM83">
        <f t="shared" si="110"/>
        <v>0.41559535786600066</v>
      </c>
      <c r="BN83">
        <f t="shared" si="110"/>
        <v>0.46493191809196216</v>
      </c>
      <c r="BO83">
        <f t="shared" si="110"/>
        <v>0.52660261837441413</v>
      </c>
      <c r="BP83">
        <f t="shared" si="110"/>
        <v>0.60369099372747903</v>
      </c>
      <c r="BQ83">
        <f t="shared" si="110"/>
        <v>0.70005146291881004</v>
      </c>
      <c r="BR83">
        <f t="shared" si="110"/>
        <v>0.82050204940797378</v>
      </c>
      <c r="BS83">
        <f t="shared" si="110"/>
        <v>0.97106528251942859</v>
      </c>
      <c r="BT83">
        <f t="shared" si="110"/>
        <v>1.159269323908747</v>
      </c>
      <c r="BU83">
        <f t="shared" si="110"/>
        <v>1.3945243756453951</v>
      </c>
      <c r="BV83">
        <v>30</v>
      </c>
    </row>
    <row r="84" spans="23:74">
      <c r="W84">
        <f t="shared" si="112"/>
        <v>11.214254912798777</v>
      </c>
      <c r="X84">
        <f t="shared" si="58"/>
        <v>11.214254912798777</v>
      </c>
      <c r="Y84">
        <f t="shared" si="113"/>
        <v>11.256073489015675</v>
      </c>
      <c r="AA84">
        <f t="shared" si="111"/>
        <v>4.1818576216897441E-2</v>
      </c>
      <c r="AB84">
        <f t="shared" si="54"/>
        <v>4.1818576216897441E-2</v>
      </c>
      <c r="AC84">
        <v>3</v>
      </c>
    </row>
    <row r="85" spans="23:74">
      <c r="W85">
        <f t="shared" si="112"/>
        <v>10.573243974598155</v>
      </c>
      <c r="X85">
        <f t="shared" si="58"/>
        <v>10.573243974598155</v>
      </c>
      <c r="Y85">
        <f t="shared" si="113"/>
        <v>10.482385641151224</v>
      </c>
      <c r="AA85">
        <f t="shared" si="111"/>
        <v>-9.0858333446931283E-2</v>
      </c>
      <c r="AB85">
        <f t="shared" si="54"/>
        <v>-9.0858333446931283E-2</v>
      </c>
      <c r="AC85">
        <v>3</v>
      </c>
    </row>
    <row r="86" spans="23:74">
      <c r="W86">
        <f t="shared" si="112"/>
        <v>9.8681594424860446</v>
      </c>
      <c r="X86">
        <f t="shared" si="58"/>
        <v>9.8681594424860446</v>
      </c>
      <c r="Y86">
        <f t="shared" si="113"/>
        <v>9.6530093865268398</v>
      </c>
      <c r="AA86">
        <f t="shared" si="111"/>
        <v>-0.21515005595920478</v>
      </c>
      <c r="AB86">
        <f t="shared" ref="AB86:AB149" si="114">IFERROR(AA86,"")</f>
        <v>-0.21515005595920478</v>
      </c>
      <c r="AC86">
        <v>3</v>
      </c>
    </row>
    <row r="87" spans="23:74">
      <c r="W87">
        <f t="shared" si="112"/>
        <v>9.1088698555354597</v>
      </c>
      <c r="X87">
        <f t="shared" si="58"/>
        <v>9.1088698555354597</v>
      </c>
      <c r="Y87">
        <f t="shared" si="113"/>
        <v>8.7842378864808168</v>
      </c>
      <c r="AA87">
        <f t="shared" si="111"/>
        <v>-0.32463196905464287</v>
      </c>
      <c r="AB87">
        <f t="shared" si="114"/>
        <v>-0.32463196905464287</v>
      </c>
      <c r="AC87">
        <v>3</v>
      </c>
    </row>
    <row r="88" spans="23:74">
      <c r="W88">
        <f t="shared" si="112"/>
        <v>8.3096537503699466</v>
      </c>
      <c r="X88">
        <f t="shared" si="58"/>
        <v>8.3096537503699466</v>
      </c>
      <c r="Y88">
        <f t="shared" si="113"/>
        <v>7.8959435653909216</v>
      </c>
      <c r="AA88">
        <f t="shared" si="111"/>
        <v>-0.41371018497902501</v>
      </c>
      <c r="AB88">
        <f t="shared" si="114"/>
        <v>-0.41371018497902501</v>
      </c>
      <c r="AC88">
        <v>3</v>
      </c>
    </row>
    <row r="89" spans="23:74">
      <c r="W89">
        <f t="shared" si="112"/>
        <v>7.4883635114834046</v>
      </c>
      <c r="X89">
        <f t="shared" ref="X89:X152" si="115">IFERROR(W89, NA())</f>
        <v>7.4883635114834046</v>
      </c>
      <c r="Y89">
        <f t="shared" si="113"/>
        <v>7.0098645771051302</v>
      </c>
      <c r="AA89">
        <f t="shared" si="111"/>
        <v>-0.4784989343782744</v>
      </c>
      <c r="AB89">
        <f t="shared" si="114"/>
        <v>-0.4784989343782744</v>
      </c>
      <c r="AC89">
        <v>3</v>
      </c>
    </row>
    <row r="90" spans="23:74">
      <c r="W90">
        <f t="shared" si="112"/>
        <v>6.6649455230198305</v>
      </c>
      <c r="X90">
        <f t="shared" si="115"/>
        <v>6.6649455230198305</v>
      </c>
      <c r="Y90">
        <f t="shared" si="113"/>
        <v>6.1475243024354613</v>
      </c>
      <c r="AA90">
        <f t="shared" si="111"/>
        <v>-0.51742122058436912</v>
      </c>
      <c r="AB90">
        <f t="shared" si="114"/>
        <v>-0.51742122058436912</v>
      </c>
      <c r="AC90">
        <v>3</v>
      </c>
    </row>
    <row r="91" spans="23:74">
      <c r="W91">
        <f t="shared" si="112"/>
        <v>5.8595524483338588</v>
      </c>
      <c r="X91">
        <f t="shared" si="115"/>
        <v>5.8595524483338588</v>
      </c>
      <c r="Y91">
        <f t="shared" si="113"/>
        <v>5.3281938908446644</v>
      </c>
      <c r="AA91">
        <f t="shared" si="111"/>
        <v>-0.53135855748919436</v>
      </c>
      <c r="AB91">
        <f t="shared" si="114"/>
        <v>-0.53135855748919436</v>
      </c>
      <c r="AC91">
        <v>3</v>
      </c>
    </row>
    <row r="92" spans="23:74">
      <c r="W92">
        <f t="shared" si="112"/>
        <v>5.0906141683888135</v>
      </c>
      <c r="X92">
        <f t="shared" si="115"/>
        <v>5.0906141683888135</v>
      </c>
      <c r="Y92">
        <f t="shared" si="113"/>
        <v>4.5672935788428815</v>
      </c>
      <c r="AA92">
        <f t="shared" si="111"/>
        <v>-0.52332058954593208</v>
      </c>
      <c r="AB92">
        <f t="shared" si="114"/>
        <v>-0.52332058954593208</v>
      </c>
      <c r="AC92">
        <v>3</v>
      </c>
    </row>
    <row r="93" spans="23:74">
      <c r="W93">
        <f t="shared" si="112"/>
        <v>4.3732476253650869</v>
      </c>
      <c r="X93">
        <f t="shared" si="115"/>
        <v>4.3732476253650869</v>
      </c>
      <c r="Y93">
        <f t="shared" si="113"/>
        <v>3.8754878763232092</v>
      </c>
      <c r="AA93">
        <f t="shared" si="111"/>
        <v>-0.4977597490418777</v>
      </c>
      <c r="AB93">
        <f t="shared" si="114"/>
        <v>-0.4977597490418777</v>
      </c>
      <c r="AC93">
        <v>3</v>
      </c>
    </row>
    <row r="94" spans="23:74">
      <c r="W94">
        <f t="shared" si="112"/>
        <v>3.7182758890682828</v>
      </c>
      <c r="X94">
        <f t="shared" si="115"/>
        <v>3.7182758890682828</v>
      </c>
      <c r="Y94">
        <f t="shared" si="113"/>
        <v>3.2585282883367168</v>
      </c>
      <c r="AA94">
        <f t="shared" si="111"/>
        <v>-0.45974760073156595</v>
      </c>
      <c r="AB94">
        <f t="shared" si="114"/>
        <v>-0.45974760073156595</v>
      </c>
      <c r="AC94">
        <v>3</v>
      </c>
    </row>
    <row r="95" spans="23:74">
      <c r="W95">
        <f t="shared" si="112"/>
        <v>3.1319451637147768</v>
      </c>
      <c r="X95">
        <f t="shared" si="115"/>
        <v>3.1319451637147768</v>
      </c>
      <c r="Y95">
        <f t="shared" si="113"/>
        <v>2.7177182138965637</v>
      </c>
      <c r="AA95">
        <f t="shared" si="111"/>
        <v>-0.41422694981821317</v>
      </c>
      <c r="AB95">
        <f t="shared" si="114"/>
        <v>-0.41422694981821317</v>
      </c>
      <c r="AC95">
        <v>3</v>
      </c>
    </row>
    <row r="96" spans="23:74">
      <c r="W96">
        <f>H4*H20</f>
        <v>12.509229414667967</v>
      </c>
      <c r="X96">
        <f t="shared" si="115"/>
        <v>12.509229414667967</v>
      </c>
      <c r="Y96">
        <f>AT20</f>
        <v>12.699189160793592</v>
      </c>
      <c r="AA96">
        <f t="shared" ref="AA96:AA110" si="116">AC4-H4</f>
        <v>0.18995974612562527</v>
      </c>
      <c r="AB96">
        <f t="shared" si="114"/>
        <v>0.18995974612562527</v>
      </c>
      <c r="AC96">
        <v>3</v>
      </c>
    </row>
    <row r="97" spans="23:29">
      <c r="W97">
        <f t="shared" ref="W97:W110" si="117">H5*H21</f>
        <v>12.050481770855404</v>
      </c>
      <c r="X97">
        <f t="shared" si="115"/>
        <v>12.050481770855404</v>
      </c>
      <c r="Y97">
        <f t="shared" ref="Y97:Y110" si="118">AT21</f>
        <v>12.179900985260383</v>
      </c>
      <c r="AA97">
        <f t="shared" si="116"/>
        <v>0.1294192144049795</v>
      </c>
      <c r="AB97">
        <f t="shared" si="114"/>
        <v>0.1294192144049795</v>
      </c>
      <c r="AC97">
        <v>3</v>
      </c>
    </row>
    <row r="98" spans="23:29">
      <c r="W98">
        <f t="shared" si="117"/>
        <v>11.522289449694545</v>
      </c>
      <c r="X98">
        <f t="shared" si="115"/>
        <v>11.522289449694545</v>
      </c>
      <c r="Y98">
        <f t="shared" si="118"/>
        <v>11.58760844103298</v>
      </c>
      <c r="AA98">
        <f t="shared" si="116"/>
        <v>6.5318991338434884E-2</v>
      </c>
      <c r="AB98">
        <f t="shared" si="114"/>
        <v>6.5318991338434884E-2</v>
      </c>
      <c r="AC98">
        <v>3</v>
      </c>
    </row>
    <row r="99" spans="23:29">
      <c r="W99">
        <f t="shared" si="117"/>
        <v>10.923780497270378</v>
      </c>
      <c r="X99">
        <f t="shared" si="115"/>
        <v>10.923780497270378</v>
      </c>
      <c r="Y99">
        <f t="shared" si="118"/>
        <v>10.923607625230057</v>
      </c>
      <c r="AA99">
        <f t="shared" si="116"/>
        <v>-1.7287204032179204E-4</v>
      </c>
      <c r="AB99">
        <f t="shared" si="114"/>
        <v>-1.7287204032179204E-4</v>
      </c>
      <c r="AC99">
        <v>3</v>
      </c>
    </row>
    <row r="100" spans="23:29">
      <c r="W100">
        <f t="shared" si="117"/>
        <v>10.257750176315156</v>
      </c>
      <c r="X100">
        <f t="shared" si="115"/>
        <v>10.257750176315156</v>
      </c>
      <c r="Y100">
        <f t="shared" si="118"/>
        <v>10.193466651078712</v>
      </c>
      <c r="AA100">
        <f t="shared" si="116"/>
        <v>-6.4283525236444206E-2</v>
      </c>
      <c r="AB100">
        <f t="shared" si="114"/>
        <v>-6.4283525236444206E-2</v>
      </c>
      <c r="AC100">
        <v>3</v>
      </c>
    </row>
    <row r="101" spans="23:29">
      <c r="W101">
        <f t="shared" si="117"/>
        <v>9.5313351955948722</v>
      </c>
      <c r="X101">
        <f t="shared" si="115"/>
        <v>9.5313351955948722</v>
      </c>
      <c r="Y101">
        <f t="shared" si="118"/>
        <v>9.4074653425841657</v>
      </c>
      <c r="AA101">
        <f t="shared" si="116"/>
        <v>-0.12386985301070652</v>
      </c>
      <c r="AB101">
        <f t="shared" si="114"/>
        <v>-0.12386985301070652</v>
      </c>
      <c r="AC101">
        <v>3</v>
      </c>
    </row>
    <row r="102" spans="23:29">
      <c r="W102">
        <f t="shared" si="117"/>
        <v>8.7562313119101525</v>
      </c>
      <c r="X102">
        <f t="shared" si="115"/>
        <v>8.7562313119101525</v>
      </c>
      <c r="Y102">
        <f t="shared" si="118"/>
        <v>8.5804363237999652</v>
      </c>
      <c r="AA102">
        <f t="shared" si="116"/>
        <v>-0.17579498811018723</v>
      </c>
      <c r="AB102">
        <f t="shared" si="114"/>
        <v>-0.17579498811018723</v>
      </c>
      <c r="AC102">
        <v>3</v>
      </c>
    </row>
    <row r="103" spans="23:29">
      <c r="W103">
        <f t="shared" si="117"/>
        <v>7.9482729910739627</v>
      </c>
      <c r="X103">
        <f t="shared" si="115"/>
        <v>7.9482729910739627</v>
      </c>
      <c r="Y103">
        <f t="shared" si="118"/>
        <v>7.7308890072341736</v>
      </c>
      <c r="AA103">
        <f t="shared" si="116"/>
        <v>-0.21738398383978907</v>
      </c>
      <c r="AB103">
        <f t="shared" si="114"/>
        <v>-0.21738398383978907</v>
      </c>
      <c r="AC103">
        <v>3</v>
      </c>
    </row>
    <row r="104" spans="23:29">
      <c r="W104">
        <f t="shared" si="117"/>
        <v>7.1263198557453595</v>
      </c>
      <c r="X104">
        <f t="shared" si="115"/>
        <v>7.1263198557453595</v>
      </c>
      <c r="Y104">
        <f t="shared" si="118"/>
        <v>6.8794702571024668</v>
      </c>
      <c r="AA104">
        <f t="shared" si="116"/>
        <v>-0.24684959864289269</v>
      </c>
      <c r="AB104">
        <f t="shared" si="114"/>
        <v>-0.24684959864289269</v>
      </c>
      <c r="AC104">
        <v>3</v>
      </c>
    </row>
    <row r="105" spans="23:29">
      <c r="W105">
        <f t="shared" si="117"/>
        <v>6.3105768573238006</v>
      </c>
      <c r="X105">
        <f t="shared" si="115"/>
        <v>6.3105768573238006</v>
      </c>
      <c r="Y105">
        <f t="shared" si="118"/>
        <v>6.0470083775513279</v>
      </c>
      <c r="AA105">
        <f t="shared" si="116"/>
        <v>-0.26356847977247266</v>
      </c>
      <c r="AB105">
        <f t="shared" si="114"/>
        <v>-0.26356847977247266</v>
      </c>
      <c r="AC105">
        <v>3</v>
      </c>
    </row>
    <row r="106" spans="23:29">
      <c r="W106">
        <f t="shared" si="117"/>
        <v>5.5206477863534316</v>
      </c>
      <c r="X106">
        <f t="shared" si="115"/>
        <v>5.5206477863534316</v>
      </c>
      <c r="Y106">
        <f t="shared" si="118"/>
        <v>5.2525207352863674</v>
      </c>
      <c r="AA106">
        <f t="shared" si="116"/>
        <v>-0.26812705106706414</v>
      </c>
      <c r="AB106">
        <f t="shared" si="114"/>
        <v>-0.26812705106706414</v>
      </c>
      <c r="AC106">
        <v>3</v>
      </c>
    </row>
    <row r="107" spans="23:29">
      <c r="W107">
        <f t="shared" si="117"/>
        <v>4.7737090307870309</v>
      </c>
      <c r="X107">
        <f t="shared" si="115"/>
        <v>4.7737090307870309</v>
      </c>
      <c r="Y107">
        <f t="shared" si="118"/>
        <v>4.5115773916890776</v>
      </c>
      <c r="AA107">
        <f t="shared" si="116"/>
        <v>-0.26213163909795334</v>
      </c>
      <c r="AB107">
        <f t="shared" si="114"/>
        <v>-0.26213163909795334</v>
      </c>
      <c r="AC107">
        <v>3</v>
      </c>
    </row>
    <row r="108" spans="23:29">
      <c r="W108">
        <f t="shared" si="117"/>
        <v>4.0831506909978517</v>
      </c>
      <c r="X108">
        <f t="shared" si="115"/>
        <v>4.0831506909978517</v>
      </c>
      <c r="Y108">
        <f t="shared" si="118"/>
        <v>3.8352977366644612</v>
      </c>
      <c r="AA108">
        <f t="shared" si="116"/>
        <v>-0.2478529543333905</v>
      </c>
      <c r="AB108">
        <f t="shared" si="114"/>
        <v>-0.2478529543333905</v>
      </c>
      <c r="AC108">
        <v>3</v>
      </c>
    </row>
    <row r="109" spans="23:29">
      <c r="W109">
        <f t="shared" si="117"/>
        <v>3.4578845245229943</v>
      </c>
      <c r="X109">
        <f t="shared" si="115"/>
        <v>3.4578845245229943</v>
      </c>
      <c r="Y109">
        <f t="shared" si="118"/>
        <v>3.2300687851107153</v>
      </c>
      <c r="AA109">
        <f t="shared" si="116"/>
        <v>-0.22781573941227906</v>
      </c>
      <c r="AB109">
        <f t="shared" si="114"/>
        <v>-0.22781573941227906</v>
      </c>
      <c r="AC109">
        <v>3</v>
      </c>
    </row>
    <row r="110" spans="23:29">
      <c r="W110">
        <f t="shared" si="117"/>
        <v>2.9023303904657611</v>
      </c>
      <c r="X110">
        <f t="shared" si="115"/>
        <v>2.9023303904657611</v>
      </c>
      <c r="Y110">
        <f t="shared" si="118"/>
        <v>2.6978927592247461</v>
      </c>
      <c r="AA110">
        <f t="shared" si="116"/>
        <v>-0.20443763124101499</v>
      </c>
      <c r="AB110">
        <f t="shared" si="114"/>
        <v>-0.20443763124101499</v>
      </c>
      <c r="AC110">
        <v>3</v>
      </c>
    </row>
    <row r="111" spans="23:29">
      <c r="W111">
        <f>I4*I20</f>
        <v>12.255970479300588</v>
      </c>
      <c r="X111">
        <f t="shared" si="115"/>
        <v>12.255970479300588</v>
      </c>
      <c r="Y111">
        <f>AU20</f>
        <v>12.17654727398676</v>
      </c>
      <c r="AA111">
        <f t="shared" ref="AA111:AA125" si="119">AD4-I4</f>
        <v>-7.9423205313828404E-2</v>
      </c>
      <c r="AB111">
        <f t="shared" si="114"/>
        <v>-7.9423205313828404E-2</v>
      </c>
      <c r="AC111">
        <v>3</v>
      </c>
    </row>
    <row r="112" spans="23:29">
      <c r="W112">
        <f t="shared" ref="W112:W125" si="120">I5*I21</f>
        <v>11.767434183444381</v>
      </c>
      <c r="X112">
        <f t="shared" si="115"/>
        <v>11.767434183444381</v>
      </c>
      <c r="Y112">
        <f t="shared" ref="Y112:Y125" si="121">AU21</f>
        <v>11.698317885389953</v>
      </c>
      <c r="AA112">
        <f t="shared" si="119"/>
        <v>-6.9116298054428427E-2</v>
      </c>
      <c r="AB112">
        <f t="shared" si="114"/>
        <v>-6.9116298054428427E-2</v>
      </c>
      <c r="AC112">
        <v>3</v>
      </c>
    </row>
    <row r="113" spans="23:29">
      <c r="W113">
        <f t="shared" si="120"/>
        <v>11.20893383600284</v>
      </c>
      <c r="X113">
        <f t="shared" si="115"/>
        <v>11.20893383600284</v>
      </c>
      <c r="Y113">
        <f t="shared" si="121"/>
        <v>11.150884316086195</v>
      </c>
      <c r="AA113">
        <f t="shared" si="119"/>
        <v>-5.8049519916645309E-2</v>
      </c>
      <c r="AB113">
        <f t="shared" si="114"/>
        <v>-5.8049519916645309E-2</v>
      </c>
      <c r="AC113">
        <v>3</v>
      </c>
    </row>
    <row r="114" spans="23:29">
      <c r="W114">
        <f t="shared" si="120"/>
        <v>10.581184898748486</v>
      </c>
      <c r="X114">
        <f t="shared" si="115"/>
        <v>10.581184898748486</v>
      </c>
      <c r="Y114">
        <f t="shared" si="121"/>
        <v>10.534660386169106</v>
      </c>
      <c r="AA114">
        <f t="shared" si="119"/>
        <v>-4.6524512579379618E-2</v>
      </c>
      <c r="AB114">
        <f t="shared" si="114"/>
        <v>-4.6524512579379618E-2</v>
      </c>
      <c r="AC114">
        <v>3</v>
      </c>
    </row>
    <row r="115" spans="23:29">
      <c r="W115">
        <f t="shared" si="120"/>
        <v>9.8889077160788315</v>
      </c>
      <c r="X115">
        <f t="shared" si="115"/>
        <v>9.8889077160788315</v>
      </c>
      <c r="Y115">
        <f t="shared" si="121"/>
        <v>9.8539687084220748</v>
      </c>
      <c r="AA115">
        <f t="shared" si="119"/>
        <v>-3.4939007656756615E-2</v>
      </c>
      <c r="AB115">
        <f t="shared" si="114"/>
        <v>-3.4939007656756615E-2</v>
      </c>
      <c r="AC115">
        <v>3</v>
      </c>
    </row>
    <row r="116" spans="23:29">
      <c r="W116">
        <f t="shared" si="120"/>
        <v>9.1413160496776271</v>
      </c>
      <c r="X116">
        <f t="shared" si="115"/>
        <v>9.1413160496776271</v>
      </c>
      <c r="Y116">
        <f t="shared" si="121"/>
        <v>9.1175605824891637</v>
      </c>
      <c r="AA116">
        <f t="shared" si="119"/>
        <v>-2.3755467188463442E-2</v>
      </c>
      <c r="AB116">
        <f t="shared" si="114"/>
        <v>-2.3755467188463442E-2</v>
      </c>
      <c r="AC116">
        <v>3</v>
      </c>
    </row>
    <row r="117" spans="23:29">
      <c r="W117">
        <f t="shared" si="120"/>
        <v>8.3520569670350575</v>
      </c>
      <c r="X117">
        <f t="shared" si="115"/>
        <v>8.3520569670350575</v>
      </c>
      <c r="Y117">
        <f t="shared" si="121"/>
        <v>8.3386080937847016</v>
      </c>
      <c r="AA117">
        <f t="shared" si="119"/>
        <v>-1.3448873250355931E-2</v>
      </c>
      <c r="AB117">
        <f t="shared" si="114"/>
        <v>-1.3448873250355931E-2</v>
      </c>
      <c r="AC117">
        <v>3</v>
      </c>
    </row>
    <row r="118" spans="23:29">
      <c r="W118">
        <f t="shared" si="120"/>
        <v>7.5384698226338784</v>
      </c>
      <c r="X118">
        <f t="shared" si="115"/>
        <v>7.5384698226338784</v>
      </c>
      <c r="Y118">
        <f t="shared" si="121"/>
        <v>7.5340275464224957</v>
      </c>
      <c r="AA118">
        <f t="shared" si="119"/>
        <v>-4.4422762113827119E-3</v>
      </c>
      <c r="AB118">
        <f t="shared" si="114"/>
        <v>-4.4422762113827119E-3</v>
      </c>
      <c r="AC118">
        <v>3</v>
      </c>
    </row>
    <row r="119" spans="23:29">
      <c r="W119">
        <f t="shared" si="120"/>
        <v>6.7201894080180384</v>
      </c>
      <c r="X119">
        <f t="shared" si="115"/>
        <v>6.7201894080180384</v>
      </c>
      <c r="Y119">
        <f t="shared" si="121"/>
        <v>6.7231441609447868</v>
      </c>
      <c r="AA119">
        <f t="shared" si="119"/>
        <v>2.9547529267484052E-3</v>
      </c>
      <c r="AB119">
        <f t="shared" si="114"/>
        <v>2.9547529267484052E-3</v>
      </c>
      <c r="AC119">
        <v>3</v>
      </c>
    </row>
    <row r="120" spans="23:29">
      <c r="W120">
        <f t="shared" si="120"/>
        <v>5.9173051629300994</v>
      </c>
      <c r="X120">
        <f t="shared" si="115"/>
        <v>5.9173051629300994</v>
      </c>
      <c r="Y120">
        <f t="shared" si="121"/>
        <v>5.9258932323101963</v>
      </c>
      <c r="AA120">
        <f t="shared" si="119"/>
        <v>8.5880693800968189E-3</v>
      </c>
      <c r="AB120">
        <f t="shared" si="114"/>
        <v>8.5880693800968189E-3</v>
      </c>
      <c r="AC120">
        <v>3</v>
      </c>
    </row>
    <row r="121" spans="23:29">
      <c r="W121">
        <f t="shared" si="120"/>
        <v>5.1484293602352453</v>
      </c>
      <c r="X121">
        <f t="shared" si="115"/>
        <v>5.1484293602352453</v>
      </c>
      <c r="Y121">
        <f t="shared" si="121"/>
        <v>5.1608992727679111</v>
      </c>
      <c r="AA121">
        <f t="shared" si="119"/>
        <v>1.2469912532665717E-2</v>
      </c>
      <c r="AB121">
        <f t="shared" si="114"/>
        <v>1.2469912532665717E-2</v>
      </c>
      <c r="AC121">
        <v>3</v>
      </c>
    </row>
    <row r="122" spans="23:29">
      <c r="W122">
        <f t="shared" si="120"/>
        <v>4.4290573396456923</v>
      </c>
      <c r="X122">
        <f t="shared" si="115"/>
        <v>4.4290573396456923</v>
      </c>
      <c r="Y122">
        <f t="shared" si="121"/>
        <v>4.4438150433858326</v>
      </c>
      <c r="AA122">
        <f t="shared" si="119"/>
        <v>1.4757703740140293E-2</v>
      </c>
      <c r="AB122">
        <f t="shared" si="114"/>
        <v>1.4757703740140293E-2</v>
      </c>
      <c r="AC122">
        <v>3</v>
      </c>
    </row>
    <row r="123" spans="23:29">
      <c r="W123">
        <f t="shared" si="120"/>
        <v>3.7705075547248232</v>
      </c>
      <c r="X123">
        <f t="shared" si="115"/>
        <v>3.7705075547248232</v>
      </c>
      <c r="Y123">
        <f t="shared" si="121"/>
        <v>3.7862172706235349</v>
      </c>
      <c r="AA123">
        <f t="shared" si="119"/>
        <v>1.5709715898711618E-2</v>
      </c>
      <c r="AB123">
        <f t="shared" si="114"/>
        <v>1.5709715898711618E-2</v>
      </c>
      <c r="AC123">
        <v>3</v>
      </c>
    </row>
    <row r="124" spans="23:29">
      <c r="W124">
        <f t="shared" si="120"/>
        <v>3.1795537953995363</v>
      </c>
      <c r="X124">
        <f t="shared" si="115"/>
        <v>3.1795537953995363</v>
      </c>
      <c r="Y124">
        <f t="shared" si="121"/>
        <v>3.1951859344938125</v>
      </c>
      <c r="AA124">
        <f t="shared" si="119"/>
        <v>1.5632139094276187E-2</v>
      </c>
      <c r="AB124">
        <f t="shared" si="114"/>
        <v>1.5632139094276187E-2</v>
      </c>
      <c r="AC124">
        <v>3</v>
      </c>
    </row>
    <row r="125" spans="23:29">
      <c r="W125">
        <f t="shared" si="120"/>
        <v>2.6586827509445423</v>
      </c>
      <c r="X125">
        <f t="shared" si="115"/>
        <v>2.6586827509445423</v>
      </c>
      <c r="Y125">
        <f t="shared" si="121"/>
        <v>2.6735140217686242</v>
      </c>
      <c r="AA125">
        <f t="shared" si="119"/>
        <v>1.4831270824081866E-2</v>
      </c>
      <c r="AB125">
        <f t="shared" si="114"/>
        <v>1.4831270824081866E-2</v>
      </c>
      <c r="AC125">
        <v>3</v>
      </c>
    </row>
    <row r="126" spans="23:29">
      <c r="W126">
        <f>J4*J20</f>
        <v>11.953461738212136</v>
      </c>
      <c r="X126">
        <f t="shared" si="115"/>
        <v>11.953461738212136</v>
      </c>
      <c r="Y126">
        <f>AV20</f>
        <v>11.580780780438591</v>
      </c>
      <c r="AA126">
        <f t="shared" ref="AA126:AA140" si="122">AE4-J4</f>
        <v>-0.37268095777354482</v>
      </c>
      <c r="AB126">
        <f t="shared" si="114"/>
        <v>-0.37268095777354482</v>
      </c>
      <c r="AC126">
        <v>3</v>
      </c>
    </row>
    <row r="127" spans="23:29">
      <c r="W127">
        <f t="shared" ref="W127:W140" si="123">J5*J21</f>
        <v>11.431789870204465</v>
      </c>
      <c r="X127">
        <f t="shared" si="115"/>
        <v>11.431789870204465</v>
      </c>
      <c r="Y127">
        <f t="shared" ref="Y127:Y139" si="124">AV21</f>
        <v>11.147370738708625</v>
      </c>
      <c r="AA127">
        <f t="shared" si="122"/>
        <v>-0.28441913149583975</v>
      </c>
      <c r="AB127">
        <f t="shared" si="114"/>
        <v>-0.28441913149583975</v>
      </c>
      <c r="AC127">
        <v>3</v>
      </c>
    </row>
    <row r="128" spans="23:29">
      <c r="W128">
        <f t="shared" si="123"/>
        <v>10.840419161273189</v>
      </c>
      <c r="X128">
        <f t="shared" si="115"/>
        <v>10.840419161273189</v>
      </c>
      <c r="Y128">
        <f t="shared" si="124"/>
        <v>10.649189139715066</v>
      </c>
      <c r="AA128">
        <f t="shared" si="122"/>
        <v>-0.1912300215581233</v>
      </c>
      <c r="AB128">
        <f t="shared" si="114"/>
        <v>-0.1912300215581233</v>
      </c>
      <c r="AC128">
        <v>3</v>
      </c>
    </row>
    <row r="129" spans="23:29">
      <c r="W129">
        <f t="shared" si="123"/>
        <v>10.182019620425985</v>
      </c>
      <c r="X129">
        <f t="shared" si="115"/>
        <v>10.182019620425985</v>
      </c>
      <c r="Y129">
        <f t="shared" si="124"/>
        <v>10.085766665243201</v>
      </c>
      <c r="AA129">
        <f t="shared" si="122"/>
        <v>-9.6252955182784206E-2</v>
      </c>
      <c r="AB129">
        <f t="shared" si="114"/>
        <v>-9.6252955182784206E-2</v>
      </c>
      <c r="AC129">
        <v>3</v>
      </c>
    </row>
    <row r="130" spans="23:29">
      <c r="W130">
        <f t="shared" si="123"/>
        <v>9.4635513393652708</v>
      </c>
      <c r="X130">
        <f t="shared" si="115"/>
        <v>9.4635513393652708</v>
      </c>
      <c r="Y130">
        <f t="shared" si="124"/>
        <v>9.4601265529590517</v>
      </c>
      <c r="AA130">
        <f t="shared" si="122"/>
        <v>-3.4247864062191269E-3</v>
      </c>
      <c r="AB130">
        <f t="shared" si="114"/>
        <v>-3.4247864062191269E-3</v>
      </c>
      <c r="AC130">
        <v>3</v>
      </c>
    </row>
    <row r="131" spans="23:29">
      <c r="W131">
        <f t="shared" si="123"/>
        <v>8.6964939106610863</v>
      </c>
      <c r="X131">
        <f t="shared" si="115"/>
        <v>8.6964939106610863</v>
      </c>
      <c r="Y131">
        <f t="shared" si="124"/>
        <v>8.7793740678133361</v>
      </c>
      <c r="AA131">
        <f t="shared" si="122"/>
        <v>8.2880157152249723E-2</v>
      </c>
      <c r="AB131">
        <f t="shared" si="114"/>
        <v>8.2880157152249723E-2</v>
      </c>
      <c r="AC131">
        <v>3</v>
      </c>
    </row>
    <row r="132" spans="23:29">
      <c r="W132">
        <f t="shared" si="123"/>
        <v>7.8964469614572561</v>
      </c>
      <c r="X132">
        <f t="shared" si="115"/>
        <v>7.8964469614572561</v>
      </c>
      <c r="Y132">
        <f t="shared" si="124"/>
        <v>8.0548393734043788</v>
      </c>
      <c r="AA132">
        <f t="shared" si="122"/>
        <v>0.15839241194712272</v>
      </c>
      <c r="AB132">
        <f t="shared" si="114"/>
        <v>0.15839241194712272</v>
      </c>
      <c r="AC132">
        <v>3</v>
      </c>
    </row>
    <row r="133" spans="23:29">
      <c r="W133">
        <f t="shared" si="123"/>
        <v>7.0820430486029329</v>
      </c>
      <c r="X133">
        <f t="shared" si="115"/>
        <v>7.0820430486029329</v>
      </c>
      <c r="Y133">
        <f t="shared" si="124"/>
        <v>7.3016146685833112</v>
      </c>
      <c r="AA133">
        <f t="shared" si="122"/>
        <v>0.21957161998037833</v>
      </c>
      <c r="AB133">
        <f t="shared" si="114"/>
        <v>0.21957161998037833</v>
      </c>
      <c r="AC133">
        <v>3</v>
      </c>
    </row>
    <row r="134" spans="23:29">
      <c r="W134">
        <f t="shared" si="123"/>
        <v>6.2732939991379313</v>
      </c>
      <c r="X134">
        <f t="shared" si="115"/>
        <v>6.2732939991379313</v>
      </c>
      <c r="Y134">
        <f t="shared" si="124"/>
        <v>6.5374514007987008</v>
      </c>
      <c r="AA134">
        <f t="shared" si="122"/>
        <v>0.26415740166076951</v>
      </c>
      <c r="AB134">
        <f t="shared" si="114"/>
        <v>0.26415740166076951</v>
      </c>
      <c r="AC134">
        <v>3</v>
      </c>
    </row>
    <row r="135" spans="23:29">
      <c r="W135">
        <f t="shared" si="123"/>
        <v>5.4896640878191674</v>
      </c>
      <c r="X135">
        <f t="shared" si="115"/>
        <v>5.4896640878191674</v>
      </c>
      <c r="Y135">
        <f t="shared" si="124"/>
        <v>5.7811552450588923</v>
      </c>
      <c r="AA135">
        <f t="shared" si="122"/>
        <v>0.29149115723972496</v>
      </c>
      <c r="AB135">
        <f t="shared" si="114"/>
        <v>0.29149115723972496</v>
      </c>
      <c r="AC135">
        <v>3</v>
      </c>
    </row>
    <row r="136" spans="23:29">
      <c r="W136">
        <f t="shared" si="123"/>
        <v>4.7482527768421852</v>
      </c>
      <c r="X136">
        <f t="shared" si="115"/>
        <v>4.7482527768421852</v>
      </c>
      <c r="Y136">
        <f t="shared" si="124"/>
        <v>5.0507714199557476</v>
      </c>
      <c r="AA136">
        <f t="shared" si="122"/>
        <v>0.30251864311356247</v>
      </c>
      <c r="AB136">
        <f t="shared" si="114"/>
        <v>0.30251864311356247</v>
      </c>
      <c r="AC136">
        <v>3</v>
      </c>
    </row>
    <row r="137" spans="23:29">
      <c r="W137">
        <f t="shared" si="123"/>
        <v>4.0624334643220328</v>
      </c>
      <c r="X137">
        <f t="shared" si="115"/>
        <v>4.0624334643220328</v>
      </c>
      <c r="Y137">
        <f t="shared" si="124"/>
        <v>4.3619218272041111</v>
      </c>
      <c r="AA137">
        <f t="shared" si="122"/>
        <v>0.29948836288207836</v>
      </c>
      <c r="AB137">
        <f t="shared" si="114"/>
        <v>0.29948836288207836</v>
      </c>
      <c r="AC137">
        <v>3</v>
      </c>
    </row>
    <row r="138" spans="23:29">
      <c r="W138">
        <f t="shared" si="123"/>
        <v>3.441150361353154</v>
      </c>
      <c r="X138">
        <f t="shared" si="115"/>
        <v>3.441150361353154</v>
      </c>
      <c r="Y138">
        <f t="shared" si="124"/>
        <v>3.7266053641364825</v>
      </c>
      <c r="AA138">
        <f t="shared" si="122"/>
        <v>0.28545500278332847</v>
      </c>
      <c r="AB138">
        <f t="shared" si="114"/>
        <v>0.28545500278332847</v>
      </c>
      <c r="AC138">
        <v>3</v>
      </c>
    </row>
    <row r="139" spans="23:29">
      <c r="W139">
        <f t="shared" si="123"/>
        <v>2.8888895440849245</v>
      </c>
      <c r="X139">
        <f t="shared" si="115"/>
        <v>2.8888895440849245</v>
      </c>
      <c r="Y139">
        <f t="shared" si="124"/>
        <v>3.1526277682415955</v>
      </c>
      <c r="AA139">
        <f t="shared" si="122"/>
        <v>0.26373822415667103</v>
      </c>
      <c r="AB139">
        <f t="shared" si="114"/>
        <v>0.26373822415667103</v>
      </c>
      <c r="AC139">
        <v>3</v>
      </c>
    </row>
    <row r="140" spans="23:29">
      <c r="W140">
        <f t="shared" si="123"/>
        <v>2.4061866454303069</v>
      </c>
      <c r="X140">
        <f t="shared" si="115"/>
        <v>2.4061866454303069</v>
      </c>
      <c r="Y140">
        <f>AV34</f>
        <v>2.6436532497456233</v>
      </c>
      <c r="AA140">
        <f t="shared" si="122"/>
        <v>0.23746660431531641</v>
      </c>
      <c r="AB140">
        <f t="shared" si="114"/>
        <v>0.23746660431531641</v>
      </c>
      <c r="AC140">
        <v>3</v>
      </c>
    </row>
    <row r="141" spans="23:29">
      <c r="W141">
        <f>K4*K20</f>
        <v>11.595697351680682</v>
      </c>
      <c r="X141">
        <f t="shared" si="115"/>
        <v>11.595697351680682</v>
      </c>
      <c r="Y141">
        <f>AW20</f>
        <v>10.913330042354813</v>
      </c>
      <c r="AA141">
        <f t="shared" ref="AA141:AA155" si="125">AF4-K4</f>
        <v>-0.68236730932586909</v>
      </c>
      <c r="AB141">
        <f t="shared" si="114"/>
        <v>-0.68236730932586909</v>
      </c>
      <c r="AC141">
        <v>3</v>
      </c>
    </row>
    <row r="142" spans="23:29">
      <c r="W142">
        <f t="shared" ref="W142:W155" si="126">K5*K21</f>
        <v>11.038233360978353</v>
      </c>
      <c r="X142">
        <f t="shared" si="115"/>
        <v>11.038233360978353</v>
      </c>
      <c r="Y142">
        <f t="shared" ref="Y142:Y155" si="127">AW21</f>
        <v>10.527606954122135</v>
      </c>
      <c r="AA142">
        <f t="shared" si="125"/>
        <v>-0.5106264068562183</v>
      </c>
      <c r="AB142">
        <f t="shared" si="114"/>
        <v>-0.5106264068562183</v>
      </c>
      <c r="AC142">
        <v>3</v>
      </c>
    </row>
    <row r="143" spans="23:29">
      <c r="W143">
        <f t="shared" si="126"/>
        <v>10.412505891609422</v>
      </c>
      <c r="X143">
        <f t="shared" si="115"/>
        <v>10.412505891609422</v>
      </c>
      <c r="Y143">
        <f t="shared" si="127"/>
        <v>10.082173800434271</v>
      </c>
      <c r="AA143">
        <f t="shared" si="125"/>
        <v>-0.33033209117515128</v>
      </c>
      <c r="AB143">
        <f t="shared" si="114"/>
        <v>-0.33033209117515128</v>
      </c>
      <c r="AC143">
        <v>3</v>
      </c>
    </row>
    <row r="144" spans="23:29">
      <c r="W144">
        <f t="shared" si="126"/>
        <v>9.7235068955545625</v>
      </c>
      <c r="X144">
        <f t="shared" si="115"/>
        <v>9.7235068955545625</v>
      </c>
      <c r="Y144">
        <f t="shared" si="127"/>
        <v>9.5757260989646014</v>
      </c>
      <c r="AA144">
        <f t="shared" si="125"/>
        <v>-0.14778079658996113</v>
      </c>
      <c r="AB144">
        <f t="shared" si="114"/>
        <v>-0.14778079658996113</v>
      </c>
      <c r="AC144">
        <v>3</v>
      </c>
    </row>
    <row r="145" spans="23:29">
      <c r="W145">
        <f t="shared" si="126"/>
        <v>8.9806879872720522</v>
      </c>
      <c r="X145">
        <f t="shared" si="115"/>
        <v>8.9806879872720522</v>
      </c>
      <c r="Y145">
        <f t="shared" si="127"/>
        <v>9.0099889517479816</v>
      </c>
      <c r="AA145">
        <f t="shared" si="125"/>
        <v>2.9300964475929447E-2</v>
      </c>
      <c r="AB145">
        <f t="shared" si="114"/>
        <v>2.9300964475929447E-2</v>
      </c>
      <c r="AC145">
        <v>3</v>
      </c>
    </row>
    <row r="146" spans="23:29">
      <c r="W146">
        <f t="shared" si="126"/>
        <v>8.1978531058174369</v>
      </c>
      <c r="X146">
        <f t="shared" si="115"/>
        <v>8.1978531058174369</v>
      </c>
      <c r="Y146">
        <f t="shared" si="127"/>
        <v>8.3903574921248367</v>
      </c>
      <c r="AA146">
        <f t="shared" si="125"/>
        <v>0.19250438630739986</v>
      </c>
      <c r="AB146">
        <f t="shared" si="114"/>
        <v>0.19250438630739986</v>
      </c>
      <c r="AC146">
        <v>3</v>
      </c>
    </row>
    <row r="147" spans="23:29">
      <c r="W147">
        <f t="shared" si="126"/>
        <v>7.3923736234313449</v>
      </c>
      <c r="X147">
        <f t="shared" si="115"/>
        <v>7.3923736234313449</v>
      </c>
      <c r="Y147">
        <f t="shared" si="127"/>
        <v>7.7261801663499234</v>
      </c>
      <c r="AA147">
        <f t="shared" si="125"/>
        <v>0.33380654291857859</v>
      </c>
      <c r="AB147">
        <f t="shared" si="114"/>
        <v>0.33380654291857859</v>
      </c>
      <c r="AC147">
        <v>3</v>
      </c>
    </row>
    <row r="148" spans="23:29">
      <c r="W148">
        <f t="shared" si="126"/>
        <v>6.583764476848688</v>
      </c>
      <c r="X148">
        <f t="shared" si="115"/>
        <v>6.583764476848688</v>
      </c>
      <c r="Y148">
        <f t="shared" si="127"/>
        <v>7.0305143087303881</v>
      </c>
      <c r="AA148">
        <f t="shared" si="125"/>
        <v>0.44674983188170003</v>
      </c>
      <c r="AB148">
        <f t="shared" si="114"/>
        <v>0.44674983188170003</v>
      </c>
      <c r="AC148">
        <v>3</v>
      </c>
    </row>
    <row r="149" spans="23:29">
      <c r="W149">
        <f t="shared" si="126"/>
        <v>5.7918439407883566</v>
      </c>
      <c r="X149">
        <f t="shared" si="115"/>
        <v>5.7918439407883566</v>
      </c>
      <c r="Y149">
        <f t="shared" si="127"/>
        <v>6.3192788638375985</v>
      </c>
      <c r="AA149">
        <f t="shared" si="125"/>
        <v>0.52743492304924189</v>
      </c>
      <c r="AB149">
        <f t="shared" si="114"/>
        <v>0.52743492304924189</v>
      </c>
      <c r="AC149">
        <v>3</v>
      </c>
    </row>
    <row r="150" spans="23:29">
      <c r="W150">
        <f t="shared" si="126"/>
        <v>5.0348326276743736</v>
      </c>
      <c r="X150">
        <f t="shared" si="115"/>
        <v>5.0348326276743736</v>
      </c>
      <c r="Y150">
        <f t="shared" si="127"/>
        <v>5.6098808827276496</v>
      </c>
      <c r="AA150">
        <f t="shared" si="125"/>
        <v>0.57504825505327606</v>
      </c>
      <c r="AB150">
        <f t="shared" ref="AB150:AB213" si="128">IFERROR(AA150,"")</f>
        <v>0.57504825505327606</v>
      </c>
      <c r="AC150">
        <v>3</v>
      </c>
    </row>
    <row r="151" spans="23:29">
      <c r="W151">
        <f t="shared" si="126"/>
        <v>4.3277674522016847</v>
      </c>
      <c r="X151">
        <f t="shared" si="115"/>
        <v>4.3277674522016847</v>
      </c>
      <c r="Y151">
        <f t="shared" si="127"/>
        <v>4.9195492796048246</v>
      </c>
      <c r="AA151">
        <f t="shared" si="125"/>
        <v>0.59178182740313989</v>
      </c>
      <c r="AB151">
        <f t="shared" si="128"/>
        <v>0.59178182740313989</v>
      </c>
      <c r="AC151">
        <v>3</v>
      </c>
    </row>
    <row r="152" spans="23:29">
      <c r="W152">
        <f t="shared" si="126"/>
        <v>3.6815038691451782</v>
      </c>
      <c r="X152">
        <f t="shared" si="115"/>
        <v>3.6815038691451782</v>
      </c>
      <c r="Y152">
        <f t="shared" si="127"/>
        <v>4.2637042895396267</v>
      </c>
      <c r="AA152">
        <f t="shared" si="125"/>
        <v>0.58220042039444841</v>
      </c>
      <c r="AB152">
        <f t="shared" si="128"/>
        <v>0.58220042039444841</v>
      </c>
      <c r="AC152">
        <v>3</v>
      </c>
    </row>
    <row r="153" spans="23:29">
      <c r="W153">
        <f t="shared" si="126"/>
        <v>3.1024032520537848</v>
      </c>
      <c r="X153">
        <f t="shared" ref="X153:X216" si="129">IFERROR(W153, NA())</f>
        <v>3.1024032520537848</v>
      </c>
      <c r="Y153">
        <f t="shared" si="127"/>
        <v>3.654679223693702</v>
      </c>
      <c r="AA153">
        <f t="shared" si="125"/>
        <v>0.55227597163991726</v>
      </c>
      <c r="AB153">
        <f t="shared" si="128"/>
        <v>0.55227597163991726</v>
      </c>
      <c r="AC153">
        <v>3</v>
      </c>
    </row>
    <row r="154" spans="23:29">
      <c r="W154">
        <f t="shared" si="126"/>
        <v>2.5926277660746293</v>
      </c>
      <c r="X154">
        <f t="shared" si="129"/>
        <v>2.5926277660746293</v>
      </c>
      <c r="Y154">
        <f t="shared" si="127"/>
        <v>3.100998222802188</v>
      </c>
      <c r="AA154">
        <f t="shared" si="125"/>
        <v>0.50837045672755865</v>
      </c>
      <c r="AB154">
        <f t="shared" si="128"/>
        <v>0.50837045672755865</v>
      </c>
      <c r="AC154">
        <v>3</v>
      </c>
    </row>
    <row r="155" spans="23:29">
      <c r="W155">
        <f t="shared" si="126"/>
        <v>2.1508525465489829</v>
      </c>
      <c r="X155">
        <f t="shared" si="129"/>
        <v>2.1508525465489829</v>
      </c>
      <c r="Y155">
        <f t="shared" si="127"/>
        <v>2.6072523890423964</v>
      </c>
      <c r="AA155">
        <f t="shared" si="125"/>
        <v>0.45639984249341348</v>
      </c>
      <c r="AB155">
        <f t="shared" si="128"/>
        <v>0.45639984249341348</v>
      </c>
      <c r="AC155">
        <v>3</v>
      </c>
    </row>
    <row r="156" spans="23:29">
      <c r="W156">
        <f>L4*L20</f>
        <v>11.177521511283448</v>
      </c>
      <c r="X156">
        <f t="shared" si="129"/>
        <v>11.177521511283448</v>
      </c>
      <c r="Y156">
        <f>AX20</f>
        <v>10.179937480788904</v>
      </c>
      <c r="AA156">
        <f t="shared" ref="AA156:AA170" si="130">AG4-L4</f>
        <v>-0.99758403049454358</v>
      </c>
      <c r="AB156">
        <f t="shared" si="128"/>
        <v>-0.99758403049454358</v>
      </c>
      <c r="AC156">
        <v>3</v>
      </c>
    </row>
    <row r="157" spans="23:29">
      <c r="W157">
        <f t="shared" ref="W157:W170" si="131">L5*L21</f>
        <v>10.582821486579244</v>
      </c>
      <c r="X157">
        <f t="shared" si="129"/>
        <v>10.582821486579244</v>
      </c>
      <c r="Y157">
        <f t="shared" ref="Y157:Y170" si="132">AX21</f>
        <v>9.843515754434474</v>
      </c>
      <c r="AA157">
        <f t="shared" si="130"/>
        <v>-0.73930573214476958</v>
      </c>
      <c r="AB157">
        <f t="shared" si="128"/>
        <v>-0.73930573214476958</v>
      </c>
      <c r="AC157">
        <v>3</v>
      </c>
    </row>
    <row r="158" spans="23:29">
      <c r="W158">
        <f t="shared" si="131"/>
        <v>9.9228874605132678</v>
      </c>
      <c r="X158">
        <f t="shared" si="129"/>
        <v>9.9228874605132678</v>
      </c>
      <c r="Y158">
        <f t="shared" si="132"/>
        <v>9.453017238996285</v>
      </c>
      <c r="AA158">
        <f t="shared" si="130"/>
        <v>-0.46987022151698277</v>
      </c>
      <c r="AB158">
        <f t="shared" si="128"/>
        <v>-0.46987022151698277</v>
      </c>
      <c r="AC158">
        <v>3</v>
      </c>
    </row>
    <row r="159" spans="23:29">
      <c r="W159">
        <f t="shared" si="131"/>
        <v>9.2053426581408822</v>
      </c>
      <c r="X159">
        <f t="shared" si="129"/>
        <v>9.2053426581408822</v>
      </c>
      <c r="Y159">
        <f t="shared" si="132"/>
        <v>9.0064049887011475</v>
      </c>
      <c r="AA159">
        <f t="shared" si="130"/>
        <v>-0.19893766943973468</v>
      </c>
      <c r="AB159">
        <f t="shared" si="128"/>
        <v>-0.19893766943973468</v>
      </c>
      <c r="AC159">
        <v>3</v>
      </c>
    </row>
    <row r="160" spans="23:29">
      <c r="W160">
        <f t="shared" si="131"/>
        <v>8.4422469323783424</v>
      </c>
      <c r="X160">
        <f t="shared" si="129"/>
        <v>8.4422469323783424</v>
      </c>
      <c r="Y160">
        <f t="shared" si="132"/>
        <v>8.5041752820883101</v>
      </c>
      <c r="AA160">
        <f t="shared" si="130"/>
        <v>6.1928349709967634E-2</v>
      </c>
      <c r="AB160">
        <f t="shared" si="128"/>
        <v>6.1928349709967634E-2</v>
      </c>
      <c r="AC160">
        <v>3</v>
      </c>
    </row>
    <row r="161" spans="23:29">
      <c r="W161">
        <f t="shared" si="131"/>
        <v>7.6495867400866979</v>
      </c>
      <c r="X161">
        <f t="shared" si="129"/>
        <v>7.6495867400866979</v>
      </c>
      <c r="Y161">
        <f t="shared" si="132"/>
        <v>7.9500227643114414</v>
      </c>
      <c r="AA161">
        <f t="shared" si="130"/>
        <v>0.30043602422474347</v>
      </c>
      <c r="AB161">
        <f t="shared" si="128"/>
        <v>0.30043602422474347</v>
      </c>
      <c r="AC161">
        <v>3</v>
      </c>
    </row>
    <row r="162" spans="23:29">
      <c r="W162">
        <f t="shared" si="131"/>
        <v>6.8460941470440178</v>
      </c>
      <c r="X162">
        <f t="shared" si="129"/>
        <v>6.8460941470440178</v>
      </c>
      <c r="Y162">
        <f t="shared" si="132"/>
        <v>7.3512419996073088</v>
      </c>
      <c r="AA162">
        <f t="shared" si="130"/>
        <v>0.50514785256329109</v>
      </c>
      <c r="AB162">
        <f t="shared" si="128"/>
        <v>0.50514785256329109</v>
      </c>
      <c r="AC162">
        <v>3</v>
      </c>
    </row>
    <row r="163" spans="23:29">
      <c r="W163">
        <f t="shared" si="131"/>
        <v>6.0515459405667018</v>
      </c>
      <c r="X163">
        <f t="shared" si="129"/>
        <v>6.0515459405667018</v>
      </c>
      <c r="Y163">
        <f t="shared" si="132"/>
        <v>6.7186928598585958</v>
      </c>
      <c r="AA163">
        <f t="shared" si="130"/>
        <v>0.66714691929189396</v>
      </c>
      <c r="AB163">
        <f t="shared" si="128"/>
        <v>0.66714691929189396</v>
      </c>
      <c r="AC163">
        <v>3</v>
      </c>
    </row>
    <row r="164" spans="23:29">
      <c r="W164">
        <f t="shared" si="131"/>
        <v>5.2848547810547517</v>
      </c>
      <c r="X164">
        <f t="shared" si="129"/>
        <v>5.2848547810547517</v>
      </c>
      <c r="Y164">
        <f t="shared" si="132"/>
        <v>6.0662209933566027</v>
      </c>
      <c r="AA164">
        <f t="shared" si="130"/>
        <v>0.78136621230185099</v>
      </c>
      <c r="AB164">
        <f t="shared" si="128"/>
        <v>0.78136621230185099</v>
      </c>
      <c r="AC164">
        <v>3</v>
      </c>
    </row>
    <row r="165" spans="23:29">
      <c r="W165">
        <f t="shared" si="131"/>
        <v>4.5623327544620169</v>
      </c>
      <c r="X165">
        <f t="shared" si="129"/>
        <v>4.5623327544620169</v>
      </c>
      <c r="Y165">
        <f t="shared" si="132"/>
        <v>5.4095495663218767</v>
      </c>
      <c r="AA165">
        <f t="shared" si="130"/>
        <v>0.84721681185985975</v>
      </c>
      <c r="AB165">
        <f t="shared" si="128"/>
        <v>0.84721681185985975</v>
      </c>
      <c r="AC165">
        <v>3</v>
      </c>
    </row>
    <row r="166" spans="23:29">
      <c r="W166">
        <f t="shared" si="131"/>
        <v>3.8964508032301297</v>
      </c>
      <c r="X166">
        <f t="shared" si="129"/>
        <v>3.8964508032301297</v>
      </c>
      <c r="Y166">
        <f t="shared" si="132"/>
        <v>4.7648084702700677</v>
      </c>
      <c r="AA166">
        <f t="shared" si="130"/>
        <v>0.868357667039938</v>
      </c>
      <c r="AB166">
        <f t="shared" si="128"/>
        <v>0.868357667039938</v>
      </c>
      <c r="AC166">
        <v>3</v>
      </c>
    </row>
    <row r="167" spans="23:29">
      <c r="W167">
        <f t="shared" si="131"/>
        <v>3.2952627425117749</v>
      </c>
      <c r="X167">
        <f t="shared" si="129"/>
        <v>3.2952627425117749</v>
      </c>
      <c r="Y167">
        <f t="shared" si="132"/>
        <v>4.1469821229717105</v>
      </c>
      <c r="AA167">
        <f t="shared" si="130"/>
        <v>0.85171938045993567</v>
      </c>
      <c r="AB167">
        <f t="shared" si="128"/>
        <v>0.85171938045993567</v>
      </c>
      <c r="AC167">
        <v>3</v>
      </c>
    </row>
    <row r="168" spans="23:29">
      <c r="W168">
        <f t="shared" si="131"/>
        <v>2.762479839184659</v>
      </c>
      <c r="X168">
        <f t="shared" si="129"/>
        <v>2.762479839184659</v>
      </c>
      <c r="Y168">
        <f t="shared" si="132"/>
        <v>3.5685839554530947</v>
      </c>
      <c r="AA168">
        <f t="shared" si="130"/>
        <v>0.8061041162684357</v>
      </c>
      <c r="AB168">
        <f t="shared" si="128"/>
        <v>0.8061041162684357</v>
      </c>
      <c r="AC168">
        <v>3</v>
      </c>
    </row>
    <row r="169" spans="23:29">
      <c r="W169">
        <f t="shared" si="131"/>
        <v>2.2980414564250244</v>
      </c>
      <c r="X169">
        <f t="shared" si="129"/>
        <v>2.2980414564250244</v>
      </c>
      <c r="Y169">
        <f t="shared" si="132"/>
        <v>3.0387916124871888</v>
      </c>
      <c r="AA169">
        <f t="shared" si="130"/>
        <v>0.74075015606216432</v>
      </c>
      <c r="AB169">
        <f t="shared" si="128"/>
        <v>0.74075015606216432</v>
      </c>
      <c r="AC169">
        <v>3</v>
      </c>
    </row>
    <row r="170" spans="23:29">
      <c r="W170">
        <f t="shared" si="131"/>
        <v>1.8989651116565482</v>
      </c>
      <c r="X170">
        <f t="shared" si="129"/>
        <v>1.8989651116565482</v>
      </c>
      <c r="Y170">
        <f t="shared" si="132"/>
        <v>2.5631371117378654</v>
      </c>
      <c r="AA170">
        <f t="shared" si="130"/>
        <v>0.66417200008131716</v>
      </c>
      <c r="AB170">
        <f t="shared" si="128"/>
        <v>0.66417200008131716</v>
      </c>
      <c r="AC170">
        <v>3</v>
      </c>
    </row>
    <row r="171" spans="23:29">
      <c r="W171">
        <f>M4*M20</f>
        <v>10.695386613544416</v>
      </c>
      <c r="X171">
        <f t="shared" si="129"/>
        <v>10.695386613544416</v>
      </c>
      <c r="Y171">
        <f>AY20</f>
        <v>9.3910695835696387</v>
      </c>
      <c r="AA171">
        <f t="shared" ref="AA171:AA185" si="133">AH4-M4</f>
        <v>-1.3043170299747775</v>
      </c>
      <c r="AB171">
        <f t="shared" si="128"/>
        <v>-1.3043170299747775</v>
      </c>
      <c r="AC171">
        <v>3</v>
      </c>
    </row>
    <row r="172" spans="23:29">
      <c r="W172">
        <f t="shared" ref="W172:W185" si="134">M5*M21</f>
        <v>10.063809714518101</v>
      </c>
      <c r="X172">
        <f t="shared" si="129"/>
        <v>10.063809714518101</v>
      </c>
      <c r="Y172">
        <f t="shared" ref="Y172:Y185" si="135">AY21</f>
        <v>9.1040327994179222</v>
      </c>
      <c r="AA172">
        <f t="shared" si="133"/>
        <v>-0.95977691510017848</v>
      </c>
      <c r="AB172">
        <f t="shared" si="128"/>
        <v>-0.95977691510017848</v>
      </c>
      <c r="AC172">
        <v>3</v>
      </c>
    </row>
    <row r="173" spans="23:29">
      <c r="W173">
        <f t="shared" si="134"/>
        <v>9.3720216796489169</v>
      </c>
      <c r="X173">
        <f t="shared" si="129"/>
        <v>9.3720216796489169</v>
      </c>
      <c r="Y173">
        <f t="shared" si="135"/>
        <v>8.7690035263900441</v>
      </c>
      <c r="AA173">
        <f t="shared" si="133"/>
        <v>-0.60301815325887276</v>
      </c>
      <c r="AB173">
        <f t="shared" si="128"/>
        <v>-0.60301815325887276</v>
      </c>
      <c r="AC173">
        <v>3</v>
      </c>
    </row>
    <row r="174" spans="23:29">
      <c r="W174">
        <f t="shared" si="134"/>
        <v>8.6304485100249835</v>
      </c>
      <c r="X174">
        <f t="shared" si="129"/>
        <v>8.6304485100249835</v>
      </c>
      <c r="Y174">
        <f t="shared" si="135"/>
        <v>8.3833676190906736</v>
      </c>
      <c r="AA174">
        <f t="shared" si="133"/>
        <v>-0.24708089093430985</v>
      </c>
      <c r="AB174">
        <f t="shared" si="128"/>
        <v>-0.24708089093430985</v>
      </c>
      <c r="AC174">
        <v>3</v>
      </c>
    </row>
    <row r="175" spans="23:29">
      <c r="W175">
        <f t="shared" si="134"/>
        <v>7.8536599351655196</v>
      </c>
      <c r="X175">
        <f t="shared" si="129"/>
        <v>7.8536599351655196</v>
      </c>
      <c r="Y175">
        <f t="shared" si="135"/>
        <v>7.946535025292734</v>
      </c>
      <c r="AA175">
        <f t="shared" si="133"/>
        <v>9.2875090127214399E-2</v>
      </c>
      <c r="AB175">
        <f t="shared" si="128"/>
        <v>9.2875090127214399E-2</v>
      </c>
      <c r="AC175">
        <v>3</v>
      </c>
    </row>
    <row r="176" spans="23:29">
      <c r="W176">
        <f t="shared" si="134"/>
        <v>7.0594252975037257</v>
      </c>
      <c r="X176">
        <f t="shared" si="129"/>
        <v>7.0594252975037257</v>
      </c>
      <c r="Y176">
        <f t="shared" si="135"/>
        <v>7.4605978043797281</v>
      </c>
      <c r="AA176">
        <f t="shared" si="133"/>
        <v>0.40117250687600237</v>
      </c>
      <c r="AB176">
        <f t="shared" si="128"/>
        <v>0.40117250687600237</v>
      </c>
      <c r="AC176">
        <v>3</v>
      </c>
    </row>
    <row r="177" spans="23:29">
      <c r="W177">
        <f t="shared" si="134"/>
        <v>6.2671812271869252</v>
      </c>
      <c r="X177">
        <f t="shared" si="129"/>
        <v>6.2671812271869252</v>
      </c>
      <c r="Y177">
        <f t="shared" si="135"/>
        <v>6.930816331091469</v>
      </c>
      <c r="AA177">
        <f t="shared" si="133"/>
        <v>0.66363510390454383</v>
      </c>
      <c r="AB177">
        <f t="shared" si="128"/>
        <v>0.66363510390454383</v>
      </c>
      <c r="AC177">
        <v>3</v>
      </c>
    </row>
    <row r="178" spans="23:29">
      <c r="W178">
        <f t="shared" si="134"/>
        <v>5.4961713723343371</v>
      </c>
      <c r="X178">
        <f t="shared" si="129"/>
        <v>5.4961713723343371</v>
      </c>
      <c r="Y178">
        <f t="shared" si="135"/>
        <v>6.3657699576004747</v>
      </c>
      <c r="AA178">
        <f t="shared" si="133"/>
        <v>0.86959858526613765</v>
      </c>
      <c r="AB178">
        <f t="shared" si="128"/>
        <v>0.86959858526613765</v>
      </c>
      <c r="AC178">
        <v>3</v>
      </c>
    </row>
    <row r="179" spans="23:29">
      <c r="W179">
        <f t="shared" si="134"/>
        <v>4.7636248061055166</v>
      </c>
      <c r="X179">
        <f t="shared" si="129"/>
        <v>4.7636248061055166</v>
      </c>
      <c r="Y179">
        <f t="shared" si="135"/>
        <v>5.7770412868521266</v>
      </c>
      <c r="AA179">
        <f t="shared" si="133"/>
        <v>1.0134164807466099</v>
      </c>
      <c r="AB179">
        <f t="shared" si="128"/>
        <v>1.0134164807466099</v>
      </c>
      <c r="AC179">
        <v>3</v>
      </c>
    </row>
    <row r="180" spans="23:29">
      <c r="W180">
        <f t="shared" si="134"/>
        <v>4.0833269003064911</v>
      </c>
      <c r="X180">
        <f t="shared" si="129"/>
        <v>4.0833269003064911</v>
      </c>
      <c r="Y180">
        <f t="shared" si="135"/>
        <v>5.1783960619841531</v>
      </c>
      <c r="AA180">
        <f t="shared" si="133"/>
        <v>1.095069161677662</v>
      </c>
      <c r="AB180">
        <f t="shared" si="128"/>
        <v>1.095069161677662</v>
      </c>
      <c r="AC180">
        <v>3</v>
      </c>
    </row>
    <row r="181" spans="23:29">
      <c r="W181">
        <f t="shared" si="134"/>
        <v>3.4648106618378951</v>
      </c>
      <c r="X181">
        <f t="shared" si="129"/>
        <v>3.4648106618378951</v>
      </c>
      <c r="Y181">
        <f t="shared" si="135"/>
        <v>4.5845537562796821</v>
      </c>
      <c r="AA181">
        <f t="shared" si="133"/>
        <v>1.119743094441787</v>
      </c>
      <c r="AB181">
        <f t="shared" si="128"/>
        <v>1.119743094441787</v>
      </c>
      <c r="AC181">
        <v>3</v>
      </c>
    </row>
    <row r="182" spans="23:29">
      <c r="W182">
        <f t="shared" si="134"/>
        <v>2.9132164258317346</v>
      </c>
      <c r="X182">
        <f t="shared" si="129"/>
        <v>2.9132164258317346</v>
      </c>
      <c r="Y182">
        <f t="shared" si="135"/>
        <v>4.0097690055786206</v>
      </c>
      <c r="AA182">
        <f t="shared" si="133"/>
        <v>1.096552579746886</v>
      </c>
      <c r="AB182">
        <f t="shared" si="128"/>
        <v>1.096552579746886</v>
      </c>
      <c r="AC182">
        <v>3</v>
      </c>
    </row>
    <row r="183" spans="23:29">
      <c r="W183">
        <f t="shared" si="134"/>
        <v>2.4297077566229026</v>
      </c>
      <c r="X183">
        <f t="shared" si="129"/>
        <v>2.4297077566229026</v>
      </c>
      <c r="Y183">
        <f t="shared" si="135"/>
        <v>3.4665059941742955</v>
      </c>
      <c r="AA183">
        <f t="shared" si="133"/>
        <v>1.0367982375513929</v>
      </c>
      <c r="AB183">
        <f t="shared" si="128"/>
        <v>1.0367982375513929</v>
      </c>
      <c r="AC183">
        <v>3</v>
      </c>
    </row>
    <row r="184" spans="23:29">
      <c r="W184">
        <f t="shared" si="134"/>
        <v>2.0122412992338665</v>
      </c>
      <c r="X184">
        <f t="shared" si="129"/>
        <v>2.0122412992338665</v>
      </c>
      <c r="Y184">
        <f t="shared" si="135"/>
        <v>2.9644571492634779</v>
      </c>
      <c r="AA184">
        <f t="shared" si="133"/>
        <v>0.9522158500296114</v>
      </c>
      <c r="AB184">
        <f t="shared" si="128"/>
        <v>0.9522158500296114</v>
      </c>
      <c r="AC184">
        <v>3</v>
      </c>
    </row>
    <row r="185" spans="23:29">
      <c r="W185">
        <f t="shared" si="134"/>
        <v>1.6564765921477778</v>
      </c>
      <c r="X185">
        <f t="shared" si="129"/>
        <v>1.6564765921477778</v>
      </c>
      <c r="Y185">
        <f t="shared" si="135"/>
        <v>2.5100488954155016</v>
      </c>
      <c r="AA185">
        <f t="shared" si="133"/>
        <v>0.85357230326772382</v>
      </c>
      <c r="AB185">
        <f t="shared" si="128"/>
        <v>0.85357230326772382</v>
      </c>
      <c r="AC185">
        <v>3</v>
      </c>
    </row>
    <row r="186" spans="23:29">
      <c r="W186">
        <f>N4*N20</f>
        <v>10.148215995670094</v>
      </c>
      <c r="X186">
        <f t="shared" si="129"/>
        <v>10.148215995670094</v>
      </c>
      <c r="Y186">
        <f>AZ20</f>
        <v>8.5617329270950293</v>
      </c>
      <c r="AA186">
        <f t="shared" ref="AA186:AA200" si="136">AI4-N4</f>
        <v>-1.586483068575065</v>
      </c>
      <c r="AB186">
        <f t="shared" si="128"/>
        <v>-1.586483068575065</v>
      </c>
      <c r="AC186">
        <v>3</v>
      </c>
    </row>
    <row r="187" spans="23:29">
      <c r="W187">
        <f t="shared" ref="W187:W200" si="137">N5*N21</f>
        <v>9.4824987113527381</v>
      </c>
      <c r="X187">
        <f t="shared" si="129"/>
        <v>9.4824987113527381</v>
      </c>
      <c r="Y187">
        <f t="shared" ref="Y187:Y200" si="138">AZ21</f>
        <v>8.3225089903830547</v>
      </c>
      <c r="AA187">
        <f t="shared" si="136"/>
        <v>-1.1599897209696834</v>
      </c>
      <c r="AB187">
        <f t="shared" si="128"/>
        <v>-1.1599897209696834</v>
      </c>
      <c r="AC187">
        <v>3</v>
      </c>
    </row>
    <row r="188" spans="23:29">
      <c r="W188">
        <f t="shared" si="137"/>
        <v>8.7638676970578118</v>
      </c>
      <c r="X188">
        <f t="shared" si="129"/>
        <v>8.7638676970578118</v>
      </c>
      <c r="Y188">
        <f t="shared" si="138"/>
        <v>8.0416438721425614</v>
      </c>
      <c r="AA188">
        <f t="shared" si="136"/>
        <v>-0.72222382491525039</v>
      </c>
      <c r="AB188">
        <f t="shared" si="128"/>
        <v>-0.72222382491525039</v>
      </c>
      <c r="AC188">
        <v>3</v>
      </c>
    </row>
    <row r="189" spans="23:29">
      <c r="W189">
        <f t="shared" si="137"/>
        <v>8.0054971080141684</v>
      </c>
      <c r="X189">
        <f t="shared" si="129"/>
        <v>8.0054971080141684</v>
      </c>
      <c r="Y189">
        <f t="shared" si="138"/>
        <v>7.716141808419005</v>
      </c>
      <c r="AA189">
        <f t="shared" si="136"/>
        <v>-0.28935529959516337</v>
      </c>
      <c r="AB189">
        <f t="shared" si="128"/>
        <v>-0.28935529959516337</v>
      </c>
      <c r="AC189">
        <v>3</v>
      </c>
    </row>
    <row r="190" spans="23:29">
      <c r="W190">
        <f t="shared" si="137"/>
        <v>7.2240876087332273</v>
      </c>
      <c r="X190">
        <f t="shared" si="129"/>
        <v>7.2240876087332273</v>
      </c>
      <c r="Y190">
        <f t="shared" si="138"/>
        <v>7.34453535382307</v>
      </c>
      <c r="AA190">
        <f t="shared" si="136"/>
        <v>0.12044774508984268</v>
      </c>
      <c r="AB190">
        <f t="shared" si="128"/>
        <v>0.12044774508984268</v>
      </c>
      <c r="AC190">
        <v>3</v>
      </c>
    </row>
    <row r="191" spans="23:29">
      <c r="W191">
        <f t="shared" si="137"/>
        <v>6.4385153639975714</v>
      </c>
      <c r="X191">
        <f t="shared" si="129"/>
        <v>6.4385153639975714</v>
      </c>
      <c r="Y191">
        <f t="shared" si="138"/>
        <v>6.9275029687685796</v>
      </c>
      <c r="AA191">
        <f t="shared" si="136"/>
        <v>0.48898760477100822</v>
      </c>
      <c r="AB191">
        <f t="shared" si="128"/>
        <v>0.48898760477100822</v>
      </c>
      <c r="AC191">
        <v>3</v>
      </c>
    </row>
    <row r="192" spans="23:29">
      <c r="W192">
        <f t="shared" si="137"/>
        <v>5.6680598508742763</v>
      </c>
      <c r="X192">
        <f t="shared" si="129"/>
        <v>5.6680598508742763</v>
      </c>
      <c r="Y192">
        <f t="shared" si="138"/>
        <v>6.4683977924514888</v>
      </c>
      <c r="AA192">
        <f t="shared" si="136"/>
        <v>0.8003379415772125</v>
      </c>
      <c r="AB192">
        <f t="shared" si="128"/>
        <v>0.8003379415772125</v>
      </c>
      <c r="AC192">
        <v>3</v>
      </c>
    </row>
    <row r="193" spans="23:29">
      <c r="W193">
        <f t="shared" si="137"/>
        <v>4.9305509076658902</v>
      </c>
      <c r="X193">
        <f t="shared" si="129"/>
        <v>4.9305509076658902</v>
      </c>
      <c r="Y193">
        <f t="shared" si="138"/>
        <v>5.973543320407674</v>
      </c>
      <c r="AA193">
        <f t="shared" si="136"/>
        <v>1.0429924127417838</v>
      </c>
      <c r="AB193">
        <f t="shared" si="128"/>
        <v>1.0429924127417838</v>
      </c>
      <c r="AC193">
        <v>3</v>
      </c>
    </row>
    <row r="194" spans="23:29">
      <c r="W194">
        <f t="shared" si="137"/>
        <v>4.2408022031891308</v>
      </c>
      <c r="X194">
        <f t="shared" si="129"/>
        <v>4.2408022031891308</v>
      </c>
      <c r="Y194">
        <f t="shared" si="138"/>
        <v>5.4521575336233772</v>
      </c>
      <c r="AA194">
        <f t="shared" si="136"/>
        <v>1.2113553304342464</v>
      </c>
      <c r="AB194">
        <f t="shared" si="128"/>
        <v>1.2113553304342464</v>
      </c>
      <c r="AC194">
        <v>3</v>
      </c>
    </row>
    <row r="195" spans="23:29">
      <c r="W195">
        <f t="shared" si="137"/>
        <v>3.6096049098132332</v>
      </c>
      <c r="X195">
        <f t="shared" si="129"/>
        <v>3.6096049098132332</v>
      </c>
      <c r="Y195">
        <f t="shared" si="138"/>
        <v>4.915825606328684</v>
      </c>
      <c r="AA195">
        <f t="shared" si="136"/>
        <v>1.3062206965154508</v>
      </c>
      <c r="AB195">
        <f t="shared" si="128"/>
        <v>1.3062206965154508</v>
      </c>
      <c r="AC195">
        <v>3</v>
      </c>
    </row>
    <row r="196" spans="23:29">
      <c r="W196">
        <f t="shared" si="137"/>
        <v>3.0433862272159828</v>
      </c>
      <c r="X196">
        <f t="shared" si="129"/>
        <v>3.0433862272159828</v>
      </c>
      <c r="Y196">
        <f t="shared" si="138"/>
        <v>4.3775481407814132</v>
      </c>
      <c r="AA196">
        <f t="shared" si="136"/>
        <v>1.3341619135654303</v>
      </c>
      <c r="AB196">
        <f t="shared" si="128"/>
        <v>1.3341619135654303</v>
      </c>
      <c r="AC196">
        <v>3</v>
      </c>
    </row>
    <row r="197" spans="23:29">
      <c r="W197">
        <f t="shared" si="137"/>
        <v>2.5444659232687283</v>
      </c>
      <c r="X197">
        <f t="shared" si="129"/>
        <v>2.5444659232687283</v>
      </c>
      <c r="Y197">
        <f t="shared" si="138"/>
        <v>3.8505143182231336</v>
      </c>
      <c r="AA197">
        <f t="shared" si="136"/>
        <v>1.3060483949544053</v>
      </c>
      <c r="AB197">
        <f t="shared" si="128"/>
        <v>1.3060483949544053</v>
      </c>
      <c r="AC197">
        <v>3</v>
      </c>
    </row>
    <row r="198" spans="23:29">
      <c r="W198">
        <f t="shared" si="137"/>
        <v>2.1117303632577511</v>
      </c>
      <c r="X198">
        <f t="shared" si="129"/>
        <v>2.1117303632577511</v>
      </c>
      <c r="Y198">
        <f t="shared" si="138"/>
        <v>3.3468372652629643</v>
      </c>
      <c r="AA198">
        <f t="shared" si="136"/>
        <v>1.2351069020052132</v>
      </c>
      <c r="AB198">
        <f t="shared" si="128"/>
        <v>1.2351069020052132</v>
      </c>
      <c r="AC198">
        <v>3</v>
      </c>
    </row>
    <row r="199" spans="23:29">
      <c r="W199">
        <f t="shared" si="137"/>
        <v>1.7415088549294657</v>
      </c>
      <c r="X199">
        <f t="shared" si="129"/>
        <v>1.7415088549294657</v>
      </c>
      <c r="Y199">
        <f t="shared" si="138"/>
        <v>2.8765014666466042</v>
      </c>
      <c r="AA199">
        <f t="shared" si="136"/>
        <v>1.1349926117171385</v>
      </c>
      <c r="AB199">
        <f t="shared" si="128"/>
        <v>1.1349926117171385</v>
      </c>
      <c r="AC199">
        <v>3</v>
      </c>
    </row>
    <row r="200" spans="23:29">
      <c r="W200">
        <f t="shared" si="137"/>
        <v>1.4284664099273185</v>
      </c>
      <c r="X200">
        <f t="shared" si="129"/>
        <v>1.4284664099273185</v>
      </c>
      <c r="Y200">
        <f t="shared" si="138"/>
        <v>2.4467031303443081</v>
      </c>
      <c r="AA200">
        <f t="shared" si="136"/>
        <v>1.0182367204169895</v>
      </c>
      <c r="AB200">
        <f t="shared" si="128"/>
        <v>1.0182367204169895</v>
      </c>
      <c r="AC200">
        <v>3</v>
      </c>
    </row>
    <row r="201" spans="23:29">
      <c r="W201">
        <f>O4*O20</f>
        <v>9.5382508315398162</v>
      </c>
      <c r="X201">
        <f t="shared" si="129"/>
        <v>9.5382508315398162</v>
      </c>
      <c r="Y201">
        <f>BA20</f>
        <v>7.7105707044826755</v>
      </c>
      <c r="AA201">
        <f t="shared" ref="AA201:AA215" si="139">AJ4-O4</f>
        <v>-1.8276801270571408</v>
      </c>
      <c r="AB201">
        <f t="shared" si="128"/>
        <v>-1.8276801270571408</v>
      </c>
      <c r="AC201">
        <v>3</v>
      </c>
    </row>
    <row r="202" spans="23:29">
      <c r="W202">
        <f t="shared" ref="W202:W215" si="140">O5*O21</f>
        <v>8.8439385006122713</v>
      </c>
      <c r="X202">
        <f t="shared" si="129"/>
        <v>8.8439385006122713</v>
      </c>
      <c r="Y202">
        <f t="shared" ref="Y202:Y215" si="141">BA21</f>
        <v>7.5160067568705573</v>
      </c>
      <c r="AA202">
        <f t="shared" si="139"/>
        <v>-1.327931743741714</v>
      </c>
      <c r="AB202">
        <f t="shared" si="128"/>
        <v>-1.327931743741714</v>
      </c>
      <c r="AC202">
        <v>3</v>
      </c>
    </row>
    <row r="203" spans="23:29">
      <c r="W203">
        <f t="shared" si="140"/>
        <v>8.1063385331684348</v>
      </c>
      <c r="X203">
        <f t="shared" si="129"/>
        <v>8.1063385331684348</v>
      </c>
      <c r="Y203">
        <f t="shared" si="141"/>
        <v>7.286187610079736</v>
      </c>
      <c r="AA203">
        <f t="shared" si="139"/>
        <v>-0.82015092308869875</v>
      </c>
      <c r="AB203">
        <f t="shared" si="128"/>
        <v>-0.82015092308869875</v>
      </c>
      <c r="AC203">
        <v>3</v>
      </c>
    </row>
    <row r="204" spans="23:29">
      <c r="W204">
        <f t="shared" si="140"/>
        <v>7.3410210136726519</v>
      </c>
      <c r="X204">
        <f t="shared" si="129"/>
        <v>7.3410210136726519</v>
      </c>
      <c r="Y204">
        <f t="shared" si="141"/>
        <v>7.0179502035400692</v>
      </c>
      <c r="AA204">
        <f t="shared" si="139"/>
        <v>-0.32307081013258276</v>
      </c>
      <c r="AB204">
        <f t="shared" si="128"/>
        <v>-0.32307081013258276</v>
      </c>
      <c r="AC204">
        <v>3</v>
      </c>
    </row>
    <row r="205" spans="23:29">
      <c r="W205">
        <f t="shared" si="140"/>
        <v>6.5661367282224452</v>
      </c>
      <c r="X205">
        <f t="shared" si="129"/>
        <v>6.5661367282224452</v>
      </c>
      <c r="Y205">
        <f t="shared" si="141"/>
        <v>6.7092051036906284</v>
      </c>
      <c r="AA205">
        <f t="shared" si="139"/>
        <v>0.14306837546818318</v>
      </c>
      <c r="AB205">
        <f t="shared" si="128"/>
        <v>0.14306837546818318</v>
      </c>
      <c r="AC205">
        <v>3</v>
      </c>
    </row>
    <row r="206" spans="23:29">
      <c r="W206">
        <f t="shared" si="140"/>
        <v>5.800759932087419</v>
      </c>
      <c r="X206">
        <f t="shared" si="129"/>
        <v>5.800759932087419</v>
      </c>
      <c r="Y206">
        <f t="shared" si="141"/>
        <v>6.3594841198849856</v>
      </c>
      <c r="AA206">
        <f t="shared" si="139"/>
        <v>0.55872418779756661</v>
      </c>
      <c r="AB206">
        <f t="shared" si="128"/>
        <v>0.55872418779756661</v>
      </c>
      <c r="AC206">
        <v>3</v>
      </c>
    </row>
    <row r="207" spans="23:29">
      <c r="W207">
        <f t="shared" si="140"/>
        <v>5.0630470815963244</v>
      </c>
      <c r="X207">
        <f t="shared" si="129"/>
        <v>5.0630470815963244</v>
      </c>
      <c r="Y207">
        <f t="shared" si="141"/>
        <v>5.9704668117756157</v>
      </c>
      <c r="AA207">
        <f t="shared" si="139"/>
        <v>0.90741973017929123</v>
      </c>
      <c r="AB207">
        <f t="shared" si="128"/>
        <v>0.90741973017929123</v>
      </c>
      <c r="AC207">
        <v>3</v>
      </c>
    </row>
    <row r="208" spans="23:29">
      <c r="W208">
        <f t="shared" si="140"/>
        <v>4.3685784851152292</v>
      </c>
      <c r="X208">
        <f t="shared" si="129"/>
        <v>4.3685784851152292</v>
      </c>
      <c r="Y208">
        <f t="shared" si="141"/>
        <v>5.5463692010827552</v>
      </c>
      <c r="AA208">
        <f t="shared" si="139"/>
        <v>1.177790715967526</v>
      </c>
      <c r="AB208">
        <f t="shared" si="128"/>
        <v>1.177790715967526</v>
      </c>
      <c r="AC208">
        <v>3</v>
      </c>
    </row>
    <row r="209" spans="23:29">
      <c r="W209">
        <f t="shared" si="140"/>
        <v>3.7291895484723927</v>
      </c>
      <c r="X209">
        <f t="shared" si="129"/>
        <v>3.7291895484723927</v>
      </c>
      <c r="Y209">
        <f t="shared" si="141"/>
        <v>5.0940636504874215</v>
      </c>
      <c r="AA209">
        <f t="shared" si="139"/>
        <v>1.3648741020150288</v>
      </c>
      <c r="AB209">
        <f t="shared" si="128"/>
        <v>1.3648741020150288</v>
      </c>
      <c r="AC209">
        <v>3</v>
      </c>
    </row>
    <row r="210" spans="23:29">
      <c r="W210">
        <f t="shared" si="140"/>
        <v>3.1524461137000053</v>
      </c>
      <c r="X210">
        <f t="shared" si="129"/>
        <v>3.1524461137000053</v>
      </c>
      <c r="Y210">
        <f t="shared" si="141"/>
        <v>4.6228252910392786</v>
      </c>
      <c r="AA210">
        <f t="shared" si="139"/>
        <v>1.4703791773392734</v>
      </c>
      <c r="AB210">
        <f t="shared" si="128"/>
        <v>1.4703791773392734</v>
      </c>
      <c r="AC210">
        <v>3</v>
      </c>
    </row>
    <row r="211" spans="23:29">
      <c r="W211">
        <f t="shared" si="140"/>
        <v>2.6417427302263006</v>
      </c>
      <c r="X211">
        <f t="shared" si="129"/>
        <v>2.6417427302263006</v>
      </c>
      <c r="Y211">
        <f t="shared" si="141"/>
        <v>4.1436747922521544</v>
      </c>
      <c r="AA211">
        <f t="shared" si="139"/>
        <v>1.5019320620258538</v>
      </c>
      <c r="AB211">
        <f t="shared" si="128"/>
        <v>1.5019320620258538</v>
      </c>
      <c r="AC211">
        <v>3</v>
      </c>
    </row>
    <row r="212" spans="23:29">
      <c r="W212">
        <f t="shared" si="140"/>
        <v>2.1968702985967599</v>
      </c>
      <c r="X212">
        <f t="shared" si="129"/>
        <v>2.1968702985967599</v>
      </c>
      <c r="Y212">
        <f t="shared" si="141"/>
        <v>3.6683938177261015</v>
      </c>
      <c r="AA212">
        <f t="shared" si="139"/>
        <v>1.4715235191293417</v>
      </c>
      <c r="AB212">
        <f t="shared" si="128"/>
        <v>1.4715235191293417</v>
      </c>
      <c r="AC212">
        <v>3</v>
      </c>
    </row>
    <row r="213" spans="23:29">
      <c r="W213">
        <f t="shared" si="140"/>
        <v>1.8148432551012208</v>
      </c>
      <c r="X213">
        <f t="shared" si="129"/>
        <v>1.8148432551012208</v>
      </c>
      <c r="Y213">
        <f t="shared" si="141"/>
        <v>3.2083895391354194</v>
      </c>
      <c r="AA213">
        <f t="shared" si="139"/>
        <v>1.3935462840341986</v>
      </c>
      <c r="AB213">
        <f t="shared" si="128"/>
        <v>1.3935462840341986</v>
      </c>
      <c r="AC213">
        <v>3</v>
      </c>
    </row>
    <row r="214" spans="23:29">
      <c r="W214">
        <f t="shared" si="140"/>
        <v>1.4907901312739451</v>
      </c>
      <c r="X214">
        <f t="shared" si="129"/>
        <v>1.4907901312739451</v>
      </c>
      <c r="Y214">
        <f t="shared" si="141"/>
        <v>2.7736340348613955</v>
      </c>
      <c r="AA214">
        <f t="shared" si="139"/>
        <v>1.2828439035874504</v>
      </c>
      <c r="AB214">
        <f t="shared" ref="AB214:AB260" si="142">IFERROR(AA214,"")</f>
        <v>1.2828439035874504</v>
      </c>
      <c r="AC214">
        <v>3</v>
      </c>
    </row>
    <row r="215" spans="23:29">
      <c r="W215">
        <f t="shared" si="140"/>
        <v>1.2187659990874384</v>
      </c>
      <c r="X215">
        <f t="shared" si="129"/>
        <v>1.2187659990874384</v>
      </c>
      <c r="Y215">
        <f t="shared" si="141"/>
        <v>2.3718796230931001</v>
      </c>
      <c r="AA215">
        <f t="shared" si="139"/>
        <v>1.1531136240056616</v>
      </c>
      <c r="AB215">
        <f t="shared" si="142"/>
        <v>1.1531136240056616</v>
      </c>
      <c r="AC215">
        <v>3</v>
      </c>
    </row>
    <row r="216" spans="23:29">
      <c r="W216">
        <f>P4*P20</f>
        <v>8.8717015468607823</v>
      </c>
      <c r="X216">
        <f t="shared" si="129"/>
        <v>8.8717015468607823</v>
      </c>
      <c r="Y216">
        <f>BB20</f>
        <v>6.8583007079173512</v>
      </c>
      <c r="AA216">
        <f t="shared" ref="AA216:AA230" si="143">AK4-P4</f>
        <v>-2.013400838943431</v>
      </c>
      <c r="AB216">
        <f t="shared" si="142"/>
        <v>-2.013400838943431</v>
      </c>
      <c r="AC216">
        <v>3</v>
      </c>
    </row>
    <row r="217" spans="23:29">
      <c r="W217">
        <f t="shared" ref="W217:W230" si="144">P5*P21</f>
        <v>8.1572892700271904</v>
      </c>
      <c r="X217">
        <f t="shared" ref="X217:X260" si="145">IFERROR(W217, NA())</f>
        <v>8.1572892700271904</v>
      </c>
      <c r="Y217">
        <f t="shared" ref="Y217:Y230" si="146">BB21</f>
        <v>6.7039404989669347</v>
      </c>
      <c r="AA217">
        <f t="shared" si="143"/>
        <v>-1.4533487710602557</v>
      </c>
      <c r="AB217">
        <f t="shared" si="142"/>
        <v>-1.4533487710602557</v>
      </c>
      <c r="AC217">
        <v>3</v>
      </c>
    </row>
    <row r="218" spans="23:29">
      <c r="W218">
        <f t="shared" si="144"/>
        <v>7.4112784455318552</v>
      </c>
      <c r="X218">
        <f t="shared" si="145"/>
        <v>7.4112784455318552</v>
      </c>
      <c r="Y218">
        <f t="shared" si="146"/>
        <v>6.5204940330941215</v>
      </c>
      <c r="AA218">
        <f t="shared" si="143"/>
        <v>-0.89078441243773376</v>
      </c>
      <c r="AB218">
        <f t="shared" si="142"/>
        <v>-0.89078441243773376</v>
      </c>
      <c r="AC218">
        <v>3</v>
      </c>
    </row>
    <row r="219" spans="23:29">
      <c r="W219">
        <f t="shared" si="144"/>
        <v>6.6509630040182905</v>
      </c>
      <c r="X219">
        <f t="shared" si="145"/>
        <v>6.6509630040182905</v>
      </c>
      <c r="Y219">
        <f t="shared" si="146"/>
        <v>6.3048372648259363</v>
      </c>
      <c r="AA219">
        <f t="shared" si="143"/>
        <v>-0.34612573919235423</v>
      </c>
      <c r="AB219">
        <f t="shared" si="142"/>
        <v>-0.34612573919235423</v>
      </c>
      <c r="AC219">
        <v>3</v>
      </c>
    </row>
    <row r="220" spans="23:29">
      <c r="W220">
        <f t="shared" si="144"/>
        <v>5.8950093172322759</v>
      </c>
      <c r="X220">
        <f t="shared" si="145"/>
        <v>5.8950093172322759</v>
      </c>
      <c r="Y220">
        <f t="shared" si="146"/>
        <v>6.0545302297856001</v>
      </c>
      <c r="AA220">
        <f t="shared" si="143"/>
        <v>0.15952091255332412</v>
      </c>
      <c r="AB220">
        <f t="shared" si="142"/>
        <v>0.15952091255332412</v>
      </c>
      <c r="AC220">
        <v>3</v>
      </c>
    </row>
    <row r="221" spans="23:29">
      <c r="W221">
        <f t="shared" si="144"/>
        <v>5.1616612235887516</v>
      </c>
      <c r="X221">
        <f t="shared" si="145"/>
        <v>5.1616612235887516</v>
      </c>
      <c r="Y221">
        <f t="shared" si="146"/>
        <v>5.7682739232425346</v>
      </c>
      <c r="AA221">
        <f t="shared" si="143"/>
        <v>0.60661269965378306</v>
      </c>
      <c r="AB221">
        <f t="shared" si="142"/>
        <v>0.60661269965378306</v>
      </c>
      <c r="AC221">
        <v>3</v>
      </c>
    </row>
    <row r="222" spans="23:29">
      <c r="W222">
        <f t="shared" si="144"/>
        <v>4.4670296501106419</v>
      </c>
      <c r="X222">
        <f t="shared" si="145"/>
        <v>4.4670296501106419</v>
      </c>
      <c r="Y222">
        <f t="shared" si="146"/>
        <v>5.446394146219407</v>
      </c>
      <c r="AA222">
        <f t="shared" si="143"/>
        <v>0.97936449610876508</v>
      </c>
      <c r="AB222">
        <f t="shared" si="142"/>
        <v>0.97936449610876508</v>
      </c>
      <c r="AC222">
        <v>3</v>
      </c>
    </row>
    <row r="223" spans="23:29">
      <c r="W223">
        <f t="shared" si="144"/>
        <v>3.8237947395103271</v>
      </c>
      <c r="X223">
        <f t="shared" si="145"/>
        <v>3.8237947395103271</v>
      </c>
      <c r="Y223">
        <f t="shared" si="146"/>
        <v>5.0912671294142191</v>
      </c>
      <c r="AA223">
        <f t="shared" si="143"/>
        <v>1.267472389903892</v>
      </c>
      <c r="AB223">
        <f t="shared" si="142"/>
        <v>1.267472389903892</v>
      </c>
      <c r="AC223">
        <v>3</v>
      </c>
    </row>
    <row r="224" spans="23:29">
      <c r="W224">
        <f t="shared" si="144"/>
        <v>3.2405173563126128</v>
      </c>
      <c r="X224">
        <f t="shared" si="145"/>
        <v>3.2405173563126128</v>
      </c>
      <c r="Y224">
        <f t="shared" si="146"/>
        <v>4.7075758038502045</v>
      </c>
      <c r="AA224">
        <f t="shared" si="143"/>
        <v>1.4670584475375916</v>
      </c>
      <c r="AB224">
        <f t="shared" si="142"/>
        <v>1.4670584475375916</v>
      </c>
      <c r="AC224">
        <v>3</v>
      </c>
    </row>
    <row r="225" spans="23:29">
      <c r="W225">
        <f t="shared" si="144"/>
        <v>2.7215832633107166</v>
      </c>
      <c r="X225">
        <f t="shared" si="145"/>
        <v>2.7215832633107166</v>
      </c>
      <c r="Y225">
        <f t="shared" si="146"/>
        <v>4.302286248319759</v>
      </c>
      <c r="AA225">
        <f t="shared" si="143"/>
        <v>1.5807029850090424</v>
      </c>
      <c r="AB225">
        <f t="shared" si="142"/>
        <v>1.5807029850090424</v>
      </c>
      <c r="AC225">
        <v>3</v>
      </c>
    </row>
    <row r="226" spans="23:29">
      <c r="W226">
        <f t="shared" si="144"/>
        <v>2.2676570704714498</v>
      </c>
      <c r="X226">
        <f t="shared" si="145"/>
        <v>2.2676570704714498</v>
      </c>
      <c r="Y226">
        <f t="shared" si="146"/>
        <v>3.8842749094666855</v>
      </c>
      <c r="AA226">
        <f t="shared" si="143"/>
        <v>1.6166178389952357</v>
      </c>
      <c r="AB226">
        <f t="shared" si="142"/>
        <v>1.6166178389952357</v>
      </c>
      <c r="AC226">
        <v>3</v>
      </c>
    </row>
    <row r="227" spans="23:29">
      <c r="W227">
        <f t="shared" si="144"/>
        <v>1.8764470689467909</v>
      </c>
      <c r="X227">
        <f t="shared" si="145"/>
        <v>1.8764470689467909</v>
      </c>
      <c r="Y227">
        <f t="shared" si="146"/>
        <v>3.4636173657851033</v>
      </c>
      <c r="AA227">
        <f t="shared" si="143"/>
        <v>1.5871702968383123</v>
      </c>
      <c r="AB227">
        <f t="shared" si="142"/>
        <v>1.5871702968383123</v>
      </c>
      <c r="AC227">
        <v>3</v>
      </c>
    </row>
    <row r="228" spans="23:29">
      <c r="W228">
        <f t="shared" si="144"/>
        <v>1.5435794358164983</v>
      </c>
      <c r="X228">
        <f t="shared" si="145"/>
        <v>1.5435794358164983</v>
      </c>
      <c r="Y228">
        <f t="shared" si="146"/>
        <v>3.0506454893977688</v>
      </c>
      <c r="AA228">
        <f t="shared" si="143"/>
        <v>1.5070660535812705</v>
      </c>
      <c r="AB228">
        <f t="shared" si="142"/>
        <v>1.5070660535812705</v>
      </c>
      <c r="AC228">
        <v>3</v>
      </c>
    </row>
    <row r="229" spans="23:29">
      <c r="W229">
        <f t="shared" si="144"/>
        <v>1.2634264648459999</v>
      </c>
      <c r="X229">
        <f t="shared" si="145"/>
        <v>1.2634264648459999</v>
      </c>
      <c r="Y229">
        <f>BB33</f>
        <v>2.6549533078336109</v>
      </c>
      <c r="AA229">
        <f t="shared" si="143"/>
        <v>1.3915268429876111</v>
      </c>
      <c r="AB229">
        <f t="shared" si="142"/>
        <v>1.3915268429876111</v>
      </c>
      <c r="AC229">
        <v>3</v>
      </c>
    </row>
    <row r="230" spans="23:29">
      <c r="W230">
        <f t="shared" si="144"/>
        <v>1.0297968818383665</v>
      </c>
      <c r="X230">
        <f t="shared" si="145"/>
        <v>1.0297968818383665</v>
      </c>
      <c r="Y230">
        <f t="shared" si="146"/>
        <v>2.2845488614547134</v>
      </c>
      <c r="AA230">
        <f t="shared" si="143"/>
        <v>1.2547519796163469</v>
      </c>
      <c r="AB230">
        <f t="shared" si="142"/>
        <v>1.2547519796163469</v>
      </c>
      <c r="AC230">
        <v>3</v>
      </c>
    </row>
    <row r="231" spans="23:29">
      <c r="W231">
        <f>Q4*Q20</f>
        <v>8.1589958158995817</v>
      </c>
      <c r="X231">
        <f t="shared" si="145"/>
        <v>8.1589958158995817</v>
      </c>
      <c r="Y231">
        <f>BC20</f>
        <v>6.0257481407860958</v>
      </c>
      <c r="AA231">
        <f t="shared" ref="AA231:AA245" si="147">AL4-Q4</f>
        <v>-2.1332476751134859</v>
      </c>
      <c r="AB231">
        <f t="shared" si="142"/>
        <v>-2.1332476751134859</v>
      </c>
      <c r="AC231">
        <v>3</v>
      </c>
    </row>
    <row r="232" spans="23:29">
      <c r="W232">
        <f t="shared" ref="W232:W245" si="148">Q5*Q21</f>
        <v>7.4356530028598655</v>
      </c>
      <c r="X232">
        <f t="shared" si="145"/>
        <v>7.4356530028598655</v>
      </c>
      <c r="Y232">
        <f t="shared" ref="Y232:Y245" si="149">BC21</f>
        <v>5.9062633934178921</v>
      </c>
      <c r="AA232">
        <f t="shared" si="147"/>
        <v>-1.5293896094419734</v>
      </c>
      <c r="AB232">
        <f t="shared" si="142"/>
        <v>-1.5293896094419734</v>
      </c>
      <c r="AC232">
        <v>3</v>
      </c>
    </row>
    <row r="233" spans="23:29">
      <c r="W233">
        <f t="shared" si="148"/>
        <v>6.6938425230637204</v>
      </c>
      <c r="X233">
        <f t="shared" si="145"/>
        <v>6.6938425230637204</v>
      </c>
      <c r="Y233">
        <f t="shared" si="149"/>
        <v>5.7634098518253518</v>
      </c>
      <c r="AA233">
        <f t="shared" si="147"/>
        <v>-0.93043267123836859</v>
      </c>
      <c r="AB233">
        <f t="shared" si="142"/>
        <v>-0.93043267123836859</v>
      </c>
      <c r="AC233">
        <v>3</v>
      </c>
    </row>
    <row r="234" spans="23:29">
      <c r="W234">
        <f t="shared" si="148"/>
        <v>5.9516429014259149</v>
      </c>
      <c r="X234">
        <f t="shared" si="145"/>
        <v>5.9516429014259149</v>
      </c>
      <c r="Y234">
        <f t="shared" si="149"/>
        <v>5.59427540895084</v>
      </c>
      <c r="AA234">
        <f t="shared" si="147"/>
        <v>-0.35736749247507493</v>
      </c>
      <c r="AB234">
        <f t="shared" si="142"/>
        <v>-0.35736749247507493</v>
      </c>
      <c r="AC234">
        <v>3</v>
      </c>
    </row>
    <row r="235" spans="23:29">
      <c r="W235">
        <f t="shared" si="148"/>
        <v>5.2271703961215064</v>
      </c>
      <c r="X235">
        <f t="shared" si="145"/>
        <v>5.2271703961215064</v>
      </c>
      <c r="Y235">
        <f t="shared" si="149"/>
        <v>5.3963231269860747</v>
      </c>
      <c r="AA235">
        <f t="shared" si="147"/>
        <v>0.16915273086456839</v>
      </c>
      <c r="AB235">
        <f t="shared" si="142"/>
        <v>0.16915273086456839</v>
      </c>
      <c r="AC235">
        <v>3</v>
      </c>
    </row>
    <row r="236" spans="23:29">
      <c r="W236">
        <f t="shared" si="148"/>
        <v>4.5368516957528371</v>
      </c>
      <c r="X236">
        <f t="shared" si="145"/>
        <v>4.5368516957528371</v>
      </c>
      <c r="Y236">
        <f t="shared" si="149"/>
        <v>5.1677484836716756</v>
      </c>
      <c r="AA236">
        <f t="shared" si="147"/>
        <v>0.63089678791883852</v>
      </c>
      <c r="AB236">
        <f t="shared" si="142"/>
        <v>0.63089678791883852</v>
      </c>
      <c r="AC236">
        <v>3</v>
      </c>
    </row>
    <row r="237" spans="23:29">
      <c r="W237">
        <f t="shared" si="148"/>
        <v>3.8940277630840603</v>
      </c>
      <c r="X237">
        <f t="shared" si="145"/>
        <v>3.8940277630840603</v>
      </c>
      <c r="Y237">
        <f t="shared" si="149"/>
        <v>4.9078911153492433</v>
      </c>
      <c r="AA237">
        <f t="shared" si="147"/>
        <v>1.013863352265183</v>
      </c>
      <c r="AB237">
        <f t="shared" si="142"/>
        <v>1.013863352265183</v>
      </c>
      <c r="AC237">
        <v>3</v>
      </c>
    </row>
    <row r="238" spans="23:29">
      <c r="W238">
        <f t="shared" si="148"/>
        <v>3.3081206073212761</v>
      </c>
      <c r="X238">
        <f t="shared" si="145"/>
        <v>3.3081206073212761</v>
      </c>
      <c r="Y238">
        <f t="shared" si="149"/>
        <v>4.6176463792365565</v>
      </c>
      <c r="AA238">
        <f t="shared" si="147"/>
        <v>1.3095257719152804</v>
      </c>
      <c r="AB238">
        <f t="shared" si="142"/>
        <v>1.3095257719152804</v>
      </c>
      <c r="AC238">
        <v>3</v>
      </c>
    </row>
    <row r="239" spans="23:29">
      <c r="W239">
        <f t="shared" si="148"/>
        <v>2.7844286894864334</v>
      </c>
      <c r="X239">
        <f t="shared" si="145"/>
        <v>2.7844286894864334</v>
      </c>
      <c r="Y239">
        <f t="shared" si="149"/>
        <v>4.2997928899877218</v>
      </c>
      <c r="AA239">
        <f t="shared" si="147"/>
        <v>1.5153642005012884</v>
      </c>
      <c r="AB239">
        <f t="shared" si="142"/>
        <v>1.5153642005012884</v>
      </c>
      <c r="AC239">
        <v>3</v>
      </c>
    </row>
    <row r="240" spans="23:29">
      <c r="W240">
        <f t="shared" si="148"/>
        <v>2.3244614525949689</v>
      </c>
      <c r="X240">
        <f t="shared" si="145"/>
        <v>2.3244614525949689</v>
      </c>
      <c r="Y240">
        <f t="shared" si="149"/>
        <v>3.959136311986422</v>
      </c>
      <c r="AA240">
        <f t="shared" si="147"/>
        <v>1.6346748593914531</v>
      </c>
      <c r="AB240">
        <f t="shared" si="142"/>
        <v>1.6346748593914531</v>
      </c>
      <c r="AC240">
        <v>3</v>
      </c>
    </row>
    <row r="241" spans="23:29">
      <c r="W241">
        <f t="shared" si="148"/>
        <v>1.9266299890367644</v>
      </c>
      <c r="X241">
        <f t="shared" si="145"/>
        <v>1.9266299890367644</v>
      </c>
      <c r="Y241">
        <f t="shared" si="149"/>
        <v>3.6023821583254358</v>
      </c>
      <c r="AA241">
        <f t="shared" si="147"/>
        <v>1.6757521692886714</v>
      </c>
      <c r="AB241">
        <f t="shared" si="142"/>
        <v>1.6757521692886714</v>
      </c>
      <c r="AC241">
        <v>3</v>
      </c>
    </row>
    <row r="242" spans="23:29">
      <c r="W242">
        <f t="shared" si="148"/>
        <v>1.5870916635973911</v>
      </c>
      <c r="X242">
        <f t="shared" si="145"/>
        <v>1.5870916635973911</v>
      </c>
      <c r="Y242">
        <f t="shared" si="149"/>
        <v>3.2376994826936358</v>
      </c>
      <c r="AA242">
        <f t="shared" si="147"/>
        <v>1.6506078190962448</v>
      </c>
      <c r="AB242">
        <f t="shared" si="142"/>
        <v>1.6506078190962448</v>
      </c>
      <c r="AC242">
        <v>3</v>
      </c>
    </row>
    <row r="243" spans="23:29">
      <c r="W243">
        <f t="shared" si="148"/>
        <v>1.3005825602021257</v>
      </c>
      <c r="X243">
        <f t="shared" si="145"/>
        <v>1.3005825602021257</v>
      </c>
      <c r="Y243">
        <f t="shared" si="149"/>
        <v>2.8740152813311246</v>
      </c>
      <c r="AA243">
        <f t="shared" si="147"/>
        <v>1.5734327211289989</v>
      </c>
      <c r="AB243">
        <f t="shared" si="142"/>
        <v>1.5734327211289989</v>
      </c>
      <c r="AC243">
        <v>3</v>
      </c>
    </row>
    <row r="244" spans="23:29">
      <c r="W244">
        <f t="shared" si="148"/>
        <v>1.0611320079993132</v>
      </c>
      <c r="X244">
        <f t="shared" si="145"/>
        <v>1.0611320079993132</v>
      </c>
      <c r="Y244">
        <f t="shared" si="149"/>
        <v>2.5201597535907645</v>
      </c>
      <c r="AA244">
        <f t="shared" si="147"/>
        <v>1.4590277455914513</v>
      </c>
      <c r="AB244">
        <f t="shared" si="142"/>
        <v>1.4590277455914513</v>
      </c>
      <c r="AC244">
        <v>3</v>
      </c>
    </row>
    <row r="245" spans="23:29">
      <c r="W245">
        <f t="shared" si="148"/>
        <v>0.86261231913587311</v>
      </c>
      <c r="X245">
        <f t="shared" si="145"/>
        <v>0.86261231913587311</v>
      </c>
      <c r="Y245">
        <f t="shared" si="149"/>
        <v>2.1840309613072098</v>
      </c>
      <c r="AA245">
        <f t="shared" si="147"/>
        <v>1.3214186421713365</v>
      </c>
      <c r="AB245">
        <f t="shared" si="142"/>
        <v>1.3214186421713365</v>
      </c>
      <c r="AC245">
        <v>3</v>
      </c>
    </row>
    <row r="246" spans="23:29">
      <c r="W246">
        <f>R4*R20</f>
        <v>7.414448669201521</v>
      </c>
      <c r="X246">
        <f t="shared" si="145"/>
        <v>7.414448669201521</v>
      </c>
      <c r="Y246">
        <f>BD20</f>
        <v>5.2318568990498413</v>
      </c>
      <c r="AA246">
        <f t="shared" ref="AA246:AA260" si="150">AM4-R4</f>
        <v>-2.1825917701516797</v>
      </c>
      <c r="AB246">
        <f t="shared" si="142"/>
        <v>-2.1825917701516797</v>
      </c>
      <c r="AC246">
        <v>3</v>
      </c>
    </row>
    <row r="247" spans="23:29">
      <c r="W247">
        <f t="shared" ref="W247:W260" si="151">R5*R21</f>
        <v>6.6952789699570818</v>
      </c>
      <c r="X247">
        <f t="shared" si="145"/>
        <v>6.6952789699570818</v>
      </c>
      <c r="Y247">
        <f t="shared" ref="Y247:Y260" si="152">BD21</f>
        <v>5.1415463882385728</v>
      </c>
      <c r="AA247">
        <f t="shared" si="150"/>
        <v>-1.553732581718509</v>
      </c>
      <c r="AB247">
        <f t="shared" si="142"/>
        <v>-1.553732581718509</v>
      </c>
      <c r="AC247">
        <v>3</v>
      </c>
    </row>
    <row r="248" spans="23:29">
      <c r="W248">
        <f t="shared" si="151"/>
        <v>5.9712918660287091</v>
      </c>
      <c r="X248">
        <f t="shared" si="145"/>
        <v>5.9712918660287091</v>
      </c>
      <c r="Y248">
        <f t="shared" si="152"/>
        <v>5.0329500760154904</v>
      </c>
      <c r="AA248">
        <f t="shared" si="150"/>
        <v>-0.93834179001321871</v>
      </c>
      <c r="AB248">
        <f t="shared" si="142"/>
        <v>-0.93834179001321871</v>
      </c>
      <c r="AC248">
        <v>3</v>
      </c>
    </row>
    <row r="249" spans="23:29">
      <c r="W249">
        <f t="shared" si="151"/>
        <v>5.2602739726027412</v>
      </c>
      <c r="X249">
        <f t="shared" si="145"/>
        <v>5.2602739726027412</v>
      </c>
      <c r="Y249">
        <f t="shared" si="152"/>
        <v>4.9034897768704155</v>
      </c>
      <c r="AA249">
        <f t="shared" si="150"/>
        <v>-0.35678419573232567</v>
      </c>
      <c r="AB249">
        <f t="shared" si="142"/>
        <v>-0.35678419573232567</v>
      </c>
      <c r="AC249">
        <v>3</v>
      </c>
    </row>
    <row r="250" spans="23:29">
      <c r="W250">
        <f t="shared" si="151"/>
        <v>4.5787663379958738</v>
      </c>
      <c r="X250">
        <f t="shared" si="145"/>
        <v>4.5787663379958738</v>
      </c>
      <c r="Y250">
        <f t="shared" si="152"/>
        <v>4.7507384068918164</v>
      </c>
      <c r="AA250">
        <f t="shared" si="150"/>
        <v>0.17197206889594252</v>
      </c>
      <c r="AB250">
        <f t="shared" si="142"/>
        <v>0.17197206889594252</v>
      </c>
      <c r="AC250">
        <v>3</v>
      </c>
    </row>
    <row r="251" spans="23:29">
      <c r="W251">
        <f t="shared" si="151"/>
        <v>3.9405989442005049</v>
      </c>
      <c r="X251">
        <f t="shared" si="145"/>
        <v>3.9405989442005049</v>
      </c>
      <c r="Y251">
        <f t="shared" si="152"/>
        <v>4.5726807183901634</v>
      </c>
      <c r="AA251">
        <f t="shared" si="150"/>
        <v>0.6320817741896585</v>
      </c>
      <c r="AB251">
        <f t="shared" si="142"/>
        <v>0.6320817741896585</v>
      </c>
      <c r="AC251">
        <v>3</v>
      </c>
    </row>
    <row r="252" spans="23:29">
      <c r="W252">
        <f t="shared" si="151"/>
        <v>3.3559311351771521</v>
      </c>
      <c r="X252">
        <f t="shared" si="145"/>
        <v>3.3559311351771521</v>
      </c>
      <c r="Y252">
        <f t="shared" si="152"/>
        <v>4.3680381176254057</v>
      </c>
      <c r="AA252">
        <f t="shared" si="150"/>
        <v>1.0121069824482536</v>
      </c>
      <c r="AB252">
        <f t="shared" si="142"/>
        <v>1.0121069824482536</v>
      </c>
      <c r="AC252">
        <v>3</v>
      </c>
    </row>
    <row r="253" spans="23:29">
      <c r="W253">
        <f t="shared" si="151"/>
        <v>2.8309036415471769</v>
      </c>
      <c r="X253">
        <f t="shared" si="145"/>
        <v>2.8309036415471769</v>
      </c>
      <c r="Y253">
        <f t="shared" si="152"/>
        <v>4.1366283505263164</v>
      </c>
      <c r="AA253">
        <f t="shared" si="150"/>
        <v>1.3057247089791395</v>
      </c>
      <c r="AB253">
        <f t="shared" si="142"/>
        <v>1.3057247089791395</v>
      </c>
      <c r="AC253">
        <v>3</v>
      </c>
    </row>
    <row r="254" spans="23:29">
      <c r="W254">
        <f t="shared" si="151"/>
        <v>2.3678483037889322</v>
      </c>
      <c r="X254">
        <f t="shared" si="145"/>
        <v>2.3678483037889322</v>
      </c>
      <c r="Y254">
        <f t="shared" si="152"/>
        <v>3.8797047746179305</v>
      </c>
      <c r="AA254">
        <f t="shared" si="150"/>
        <v>1.5118564708289983</v>
      </c>
      <c r="AB254">
        <f t="shared" si="142"/>
        <v>1.5118564708289983</v>
      </c>
      <c r="AC254">
        <v>3</v>
      </c>
    </row>
    <row r="255" spans="23:29">
      <c r="W255">
        <f t="shared" si="151"/>
        <v>1.9658930511319654</v>
      </c>
      <c r="X255">
        <f t="shared" si="145"/>
        <v>1.9658930511319654</v>
      </c>
      <c r="Y255">
        <f t="shared" si="152"/>
        <v>3.6001970954866498</v>
      </c>
      <c r="AA255">
        <f t="shared" si="150"/>
        <v>1.6343040443546843</v>
      </c>
      <c r="AB255">
        <f t="shared" si="142"/>
        <v>1.6343040443546843</v>
      </c>
      <c r="AC255">
        <v>3</v>
      </c>
    </row>
    <row r="256" spans="23:29">
      <c r="W256">
        <f t="shared" si="151"/>
        <v>1.6217638927094846</v>
      </c>
      <c r="X256">
        <f t="shared" si="145"/>
        <v>1.6217638927094846</v>
      </c>
      <c r="Y256">
        <f t="shared" si="152"/>
        <v>3.3027681912665949</v>
      </c>
      <c r="AA256">
        <f t="shared" si="150"/>
        <v>1.6810042985571103</v>
      </c>
      <c r="AB256">
        <f t="shared" si="142"/>
        <v>1.6810042985571103</v>
      </c>
      <c r="AC256">
        <v>3</v>
      </c>
    </row>
    <row r="257" spans="23:29">
      <c r="W257">
        <f t="shared" si="151"/>
        <v>1.3306101210852783</v>
      </c>
      <c r="X257">
        <f t="shared" si="145"/>
        <v>1.3306101210852783</v>
      </c>
      <c r="Y257">
        <f t="shared" si="152"/>
        <v>2.9936220203909327</v>
      </c>
      <c r="AA257">
        <f t="shared" si="150"/>
        <v>1.6630118993056544</v>
      </c>
      <c r="AB257">
        <f t="shared" si="142"/>
        <v>1.6630118993056544</v>
      </c>
      <c r="AC257">
        <v>3</v>
      </c>
    </row>
    <row r="258" spans="23:29">
      <c r="W258">
        <f t="shared" si="151"/>
        <v>1.0867345584435792</v>
      </c>
      <c r="X258">
        <f t="shared" si="145"/>
        <v>1.0867345584435792</v>
      </c>
      <c r="Y258">
        <f t="shared" si="152"/>
        <v>2.6800491056462192</v>
      </c>
      <c r="AA258">
        <f t="shared" si="150"/>
        <v>1.59331454720264</v>
      </c>
      <c r="AB258">
        <f t="shared" si="142"/>
        <v>1.59331454720264</v>
      </c>
      <c r="AC258">
        <v>3</v>
      </c>
    </row>
    <row r="259" spans="23:29">
      <c r="W259">
        <f t="shared" si="151"/>
        <v>0.88417008032143485</v>
      </c>
      <c r="X259">
        <f t="shared" si="145"/>
        <v>0.88417008032143485</v>
      </c>
      <c r="Y259">
        <f t="shared" si="152"/>
        <v>2.3697666786898015</v>
      </c>
      <c r="AA259">
        <f t="shared" si="150"/>
        <v>1.4855965983683665</v>
      </c>
      <c r="AB259">
        <f t="shared" si="142"/>
        <v>1.4855965983683665</v>
      </c>
      <c r="AC259">
        <v>3</v>
      </c>
    </row>
    <row r="260" spans="23:29">
      <c r="W260">
        <f t="shared" si="151"/>
        <v>0.71709036963745676</v>
      </c>
      <c r="X260">
        <f t="shared" si="145"/>
        <v>0.71709036963745676</v>
      </c>
      <c r="Y260">
        <f t="shared" si="152"/>
        <v>2.0701739427632209</v>
      </c>
      <c r="AA260">
        <f t="shared" si="150"/>
        <v>1.353083573125764</v>
      </c>
      <c r="AB260">
        <f t="shared" si="142"/>
        <v>1.353083573125764</v>
      </c>
      <c r="AC260">
        <v>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C260"/>
  <sheetViews>
    <sheetView topLeftCell="AP60" zoomScale="80" zoomScaleNormal="80" workbookViewId="0">
      <selection activeCell="BK73" sqref="BK73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2.0329339236247682E-10</v>
      </c>
      <c r="BW1" t="s">
        <v>38</v>
      </c>
      <c r="CN1" t="s">
        <v>35</v>
      </c>
      <c r="CQ1" t="s">
        <v>40</v>
      </c>
      <c r="CR1">
        <f>SUM(CN4:DC18)</f>
        <v>2.7470953686953807E-5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t="s">
        <v>33</v>
      </c>
      <c r="U3" t="s">
        <v>31</v>
      </c>
      <c r="V3" s="5" t="s">
        <v>41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13.151003698459908</v>
      </c>
      <c r="E4">
        <f>'Raw data and fitting summary'!E6</f>
        <v>13.035014676702176</v>
      </c>
      <c r="F4">
        <f>'Raw data and fitting summary'!F6</f>
        <v>12.892874207685152</v>
      </c>
      <c r="G4">
        <f>'Raw data and fitting summary'!G6</f>
        <v>12.719499297808412</v>
      </c>
      <c r="H4">
        <f>'Raw data and fitting summary'!H6</f>
        <v>12.509229414667967</v>
      </c>
      <c r="I4">
        <f>'Raw data and fitting summary'!I6</f>
        <v>12.255970479300588</v>
      </c>
      <c r="J4">
        <f>'Raw data and fitting summary'!J6</f>
        <v>11.953461738212136</v>
      </c>
      <c r="K4">
        <f>'Raw data and fitting summary'!K6</f>
        <v>11.595697351680682</v>
      </c>
      <c r="L4">
        <f>'Raw data and fitting summary'!L6</f>
        <v>11.177521511283448</v>
      </c>
      <c r="M4">
        <f>'Raw data and fitting summary'!M6</f>
        <v>10.695386613544416</v>
      </c>
      <c r="N4">
        <f>'Raw data and fitting summary'!N6</f>
        <v>10.148215995670094</v>
      </c>
      <c r="O4">
        <f>'Raw data and fitting summary'!O6</f>
        <v>9.5382508315398162</v>
      </c>
      <c r="P4">
        <f>'Raw data and fitting summary'!P6</f>
        <v>8.8717015468607823</v>
      </c>
      <c r="Q4">
        <f>'Raw data and fitting summary'!Q6</f>
        <v>8.1589958158995817</v>
      </c>
      <c r="R4">
        <f>'Raw data and fitting summary'!R6</f>
        <v>7.414448669201521</v>
      </c>
      <c r="S4">
        <f>'Raw data and fitting summary'!D43</f>
        <v>9.9999999999999964E-2</v>
      </c>
      <c r="T4">
        <f>'Raw data and fitting summary'!F43</f>
        <v>14.999999999999996</v>
      </c>
      <c r="U4">
        <f>'Raw data and fitting summary'!H43</f>
        <v>0.12999998304016208</v>
      </c>
      <c r="V4">
        <f>'Raw data and fitting summary'!I43</f>
        <v>6.4999696787446801</v>
      </c>
      <c r="X4">
        <f>($T$4*B4/((B4*(1+$C$3/$V$4))+$S$4*(1+$C$3/$U$4)))*C20</f>
        <v>13.636363636363635</v>
      </c>
      <c r="Y4">
        <f>($T$4*B4/((B4*(1+$D$3/$V$4))+$S$4*(1+$D$3/$U$4)))*D20</f>
        <v>13.151003283648764</v>
      </c>
      <c r="Z4">
        <f>($T$4*B4/((B4*(1+$E$3/$V$4))+$S$4*(1+$E$3/$U$4)))*E20</f>
        <v>13.035014167294271</v>
      </c>
      <c r="AA4">
        <f>($T$4*B4/((B4*(1+$F$3/$V$4))+$S$4*(1+$F$3/$U$4)))*F20</f>
        <v>12.892873584736677</v>
      </c>
      <c r="AB4">
        <f>($T$4*B4/((B4*(1+$G$3/$V$4))+$S$4*(1+$G$3/$U$4)))*G20</f>
        <v>12.719498539924524</v>
      </c>
      <c r="AC4">
        <f>($T$4*B4/((B4*(1+$H$3/$V$4))+$S$4*(1+$H$3/$U$4)))*H20</f>
        <v>12.509228498376244</v>
      </c>
      <c r="AD4">
        <f>($T$4*B4/((B4*(1+$I$3/$V$4))+$S$4*(1+$I$3/$U$4)))*I20</f>
        <v>12.255969379844045</v>
      </c>
      <c r="AE4">
        <f>($T$4*B4/((B4*(1+$J$3/$V$4))+$S$4*(1+$J$3/$U$4)))*J20</f>
        <v>11.953460430897714</v>
      </c>
      <c r="AF4">
        <f>($T$4*B4/((B4*(1+$K$3/$V$4))+$S$4*(1+$K$3/$U$4)))*K20</f>
        <v>11.595695813892899</v>
      </c>
      <c r="AG4">
        <f>($T$4*B4/((B4*(1+$L$3/$V$4))+$S$4*(1+$L$3/$U$4)))*L20</f>
        <v>11.177519725191996</v>
      </c>
      <c r="AH4">
        <f>($T$4*B4/((B4*(1+$M$3/$V$4))+$S$4*(1+$M$3/$U$4)))*M20</f>
        <v>10.69538456938087</v>
      </c>
      <c r="AI4">
        <f>($T$4*B4/((B4*(1+$N$3/$V$4))+$S$4*(1+$N$3/$U$4)))*N20</f>
        <v>10.148213695223976</v>
      </c>
      <c r="AJ4">
        <f>($T$4*B4/((B4*(1+$O$3/$V$4))+$S$4*(1+$O$3/$U$4)))*O20</f>
        <v>9.5382482912683209</v>
      </c>
      <c r="AK4">
        <f>($T$4*B4/((B4*(1+$P$3/$V$4))+$S$4*(1+$P$3/$U$4)))*P20</f>
        <v>8.8716987998112042</v>
      </c>
      <c r="AL4">
        <f>($T$4*B4/((B4*(1+$Q$3/$V$4))+$S$4*(1+$Q$3/$U$4)))*Q20</f>
        <v>8.158992911635762</v>
      </c>
      <c r="AM4">
        <f>($T$4*B4/((B4*(1+$R$3/$V$4))+$S$4*(1+$R$3/$U$4)))*R20</f>
        <v>7.4144456712102675</v>
      </c>
      <c r="AO4">
        <f>IFERROR(X4, 0)</f>
        <v>13.636363636363635</v>
      </c>
      <c r="AP4">
        <f t="shared" ref="AP4:BD18" si="4">IFERROR(Y4, 0)</f>
        <v>13.151003283648764</v>
      </c>
      <c r="AQ4">
        <f t="shared" si="4"/>
        <v>13.035014167294271</v>
      </c>
      <c r="AR4">
        <f t="shared" si="4"/>
        <v>12.892873584736677</v>
      </c>
      <c r="AS4">
        <f t="shared" si="4"/>
        <v>12.719498539924524</v>
      </c>
      <c r="AT4">
        <f t="shared" si="4"/>
        <v>12.509228498376244</v>
      </c>
      <c r="AU4">
        <f t="shared" si="4"/>
        <v>12.255969379844045</v>
      </c>
      <c r="AV4">
        <f t="shared" si="4"/>
        <v>11.953460430897714</v>
      </c>
      <c r="AW4">
        <f t="shared" si="4"/>
        <v>11.595695813892899</v>
      </c>
      <c r="AX4">
        <f t="shared" si="4"/>
        <v>11.177519725191996</v>
      </c>
      <c r="AY4">
        <f t="shared" si="4"/>
        <v>10.69538456938087</v>
      </c>
      <c r="AZ4">
        <f t="shared" si="4"/>
        <v>10.148213695223976</v>
      </c>
      <c r="BA4">
        <f t="shared" si="4"/>
        <v>9.5382482912683209</v>
      </c>
      <c r="BB4">
        <f t="shared" si="4"/>
        <v>8.8716987998112042</v>
      </c>
      <c r="BC4">
        <f t="shared" si="4"/>
        <v>8.158992911635762</v>
      </c>
      <c r="BD4">
        <f t="shared" si="4"/>
        <v>7.4144456712102675</v>
      </c>
      <c r="BF4">
        <f>(C4-AO4)^2</f>
        <v>0</v>
      </c>
      <c r="BG4">
        <f>(D4-AP4)^2</f>
        <v>1.720682849015135E-13</v>
      </c>
      <c r="BH4">
        <f t="shared" ref="BH4:BU18" si="5">(E4-AQ4)^2</f>
        <v>2.5949641296669653E-13</v>
      </c>
      <c r="BI4">
        <f t="shared" si="5"/>
        <v>3.8806480253774116E-13</v>
      </c>
      <c r="BJ4">
        <f t="shared" si="5"/>
        <v>5.7438798648275969E-13</v>
      </c>
      <c r="BK4">
        <f t="shared" si="5"/>
        <v>8.3959052234411557E-13</v>
      </c>
      <c r="BL4">
        <f t="shared" si="5"/>
        <v>1.2088046912321389E-12</v>
      </c>
      <c r="BM4">
        <f t="shared" si="5"/>
        <v>1.7090709980996613E-12</v>
      </c>
      <c r="BN4">
        <f t="shared" si="5"/>
        <v>2.3647912665727291E-12</v>
      </c>
      <c r="BO4">
        <f t="shared" si="5"/>
        <v>3.1901226767501709E-12</v>
      </c>
      <c r="BP4">
        <f t="shared" si="5"/>
        <v>4.1786046027499484E-12</v>
      </c>
      <c r="BQ4">
        <f t="shared" si="5"/>
        <v>5.2920523420146552E-12</v>
      </c>
      <c r="BR4">
        <f t="shared" si="5"/>
        <v>6.4529792702251817E-12</v>
      </c>
      <c r="BS4">
        <f t="shared" si="5"/>
        <v>7.5462813841740926E-12</v>
      </c>
      <c r="BT4">
        <f t="shared" si="5"/>
        <v>8.4347483341778521E-12</v>
      </c>
      <c r="BU4">
        <f t="shared" si="5"/>
        <v>8.9879515558992659E-12</v>
      </c>
      <c r="BW4">
        <f>ABS((AO4-C4)/AO4)</f>
        <v>0</v>
      </c>
      <c r="BX4">
        <f t="shared" ref="BX4:CL18" si="6">ABS((AP4-D4)/AP4)</f>
        <v>3.1542167141888933E-8</v>
      </c>
      <c r="BY4">
        <f t="shared" si="6"/>
        <v>3.9079965527115031E-8</v>
      </c>
      <c r="BZ4">
        <f t="shared" si="6"/>
        <v>4.8317271625458372E-8</v>
      </c>
      <c r="CA4">
        <f t="shared" si="6"/>
        <v>5.9584415598198949E-8</v>
      </c>
      <c r="CB4">
        <f t="shared" si="6"/>
        <v>7.3249259417084115E-8</v>
      </c>
      <c r="CC4">
        <f t="shared" si="6"/>
        <v>8.970784027849051E-8</v>
      </c>
      <c r="CD4">
        <f t="shared" si="6"/>
        <v>1.0936702636089445E-7</v>
      </c>
      <c r="CE4">
        <f t="shared" si="6"/>
        <v>1.3261712000861812E-7</v>
      </c>
      <c r="CF4">
        <f t="shared" si="6"/>
        <v>1.5979318278368489E-7</v>
      </c>
      <c r="CG4">
        <f t="shared" si="6"/>
        <v>1.9112576389642061E-7</v>
      </c>
      <c r="CH4">
        <f t="shared" si="6"/>
        <v>2.2668483214190536E-7</v>
      </c>
      <c r="CI4">
        <f t="shared" si="6"/>
        <v>2.6632473991084063E-7</v>
      </c>
      <c r="CJ4">
        <f t="shared" si="6"/>
        <v>3.0964188934051395E-7</v>
      </c>
      <c r="CK4">
        <f t="shared" si="6"/>
        <v>3.5595861537233739E-7</v>
      </c>
      <c r="CL4">
        <f t="shared" si="6"/>
        <v>4.0434462486032498E-7</v>
      </c>
      <c r="CN4">
        <f>IFERROR(BW4, 0)</f>
        <v>0</v>
      </c>
      <c r="CO4">
        <f t="shared" ref="CO4:DC18" si="7">IFERROR(BX4, 0)</f>
        <v>3.1542167141888933E-8</v>
      </c>
      <c r="CP4">
        <f t="shared" si="7"/>
        <v>3.9079965527115031E-8</v>
      </c>
      <c r="CQ4">
        <f t="shared" si="7"/>
        <v>4.8317271625458372E-8</v>
      </c>
      <c r="CR4">
        <f t="shared" si="7"/>
        <v>5.9584415598198949E-8</v>
      </c>
      <c r="CS4">
        <f t="shared" si="7"/>
        <v>7.3249259417084115E-8</v>
      </c>
      <c r="CT4">
        <f t="shared" si="7"/>
        <v>8.970784027849051E-8</v>
      </c>
      <c r="CU4">
        <f t="shared" si="7"/>
        <v>1.0936702636089445E-7</v>
      </c>
      <c r="CV4">
        <f t="shared" si="7"/>
        <v>1.3261712000861812E-7</v>
      </c>
      <c r="CW4">
        <f t="shared" si="7"/>
        <v>1.5979318278368489E-7</v>
      </c>
      <c r="CX4">
        <f t="shared" si="7"/>
        <v>1.9112576389642061E-7</v>
      </c>
      <c r="CY4">
        <f t="shared" si="7"/>
        <v>2.2668483214190536E-7</v>
      </c>
      <c r="CZ4">
        <f t="shared" si="7"/>
        <v>2.6632473991084063E-7</v>
      </c>
      <c r="DA4">
        <f t="shared" si="7"/>
        <v>3.0964188934051395E-7</v>
      </c>
      <c r="DB4">
        <f t="shared" si="7"/>
        <v>3.5595861537233739E-7</v>
      </c>
      <c r="DC4">
        <f t="shared" si="7"/>
        <v>4.0434462486032498E-7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12.776231340023458</v>
      </c>
      <c r="E5">
        <f>'Raw data and fitting summary'!E7</f>
        <v>12.644154768302091</v>
      </c>
      <c r="F5">
        <f>'Raw data and fitting summary'!F7</f>
        <v>12.482850154113734</v>
      </c>
      <c r="G5">
        <f>'Raw data and fitting summary'!G7</f>
        <v>12.286916113876226</v>
      </c>
      <c r="H5">
        <f>'Raw data and fitting summary'!H7</f>
        <v>12.050481770855404</v>
      </c>
      <c r="I5">
        <f>'Raw data and fitting summary'!I7</f>
        <v>11.767434183444381</v>
      </c>
      <c r="J5">
        <f>'Raw data and fitting summary'!J7</f>
        <v>11.431789870204465</v>
      </c>
      <c r="K5">
        <f>'Raw data and fitting summary'!K7</f>
        <v>11.038233360978353</v>
      </c>
      <c r="L5">
        <f>'Raw data and fitting summary'!L7</f>
        <v>10.582821486579244</v>
      </c>
      <c r="M5">
        <f>'Raw data and fitting summary'!M7</f>
        <v>10.063809714518101</v>
      </c>
      <c r="N5">
        <f>'Raw data and fitting summary'!N7</f>
        <v>9.4824987113527381</v>
      </c>
      <c r="O5">
        <f>'Raw data and fitting summary'!O7</f>
        <v>8.8439385006122713</v>
      </c>
      <c r="P5">
        <f>'Raw data and fitting summary'!P7</f>
        <v>8.1572892700271904</v>
      </c>
      <c r="Q5">
        <f>'Raw data and fitting summary'!Q7</f>
        <v>7.4356530028598655</v>
      </c>
      <c r="R5">
        <f>'Raw data and fitting summary'!R7</f>
        <v>6.6952789699570818</v>
      </c>
      <c r="X5">
        <f t="shared" ref="X5:X18" si="8">($T$4*B5/((B5*(1+$C$3/$V$4))+$S$4*(1+$C$3/$U$4)))*C21</f>
        <v>13.33333333333333</v>
      </c>
      <c r="Y5">
        <f t="shared" ref="Y5:Y18" si="9">($T$4*B5/((B5*(1+$D$3/$V$4))+$S$4*(1+$D$3/$U$4)))*D21</f>
        <v>12.776230936510299</v>
      </c>
      <c r="Z5">
        <f t="shared" ref="Z5:Z18" si="10">($T$4*B5/((B5*(1+$E$3/$V$4))+$S$4*(1+$E$3/$U$4)))*E21</f>
        <v>12.644154274285214</v>
      </c>
      <c r="AA5">
        <f t="shared" ref="AA5:AA18" si="11">($T$4*B5/((B5*(1+$F$3/$V$4))+$S$4*(1+$F$3/$U$4)))*F21</f>
        <v>12.482849552247886</v>
      </c>
      <c r="AB5">
        <f t="shared" ref="AB5:AB18" si="12">($T$4*B5/((B5*(1+$G$3/$V$4))+$S$4*(1+$G$3/$U$4)))*G21</f>
        <v>12.286915384976172</v>
      </c>
      <c r="AC5">
        <f t="shared" ref="AC5:AC18" si="13">($T$4*B5/((B5*(1+$H$3/$V$4))+$S$4*(1+$H$3/$U$4)))*H21</f>
        <v>12.050480894458124</v>
      </c>
      <c r="AD5">
        <f t="shared" ref="AD5:AD18" si="14">($T$4*B5/((B5*(1+$I$3/$V$4))+$S$4*(1+$I$3/$U$4)))*I21</f>
        <v>11.767433138806517</v>
      </c>
      <c r="AE5">
        <f t="shared" ref="AE5:AE18" si="15">($T$4*B5/((B5*(1+$J$3/$V$4))+$S$4*(1+$J$3/$U$4)))*J21</f>
        <v>11.431788637835711</v>
      </c>
      <c r="AF5">
        <f t="shared" ref="AF5:AF18" si="16">($T$4*B5/((B5*(1+$K$3/$V$4))+$S$4*(1+$K$3/$U$4)))*K21</f>
        <v>11.038231924757067</v>
      </c>
      <c r="AG5">
        <f t="shared" ref="AG5:AG18" si="17">($T$4*B5/((B5*(1+$L$3/$V$4))+$S$4*(1+$L$3/$U$4)))*L21</f>
        <v>10.582819836384656</v>
      </c>
      <c r="AH5">
        <f t="shared" ref="AH5:AH18" si="18">($T$4*B5/((B5*(1+$M$3/$V$4))+$S$4*(1+$M$3/$U$4)))*M21</f>
        <v>10.06380784913924</v>
      </c>
      <c r="AI5">
        <f t="shared" ref="AI5:AI18" si="19">($T$4*B5/((B5*(1+$N$3/$V$4))+$S$4*(1+$N$3/$U$4)))*N21</f>
        <v>9.4824966412218714</v>
      </c>
      <c r="AJ5">
        <f t="shared" ref="AJ5:AJ18" si="20">($T$4*B5/((B5*(1+$O$3/$V$4))+$S$4*(1+$O$3/$U$4)))*O21</f>
        <v>8.8439362497255392</v>
      </c>
      <c r="AK5">
        <f t="shared" ref="AK5:AK18" si="21">($T$4*B5/((B5*(1+$P$3/$V$4))+$S$4*(1+$P$3/$U$4)))*P21</f>
        <v>8.1572868763590645</v>
      </c>
      <c r="AL5">
        <f t="shared" ref="AL5:AL18" si="22">($T$4*B5/((B5*(1+$Q$3/$V$4))+$S$4*(1+$Q$3/$U$4)))*Q21</f>
        <v>7.4356505167493303</v>
      </c>
      <c r="AM5">
        <f t="shared" ref="AM5:AM18" si="23">($T$4*B5/((B5*(1+$R$3/$V$4))+$S$4*(1+$R$3/$U$4)))*R21</f>
        <v>6.6952764503689464</v>
      </c>
      <c r="AO5">
        <f t="shared" ref="AO5:AO18" si="24">IFERROR(X5, 0)</f>
        <v>13.33333333333333</v>
      </c>
      <c r="AP5">
        <f t="shared" si="4"/>
        <v>12.776230936510299</v>
      </c>
      <c r="AQ5">
        <f t="shared" si="4"/>
        <v>12.644154274285214</v>
      </c>
      <c r="AR5">
        <f t="shared" si="4"/>
        <v>12.482849552247886</v>
      </c>
      <c r="AS5">
        <f t="shared" si="4"/>
        <v>12.286915384976172</v>
      </c>
      <c r="AT5">
        <f t="shared" si="4"/>
        <v>12.050480894458124</v>
      </c>
      <c r="AU5">
        <f t="shared" si="4"/>
        <v>11.767433138806517</v>
      </c>
      <c r="AV5">
        <f t="shared" si="4"/>
        <v>11.431788637835711</v>
      </c>
      <c r="AW5">
        <f t="shared" si="4"/>
        <v>11.038231924757067</v>
      </c>
      <c r="AX5">
        <f t="shared" si="4"/>
        <v>10.582819836384656</v>
      </c>
      <c r="AY5">
        <f t="shared" si="4"/>
        <v>10.06380784913924</v>
      </c>
      <c r="AZ5">
        <f t="shared" si="4"/>
        <v>9.4824966412218714</v>
      </c>
      <c r="BA5">
        <f t="shared" si="4"/>
        <v>8.8439362497255392</v>
      </c>
      <c r="BB5">
        <f t="shared" si="4"/>
        <v>8.1572868763590645</v>
      </c>
      <c r="BC5">
        <f t="shared" si="4"/>
        <v>7.4356505167493303</v>
      </c>
      <c r="BD5">
        <f t="shared" si="4"/>
        <v>6.6952764503689464</v>
      </c>
      <c r="BF5">
        <f t="shared" ref="BF5:BG18" si="25">(C5-AO5)^2</f>
        <v>3.1554436208840472E-30</v>
      </c>
      <c r="BG5">
        <f t="shared" si="25"/>
        <v>1.6282286939450208E-13</v>
      </c>
      <c r="BH5">
        <f t="shared" si="5"/>
        <v>2.4405267494250003E-13</v>
      </c>
      <c r="BI5">
        <f t="shared" si="5"/>
        <v>3.6224249878032512E-13</v>
      </c>
      <c r="BJ5">
        <f t="shared" si="5"/>
        <v>5.3129528756083642E-13</v>
      </c>
      <c r="BK5">
        <f t="shared" si="5"/>
        <v>7.6807219253286576E-13</v>
      </c>
      <c r="BL5">
        <f t="shared" si="5"/>
        <v>1.091268267344354E-12</v>
      </c>
      <c r="BM5">
        <f t="shared" si="5"/>
        <v>1.5187327473145728E-12</v>
      </c>
      <c r="BN5">
        <f t="shared" si="5"/>
        <v>2.06273158207173E-12</v>
      </c>
      <c r="BO5">
        <f t="shared" si="5"/>
        <v>2.723142175622178E-12</v>
      </c>
      <c r="BP5">
        <f t="shared" si="5"/>
        <v>3.4796382956418884E-12</v>
      </c>
      <c r="BQ5">
        <f t="shared" si="5"/>
        <v>4.2854418053759916E-12</v>
      </c>
      <c r="BR5">
        <f t="shared" si="5"/>
        <v>5.0664910808050392E-12</v>
      </c>
      <c r="BS5">
        <f t="shared" si="5"/>
        <v>5.729647097107077E-12</v>
      </c>
      <c r="BT5">
        <f t="shared" si="5"/>
        <v>6.1807455933112776E-12</v>
      </c>
      <c r="BU5">
        <f t="shared" si="5"/>
        <v>6.3483243723678304E-12</v>
      </c>
      <c r="BW5">
        <f t="shared" ref="BW5:BW18" si="26">ABS((AO5-C5)/AO5)</f>
        <v>1.332267629550188E-16</v>
      </c>
      <c r="BX5">
        <f t="shared" si="6"/>
        <v>3.1583114057003864E-8</v>
      </c>
      <c r="BY5">
        <f t="shared" si="6"/>
        <v>3.907077266437374E-8</v>
      </c>
      <c r="BZ5">
        <f t="shared" si="6"/>
        <v>4.8215421110996306E-8</v>
      </c>
      <c r="CA5">
        <f t="shared" si="6"/>
        <v>5.9323274423724912E-8</v>
      </c>
      <c r="CB5">
        <f t="shared" si="6"/>
        <v>7.2727162322937219E-8</v>
      </c>
      <c r="CC5">
        <f t="shared" si="6"/>
        <v>8.8773639237133146E-8</v>
      </c>
      <c r="CD5">
        <f t="shared" si="6"/>
        <v>1.0780191916086745E-7</v>
      </c>
      <c r="CE5">
        <f t="shared" si="6"/>
        <v>1.3011334565987821E-7</v>
      </c>
      <c r="CF5">
        <f t="shared" si="6"/>
        <v>1.5593146370364174E-7</v>
      </c>
      <c r="CG5">
        <f t="shared" si="6"/>
        <v>1.8535517461355351E-7</v>
      </c>
      <c r="CH5">
        <f t="shared" si="6"/>
        <v>2.1831074083673804E-7</v>
      </c>
      <c r="CI5">
        <f t="shared" si="6"/>
        <v>2.5451186762946795E-7</v>
      </c>
      <c r="CJ5">
        <f t="shared" si="6"/>
        <v>2.9343924790362209E-7</v>
      </c>
      <c r="CK5">
        <f t="shared" si="6"/>
        <v>3.3435010556449863E-7</v>
      </c>
      <c r="CL5">
        <f t="shared" si="6"/>
        <v>3.763232413389796E-7</v>
      </c>
      <c r="CN5">
        <f t="shared" ref="CN5:CN18" si="27">IFERROR(BW5, 0)</f>
        <v>1.332267629550188E-16</v>
      </c>
      <c r="CO5">
        <f t="shared" si="7"/>
        <v>3.1583114057003864E-8</v>
      </c>
      <c r="CP5">
        <f t="shared" si="7"/>
        <v>3.907077266437374E-8</v>
      </c>
      <c r="CQ5">
        <f t="shared" si="7"/>
        <v>4.8215421110996306E-8</v>
      </c>
      <c r="CR5">
        <f t="shared" si="7"/>
        <v>5.9323274423724912E-8</v>
      </c>
      <c r="CS5">
        <f t="shared" si="7"/>
        <v>7.2727162322937219E-8</v>
      </c>
      <c r="CT5">
        <f t="shared" si="7"/>
        <v>8.8773639237133146E-8</v>
      </c>
      <c r="CU5">
        <f t="shared" si="7"/>
        <v>1.0780191916086745E-7</v>
      </c>
      <c r="CV5">
        <f t="shared" si="7"/>
        <v>1.3011334565987821E-7</v>
      </c>
      <c r="CW5">
        <f t="shared" si="7"/>
        <v>1.5593146370364174E-7</v>
      </c>
      <c r="CX5">
        <f t="shared" si="7"/>
        <v>1.8535517461355351E-7</v>
      </c>
      <c r="CY5">
        <f t="shared" si="7"/>
        <v>2.1831074083673804E-7</v>
      </c>
      <c r="CZ5">
        <f t="shared" si="7"/>
        <v>2.5451186762946795E-7</v>
      </c>
      <c r="DA5">
        <f t="shared" si="7"/>
        <v>2.9343924790362209E-7</v>
      </c>
      <c r="DB5">
        <f t="shared" si="7"/>
        <v>3.3435010556449863E-7</v>
      </c>
      <c r="DC5">
        <f t="shared" si="7"/>
        <v>3.763232413389796E-7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12.336770530306541</v>
      </c>
      <c r="E6">
        <f>'Raw data and fitting summary'!E8</f>
        <v>12.187351754593738</v>
      </c>
      <c r="F6">
        <f>'Raw data and fitting summary'!F8</f>
        <v>12.00559218454309</v>
      </c>
      <c r="G6">
        <f>'Raw data and fitting summary'!G8</f>
        <v>11.785877106295818</v>
      </c>
      <c r="H6">
        <f>'Raw data and fitting summary'!H8</f>
        <v>11.522289449694545</v>
      </c>
      <c r="I6">
        <f>'Raw data and fitting summary'!I8</f>
        <v>11.20893383600284</v>
      </c>
      <c r="J6">
        <f>'Raw data and fitting summary'!J8</f>
        <v>10.840419161273189</v>
      </c>
      <c r="K6">
        <f>'Raw data and fitting summary'!K8</f>
        <v>10.412505891609422</v>
      </c>
      <c r="L6">
        <f>'Raw data and fitting summary'!L8</f>
        <v>9.9228874605132678</v>
      </c>
      <c r="M6">
        <f>'Raw data and fitting summary'!M8</f>
        <v>9.3720216796489169</v>
      </c>
      <c r="N6">
        <f>'Raw data and fitting summary'!N8</f>
        <v>8.7638676970578118</v>
      </c>
      <c r="O6">
        <f>'Raw data and fitting summary'!O8</f>
        <v>8.1063385331684348</v>
      </c>
      <c r="P6">
        <f>'Raw data and fitting summary'!P8</f>
        <v>7.4112784455318552</v>
      </c>
      <c r="Q6">
        <f>'Raw data and fitting summary'!Q8</f>
        <v>6.6938425230637204</v>
      </c>
      <c r="R6">
        <f>'Raw data and fitting summary'!R8</f>
        <v>5.9712918660287091</v>
      </c>
      <c r="X6">
        <f t="shared" si="8"/>
        <v>12.97297297297297</v>
      </c>
      <c r="Y6">
        <f t="shared" si="9"/>
        <v>12.336770140080576</v>
      </c>
      <c r="Z6">
        <f t="shared" si="10"/>
        <v>12.187351278555443</v>
      </c>
      <c r="AA6">
        <f t="shared" si="11"/>
        <v>12.005591607111711</v>
      </c>
      <c r="AB6">
        <f t="shared" si="12"/>
        <v>11.785876410683869</v>
      </c>
      <c r="AC6">
        <f t="shared" si="13"/>
        <v>11.522288618637599</v>
      </c>
      <c r="AD6">
        <f t="shared" si="14"/>
        <v>11.208932852916098</v>
      </c>
      <c r="AE6">
        <f t="shared" si="15"/>
        <v>10.840418011888561</v>
      </c>
      <c r="AF6">
        <f t="shared" si="16"/>
        <v>10.412504566066616</v>
      </c>
      <c r="AG6">
        <f t="shared" si="17"/>
        <v>9.9228859557458762</v>
      </c>
      <c r="AH6">
        <f t="shared" si="18"/>
        <v>9.3720200017344855</v>
      </c>
      <c r="AI6">
        <f t="shared" si="19"/>
        <v>8.7638658630344395</v>
      </c>
      <c r="AJ6">
        <f t="shared" si="20"/>
        <v>8.1063365717388915</v>
      </c>
      <c r="AK6">
        <f t="shared" si="21"/>
        <v>7.4112763961659915</v>
      </c>
      <c r="AL6">
        <f t="shared" si="22"/>
        <v>6.6938404333142829</v>
      </c>
      <c r="AM6">
        <f t="shared" si="23"/>
        <v>5.9712897873382111</v>
      </c>
      <c r="AO6">
        <f t="shared" si="24"/>
        <v>12.97297297297297</v>
      </c>
      <c r="AP6">
        <f t="shared" si="4"/>
        <v>12.336770140080576</v>
      </c>
      <c r="AQ6">
        <f t="shared" si="4"/>
        <v>12.187351278555443</v>
      </c>
      <c r="AR6">
        <f t="shared" si="4"/>
        <v>12.005591607111711</v>
      </c>
      <c r="AS6">
        <f t="shared" si="4"/>
        <v>11.785876410683869</v>
      </c>
      <c r="AT6">
        <f t="shared" si="4"/>
        <v>11.522288618637599</v>
      </c>
      <c r="AU6">
        <f t="shared" si="4"/>
        <v>11.208932852916098</v>
      </c>
      <c r="AV6">
        <f t="shared" si="4"/>
        <v>10.840418011888561</v>
      </c>
      <c r="AW6">
        <f t="shared" si="4"/>
        <v>10.412504566066616</v>
      </c>
      <c r="AX6">
        <f t="shared" si="4"/>
        <v>9.9228859557458762</v>
      </c>
      <c r="AY6">
        <f t="shared" si="4"/>
        <v>9.3720200017344855</v>
      </c>
      <c r="AZ6">
        <f t="shared" si="4"/>
        <v>8.7638658630344395</v>
      </c>
      <c r="BA6">
        <f t="shared" si="4"/>
        <v>8.1063365717388915</v>
      </c>
      <c r="BB6">
        <f t="shared" si="4"/>
        <v>7.4112763961659915</v>
      </c>
      <c r="BC6">
        <f t="shared" si="4"/>
        <v>6.6938404333142829</v>
      </c>
      <c r="BD6">
        <f t="shared" si="4"/>
        <v>5.9712897873382111</v>
      </c>
      <c r="BF6">
        <f t="shared" si="25"/>
        <v>1.2621774483536189E-29</v>
      </c>
      <c r="BG6">
        <f t="shared" si="25"/>
        <v>1.522763040089824E-13</v>
      </c>
      <c r="BH6">
        <f t="shared" si="5"/>
        <v>2.2661245831156247E-13</v>
      </c>
      <c r="BI6">
        <f t="shared" si="5"/>
        <v>3.3342699763425841E-13</v>
      </c>
      <c r="BJ6">
        <f t="shared" si="5"/>
        <v>4.8387598287772076E-13</v>
      </c>
      <c r="BK6">
        <f t="shared" si="5"/>
        <v>6.9065564737332817E-13</v>
      </c>
      <c r="BL6">
        <f t="shared" si="5"/>
        <v>9.6645954363032482E-13</v>
      </c>
      <c r="BM6">
        <f t="shared" si="5"/>
        <v>1.32108502391665E-12</v>
      </c>
      <c r="BN6">
        <f t="shared" si="5"/>
        <v>1.7570637310297419E-12</v>
      </c>
      <c r="BO6">
        <f t="shared" si="5"/>
        <v>2.2643249027631712E-12</v>
      </c>
      <c r="BP6">
        <f t="shared" si="5"/>
        <v>2.8153968390909834E-12</v>
      </c>
      <c r="BQ6">
        <f t="shared" si="5"/>
        <v>3.363641730078272E-12</v>
      </c>
      <c r="BR6">
        <f t="shared" si="5"/>
        <v>3.8472058530518661E-12</v>
      </c>
      <c r="BS6">
        <f t="shared" si="5"/>
        <v>4.1999004432031641E-12</v>
      </c>
      <c r="BT6">
        <f t="shared" si="5"/>
        <v>4.3670527115104969E-12</v>
      </c>
      <c r="BU6">
        <f t="shared" si="5"/>
        <v>4.3209541862803485E-12</v>
      </c>
      <c r="BW6">
        <f t="shared" si="26"/>
        <v>2.7385501274087201E-16</v>
      </c>
      <c r="BX6">
        <f t="shared" si="6"/>
        <v>3.1631128803397034E-8</v>
      </c>
      <c r="BY6">
        <f t="shared" si="6"/>
        <v>3.9060029051836305E-8</v>
      </c>
      <c r="BZ6">
        <f t="shared" si="6"/>
        <v>4.8096870029642899E-8</v>
      </c>
      <c r="CA6">
        <f t="shared" si="6"/>
        <v>5.9020807977955241E-8</v>
      </c>
      <c r="CB6">
        <f t="shared" si="6"/>
        <v>7.2126030985079912E-8</v>
      </c>
      <c r="CC6">
        <f t="shared" si="6"/>
        <v>8.7705650089856093E-8</v>
      </c>
      <c r="CD6">
        <f t="shared" si="6"/>
        <v>1.0602770364595397E-7</v>
      </c>
      <c r="CE6">
        <f t="shared" si="6"/>
        <v>1.2730297478141563E-7</v>
      </c>
      <c r="CF6">
        <f t="shared" si="6"/>
        <v>1.5164614390321505E-7</v>
      </c>
      <c r="CG6">
        <f t="shared" si="6"/>
        <v>1.7903444839924217E-7</v>
      </c>
      <c r="CH6">
        <f t="shared" si="6"/>
        <v>2.0927104555744818E-7</v>
      </c>
      <c r="CI6">
        <f t="shared" si="6"/>
        <v>2.419625099292344E-7</v>
      </c>
      <c r="CJ6">
        <f t="shared" si="6"/>
        <v>2.7651996149230588E-7</v>
      </c>
      <c r="CK6">
        <f t="shared" si="6"/>
        <v>3.1218990926263731E-7</v>
      </c>
      <c r="CL6">
        <f t="shared" si="6"/>
        <v>3.4811415489511323E-7</v>
      </c>
      <c r="CN6">
        <f t="shared" si="27"/>
        <v>2.7385501274087201E-16</v>
      </c>
      <c r="CO6">
        <f t="shared" si="7"/>
        <v>3.1631128803397034E-8</v>
      </c>
      <c r="CP6">
        <f t="shared" si="7"/>
        <v>3.9060029051836305E-8</v>
      </c>
      <c r="CQ6">
        <f t="shared" si="7"/>
        <v>4.8096870029642899E-8</v>
      </c>
      <c r="CR6">
        <f t="shared" si="7"/>
        <v>5.9020807977955241E-8</v>
      </c>
      <c r="CS6">
        <f t="shared" si="7"/>
        <v>7.2126030985079912E-8</v>
      </c>
      <c r="CT6">
        <f t="shared" si="7"/>
        <v>8.7705650089856093E-8</v>
      </c>
      <c r="CU6">
        <f t="shared" si="7"/>
        <v>1.0602770364595397E-7</v>
      </c>
      <c r="CV6">
        <f t="shared" si="7"/>
        <v>1.2730297478141563E-7</v>
      </c>
      <c r="CW6">
        <f t="shared" si="7"/>
        <v>1.5164614390321505E-7</v>
      </c>
      <c r="CX6">
        <f t="shared" si="7"/>
        <v>1.7903444839924217E-7</v>
      </c>
      <c r="CY6">
        <f t="shared" si="7"/>
        <v>2.0927104555744818E-7</v>
      </c>
      <c r="CZ6">
        <f t="shared" si="7"/>
        <v>2.419625099292344E-7</v>
      </c>
      <c r="DA6">
        <f t="shared" si="7"/>
        <v>2.7651996149230588E-7</v>
      </c>
      <c r="DB6">
        <f t="shared" si="7"/>
        <v>3.1218990926263731E-7</v>
      </c>
      <c r="DC6">
        <f t="shared" si="7"/>
        <v>3.4811415489511323E-7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11.828205764190246</v>
      </c>
      <c r="E7">
        <f>'Raw data and fitting summary'!E9</f>
        <v>11.660757711501745</v>
      </c>
      <c r="F7">
        <f>'Raw data and fitting summary'!F9</f>
        <v>11.457998770285137</v>
      </c>
      <c r="G7">
        <f>'Raw data and fitting summary'!G9</f>
        <v>11.214254912798777</v>
      </c>
      <c r="H7">
        <f>'Raw data and fitting summary'!H9</f>
        <v>10.923780497270378</v>
      </c>
      <c r="I7">
        <f>'Raw data and fitting summary'!I9</f>
        <v>10.581184898748486</v>
      </c>
      <c r="J7">
        <f>'Raw data and fitting summary'!J9</f>
        <v>10.182019620425985</v>
      </c>
      <c r="K7">
        <f>'Raw data and fitting summary'!K9</f>
        <v>9.7235068955545625</v>
      </c>
      <c r="L7">
        <f>'Raw data and fitting summary'!L9</f>
        <v>9.2053426581408822</v>
      </c>
      <c r="M7">
        <f>'Raw data and fitting summary'!M9</f>
        <v>8.6304485100249835</v>
      </c>
      <c r="N7">
        <f>'Raw data and fitting summary'!N9</f>
        <v>8.0054971080141684</v>
      </c>
      <c r="O7">
        <f>'Raw data and fitting summary'!O9</f>
        <v>7.3410210136726519</v>
      </c>
      <c r="P7">
        <f>'Raw data and fitting summary'!P9</f>
        <v>6.6509630040182905</v>
      </c>
      <c r="Q7">
        <f>'Raw data and fitting summary'!Q9</f>
        <v>5.9516429014259149</v>
      </c>
      <c r="R7">
        <f>'Raw data and fitting summary'!R9</f>
        <v>5.2602739726027412</v>
      </c>
      <c r="X7">
        <f t="shared" si="8"/>
        <v>12.549019607843135</v>
      </c>
      <c r="Y7">
        <f t="shared" si="9"/>
        <v>11.828205389393526</v>
      </c>
      <c r="Z7">
        <f t="shared" si="10"/>
        <v>11.660757256176645</v>
      </c>
      <c r="AA7">
        <f t="shared" si="11"/>
        <v>11.457998220749831</v>
      </c>
      <c r="AB7">
        <f t="shared" si="12"/>
        <v>11.214254254794204</v>
      </c>
      <c r="AC7">
        <f t="shared" si="13"/>
        <v>10.923779716822324</v>
      </c>
      <c r="AD7">
        <f t="shared" si="14"/>
        <v>10.581183983420617</v>
      </c>
      <c r="AE7">
        <f t="shared" si="15"/>
        <v>10.182018560962621</v>
      </c>
      <c r="AF7">
        <f t="shared" si="16"/>
        <v>9.7235056878131978</v>
      </c>
      <c r="AG7">
        <f t="shared" si="17"/>
        <v>9.2053413050779103</v>
      </c>
      <c r="AH7">
        <f t="shared" si="18"/>
        <v>8.6304470233541402</v>
      </c>
      <c r="AI7">
        <f t="shared" si="19"/>
        <v>8.005495509064831</v>
      </c>
      <c r="AJ7">
        <f t="shared" si="20"/>
        <v>7.3410193330081457</v>
      </c>
      <c r="AK7">
        <f t="shared" si="21"/>
        <v>6.650961279581983</v>
      </c>
      <c r="AL7">
        <f t="shared" si="22"/>
        <v>5.9516411753423215</v>
      </c>
      <c r="AM7">
        <f t="shared" si="23"/>
        <v>5.2602722871568224</v>
      </c>
      <c r="AO7">
        <f t="shared" si="24"/>
        <v>12.549019607843135</v>
      </c>
      <c r="AP7">
        <f t="shared" si="4"/>
        <v>11.828205389393526</v>
      </c>
      <c r="AQ7">
        <f t="shared" si="4"/>
        <v>11.660757256176645</v>
      </c>
      <c r="AR7">
        <f t="shared" si="4"/>
        <v>11.457998220749831</v>
      </c>
      <c r="AS7">
        <f t="shared" si="4"/>
        <v>11.214254254794204</v>
      </c>
      <c r="AT7">
        <f t="shared" si="4"/>
        <v>10.923779716822324</v>
      </c>
      <c r="AU7">
        <f t="shared" si="4"/>
        <v>10.581183983420617</v>
      </c>
      <c r="AV7">
        <f t="shared" si="4"/>
        <v>10.182018560962621</v>
      </c>
      <c r="AW7">
        <f t="shared" si="4"/>
        <v>9.7235056878131978</v>
      </c>
      <c r="AX7">
        <f t="shared" si="4"/>
        <v>9.2053413050779103</v>
      </c>
      <c r="AY7">
        <f t="shared" si="4"/>
        <v>8.6304470233541402</v>
      </c>
      <c r="AZ7">
        <f t="shared" si="4"/>
        <v>8.005495509064831</v>
      </c>
      <c r="BA7">
        <f t="shared" si="4"/>
        <v>7.3410193330081457</v>
      </c>
      <c r="BB7">
        <f t="shared" si="4"/>
        <v>6.650961279581983</v>
      </c>
      <c r="BC7">
        <f t="shared" si="4"/>
        <v>5.9516411753423215</v>
      </c>
      <c r="BD7">
        <f t="shared" si="4"/>
        <v>5.2602722871568224</v>
      </c>
      <c r="BF7">
        <f t="shared" si="25"/>
        <v>3.1554436208840472E-30</v>
      </c>
      <c r="BG7">
        <f t="shared" si="25"/>
        <v>1.404725812342632E-13</v>
      </c>
      <c r="BH7">
        <f t="shared" si="5"/>
        <v>2.0732094695440637E-13</v>
      </c>
      <c r="BI7">
        <f t="shared" si="5"/>
        <v>3.0198905270438064E-13</v>
      </c>
      <c r="BJ7">
        <f t="shared" si="5"/>
        <v>4.3297001874028889E-13</v>
      </c>
      <c r="BK7">
        <f t="shared" si="5"/>
        <v>6.0909916597100436E-13</v>
      </c>
      <c r="BL7">
        <f t="shared" si="5"/>
        <v>8.3782510705663497E-13</v>
      </c>
      <c r="BM7">
        <f t="shared" si="5"/>
        <v>1.1224626180946942E-12</v>
      </c>
      <c r="BN7">
        <f t="shared" si="5"/>
        <v>1.4586392039951607E-12</v>
      </c>
      <c r="BO7">
        <f t="shared" si="5"/>
        <v>1.830779405892216E-12</v>
      </c>
      <c r="BP7">
        <f t="shared" si="5"/>
        <v>2.2101901963787685E-12</v>
      </c>
      <c r="BQ7">
        <f t="shared" si="5"/>
        <v>2.5566389835016429E-12</v>
      </c>
      <c r="BR7">
        <f t="shared" si="5"/>
        <v>2.8246331825071165E-12</v>
      </c>
      <c r="BS7">
        <f t="shared" si="5"/>
        <v>2.9736805787152472E-12</v>
      </c>
      <c r="BT7">
        <f t="shared" si="5"/>
        <v>2.9793645713689616E-12</v>
      </c>
      <c r="BU7">
        <f t="shared" si="5"/>
        <v>2.8407279453037634E-12</v>
      </c>
      <c r="BW7">
        <f t="shared" si="26"/>
        <v>1.4155343563970747E-16</v>
      </c>
      <c r="BX7">
        <f t="shared" si="6"/>
        <v>3.168669358903985E-8</v>
      </c>
      <c r="BY7">
        <f t="shared" si="6"/>
        <v>3.9047644187014921E-8</v>
      </c>
      <c r="BZ7">
        <f t="shared" si="6"/>
        <v>4.7960847572302505E-8</v>
      </c>
      <c r="CA7">
        <f t="shared" si="6"/>
        <v>5.8675731666567137E-8</v>
      </c>
      <c r="CB7">
        <f t="shared" si="6"/>
        <v>7.1444873007196397E-8</v>
      </c>
      <c r="CC7">
        <f t="shared" si="6"/>
        <v>8.6505240816677447E-8</v>
      </c>
      <c r="CD7">
        <f t="shared" si="6"/>
        <v>1.0405238970237766E-7</v>
      </c>
      <c r="CE7">
        <f t="shared" si="6"/>
        <v>1.242084288806072E-7</v>
      </c>
      <c r="CF7">
        <f t="shared" si="6"/>
        <v>1.4698672510282834E-7</v>
      </c>
      <c r="CG7">
        <f t="shared" si="6"/>
        <v>1.7225884583931383E-7</v>
      </c>
      <c r="CH7">
        <f t="shared" si="6"/>
        <v>1.997314639134453E-7</v>
      </c>
      <c r="CI7">
        <f t="shared" si="6"/>
        <v>2.2894157200687168E-7</v>
      </c>
      <c r="CJ7">
        <f t="shared" si="6"/>
        <v>2.5927625121203096E-7</v>
      </c>
      <c r="CK7">
        <f t="shared" si="6"/>
        <v>2.9001808787479206E-7</v>
      </c>
      <c r="CL7">
        <f t="shared" si="6"/>
        <v>3.2041039452387198E-7</v>
      </c>
      <c r="CN7">
        <f t="shared" si="27"/>
        <v>1.4155343563970747E-16</v>
      </c>
      <c r="CO7">
        <f t="shared" si="7"/>
        <v>3.168669358903985E-8</v>
      </c>
      <c r="CP7">
        <f t="shared" si="7"/>
        <v>3.9047644187014921E-8</v>
      </c>
      <c r="CQ7">
        <f t="shared" si="7"/>
        <v>4.7960847572302505E-8</v>
      </c>
      <c r="CR7">
        <f t="shared" si="7"/>
        <v>5.8675731666567137E-8</v>
      </c>
      <c r="CS7">
        <f t="shared" si="7"/>
        <v>7.1444873007196397E-8</v>
      </c>
      <c r="CT7">
        <f t="shared" si="7"/>
        <v>8.6505240816677447E-8</v>
      </c>
      <c r="CU7">
        <f t="shared" si="7"/>
        <v>1.0405238970237766E-7</v>
      </c>
      <c r="CV7">
        <f t="shared" si="7"/>
        <v>1.242084288806072E-7</v>
      </c>
      <c r="CW7">
        <f t="shared" si="7"/>
        <v>1.4698672510282834E-7</v>
      </c>
      <c r="CX7">
        <f t="shared" si="7"/>
        <v>1.7225884583931383E-7</v>
      </c>
      <c r="CY7">
        <f t="shared" si="7"/>
        <v>1.997314639134453E-7</v>
      </c>
      <c r="CZ7">
        <f t="shared" si="7"/>
        <v>2.2894157200687168E-7</v>
      </c>
      <c r="DA7">
        <f t="shared" si="7"/>
        <v>2.5927625121203096E-7</v>
      </c>
      <c r="DB7">
        <f t="shared" si="7"/>
        <v>2.9001808787479206E-7</v>
      </c>
      <c r="DC7">
        <f t="shared" si="7"/>
        <v>3.2041039452387198E-7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11.248573889001689</v>
      </c>
      <c r="E8">
        <f>'Raw data and fitting summary'!E10</f>
        <v>11.063229348725608</v>
      </c>
      <c r="F8">
        <f>'Raw data and fitting summary'!F10</f>
        <v>10.839964574182137</v>
      </c>
      <c r="G8">
        <f>'Raw data and fitting summary'!G10</f>
        <v>10.573243974598155</v>
      </c>
      <c r="H8">
        <f>'Raw data and fitting summary'!H10</f>
        <v>10.257750176315156</v>
      </c>
      <c r="I8">
        <f>'Raw data and fitting summary'!I10</f>
        <v>9.8889077160788315</v>
      </c>
      <c r="J8">
        <f>'Raw data and fitting summary'!J10</f>
        <v>9.4635513393652708</v>
      </c>
      <c r="K8">
        <f>'Raw data and fitting summary'!K10</f>
        <v>8.9806879872720522</v>
      </c>
      <c r="L8">
        <f>'Raw data and fitting summary'!L10</f>
        <v>8.4422469323783424</v>
      </c>
      <c r="M8">
        <f>'Raw data and fitting summary'!M10</f>
        <v>7.8536599351655196</v>
      </c>
      <c r="N8">
        <f>'Raw data and fitting summary'!N10</f>
        <v>7.2240876087332273</v>
      </c>
      <c r="O8">
        <f>'Raw data and fitting summary'!O10</f>
        <v>6.5661367282224452</v>
      </c>
      <c r="P8">
        <f>'Raw data and fitting summary'!P10</f>
        <v>5.8950093172322759</v>
      </c>
      <c r="Q8">
        <f>'Raw data and fitting summary'!Q10</f>
        <v>5.2271703961215064</v>
      </c>
      <c r="R8">
        <f>'Raw data and fitting summary'!R10</f>
        <v>4.5787663379958738</v>
      </c>
      <c r="X8">
        <f t="shared" si="8"/>
        <v>12.05651491365777</v>
      </c>
      <c r="Y8">
        <f t="shared" si="9"/>
        <v>11.24857353185922</v>
      </c>
      <c r="Z8">
        <f t="shared" si="10"/>
        <v>11.063228916888054</v>
      </c>
      <c r="AA8">
        <f t="shared" si="11"/>
        <v>10.839964055952425</v>
      </c>
      <c r="AB8">
        <f t="shared" si="12"/>
        <v>10.573243358296835</v>
      </c>
      <c r="AC8">
        <f t="shared" si="13"/>
        <v>10.257749451226964</v>
      </c>
      <c r="AD8">
        <f t="shared" si="14"/>
        <v>9.8889068737275299</v>
      </c>
      <c r="AE8">
        <f t="shared" si="15"/>
        <v>9.4635503750592136</v>
      </c>
      <c r="AF8">
        <f t="shared" si="16"/>
        <v>8.9806869017570499</v>
      </c>
      <c r="AG8">
        <f t="shared" si="17"/>
        <v>8.44224573331336</v>
      </c>
      <c r="AH8">
        <f t="shared" si="18"/>
        <v>7.8536586380435791</v>
      </c>
      <c r="AI8">
        <f t="shared" si="19"/>
        <v>7.2240862368642613</v>
      </c>
      <c r="AJ8">
        <f t="shared" si="20"/>
        <v>6.566135311527094</v>
      </c>
      <c r="AK8">
        <f t="shared" si="21"/>
        <v>5.8950078898653846</v>
      </c>
      <c r="AL8">
        <f t="shared" si="22"/>
        <v>5.2271689932756855</v>
      </c>
      <c r="AM8">
        <f t="shared" si="23"/>
        <v>4.5787649924962119</v>
      </c>
      <c r="AO8">
        <f t="shared" si="24"/>
        <v>12.05651491365777</v>
      </c>
      <c r="AP8">
        <f t="shared" si="4"/>
        <v>11.24857353185922</v>
      </c>
      <c r="AQ8">
        <f t="shared" si="4"/>
        <v>11.063228916888054</v>
      </c>
      <c r="AR8">
        <f t="shared" si="4"/>
        <v>10.839964055952425</v>
      </c>
      <c r="AS8">
        <f t="shared" si="4"/>
        <v>10.573243358296835</v>
      </c>
      <c r="AT8">
        <f t="shared" si="4"/>
        <v>10.257749451226964</v>
      </c>
      <c r="AU8">
        <f t="shared" si="4"/>
        <v>9.8889068737275299</v>
      </c>
      <c r="AV8">
        <f t="shared" si="4"/>
        <v>9.4635503750592136</v>
      </c>
      <c r="AW8">
        <f t="shared" si="4"/>
        <v>8.9806869017570499</v>
      </c>
      <c r="AX8">
        <f t="shared" si="4"/>
        <v>8.44224573331336</v>
      </c>
      <c r="AY8">
        <f t="shared" si="4"/>
        <v>7.8536586380435791</v>
      </c>
      <c r="AZ8">
        <f t="shared" si="4"/>
        <v>7.2240862368642613</v>
      </c>
      <c r="BA8">
        <f t="shared" si="4"/>
        <v>6.566135311527094</v>
      </c>
      <c r="BB8">
        <f t="shared" si="4"/>
        <v>5.8950078898653846</v>
      </c>
      <c r="BC8">
        <f t="shared" si="4"/>
        <v>5.2271689932756855</v>
      </c>
      <c r="BD8">
        <f t="shared" si="4"/>
        <v>4.5787649924962119</v>
      </c>
      <c r="BF8">
        <f t="shared" si="25"/>
        <v>0</v>
      </c>
      <c r="BG8">
        <f t="shared" si="25"/>
        <v>1.2755074279758536E-13</v>
      </c>
      <c r="BH8">
        <f t="shared" si="5"/>
        <v>1.8648367318297485E-13</v>
      </c>
      <c r="BI8">
        <f t="shared" si="5"/>
        <v>2.6856203397257328E-13</v>
      </c>
      <c r="BJ8">
        <f t="shared" si="5"/>
        <v>3.7982731618530993E-13</v>
      </c>
      <c r="BK8">
        <f t="shared" si="5"/>
        <v>5.2575288640260467E-13</v>
      </c>
      <c r="BL8">
        <f t="shared" si="5"/>
        <v>7.0955571530691029E-13</v>
      </c>
      <c r="BM8">
        <f t="shared" si="5"/>
        <v>9.2988617200526913E-13</v>
      </c>
      <c r="BN8">
        <f t="shared" si="5"/>
        <v>1.1783428202842369E-12</v>
      </c>
      <c r="BO8">
        <f t="shared" si="5"/>
        <v>1.4377568320553729E-12</v>
      </c>
      <c r="BP8">
        <f t="shared" si="5"/>
        <v>1.6825253285899104E-12</v>
      </c>
      <c r="BQ8">
        <f t="shared" si="5"/>
        <v>1.8820244598259337E-12</v>
      </c>
      <c r="BR8">
        <f t="shared" si="5"/>
        <v>2.0070257182615308E-12</v>
      </c>
      <c r="BS8">
        <f t="shared" si="5"/>
        <v>2.0373762425190926E-12</v>
      </c>
      <c r="BT8">
        <f t="shared" si="5"/>
        <v>1.967976397052439E-12</v>
      </c>
      <c r="BU8">
        <f t="shared" si="5"/>
        <v>1.810369340196934E-12</v>
      </c>
      <c r="BW8">
        <f t="shared" si="26"/>
        <v>0</v>
      </c>
      <c r="BX8">
        <f t="shared" si="6"/>
        <v>3.1750023011922856E-8</v>
      </c>
      <c r="BY8">
        <f t="shared" si="6"/>
        <v>3.9033591133678504E-8</v>
      </c>
      <c r="BZ8">
        <f t="shared" si="6"/>
        <v>4.7807327488638895E-8</v>
      </c>
      <c r="CA8">
        <f t="shared" si="6"/>
        <v>5.8288767072410347E-8</v>
      </c>
      <c r="CB8">
        <f t="shared" si="6"/>
        <v>7.0686869044970558E-8</v>
      </c>
      <c r="CC8">
        <f t="shared" si="6"/>
        <v>8.5181437377850767E-8</v>
      </c>
      <c r="CD8">
        <f t="shared" si="6"/>
        <v>1.0189685889649746E-7</v>
      </c>
      <c r="CE8">
        <f t="shared" si="6"/>
        <v>1.2087215757604923E-7</v>
      </c>
      <c r="CF8">
        <f t="shared" si="6"/>
        <v>1.4203151866144735E-7</v>
      </c>
      <c r="CG8">
        <f t="shared" si="6"/>
        <v>1.6516148718778204E-7</v>
      </c>
      <c r="CH8">
        <f t="shared" si="6"/>
        <v>1.8990207494782037E-7</v>
      </c>
      <c r="CI8">
        <f t="shared" si="6"/>
        <v>2.157578673052659E-7</v>
      </c>
      <c r="CJ8">
        <f t="shared" si="6"/>
        <v>2.4213146411607589E-7</v>
      </c>
      <c r="CK8">
        <f t="shared" si="6"/>
        <v>2.6837583071183181E-7</v>
      </c>
      <c r="CL8">
        <f t="shared" si="6"/>
        <v>2.9385645782518328E-7</v>
      </c>
      <c r="CN8">
        <f t="shared" si="27"/>
        <v>0</v>
      </c>
      <c r="CO8">
        <f t="shared" si="7"/>
        <v>3.1750023011922856E-8</v>
      </c>
      <c r="CP8">
        <f t="shared" si="7"/>
        <v>3.9033591133678504E-8</v>
      </c>
      <c r="CQ8">
        <f t="shared" si="7"/>
        <v>4.7807327488638895E-8</v>
      </c>
      <c r="CR8">
        <f t="shared" si="7"/>
        <v>5.8288767072410347E-8</v>
      </c>
      <c r="CS8">
        <f t="shared" si="7"/>
        <v>7.0686869044970558E-8</v>
      </c>
      <c r="CT8">
        <f t="shared" si="7"/>
        <v>8.5181437377850767E-8</v>
      </c>
      <c r="CU8">
        <f t="shared" si="7"/>
        <v>1.0189685889649746E-7</v>
      </c>
      <c r="CV8">
        <f t="shared" si="7"/>
        <v>1.2087215757604923E-7</v>
      </c>
      <c r="CW8">
        <f t="shared" si="7"/>
        <v>1.4203151866144735E-7</v>
      </c>
      <c r="CX8">
        <f t="shared" si="7"/>
        <v>1.6516148718778204E-7</v>
      </c>
      <c r="CY8">
        <f t="shared" si="7"/>
        <v>1.8990207494782037E-7</v>
      </c>
      <c r="CZ8">
        <f t="shared" si="7"/>
        <v>2.157578673052659E-7</v>
      </c>
      <c r="DA8">
        <f t="shared" si="7"/>
        <v>2.4213146411607589E-7</v>
      </c>
      <c r="DB8">
        <f t="shared" si="7"/>
        <v>2.6837583071183181E-7</v>
      </c>
      <c r="DC8">
        <f t="shared" si="7"/>
        <v>2.9385645782518328E-7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10.599310355349697</v>
      </c>
      <c r="E9">
        <f>'Raw data and fitting summary'!E11</f>
        <v>10.397250734546587</v>
      </c>
      <c r="F9">
        <f>'Raw data and fitting summary'!F11</f>
        <v>10.155257688662546</v>
      </c>
      <c r="G9">
        <f>'Raw data and fitting summary'!G11</f>
        <v>9.8681594424860446</v>
      </c>
      <c r="H9">
        <f>'Raw data and fitting summary'!H11</f>
        <v>9.5313351955948722</v>
      </c>
      <c r="I9">
        <f>'Raw data and fitting summary'!I11</f>
        <v>9.1413160496776271</v>
      </c>
      <c r="J9">
        <f>'Raw data and fitting summary'!J11</f>
        <v>8.6964939106610863</v>
      </c>
      <c r="K9">
        <f>'Raw data and fitting summary'!K11</f>
        <v>8.1978531058174369</v>
      </c>
      <c r="L9">
        <f>'Raw data and fitting summary'!L11</f>
        <v>7.6495867400866979</v>
      </c>
      <c r="M9">
        <f>'Raw data and fitting summary'!M11</f>
        <v>7.0594252975037257</v>
      </c>
      <c r="N9">
        <f>'Raw data and fitting summary'!N11</f>
        <v>6.4385153639975714</v>
      </c>
      <c r="O9">
        <f>'Raw data and fitting summary'!O11</f>
        <v>5.800759932087419</v>
      </c>
      <c r="P9">
        <f>'Raw data and fitting summary'!P11</f>
        <v>5.1616612235887516</v>
      </c>
      <c r="Q9">
        <f>'Raw data and fitting summary'!Q11</f>
        <v>4.5368516957528371</v>
      </c>
      <c r="R9">
        <f>'Raw data and fitting summary'!R11</f>
        <v>3.9405989442005049</v>
      </c>
      <c r="U9" t="str">
        <f>BI1</f>
        <v>Sum R2</v>
      </c>
      <c r="V9">
        <f>BJ1</f>
        <v>2.0329339236247682E-10</v>
      </c>
      <c r="X9">
        <f t="shared" si="8"/>
        <v>11.492704826038159</v>
      </c>
      <c r="Y9">
        <f t="shared" si="9"/>
        <v>10.599310018069477</v>
      </c>
      <c r="Z9">
        <f t="shared" si="10"/>
        <v>10.397250328867425</v>
      </c>
      <c r="AA9">
        <f t="shared" si="11"/>
        <v>10.155257204894065</v>
      </c>
      <c r="AB9">
        <f t="shared" si="12"/>
        <v>9.868158871483562</v>
      </c>
      <c r="AC9">
        <f t="shared" si="13"/>
        <v>9.5313345297344902</v>
      </c>
      <c r="AD9">
        <f t="shared" si="14"/>
        <v>9.1413152840754766</v>
      </c>
      <c r="AE9">
        <f t="shared" si="15"/>
        <v>8.696493044529058</v>
      </c>
      <c r="AF9">
        <f t="shared" si="16"/>
        <v>8.1978521437489871</v>
      </c>
      <c r="AG9">
        <f t="shared" si="17"/>
        <v>7.649585692978258</v>
      </c>
      <c r="AH9">
        <f t="shared" si="18"/>
        <v>7.059424182787275</v>
      </c>
      <c r="AI9">
        <f t="shared" si="19"/>
        <v>6.4385142049341697</v>
      </c>
      <c r="AJ9">
        <f t="shared" si="20"/>
        <v>5.8007587560652514</v>
      </c>
      <c r="AK9">
        <f t="shared" si="21"/>
        <v>5.1616600596376907</v>
      </c>
      <c r="AL9">
        <f t="shared" si="22"/>
        <v>4.5368505717306205</v>
      </c>
      <c r="AM9">
        <f t="shared" si="23"/>
        <v>3.9405978842143154</v>
      </c>
      <c r="AO9">
        <f t="shared" si="24"/>
        <v>11.492704826038159</v>
      </c>
      <c r="AP9">
        <f t="shared" si="4"/>
        <v>10.599310018069477</v>
      </c>
      <c r="AQ9">
        <f t="shared" si="4"/>
        <v>10.397250328867425</v>
      </c>
      <c r="AR9">
        <f t="shared" si="4"/>
        <v>10.155257204894065</v>
      </c>
      <c r="AS9">
        <f t="shared" si="4"/>
        <v>9.868158871483562</v>
      </c>
      <c r="AT9">
        <f t="shared" si="4"/>
        <v>9.5313345297344902</v>
      </c>
      <c r="AU9">
        <f t="shared" si="4"/>
        <v>9.1413152840754766</v>
      </c>
      <c r="AV9">
        <f t="shared" si="4"/>
        <v>8.696493044529058</v>
      </c>
      <c r="AW9">
        <f t="shared" si="4"/>
        <v>8.1978521437489871</v>
      </c>
      <c r="AX9">
        <f t="shared" si="4"/>
        <v>7.649585692978258</v>
      </c>
      <c r="AY9">
        <f t="shared" si="4"/>
        <v>7.059424182787275</v>
      </c>
      <c r="AZ9">
        <f t="shared" si="4"/>
        <v>6.4385142049341697</v>
      </c>
      <c r="BA9">
        <f t="shared" si="4"/>
        <v>5.8007587560652514</v>
      </c>
      <c r="BB9">
        <f t="shared" si="4"/>
        <v>5.1616600596376907</v>
      </c>
      <c r="BC9">
        <f t="shared" si="4"/>
        <v>4.5368505717306205</v>
      </c>
      <c r="BD9">
        <f t="shared" si="4"/>
        <v>3.9405978842143154</v>
      </c>
      <c r="BF9">
        <f t="shared" si="25"/>
        <v>3.1554436208840472E-30</v>
      </c>
      <c r="BG9">
        <f t="shared" si="25"/>
        <v>1.1375794663677429E-13</v>
      </c>
      <c r="BH9">
        <f t="shared" si="5"/>
        <v>1.6457558197384667E-13</v>
      </c>
      <c r="BI9">
        <f t="shared" si="5"/>
        <v>2.3403194347432926E-13</v>
      </c>
      <c r="BJ9">
        <f t="shared" si="5"/>
        <v>3.260438351695991E-13</v>
      </c>
      <c r="BK9">
        <f t="shared" si="5"/>
        <v>4.4337004824149342E-13</v>
      </c>
      <c r="BL9">
        <f t="shared" si="5"/>
        <v>5.8614665295023423E-13</v>
      </c>
      <c r="BM9">
        <f t="shared" si="5"/>
        <v>7.5018469048340825E-13</v>
      </c>
      <c r="BN9">
        <f t="shared" si="5"/>
        <v>9.2557570209023969E-13</v>
      </c>
      <c r="BO9">
        <f t="shared" si="5"/>
        <v>1.0964360850259986E-12</v>
      </c>
      <c r="BP9">
        <f t="shared" si="5"/>
        <v>1.2425927654630462E-12</v>
      </c>
      <c r="BQ9">
        <f t="shared" si="5"/>
        <v>1.3434279691630009E-12</v>
      </c>
      <c r="BR9">
        <f t="shared" si="5"/>
        <v>1.3830281388000355E-12</v>
      </c>
      <c r="BS9">
        <f t="shared" si="5"/>
        <v>1.3547820720943892E-12</v>
      </c>
      <c r="BT9">
        <f t="shared" si="5"/>
        <v>1.263425943492281E-12</v>
      </c>
      <c r="BU9">
        <f t="shared" si="5"/>
        <v>1.1235707219071596E-12</v>
      </c>
      <c r="BW9">
        <f t="shared" si="26"/>
        <v>1.5456386170953353E-16</v>
      </c>
      <c r="BX9">
        <f t="shared" si="6"/>
        <v>3.1820959966094288E-8</v>
      </c>
      <c r="BY9">
        <f t="shared" si="6"/>
        <v>3.9017927677335851E-8</v>
      </c>
      <c r="BZ9">
        <f t="shared" si="6"/>
        <v>4.7637245567846666E-8</v>
      </c>
      <c r="CA9">
        <f t="shared" si="6"/>
        <v>5.7863122195978098E-8</v>
      </c>
      <c r="CB9">
        <f t="shared" si="6"/>
        <v>6.9860141816018121E-8</v>
      </c>
      <c r="CC9">
        <f t="shared" si="6"/>
        <v>8.3751859198973557E-8</v>
      </c>
      <c r="CD9">
        <f t="shared" si="6"/>
        <v>9.9595552354964234E-8</v>
      </c>
      <c r="CE9">
        <f t="shared" si="6"/>
        <v>1.1735616023865756E-7</v>
      </c>
      <c r="CF9">
        <f t="shared" si="6"/>
        <v>1.3688433360732806E-7</v>
      </c>
      <c r="CG9">
        <f t="shared" si="6"/>
        <v>1.5790472733155718E-7</v>
      </c>
      <c r="CH9">
        <f t="shared" si="6"/>
        <v>1.8002032220615148E-7</v>
      </c>
      <c r="CI9">
        <f t="shared" si="6"/>
        <v>2.0273592078253266E-7</v>
      </c>
      <c r="CJ9">
        <f t="shared" si="6"/>
        <v>2.2549936404551198E-7</v>
      </c>
      <c r="CK9">
        <f t="shared" si="6"/>
        <v>2.4775385454400483E-7</v>
      </c>
      <c r="CL9">
        <f t="shared" si="6"/>
        <v>2.6899120910943292E-7</v>
      </c>
      <c r="CN9">
        <f t="shared" si="27"/>
        <v>1.5456386170953353E-16</v>
      </c>
      <c r="CO9">
        <f t="shared" si="7"/>
        <v>3.1820959966094288E-8</v>
      </c>
      <c r="CP9">
        <f t="shared" si="7"/>
        <v>3.9017927677335851E-8</v>
      </c>
      <c r="CQ9">
        <f t="shared" si="7"/>
        <v>4.7637245567846666E-8</v>
      </c>
      <c r="CR9">
        <f t="shared" si="7"/>
        <v>5.7863122195978098E-8</v>
      </c>
      <c r="CS9">
        <f t="shared" si="7"/>
        <v>6.9860141816018121E-8</v>
      </c>
      <c r="CT9">
        <f t="shared" si="7"/>
        <v>8.3751859198973557E-8</v>
      </c>
      <c r="CU9">
        <f t="shared" si="7"/>
        <v>9.9595552354964234E-8</v>
      </c>
      <c r="CV9">
        <f t="shared" si="7"/>
        <v>1.1735616023865756E-7</v>
      </c>
      <c r="CW9">
        <f t="shared" si="7"/>
        <v>1.3688433360732806E-7</v>
      </c>
      <c r="CX9">
        <f t="shared" si="7"/>
        <v>1.5790472733155718E-7</v>
      </c>
      <c r="CY9">
        <f t="shared" si="7"/>
        <v>1.8002032220615148E-7</v>
      </c>
      <c r="CZ9">
        <f t="shared" si="7"/>
        <v>2.0273592078253266E-7</v>
      </c>
      <c r="DA9">
        <f t="shared" si="7"/>
        <v>2.2549936404551198E-7</v>
      </c>
      <c r="DB9">
        <f t="shared" si="7"/>
        <v>2.4775385454400483E-7</v>
      </c>
      <c r="DC9">
        <f t="shared" si="7"/>
        <v>2.6899120910943292E-7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9.886037322978007</v>
      </c>
      <c r="E10">
        <f>'Raw data and fitting summary'!E12</f>
        <v>9.6696406409349063</v>
      </c>
      <c r="F10">
        <f>'Raw data and fitting summary'!F12</f>
        <v>9.4121120488597505</v>
      </c>
      <c r="G10">
        <f>'Raw data and fitting summary'!G12</f>
        <v>9.1088698555354597</v>
      </c>
      <c r="H10">
        <f>'Raw data and fitting summary'!H12</f>
        <v>8.7562313119101525</v>
      </c>
      <c r="I10">
        <f>'Raw data and fitting summary'!I12</f>
        <v>8.3520569670350575</v>
      </c>
      <c r="J10">
        <f>'Raw data and fitting summary'!J12</f>
        <v>7.8964469614572561</v>
      </c>
      <c r="K10">
        <f>'Raw data and fitting summary'!K12</f>
        <v>7.3923736234313449</v>
      </c>
      <c r="L10">
        <f>'Raw data and fitting summary'!L12</f>
        <v>6.8460941470440178</v>
      </c>
      <c r="M10">
        <f>'Raw data and fitting summary'!M12</f>
        <v>6.2671812271869252</v>
      </c>
      <c r="N10">
        <f>'Raw data and fitting summary'!N12</f>
        <v>5.6680598508742763</v>
      </c>
      <c r="O10">
        <f>'Raw data and fitting summary'!O12</f>
        <v>5.0630470815963244</v>
      </c>
      <c r="P10">
        <f>'Raw data and fitting summary'!P12</f>
        <v>4.4670296501106419</v>
      </c>
      <c r="Q10">
        <f>'Raw data and fitting summary'!Q12</f>
        <v>3.8940277630840603</v>
      </c>
      <c r="R10">
        <f>'Raw data and fitting summary'!R12</f>
        <v>3.3559311351771521</v>
      </c>
      <c r="U10" s="4" t="s">
        <v>39</v>
      </c>
      <c r="V10">
        <f>CR1</f>
        <v>2.7470953686953807E-5</v>
      </c>
      <c r="X10">
        <f t="shared" si="8"/>
        <v>10.858001237076962</v>
      </c>
      <c r="Y10">
        <f t="shared" si="9"/>
        <v>9.8860370076243935</v>
      </c>
      <c r="Z10">
        <f t="shared" si="10"/>
        <v>9.6696402638110541</v>
      </c>
      <c r="AA10">
        <f t="shared" si="11"/>
        <v>9.4121116022301337</v>
      </c>
      <c r="AB10">
        <f t="shared" si="12"/>
        <v>9.1088693326430441</v>
      </c>
      <c r="AC10">
        <f t="shared" si="13"/>
        <v>8.7562307079228514</v>
      </c>
      <c r="AD10">
        <f t="shared" si="14"/>
        <v>8.3520562801402072</v>
      </c>
      <c r="AE10">
        <f t="shared" si="15"/>
        <v>7.8964461939600277</v>
      </c>
      <c r="AF10">
        <f t="shared" si="16"/>
        <v>7.3923727826342676</v>
      </c>
      <c r="AG10">
        <f t="shared" si="17"/>
        <v>6.846093245640775</v>
      </c>
      <c r="AH10">
        <f t="shared" si="18"/>
        <v>6.2671802829349694</v>
      </c>
      <c r="AI10">
        <f t="shared" si="19"/>
        <v>5.6680588854410399</v>
      </c>
      <c r="AJ10">
        <f t="shared" si="20"/>
        <v>5.0630461186827098</v>
      </c>
      <c r="AK10">
        <f t="shared" si="21"/>
        <v>4.4670287131721738</v>
      </c>
      <c r="AL10">
        <f t="shared" si="22"/>
        <v>3.8940268731015095</v>
      </c>
      <c r="AM10">
        <f t="shared" si="23"/>
        <v>3.3559303089118973</v>
      </c>
      <c r="AO10">
        <f t="shared" si="24"/>
        <v>10.858001237076962</v>
      </c>
      <c r="AP10">
        <f t="shared" si="4"/>
        <v>9.8860370076243935</v>
      </c>
      <c r="AQ10">
        <f t="shared" si="4"/>
        <v>9.6696402638110541</v>
      </c>
      <c r="AR10">
        <f t="shared" si="4"/>
        <v>9.4121116022301337</v>
      </c>
      <c r="AS10">
        <f t="shared" si="4"/>
        <v>9.1088693326430441</v>
      </c>
      <c r="AT10">
        <f t="shared" si="4"/>
        <v>8.7562307079228514</v>
      </c>
      <c r="AU10">
        <f t="shared" si="4"/>
        <v>8.3520562801402072</v>
      </c>
      <c r="AV10">
        <f t="shared" si="4"/>
        <v>7.8964461939600277</v>
      </c>
      <c r="AW10">
        <f t="shared" si="4"/>
        <v>7.3923727826342676</v>
      </c>
      <c r="AX10">
        <f t="shared" si="4"/>
        <v>6.846093245640775</v>
      </c>
      <c r="AY10">
        <f t="shared" si="4"/>
        <v>6.2671802829349694</v>
      </c>
      <c r="AZ10">
        <f t="shared" si="4"/>
        <v>5.6680588854410399</v>
      </c>
      <c r="BA10">
        <f t="shared" si="4"/>
        <v>5.0630461186827098</v>
      </c>
      <c r="BB10">
        <f t="shared" si="4"/>
        <v>4.4670287131721738</v>
      </c>
      <c r="BC10">
        <f t="shared" si="4"/>
        <v>3.8940268731015095</v>
      </c>
      <c r="BD10">
        <f t="shared" si="4"/>
        <v>3.3559303089118973</v>
      </c>
      <c r="BF10">
        <f t="shared" si="25"/>
        <v>3.1554436208840472E-30</v>
      </c>
      <c r="BG10">
        <f t="shared" si="25"/>
        <v>9.9447901512700646E-14</v>
      </c>
      <c r="BH10">
        <f t="shared" si="5"/>
        <v>1.4222239985789835E-13</v>
      </c>
      <c r="BI10">
        <f t="shared" si="5"/>
        <v>1.9947801464395061E-13</v>
      </c>
      <c r="BJ10">
        <f t="shared" si="5"/>
        <v>2.7341647828015609E-13</v>
      </c>
      <c r="BK10">
        <f t="shared" si="5"/>
        <v>3.6480065984433745E-13</v>
      </c>
      <c r="BL10">
        <f t="shared" si="5"/>
        <v>4.7182453541325888E-13</v>
      </c>
      <c r="BM10">
        <f t="shared" si="5"/>
        <v>5.8905199565958031E-13</v>
      </c>
      <c r="BN10">
        <f t="shared" si="5"/>
        <v>7.0693972518782761E-13</v>
      </c>
      <c r="BO10">
        <f t="shared" si="5"/>
        <v>8.1252780597638438E-13</v>
      </c>
      <c r="BP10">
        <f t="shared" si="5"/>
        <v>8.9161175591272365E-13</v>
      </c>
      <c r="BQ10">
        <f t="shared" si="5"/>
        <v>9.3206133407348583E-13</v>
      </c>
      <c r="BR10">
        <f t="shared" si="5"/>
        <v>9.2720262922371429E-13</v>
      </c>
      <c r="BS10">
        <f t="shared" si="5"/>
        <v>8.77853693087026E-13</v>
      </c>
      <c r="BT10">
        <f t="shared" si="5"/>
        <v>7.9206894066953626E-13</v>
      </c>
      <c r="BU10">
        <f t="shared" si="5"/>
        <v>6.8271427142677107E-13</v>
      </c>
      <c r="BW10">
        <f t="shared" si="26"/>
        <v>1.6359887981357941E-16</v>
      </c>
      <c r="BX10">
        <f t="shared" si="6"/>
        <v>3.1898890647648139E-8</v>
      </c>
      <c r="BY10">
        <f t="shared" si="6"/>
        <v>3.9000815113878501E-8</v>
      </c>
      <c r="BZ10">
        <f t="shared" si="6"/>
        <v>4.7452647792671052E-8</v>
      </c>
      <c r="CA10">
        <f t="shared" si="6"/>
        <v>5.740475535364259E-8</v>
      </c>
      <c r="CB10">
        <f t="shared" si="6"/>
        <v>6.8978002203122092E-8</v>
      </c>
      <c r="CC10">
        <f t="shared" si="6"/>
        <v>8.2242603173758016E-8</v>
      </c>
      <c r="CD10">
        <f t="shared" si="6"/>
        <v>9.7195271085969763E-8</v>
      </c>
      <c r="CE10">
        <f t="shared" si="6"/>
        <v>1.1373845746390924E-7</v>
      </c>
      <c r="CF10">
        <f t="shared" si="6"/>
        <v>1.3166680767729225E-7</v>
      </c>
      <c r="CG10">
        <f t="shared" si="6"/>
        <v>1.5066615497050516E-7</v>
      </c>
      <c r="CH10">
        <f t="shared" si="6"/>
        <v>1.7032872381512285E-7</v>
      </c>
      <c r="CI10">
        <f t="shared" si="6"/>
        <v>1.9018464221933048E-7</v>
      </c>
      <c r="CJ10">
        <f t="shared" si="6"/>
        <v>2.0974534266606896E-7</v>
      </c>
      <c r="CK10">
        <f t="shared" si="6"/>
        <v>2.285506956602063E-7</v>
      </c>
      <c r="CL10">
        <f t="shared" si="6"/>
        <v>2.4621049271754487E-7</v>
      </c>
      <c r="CN10">
        <f t="shared" si="27"/>
        <v>1.6359887981357941E-16</v>
      </c>
      <c r="CO10">
        <f t="shared" si="7"/>
        <v>3.1898890647648139E-8</v>
      </c>
      <c r="CP10">
        <f t="shared" si="7"/>
        <v>3.9000815113878501E-8</v>
      </c>
      <c r="CQ10">
        <f t="shared" si="7"/>
        <v>4.7452647792671052E-8</v>
      </c>
      <c r="CR10">
        <f t="shared" si="7"/>
        <v>5.740475535364259E-8</v>
      </c>
      <c r="CS10">
        <f t="shared" si="7"/>
        <v>6.8978002203122092E-8</v>
      </c>
      <c r="CT10">
        <f t="shared" si="7"/>
        <v>8.2242603173758016E-8</v>
      </c>
      <c r="CU10">
        <f t="shared" si="7"/>
        <v>9.7195271085969763E-8</v>
      </c>
      <c r="CV10">
        <f t="shared" si="7"/>
        <v>1.1373845746390924E-7</v>
      </c>
      <c r="CW10">
        <f t="shared" si="7"/>
        <v>1.3166680767729225E-7</v>
      </c>
      <c r="CX10">
        <f t="shared" si="7"/>
        <v>1.5066615497050516E-7</v>
      </c>
      <c r="CY10">
        <f t="shared" si="7"/>
        <v>1.7032872381512285E-7</v>
      </c>
      <c r="CZ10">
        <f t="shared" si="7"/>
        <v>1.9018464221933048E-7</v>
      </c>
      <c r="DA10">
        <f t="shared" si="7"/>
        <v>2.0974534266606896E-7</v>
      </c>
      <c r="DB10">
        <f t="shared" si="7"/>
        <v>2.285506956602063E-7</v>
      </c>
      <c r="DC10">
        <f t="shared" si="7"/>
        <v>2.4621049271754487E-7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9.1189691636585888</v>
      </c>
      <c r="E11">
        <f>'Raw data and fitting summary'!E13</f>
        <v>8.8918176785649443</v>
      </c>
      <c r="F11">
        <f>'Raw data and fitting summary'!F13</f>
        <v>8.6233117175415082</v>
      </c>
      <c r="G11">
        <f>'Raw data and fitting summary'!G13</f>
        <v>8.3096537503699466</v>
      </c>
      <c r="H11">
        <f>'Raw data and fitting summary'!H13</f>
        <v>7.9482729910739627</v>
      </c>
      <c r="I11">
        <f>'Raw data and fitting summary'!I13</f>
        <v>7.5384698226338784</v>
      </c>
      <c r="J11">
        <f>'Raw data and fitting summary'!J13</f>
        <v>7.0820430486029329</v>
      </c>
      <c r="K11">
        <f>'Raw data and fitting summary'!K13</f>
        <v>6.583764476848688</v>
      </c>
      <c r="L11">
        <f>'Raw data and fitting summary'!L13</f>
        <v>6.0515459405667018</v>
      </c>
      <c r="M11">
        <f>'Raw data and fitting summary'!M13</f>
        <v>5.4961713723343371</v>
      </c>
      <c r="N11">
        <f>'Raw data and fitting summary'!N13</f>
        <v>4.9305509076658902</v>
      </c>
      <c r="O11">
        <f>'Raw data and fitting summary'!O13</f>
        <v>4.3685784851152292</v>
      </c>
      <c r="P11">
        <f>'Raw data and fitting summary'!P13</f>
        <v>3.8237947395103271</v>
      </c>
      <c r="Q11">
        <f>'Raw data and fitting summary'!Q13</f>
        <v>3.3081206073212761</v>
      </c>
      <c r="R11">
        <f>'Raw data and fitting summary'!R13</f>
        <v>2.8309036415471769</v>
      </c>
      <c r="X11">
        <f t="shared" si="8"/>
        <v>10.15684086541442</v>
      </c>
      <c r="Y11">
        <f t="shared" si="9"/>
        <v>9.1189688720093507</v>
      </c>
      <c r="Z11">
        <f t="shared" si="10"/>
        <v>8.8918173319394853</v>
      </c>
      <c r="AA11">
        <f t="shared" si="11"/>
        <v>8.6233113100321948</v>
      </c>
      <c r="AB11">
        <f t="shared" si="12"/>
        <v>8.3096532773654914</v>
      </c>
      <c r="AC11">
        <f t="shared" si="13"/>
        <v>7.948272450126689</v>
      </c>
      <c r="AD11">
        <f t="shared" si="14"/>
        <v>7.5384692143787282</v>
      </c>
      <c r="AE11">
        <f t="shared" si="15"/>
        <v>7.082042377565843</v>
      </c>
      <c r="AF11">
        <f t="shared" si="16"/>
        <v>6.5837637519321968</v>
      </c>
      <c r="AG11">
        <f t="shared" si="17"/>
        <v>6.0515451750016815</v>
      </c>
      <c r="AH11">
        <f t="shared" si="18"/>
        <v>5.4961705829655507</v>
      </c>
      <c r="AI11">
        <f t="shared" si="19"/>
        <v>4.9305501135930934</v>
      </c>
      <c r="AJ11">
        <f t="shared" si="20"/>
        <v>4.3685777058959046</v>
      </c>
      <c r="AK11">
        <f t="shared" si="21"/>
        <v>3.8237939932702361</v>
      </c>
      <c r="AL11">
        <f t="shared" si="22"/>
        <v>3.3081199091497866</v>
      </c>
      <c r="AM11">
        <f t="shared" si="23"/>
        <v>2.8309030024607087</v>
      </c>
      <c r="AO11">
        <f t="shared" si="24"/>
        <v>10.15684086541442</v>
      </c>
      <c r="AP11">
        <f t="shared" si="4"/>
        <v>9.1189688720093507</v>
      </c>
      <c r="AQ11">
        <f t="shared" si="4"/>
        <v>8.8918173319394853</v>
      </c>
      <c r="AR11">
        <f t="shared" si="4"/>
        <v>8.6233113100321948</v>
      </c>
      <c r="AS11">
        <f t="shared" si="4"/>
        <v>8.3096532773654914</v>
      </c>
      <c r="AT11">
        <f t="shared" si="4"/>
        <v>7.948272450126689</v>
      </c>
      <c r="AU11">
        <f t="shared" si="4"/>
        <v>7.5384692143787282</v>
      </c>
      <c r="AV11">
        <f t="shared" si="4"/>
        <v>7.082042377565843</v>
      </c>
      <c r="AW11">
        <f t="shared" si="4"/>
        <v>6.5837637519321968</v>
      </c>
      <c r="AX11">
        <f t="shared" si="4"/>
        <v>6.0515451750016815</v>
      </c>
      <c r="AY11">
        <f t="shared" si="4"/>
        <v>5.4961705829655507</v>
      </c>
      <c r="AZ11">
        <f t="shared" si="4"/>
        <v>4.9305501135930934</v>
      </c>
      <c r="BA11">
        <f t="shared" si="4"/>
        <v>4.3685777058959046</v>
      </c>
      <c r="BB11">
        <f t="shared" si="4"/>
        <v>3.8237939932702361</v>
      </c>
      <c r="BC11">
        <f t="shared" si="4"/>
        <v>3.3081199091497866</v>
      </c>
      <c r="BD11">
        <f t="shared" si="4"/>
        <v>2.8309030024607087</v>
      </c>
      <c r="BF11">
        <f t="shared" si="25"/>
        <v>3.1554436208840472E-30</v>
      </c>
      <c r="BG11">
        <f t="shared" si="25"/>
        <v>8.5059278080418585E-14</v>
      </c>
      <c r="BH11">
        <f t="shared" si="5"/>
        <v>1.2014920882857278E-13</v>
      </c>
      <c r="BI11">
        <f t="shared" si="5"/>
        <v>1.6606384051167613E-13</v>
      </c>
      <c r="BJ11">
        <f t="shared" si="5"/>
        <v>2.2373321460054457E-13</v>
      </c>
      <c r="BK11">
        <f t="shared" si="5"/>
        <v>2.9262395286042527E-13</v>
      </c>
      <c r="BL11">
        <f t="shared" si="5"/>
        <v>3.6997432780238569E-13</v>
      </c>
      <c r="BM11">
        <f t="shared" si="5"/>
        <v>4.5029077601388492E-13</v>
      </c>
      <c r="BN11">
        <f t="shared" si="5"/>
        <v>5.255039193286326E-13</v>
      </c>
      <c r="BO11">
        <f t="shared" si="5"/>
        <v>5.8608980025561402E-13</v>
      </c>
      <c r="BP11">
        <f t="shared" si="5"/>
        <v>6.2310308084132068E-13</v>
      </c>
      <c r="BQ11">
        <f t="shared" si="5"/>
        <v>6.3055160669763708E-13</v>
      </c>
      <c r="BR11">
        <f t="shared" si="5"/>
        <v>6.071827558617605E-13</v>
      </c>
      <c r="BS11">
        <f t="shared" si="5"/>
        <v>5.5687427349637525E-13</v>
      </c>
      <c r="BT11">
        <f t="shared" si="5"/>
        <v>4.8744342876525067E-13</v>
      </c>
      <c r="BU11">
        <f t="shared" si="5"/>
        <v>4.0843151382413256E-13</v>
      </c>
      <c r="BW11">
        <f t="shared" si="26"/>
        <v>1.7489265244363671E-16</v>
      </c>
      <c r="BX11">
        <f t="shared" si="6"/>
        <v>3.1982699161145764E-8</v>
      </c>
      <c r="BY11">
        <f t="shared" si="6"/>
        <v>3.898252135221489E-8</v>
      </c>
      <c r="BZ11">
        <f t="shared" si="6"/>
        <v>4.7256709024379263E-8</v>
      </c>
      <c r="CA11">
        <f t="shared" si="6"/>
        <v>5.6922285367514215E-8</v>
      </c>
      <c r="CB11">
        <f t="shared" si="6"/>
        <v>6.8058471452260286E-8</v>
      </c>
      <c r="CC11">
        <f t="shared" si="6"/>
        <v>8.0686825527806453E-8</v>
      </c>
      <c r="CD11">
        <f t="shared" si="6"/>
        <v>9.4751916766275582E-8</v>
      </c>
      <c r="CE11">
        <f t="shared" si="6"/>
        <v>1.1010669862911037E-7</v>
      </c>
      <c r="CF11">
        <f t="shared" si="6"/>
        <v>1.2650736268630201E-7</v>
      </c>
      <c r="CG11">
        <f t="shared" si="6"/>
        <v>1.4362159514887639E-7</v>
      </c>
      <c r="CH11">
        <f t="shared" si="6"/>
        <v>1.610515619060636E-7</v>
      </c>
      <c r="CI11">
        <f t="shared" si="6"/>
        <v>1.7836911166045669E-7</v>
      </c>
      <c r="CJ11">
        <f t="shared" si="6"/>
        <v>1.9515698083302153E-7</v>
      </c>
      <c r="CK11">
        <f t="shared" si="6"/>
        <v>2.1104781830290216E-7</v>
      </c>
      <c r="CL11">
        <f t="shared" si="6"/>
        <v>2.257535732008225E-7</v>
      </c>
      <c r="CN11">
        <f t="shared" si="27"/>
        <v>1.7489265244363671E-16</v>
      </c>
      <c r="CO11">
        <f t="shared" si="7"/>
        <v>3.1982699161145764E-8</v>
      </c>
      <c r="CP11">
        <f t="shared" si="7"/>
        <v>3.898252135221489E-8</v>
      </c>
      <c r="CQ11">
        <f t="shared" si="7"/>
        <v>4.7256709024379263E-8</v>
      </c>
      <c r="CR11">
        <f t="shared" si="7"/>
        <v>5.6922285367514215E-8</v>
      </c>
      <c r="CS11">
        <f t="shared" si="7"/>
        <v>6.8058471452260286E-8</v>
      </c>
      <c r="CT11">
        <f t="shared" si="7"/>
        <v>8.0686825527806453E-8</v>
      </c>
      <c r="CU11">
        <f t="shared" si="7"/>
        <v>9.4751916766275582E-8</v>
      </c>
      <c r="CV11">
        <f t="shared" si="7"/>
        <v>1.1010669862911037E-7</v>
      </c>
      <c r="CW11">
        <f t="shared" si="7"/>
        <v>1.2650736268630201E-7</v>
      </c>
      <c r="CX11">
        <f t="shared" si="7"/>
        <v>1.4362159514887639E-7</v>
      </c>
      <c r="CY11">
        <f t="shared" si="7"/>
        <v>1.610515619060636E-7</v>
      </c>
      <c r="CZ11">
        <f t="shared" si="7"/>
        <v>1.7836911166045669E-7</v>
      </c>
      <c r="DA11">
        <f t="shared" si="7"/>
        <v>1.9515698083302153E-7</v>
      </c>
      <c r="DB11">
        <f t="shared" si="7"/>
        <v>2.1104781830290216E-7</v>
      </c>
      <c r="DC11">
        <f t="shared" si="7"/>
        <v>2.257535732008225E-7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8.3127274493154513</v>
      </c>
      <c r="E12">
        <f>'Raw data and fitting summary'!E14</f>
        <v>8.0794336827727378</v>
      </c>
      <c r="F12">
        <f>'Raw data and fitting summary'!F14</f>
        <v>7.8056066816448073</v>
      </c>
      <c r="G12">
        <f>'Raw data and fitting summary'!G14</f>
        <v>7.4883635114834046</v>
      </c>
      <c r="H12">
        <f>'Raw data and fitting summary'!H14</f>
        <v>7.1263198557453595</v>
      </c>
      <c r="I12">
        <f>'Raw data and fitting summary'!I14</f>
        <v>6.7201894080180384</v>
      </c>
      <c r="J12">
        <f>'Raw data and fitting summary'!J14</f>
        <v>6.2732939991379313</v>
      </c>
      <c r="K12">
        <f>'Raw data and fitting summary'!K14</f>
        <v>5.7918439407883566</v>
      </c>
      <c r="L12">
        <f>'Raw data and fitting summary'!L14</f>
        <v>5.2848547810547517</v>
      </c>
      <c r="M12">
        <f>'Raw data and fitting summary'!M14</f>
        <v>4.7636248061055166</v>
      </c>
      <c r="N12">
        <f>'Raw data and fitting summary'!N14</f>
        <v>4.2408022031891308</v>
      </c>
      <c r="O12">
        <f>'Raw data and fitting summary'!O14</f>
        <v>3.7291895484723927</v>
      </c>
      <c r="P12">
        <f>'Raw data and fitting summary'!P14</f>
        <v>3.2405173563126128</v>
      </c>
      <c r="Q12">
        <f>'Raw data and fitting summary'!Q14</f>
        <v>2.7844286894864334</v>
      </c>
      <c r="R12">
        <f>'Raw data and fitting summary'!R14</f>
        <v>2.3678483037889322</v>
      </c>
      <c r="X12">
        <f t="shared" si="8"/>
        <v>9.3982227278593875</v>
      </c>
      <c r="Y12">
        <f t="shared" si="9"/>
        <v>8.3127271827197475</v>
      </c>
      <c r="Z12">
        <f t="shared" si="10"/>
        <v>8.079433367970422</v>
      </c>
      <c r="AA12">
        <f t="shared" si="11"/>
        <v>7.8056063143630032</v>
      </c>
      <c r="AB12">
        <f t="shared" si="12"/>
        <v>7.4883630889413597</v>
      </c>
      <c r="AC12">
        <f t="shared" si="13"/>
        <v>7.1263193774053315</v>
      </c>
      <c r="AD12">
        <f t="shared" si="14"/>
        <v>6.7201888763027613</v>
      </c>
      <c r="AE12">
        <f t="shared" si="15"/>
        <v>6.2732934199528039</v>
      </c>
      <c r="AF12">
        <f t="shared" si="16"/>
        <v>5.7918433236680631</v>
      </c>
      <c r="AG12">
        <f t="shared" si="17"/>
        <v>5.2848541387927215</v>
      </c>
      <c r="AH12">
        <f t="shared" si="18"/>
        <v>4.7636241538297659</v>
      </c>
      <c r="AI12">
        <f t="shared" si="19"/>
        <v>4.240801556996237</v>
      </c>
      <c r="AJ12">
        <f t="shared" si="20"/>
        <v>3.7291889238679516</v>
      </c>
      <c r="AK12">
        <f t="shared" si="21"/>
        <v>3.2405167667704622</v>
      </c>
      <c r="AL12">
        <f t="shared" si="22"/>
        <v>2.7844281453994149</v>
      </c>
      <c r="AM12">
        <f t="shared" si="23"/>
        <v>2.3678478119601687</v>
      </c>
      <c r="AO12">
        <f t="shared" si="24"/>
        <v>9.3982227278593875</v>
      </c>
      <c r="AP12">
        <f t="shared" si="4"/>
        <v>8.3127271827197475</v>
      </c>
      <c r="AQ12">
        <f t="shared" si="4"/>
        <v>8.079433367970422</v>
      </c>
      <c r="AR12">
        <f t="shared" si="4"/>
        <v>7.8056063143630032</v>
      </c>
      <c r="AS12">
        <f t="shared" si="4"/>
        <v>7.4883630889413597</v>
      </c>
      <c r="AT12">
        <f t="shared" si="4"/>
        <v>7.1263193774053315</v>
      </c>
      <c r="AU12">
        <f t="shared" si="4"/>
        <v>6.7201888763027613</v>
      </c>
      <c r="AV12">
        <f t="shared" si="4"/>
        <v>6.2732934199528039</v>
      </c>
      <c r="AW12">
        <f t="shared" si="4"/>
        <v>5.7918433236680631</v>
      </c>
      <c r="AX12">
        <f t="shared" si="4"/>
        <v>5.2848541387927215</v>
      </c>
      <c r="AY12">
        <f t="shared" si="4"/>
        <v>4.7636241538297659</v>
      </c>
      <c r="AZ12">
        <f t="shared" si="4"/>
        <v>4.240801556996237</v>
      </c>
      <c r="BA12">
        <f t="shared" si="4"/>
        <v>3.7291889238679516</v>
      </c>
      <c r="BB12">
        <f t="shared" si="4"/>
        <v>3.2405167667704622</v>
      </c>
      <c r="BC12">
        <f t="shared" si="4"/>
        <v>2.7844281453994149</v>
      </c>
      <c r="BD12">
        <f t="shared" si="4"/>
        <v>2.3678478119601687</v>
      </c>
      <c r="BF12">
        <f t="shared" si="25"/>
        <v>0</v>
      </c>
      <c r="BG12">
        <f t="shared" si="25"/>
        <v>7.1073269250016582E-14</v>
      </c>
      <c r="BH12">
        <f t="shared" si="5"/>
        <v>9.9100498014554446E-14</v>
      </c>
      <c r="BI12">
        <f t="shared" si="5"/>
        <v>1.3489592360913188E-13</v>
      </c>
      <c r="BJ12">
        <f t="shared" si="5"/>
        <v>1.7854177971577808E-13</v>
      </c>
      <c r="BK12">
        <f t="shared" si="5"/>
        <v>2.2880918241737676E-13</v>
      </c>
      <c r="BL12">
        <f t="shared" si="5"/>
        <v>2.827211359452703E-13</v>
      </c>
      <c r="BM12">
        <f t="shared" si="5"/>
        <v>3.3545541181751389E-13</v>
      </c>
      <c r="BN12">
        <f t="shared" si="5"/>
        <v>3.8083745669080696E-13</v>
      </c>
      <c r="BO12">
        <f t="shared" si="5"/>
        <v>4.1250051547001426E-13</v>
      </c>
      <c r="BP12">
        <f t="shared" si="5"/>
        <v>4.2546365501053486E-13</v>
      </c>
      <c r="BQ12">
        <f t="shared" si="5"/>
        <v>4.1756525607591927E-13</v>
      </c>
      <c r="BR12">
        <f t="shared" si="5"/>
        <v>3.9013070778860943E-13</v>
      </c>
      <c r="BS12">
        <f t="shared" si="5"/>
        <v>3.4755994739655101E-13</v>
      </c>
      <c r="BT12">
        <f t="shared" si="5"/>
        <v>2.9603068375489282E-13</v>
      </c>
      <c r="BU12">
        <f t="shared" si="5"/>
        <v>2.418955325996722E-13</v>
      </c>
      <c r="BW12">
        <f t="shared" si="26"/>
        <v>0</v>
      </c>
      <c r="BX12">
        <f t="shared" si="6"/>
        <v>3.2070787104537443E-8</v>
      </c>
      <c r="BY12">
        <f t="shared" si="6"/>
        <v>3.8963415060592806E-8</v>
      </c>
      <c r="BZ12">
        <f t="shared" si="6"/>
        <v>4.7053590623108512E-8</v>
      </c>
      <c r="CA12">
        <f t="shared" si="6"/>
        <v>5.6426489993905395E-8</v>
      </c>
      <c r="CB12">
        <f t="shared" si="6"/>
        <v>6.7123012974738664E-8</v>
      </c>
      <c r="CC12">
        <f t="shared" si="6"/>
        <v>7.9122073341733919E-8</v>
      </c>
      <c r="CD12">
        <f t="shared" si="6"/>
        <v>9.2325528018791079E-8</v>
      </c>
      <c r="CE12">
        <f t="shared" si="6"/>
        <v>1.0654989422997973E-7</v>
      </c>
      <c r="CF12">
        <f t="shared" si="6"/>
        <v>1.2152880918918078E-7</v>
      </c>
      <c r="CG12">
        <f t="shared" si="6"/>
        <v>1.3692846657959817E-7</v>
      </c>
      <c r="CH12">
        <f t="shared" si="6"/>
        <v>1.5237517841280116E-7</v>
      </c>
      <c r="CI12">
        <f t="shared" si="6"/>
        <v>1.6749069403797863E-7</v>
      </c>
      <c r="CJ12">
        <f t="shared" si="6"/>
        <v>1.8192843706238041E-7</v>
      </c>
      <c r="CK12">
        <f t="shared" si="6"/>
        <v>1.9540350482709127E-7</v>
      </c>
      <c r="CL12">
        <f t="shared" si="6"/>
        <v>2.0771130687089214E-7</v>
      </c>
      <c r="CN12">
        <f t="shared" si="27"/>
        <v>0</v>
      </c>
      <c r="CO12">
        <f t="shared" si="7"/>
        <v>3.2070787104537443E-8</v>
      </c>
      <c r="CP12">
        <f t="shared" si="7"/>
        <v>3.8963415060592806E-8</v>
      </c>
      <c r="CQ12">
        <f t="shared" si="7"/>
        <v>4.7053590623108512E-8</v>
      </c>
      <c r="CR12">
        <f t="shared" si="7"/>
        <v>5.6426489993905395E-8</v>
      </c>
      <c r="CS12">
        <f t="shared" si="7"/>
        <v>6.7123012974738664E-8</v>
      </c>
      <c r="CT12">
        <f t="shared" si="7"/>
        <v>7.9122073341733919E-8</v>
      </c>
      <c r="CU12">
        <f t="shared" si="7"/>
        <v>9.2325528018791079E-8</v>
      </c>
      <c r="CV12">
        <f t="shared" si="7"/>
        <v>1.0654989422997973E-7</v>
      </c>
      <c r="CW12">
        <f t="shared" si="7"/>
        <v>1.2152880918918078E-7</v>
      </c>
      <c r="CX12">
        <f t="shared" si="7"/>
        <v>1.3692846657959817E-7</v>
      </c>
      <c r="CY12">
        <f t="shared" si="7"/>
        <v>1.5237517841280116E-7</v>
      </c>
      <c r="CZ12">
        <f t="shared" si="7"/>
        <v>1.6749069403797863E-7</v>
      </c>
      <c r="DA12">
        <f t="shared" si="7"/>
        <v>1.8192843706238041E-7</v>
      </c>
      <c r="DB12">
        <f t="shared" si="7"/>
        <v>1.9540350482709127E-7</v>
      </c>
      <c r="DC12">
        <f t="shared" si="7"/>
        <v>2.0771130687089214E-7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7.4854564185620935</v>
      </c>
      <c r="E13">
        <f>'Raw data and fitting summary'!E15</f>
        <v>7.2513064230263167</v>
      </c>
      <c r="F13">
        <f>'Raw data and fitting summary'!F15</f>
        <v>6.9784435482879159</v>
      </c>
      <c r="G13">
        <f>'Raw data and fitting summary'!G15</f>
        <v>6.6649455230198305</v>
      </c>
      <c r="H13">
        <f>'Raw data and fitting summary'!H15</f>
        <v>6.3105768573238006</v>
      </c>
      <c r="I13">
        <f>'Raw data and fitting summary'!I15</f>
        <v>5.9173051629300994</v>
      </c>
      <c r="J13">
        <f>'Raw data and fitting summary'!J15</f>
        <v>5.4896640878191674</v>
      </c>
      <c r="K13">
        <f>'Raw data and fitting summary'!K15</f>
        <v>5.0348326276743736</v>
      </c>
      <c r="L13">
        <f>'Raw data and fitting summary'!L15</f>
        <v>4.5623327544620169</v>
      </c>
      <c r="M13">
        <f>'Raw data and fitting summary'!M15</f>
        <v>4.0833269003064911</v>
      </c>
      <c r="N13">
        <f>'Raw data and fitting summary'!N15</f>
        <v>3.6096049098132332</v>
      </c>
      <c r="O13">
        <f>'Raw data and fitting summary'!O15</f>
        <v>3.1524461137000053</v>
      </c>
      <c r="P13">
        <f>'Raw data and fitting summary'!P15</f>
        <v>2.7215832633107166</v>
      </c>
      <c r="Q13">
        <f>'Raw data and fitting summary'!Q15</f>
        <v>2.3244614525949689</v>
      </c>
      <c r="R13">
        <f>'Raw data and fitting summary'!R15</f>
        <v>1.9658930511319654</v>
      </c>
      <c r="X13">
        <f t="shared" si="8"/>
        <v>8.5957025422089313</v>
      </c>
      <c r="Y13">
        <f t="shared" si="9"/>
        <v>7.4854561778210407</v>
      </c>
      <c r="Z13">
        <f t="shared" si="10"/>
        <v>7.251306140631895</v>
      </c>
      <c r="AA13">
        <f t="shared" si="11"/>
        <v>6.9784432213609495</v>
      </c>
      <c r="AB13">
        <f t="shared" si="12"/>
        <v>6.6649451502533781</v>
      </c>
      <c r="AC13">
        <f t="shared" si="13"/>
        <v>6.3105764395975736</v>
      </c>
      <c r="AD13">
        <f t="shared" si="14"/>
        <v>5.917304703825585</v>
      </c>
      <c r="AE13">
        <f t="shared" si="15"/>
        <v>5.489663593889424</v>
      </c>
      <c r="AF13">
        <f t="shared" si="16"/>
        <v>5.0348321083320444</v>
      </c>
      <c r="AG13">
        <f t="shared" si="17"/>
        <v>4.5623322214124853</v>
      </c>
      <c r="AH13">
        <f t="shared" si="18"/>
        <v>4.0833263665637789</v>
      </c>
      <c r="AI13">
        <f t="shared" si="19"/>
        <v>3.6096043884588811</v>
      </c>
      <c r="AJ13">
        <f t="shared" si="20"/>
        <v>3.1524456166283299</v>
      </c>
      <c r="AK13">
        <f t="shared" si="21"/>
        <v>2.7215828002084237</v>
      </c>
      <c r="AL13">
        <f t="shared" si="22"/>
        <v>2.3244610303267614</v>
      </c>
      <c r="AM13">
        <f t="shared" si="23"/>
        <v>1.965892673582837</v>
      </c>
      <c r="AO13">
        <f t="shared" si="24"/>
        <v>8.5957025422089313</v>
      </c>
      <c r="AP13">
        <f t="shared" si="4"/>
        <v>7.4854561778210407</v>
      </c>
      <c r="AQ13">
        <f t="shared" si="4"/>
        <v>7.251306140631895</v>
      </c>
      <c r="AR13">
        <f t="shared" si="4"/>
        <v>6.9784432213609495</v>
      </c>
      <c r="AS13">
        <f t="shared" si="4"/>
        <v>6.6649451502533781</v>
      </c>
      <c r="AT13">
        <f t="shared" si="4"/>
        <v>6.3105764395975736</v>
      </c>
      <c r="AU13">
        <f t="shared" si="4"/>
        <v>5.917304703825585</v>
      </c>
      <c r="AV13">
        <f t="shared" si="4"/>
        <v>5.489663593889424</v>
      </c>
      <c r="AW13">
        <f t="shared" si="4"/>
        <v>5.0348321083320444</v>
      </c>
      <c r="AX13">
        <f t="shared" si="4"/>
        <v>4.5623322214124853</v>
      </c>
      <c r="AY13">
        <f t="shared" si="4"/>
        <v>4.0833263665637789</v>
      </c>
      <c r="AZ13">
        <f t="shared" si="4"/>
        <v>3.6096043884588811</v>
      </c>
      <c r="BA13">
        <f t="shared" si="4"/>
        <v>3.1524456166283299</v>
      </c>
      <c r="BB13">
        <f t="shared" si="4"/>
        <v>2.7215828002084237</v>
      </c>
      <c r="BC13">
        <f t="shared" si="4"/>
        <v>2.3244610303267614</v>
      </c>
      <c r="BD13">
        <f t="shared" si="4"/>
        <v>1.965892673582837</v>
      </c>
      <c r="BF13">
        <f t="shared" si="25"/>
        <v>3.1554436208840472E-30</v>
      </c>
      <c r="BG13">
        <f t="shared" si="25"/>
        <v>5.7956254537157888E-14</v>
      </c>
      <c r="BH13">
        <f t="shared" si="5"/>
        <v>7.9746609364685423E-14</v>
      </c>
      <c r="BI13">
        <f t="shared" si="5"/>
        <v>1.0688124135131734E-13</v>
      </c>
      <c r="BJ13">
        <f t="shared" si="5"/>
        <v>1.3895482801421166E-13</v>
      </c>
      <c r="BK13">
        <f t="shared" si="5"/>
        <v>1.7449520067540809E-13</v>
      </c>
      <c r="BL13">
        <f t="shared" si="5"/>
        <v>2.1077695514736269E-13</v>
      </c>
      <c r="BM13">
        <f t="shared" si="5"/>
        <v>2.439665913442426E-13</v>
      </c>
      <c r="BN13">
        <f t="shared" si="5"/>
        <v>2.6971645483825999E-13</v>
      </c>
      <c r="BO13">
        <f t="shared" si="5"/>
        <v>2.8414180316649178E-13</v>
      </c>
      <c r="BP13">
        <f t="shared" si="5"/>
        <v>2.8488128287979246E-13</v>
      </c>
      <c r="BQ13">
        <f t="shared" si="5"/>
        <v>2.718103604893711E-13</v>
      </c>
      <c r="BR13">
        <f t="shared" si="5"/>
        <v>2.4708025046115171E-13</v>
      </c>
      <c r="BS13">
        <f t="shared" si="5"/>
        <v>2.1446373374294264E-13</v>
      </c>
      <c r="BT13">
        <f t="shared" si="5"/>
        <v>1.7831043907512549E-13</v>
      </c>
      <c r="BU13">
        <f t="shared" si="5"/>
        <v>1.425433443595741E-13</v>
      </c>
      <c r="BW13">
        <f t="shared" si="26"/>
        <v>2.0665638796567297E-16</v>
      </c>
      <c r="BX13">
        <f t="shared" si="6"/>
        <v>3.2161173234000136E-8</v>
      </c>
      <c r="BY13">
        <f t="shared" si="6"/>
        <v>3.8943938670886022E-8</v>
      </c>
      <c r="BZ13">
        <f t="shared" si="6"/>
        <v>4.684812300066508E-8</v>
      </c>
      <c r="CA13">
        <f t="shared" si="6"/>
        <v>5.5929410365530738E-8</v>
      </c>
      <c r="CB13">
        <f t="shared" si="6"/>
        <v>6.6194622779799241E-8</v>
      </c>
      <c r="CC13">
        <f t="shared" si="6"/>
        <v>7.7586762450905193E-8</v>
      </c>
      <c r="CD13">
        <f t="shared" si="6"/>
        <v>8.9974501147570662E-8</v>
      </c>
      <c r="CE13">
        <f t="shared" si="6"/>
        <v>1.0314988026754402E-7</v>
      </c>
      <c r="CF13">
        <f t="shared" si="6"/>
        <v>1.1683707055002144E-7</v>
      </c>
      <c r="CG13">
        <f t="shared" si="6"/>
        <v>1.3071272397434551E-7</v>
      </c>
      <c r="CH13">
        <f t="shared" si="6"/>
        <v>1.4443531645773723E-7</v>
      </c>
      <c r="CI13">
        <f t="shared" si="6"/>
        <v>1.5767811274970923E-7</v>
      </c>
      <c r="CJ13">
        <f t="shared" si="6"/>
        <v>1.7015917829967143E-7</v>
      </c>
      <c r="CK13">
        <f t="shared" si="6"/>
        <v>1.8166284657063816E-7</v>
      </c>
      <c r="CL13">
        <f t="shared" si="6"/>
        <v>1.9204971536781845E-7</v>
      </c>
      <c r="CN13">
        <f t="shared" si="27"/>
        <v>2.0665638796567297E-16</v>
      </c>
      <c r="CO13">
        <f t="shared" si="7"/>
        <v>3.2161173234000136E-8</v>
      </c>
      <c r="CP13">
        <f t="shared" si="7"/>
        <v>3.8943938670886022E-8</v>
      </c>
      <c r="CQ13">
        <f t="shared" si="7"/>
        <v>4.684812300066508E-8</v>
      </c>
      <c r="CR13">
        <f t="shared" si="7"/>
        <v>5.5929410365530738E-8</v>
      </c>
      <c r="CS13">
        <f t="shared" si="7"/>
        <v>6.6194622779799241E-8</v>
      </c>
      <c r="CT13">
        <f t="shared" si="7"/>
        <v>7.7586762450905193E-8</v>
      </c>
      <c r="CU13">
        <f t="shared" si="7"/>
        <v>8.9974501147570662E-8</v>
      </c>
      <c r="CV13">
        <f t="shared" si="7"/>
        <v>1.0314988026754402E-7</v>
      </c>
      <c r="CW13">
        <f t="shared" si="7"/>
        <v>1.1683707055002144E-7</v>
      </c>
      <c r="CX13">
        <f t="shared" si="7"/>
        <v>1.3071272397434551E-7</v>
      </c>
      <c r="CY13">
        <f t="shared" si="7"/>
        <v>1.4443531645773723E-7</v>
      </c>
      <c r="CZ13">
        <f t="shared" si="7"/>
        <v>1.5767811274970923E-7</v>
      </c>
      <c r="DA13">
        <f t="shared" si="7"/>
        <v>1.7015917829967143E-7</v>
      </c>
      <c r="DB13">
        <f t="shared" si="7"/>
        <v>1.8166284657063816E-7</v>
      </c>
      <c r="DC13">
        <f t="shared" si="7"/>
        <v>1.9204971536781845E-7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6.6572999252809737</v>
      </c>
      <c r="E14">
        <f>'Raw data and fitting summary'!E16</f>
        <v>6.4277637978264286</v>
      </c>
      <c r="F14">
        <f>'Raw data and fitting summary'!F16</f>
        <v>6.1621824956119173</v>
      </c>
      <c r="G14">
        <f>'Raw data and fitting summary'!G16</f>
        <v>5.8595524483338588</v>
      </c>
      <c r="H14">
        <f>'Raw data and fitting summary'!H16</f>
        <v>5.5206477863534316</v>
      </c>
      <c r="I14">
        <f>'Raw data and fitting summary'!I16</f>
        <v>5.1484293602352453</v>
      </c>
      <c r="J14">
        <f>'Raw data and fitting summary'!J16</f>
        <v>4.7482527768421852</v>
      </c>
      <c r="K14">
        <f>'Raw data and fitting summary'!K16</f>
        <v>4.3277674522016847</v>
      </c>
      <c r="L14">
        <f>'Raw data and fitting summary'!L16</f>
        <v>3.8964508032301297</v>
      </c>
      <c r="M14">
        <f>'Raw data and fitting summary'!M16</f>
        <v>3.4648106618378951</v>
      </c>
      <c r="N14">
        <f>'Raw data and fitting summary'!N16</f>
        <v>3.0433862272159828</v>
      </c>
      <c r="O14">
        <f>'Raw data and fitting summary'!O16</f>
        <v>2.6417427302263006</v>
      </c>
      <c r="P14">
        <f>'Raw data and fitting summary'!P16</f>
        <v>2.2676570704714498</v>
      </c>
      <c r="Q14">
        <f>'Raw data and fitting summary'!Q16</f>
        <v>1.9266299890367644</v>
      </c>
      <c r="R14">
        <f>'Raw data and fitting summary'!R16</f>
        <v>1.6217638927094846</v>
      </c>
      <c r="X14">
        <f t="shared" si="8"/>
        <v>7.7666984258113718</v>
      </c>
      <c r="Y14">
        <f t="shared" si="9"/>
        <v>6.6572997105720324</v>
      </c>
      <c r="Z14">
        <f t="shared" si="10"/>
        <v>6.4277635476284987</v>
      </c>
      <c r="AA14">
        <f t="shared" si="11"/>
        <v>6.1621822081746913</v>
      </c>
      <c r="AB14">
        <f t="shared" si="12"/>
        <v>5.8595521234614711</v>
      </c>
      <c r="AC14">
        <f t="shared" si="13"/>
        <v>5.5206474258793872</v>
      </c>
      <c r="AD14">
        <f t="shared" si="14"/>
        <v>5.1484289683549349</v>
      </c>
      <c r="AE14">
        <f t="shared" si="15"/>
        <v>4.7482523601823887</v>
      </c>
      <c r="AF14">
        <f t="shared" si="16"/>
        <v>4.3277670195366742</v>
      </c>
      <c r="AG14">
        <f t="shared" si="17"/>
        <v>3.8964503648283135</v>
      </c>
      <c r="AH14">
        <f t="shared" si="18"/>
        <v>3.4648102285236453</v>
      </c>
      <c r="AI14">
        <f t="shared" si="19"/>
        <v>3.0433858093200858</v>
      </c>
      <c r="AJ14">
        <f t="shared" si="20"/>
        <v>2.6417423366354305</v>
      </c>
      <c r="AK14">
        <f t="shared" si="21"/>
        <v>2.2676567079541488</v>
      </c>
      <c r="AL14">
        <f t="shared" si="22"/>
        <v>1.9266296619367058</v>
      </c>
      <c r="AM14">
        <f t="shared" si="23"/>
        <v>1.6217636029956373</v>
      </c>
      <c r="AO14">
        <f t="shared" si="24"/>
        <v>7.7666984258113718</v>
      </c>
      <c r="AP14">
        <f t="shared" si="4"/>
        <v>6.6572997105720324</v>
      </c>
      <c r="AQ14">
        <f t="shared" si="4"/>
        <v>6.4277635476284987</v>
      </c>
      <c r="AR14">
        <f t="shared" si="4"/>
        <v>6.1621822081746913</v>
      </c>
      <c r="AS14">
        <f t="shared" si="4"/>
        <v>5.8595521234614711</v>
      </c>
      <c r="AT14">
        <f t="shared" si="4"/>
        <v>5.5206474258793872</v>
      </c>
      <c r="AU14">
        <f t="shared" si="4"/>
        <v>5.1484289683549349</v>
      </c>
      <c r="AV14">
        <f t="shared" si="4"/>
        <v>4.7482523601823887</v>
      </c>
      <c r="AW14">
        <f t="shared" si="4"/>
        <v>4.3277670195366742</v>
      </c>
      <c r="AX14">
        <f t="shared" si="4"/>
        <v>3.8964503648283135</v>
      </c>
      <c r="AY14">
        <f t="shared" si="4"/>
        <v>3.4648102285236453</v>
      </c>
      <c r="AZ14">
        <f t="shared" si="4"/>
        <v>3.0433858093200858</v>
      </c>
      <c r="BA14">
        <f t="shared" si="4"/>
        <v>2.6417423366354305</v>
      </c>
      <c r="BB14">
        <f t="shared" si="4"/>
        <v>2.2676567079541488</v>
      </c>
      <c r="BC14">
        <f t="shared" si="4"/>
        <v>1.9266296619367058</v>
      </c>
      <c r="BD14">
        <f t="shared" si="4"/>
        <v>1.6217636029956373</v>
      </c>
      <c r="BF14">
        <f t="shared" si="25"/>
        <v>7.8886090522101181E-31</v>
      </c>
      <c r="BG14">
        <f t="shared" si="25"/>
        <v>4.6099929471135318E-14</v>
      </c>
      <c r="BH14">
        <f t="shared" si="5"/>
        <v>6.2599004141077469E-14</v>
      </c>
      <c r="BI14">
        <f t="shared" si="5"/>
        <v>8.2620158902572809E-14</v>
      </c>
      <c r="BJ14">
        <f t="shared" si="5"/>
        <v>1.0554206826267733E-13</v>
      </c>
      <c r="BK14">
        <f t="shared" si="5"/>
        <v>1.2994153668023804E-13</v>
      </c>
      <c r="BL14">
        <f t="shared" si="5"/>
        <v>1.5357017769812187E-13</v>
      </c>
      <c r="BM14">
        <f t="shared" si="5"/>
        <v>1.7360538597174428E-13</v>
      </c>
      <c r="BN14">
        <f t="shared" si="5"/>
        <v>1.871990112986581E-13</v>
      </c>
      <c r="BO14">
        <f t="shared" si="5"/>
        <v>1.9219615243249304E-13</v>
      </c>
      <c r="BP14">
        <f t="shared" si="5"/>
        <v>1.87761239092513E-13</v>
      </c>
      <c r="BQ14">
        <f t="shared" si="5"/>
        <v>1.7463698072779049E-13</v>
      </c>
      <c r="BR14">
        <f t="shared" si="5"/>
        <v>1.5491377304026984E-13</v>
      </c>
      <c r="BS14">
        <f t="shared" si="5"/>
        <v>1.3141879357278937E-13</v>
      </c>
      <c r="BT14">
        <f t="shared" si="5"/>
        <v>1.0699444833266223E-13</v>
      </c>
      <c r="BU14">
        <f t="shared" si="5"/>
        <v>8.3934113350258975E-14</v>
      </c>
      <c r="BW14">
        <f t="shared" si="26"/>
        <v>1.1435726881687684E-16</v>
      </c>
      <c r="BX14">
        <f t="shared" si="6"/>
        <v>3.2251656171041065E-8</v>
      </c>
      <c r="BY14">
        <f t="shared" si="6"/>
        <v>3.8924569654082956E-8</v>
      </c>
      <c r="BZ14">
        <f t="shared" si="6"/>
        <v>4.6645363007857632E-8</v>
      </c>
      <c r="CA14">
        <f t="shared" si="6"/>
        <v>5.5443211496886355E-8</v>
      </c>
      <c r="CB14">
        <f t="shared" si="6"/>
        <v>6.5295610565903591E-8</v>
      </c>
      <c r="CC14">
        <f t="shared" si="6"/>
        <v>7.6116483850287734E-8</v>
      </c>
      <c r="CD14">
        <f t="shared" si="6"/>
        <v>8.7750137279304557E-8</v>
      </c>
      <c r="CE14">
        <f t="shared" si="6"/>
        <v>9.9974191894483796E-8</v>
      </c>
      <c r="CF14">
        <f t="shared" si="6"/>
        <v>1.1251312736849112E-7</v>
      </c>
      <c r="CG14">
        <f t="shared" si="6"/>
        <v>1.2506146693043489E-7</v>
      </c>
      <c r="CH14">
        <f t="shared" si="6"/>
        <v>1.3731282301385042E-7</v>
      </c>
      <c r="CI14">
        <f t="shared" si="6"/>
        <v>1.489891215580535E-7</v>
      </c>
      <c r="CJ14">
        <f t="shared" si="6"/>
        <v>1.5986427742579399E-7</v>
      </c>
      <c r="CK14">
        <f t="shared" si="6"/>
        <v>1.6977837778429014E-7</v>
      </c>
      <c r="CL14">
        <f t="shared" si="6"/>
        <v>1.786412315713713E-7</v>
      </c>
      <c r="CN14">
        <f t="shared" si="27"/>
        <v>1.1435726881687684E-16</v>
      </c>
      <c r="CO14">
        <f t="shared" si="7"/>
        <v>3.2251656171041065E-8</v>
      </c>
      <c r="CP14">
        <f t="shared" si="7"/>
        <v>3.8924569654082956E-8</v>
      </c>
      <c r="CQ14">
        <f t="shared" si="7"/>
        <v>4.6645363007857632E-8</v>
      </c>
      <c r="CR14">
        <f t="shared" si="7"/>
        <v>5.5443211496886355E-8</v>
      </c>
      <c r="CS14">
        <f t="shared" si="7"/>
        <v>6.5295610565903591E-8</v>
      </c>
      <c r="CT14">
        <f t="shared" si="7"/>
        <v>7.6116483850287734E-8</v>
      </c>
      <c r="CU14">
        <f t="shared" si="7"/>
        <v>8.7750137279304557E-8</v>
      </c>
      <c r="CV14">
        <f t="shared" si="7"/>
        <v>9.9974191894483796E-8</v>
      </c>
      <c r="CW14">
        <f t="shared" si="7"/>
        <v>1.1251312736849112E-7</v>
      </c>
      <c r="CX14">
        <f t="shared" si="7"/>
        <v>1.2506146693043489E-7</v>
      </c>
      <c r="CY14">
        <f t="shared" si="7"/>
        <v>1.3731282301385042E-7</v>
      </c>
      <c r="CZ14">
        <f t="shared" si="7"/>
        <v>1.489891215580535E-7</v>
      </c>
      <c r="DA14">
        <f t="shared" si="7"/>
        <v>1.5986427742579399E-7</v>
      </c>
      <c r="DB14">
        <f t="shared" si="7"/>
        <v>1.6977837778429014E-7</v>
      </c>
      <c r="DC14">
        <f t="shared" si="7"/>
        <v>1.786412315713713E-7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5.8484876803247143</v>
      </c>
      <c r="E15">
        <f>'Raw data and fitting summary'!E17</f>
        <v>5.6286895518338929</v>
      </c>
      <c r="F15">
        <f>'Raw data and fitting summary'!F17</f>
        <v>5.3761320065854017</v>
      </c>
      <c r="G15">
        <f>'Raw data and fitting summary'!G17</f>
        <v>5.0906141683888135</v>
      </c>
      <c r="H15">
        <f>'Raw data and fitting summary'!H17</f>
        <v>4.7737090307870309</v>
      </c>
      <c r="I15">
        <f>'Raw data and fitting summary'!I17</f>
        <v>4.4290573396456923</v>
      </c>
      <c r="J15">
        <f>'Raw data and fitting summary'!J17</f>
        <v>4.0624334643220328</v>
      </c>
      <c r="K15">
        <f>'Raw data and fitting summary'!K17</f>
        <v>3.6815038691451782</v>
      </c>
      <c r="L15">
        <f>'Raw data and fitting summary'!L17</f>
        <v>3.2952627425117749</v>
      </c>
      <c r="M15">
        <f>'Raw data and fitting summary'!M17</f>
        <v>2.9132164258317346</v>
      </c>
      <c r="N15">
        <f>'Raw data and fitting summary'!N17</f>
        <v>2.5444659232687283</v>
      </c>
      <c r="O15">
        <f>'Raw data and fitting summary'!O17</f>
        <v>2.1968702985967599</v>
      </c>
      <c r="P15">
        <f>'Raw data and fitting summary'!P17</f>
        <v>1.8764470689467909</v>
      </c>
      <c r="Q15">
        <f>'Raw data and fitting summary'!Q17</f>
        <v>1.5870916635973911</v>
      </c>
      <c r="R15">
        <f>'Raw data and fitting summary'!R17</f>
        <v>1.3306101210852783</v>
      </c>
      <c r="X15">
        <f t="shared" si="8"/>
        <v>6.9311173873333027</v>
      </c>
      <c r="Y15">
        <f t="shared" si="9"/>
        <v>5.8484874911844829</v>
      </c>
      <c r="Z15">
        <f t="shared" si="10"/>
        <v>5.628689332845366</v>
      </c>
      <c r="AA15">
        <f t="shared" si="11"/>
        <v>5.3761317568635043</v>
      </c>
      <c r="AB15">
        <f t="shared" si="12"/>
        <v>5.0906138885118519</v>
      </c>
      <c r="AC15">
        <f t="shared" si="13"/>
        <v>4.7737087231428648</v>
      </c>
      <c r="AD15">
        <f t="shared" si="14"/>
        <v>4.4290570086141248</v>
      </c>
      <c r="AE15">
        <f t="shared" si="15"/>
        <v>4.0624331162017437</v>
      </c>
      <c r="AF15">
        <f t="shared" si="16"/>
        <v>3.681503511775793</v>
      </c>
      <c r="AG15">
        <f t="shared" si="17"/>
        <v>3.2952623846157079</v>
      </c>
      <c r="AH15">
        <f t="shared" si="18"/>
        <v>2.9132160761826968</v>
      </c>
      <c r="AI15">
        <f t="shared" si="19"/>
        <v>2.5444655898498976</v>
      </c>
      <c r="AJ15">
        <f t="shared" si="20"/>
        <v>2.196869987915048</v>
      </c>
      <c r="AK15">
        <f t="shared" si="21"/>
        <v>1.8764467856187883</v>
      </c>
      <c r="AL15">
        <f t="shared" si="22"/>
        <v>1.5870914102415661</v>
      </c>
      <c r="AM15">
        <f t="shared" si="23"/>
        <v>1.3306098984784267</v>
      </c>
      <c r="AO15">
        <f t="shared" si="24"/>
        <v>6.9311173873333027</v>
      </c>
      <c r="AP15">
        <f t="shared" si="4"/>
        <v>5.8484874911844829</v>
      </c>
      <c r="AQ15">
        <f t="shared" si="4"/>
        <v>5.628689332845366</v>
      </c>
      <c r="AR15">
        <f t="shared" si="4"/>
        <v>5.3761317568635043</v>
      </c>
      <c r="AS15">
        <f t="shared" si="4"/>
        <v>5.0906138885118519</v>
      </c>
      <c r="AT15">
        <f t="shared" si="4"/>
        <v>4.7737087231428648</v>
      </c>
      <c r="AU15">
        <f t="shared" si="4"/>
        <v>4.4290570086141248</v>
      </c>
      <c r="AV15">
        <f t="shared" si="4"/>
        <v>4.0624331162017437</v>
      </c>
      <c r="AW15">
        <f t="shared" si="4"/>
        <v>3.681503511775793</v>
      </c>
      <c r="AX15">
        <f t="shared" si="4"/>
        <v>3.2952623846157079</v>
      </c>
      <c r="AY15">
        <f t="shared" si="4"/>
        <v>2.9132160761826968</v>
      </c>
      <c r="AZ15">
        <f t="shared" si="4"/>
        <v>2.5444655898498976</v>
      </c>
      <c r="BA15">
        <f t="shared" si="4"/>
        <v>2.196869987915048</v>
      </c>
      <c r="BB15">
        <f t="shared" si="4"/>
        <v>1.8764467856187883</v>
      </c>
      <c r="BC15">
        <f t="shared" si="4"/>
        <v>1.5870914102415661</v>
      </c>
      <c r="BD15">
        <f t="shared" si="4"/>
        <v>1.3306098984784267</v>
      </c>
      <c r="BF15">
        <f t="shared" si="25"/>
        <v>7.8886090522101181E-31</v>
      </c>
      <c r="BG15">
        <f t="shared" si="25"/>
        <v>3.5774027163123873E-14</v>
      </c>
      <c r="BH15">
        <f t="shared" si="5"/>
        <v>4.795597489970602E-14</v>
      </c>
      <c r="BI15">
        <f t="shared" si="5"/>
        <v>6.2361026032528765E-14</v>
      </c>
      <c r="BJ15">
        <f t="shared" si="5"/>
        <v>7.8331113638009219E-14</v>
      </c>
      <c r="BK15">
        <f t="shared" si="5"/>
        <v>9.4644932961231339E-14</v>
      </c>
      <c r="BL15">
        <f t="shared" si="5"/>
        <v>1.0958189867549869E-13</v>
      </c>
      <c r="BM15">
        <f t="shared" si="5"/>
        <v>1.2118773564119215E-13</v>
      </c>
      <c r="BN15">
        <f t="shared" si="5"/>
        <v>1.2771287747499743E-13</v>
      </c>
      <c r="BO15">
        <f t="shared" si="5"/>
        <v>1.2808959477747515E-13</v>
      </c>
      <c r="BP15">
        <f t="shared" si="5"/>
        <v>1.2225444958065788E-13</v>
      </c>
      <c r="BQ15">
        <f t="shared" si="5"/>
        <v>1.1116811670994934E-13</v>
      </c>
      <c r="BR15">
        <f t="shared" si="5"/>
        <v>9.6523126116886777E-14</v>
      </c>
      <c r="BS15">
        <f t="shared" si="5"/>
        <v>8.0274757065737386E-14</v>
      </c>
      <c r="BT15">
        <f t="shared" si="5"/>
        <v>6.4189174054438571E-14</v>
      </c>
      <c r="BU15">
        <f t="shared" si="5"/>
        <v>4.9553810387580366E-14</v>
      </c>
      <c r="BW15">
        <f t="shared" si="26"/>
        <v>1.2814361235942729E-16</v>
      </c>
      <c r="BX15">
        <f t="shared" si="6"/>
        <v>3.2340024965764876E-8</v>
      </c>
      <c r="BY15">
        <f t="shared" si="6"/>
        <v>3.890577609069179E-8</v>
      </c>
      <c r="BZ15">
        <f t="shared" si="6"/>
        <v>4.6450107377691363E-8</v>
      </c>
      <c r="CA15">
        <f t="shared" si="6"/>
        <v>5.4979019767727709E-8</v>
      </c>
      <c r="CB15">
        <f t="shared" si="6"/>
        <v>6.4445525268558232E-8</v>
      </c>
      <c r="CC15">
        <f t="shared" si="6"/>
        <v>7.4740868507020256E-8</v>
      </c>
      <c r="CD15">
        <f t="shared" si="6"/>
        <v>8.5692558888289391E-8</v>
      </c>
      <c r="CE15">
        <f t="shared" si="6"/>
        <v>9.7071586120286994E-8</v>
      </c>
      <c r="CF15">
        <f t="shared" si="6"/>
        <v>1.0860927757244344E-7</v>
      </c>
      <c r="CG15">
        <f t="shared" si="6"/>
        <v>1.2002166285626619E-7</v>
      </c>
      <c r="CH15">
        <f t="shared" si="6"/>
        <v>1.3103687945198069E-7</v>
      </c>
      <c r="CI15">
        <f t="shared" si="6"/>
        <v>1.4142016305997357E-7</v>
      </c>
      <c r="CJ15">
        <f t="shared" si="6"/>
        <v>1.5099175995094791E-7</v>
      </c>
      <c r="CK15">
        <f t="shared" si="6"/>
        <v>1.5963530729943188E-7</v>
      </c>
      <c r="CL15">
        <f t="shared" si="6"/>
        <v>1.6729685527909643E-7</v>
      </c>
      <c r="CN15">
        <f t="shared" si="27"/>
        <v>1.2814361235942729E-16</v>
      </c>
      <c r="CO15">
        <f t="shared" si="7"/>
        <v>3.2340024965764876E-8</v>
      </c>
      <c r="CP15">
        <f t="shared" si="7"/>
        <v>3.890577609069179E-8</v>
      </c>
      <c r="CQ15">
        <f t="shared" si="7"/>
        <v>4.6450107377691363E-8</v>
      </c>
      <c r="CR15">
        <f t="shared" si="7"/>
        <v>5.4979019767727709E-8</v>
      </c>
      <c r="CS15">
        <f t="shared" si="7"/>
        <v>6.4445525268558232E-8</v>
      </c>
      <c r="CT15">
        <f t="shared" si="7"/>
        <v>7.4740868507020256E-8</v>
      </c>
      <c r="CU15">
        <f t="shared" si="7"/>
        <v>8.5692558888289391E-8</v>
      </c>
      <c r="CV15">
        <f t="shared" si="7"/>
        <v>9.7071586120286994E-8</v>
      </c>
      <c r="CW15">
        <f t="shared" si="7"/>
        <v>1.0860927757244344E-7</v>
      </c>
      <c r="CX15">
        <f t="shared" si="7"/>
        <v>1.2002166285626619E-7</v>
      </c>
      <c r="CY15">
        <f t="shared" si="7"/>
        <v>1.3103687945198069E-7</v>
      </c>
      <c r="CZ15">
        <f t="shared" si="7"/>
        <v>1.4142016305997357E-7</v>
      </c>
      <c r="DA15">
        <f t="shared" si="7"/>
        <v>1.5099175995094791E-7</v>
      </c>
      <c r="DB15">
        <f t="shared" si="7"/>
        <v>1.5963530729943188E-7</v>
      </c>
      <c r="DC15">
        <f t="shared" si="7"/>
        <v>1.6729685527909643E-7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5.0774042826792689</v>
      </c>
      <c r="E16">
        <f>'Raw data and fitting summary'!E18</f>
        <v>4.8716579257852004</v>
      </c>
      <c r="F16">
        <f>'Raw data and fitting summary'!F18</f>
        <v>4.636793017949941</v>
      </c>
      <c r="G16">
        <f>'Raw data and fitting summary'!G18</f>
        <v>4.3732476253650869</v>
      </c>
      <c r="H16">
        <f>'Raw data and fitting summary'!H18</f>
        <v>4.0831506909978517</v>
      </c>
      <c r="I16">
        <f>'Raw data and fitting summary'!I18</f>
        <v>3.7705075547248232</v>
      </c>
      <c r="J16">
        <f>'Raw data and fitting summary'!J18</f>
        <v>3.441150361353154</v>
      </c>
      <c r="K16">
        <f>'Raw data and fitting summary'!K18</f>
        <v>3.1024032520537848</v>
      </c>
      <c r="L16">
        <f>'Raw data and fitting summary'!L18</f>
        <v>2.762479839184659</v>
      </c>
      <c r="M16">
        <f>'Raw data and fitting summary'!M18</f>
        <v>2.4297077566229026</v>
      </c>
      <c r="N16">
        <f>'Raw data and fitting summary'!N18</f>
        <v>2.1117303632577511</v>
      </c>
      <c r="O16">
        <f>'Raw data and fitting summary'!O18</f>
        <v>1.8148432551012208</v>
      </c>
      <c r="P16">
        <f>'Raw data and fitting summary'!P18</f>
        <v>1.5435794358164983</v>
      </c>
      <c r="Q16">
        <f>'Raw data and fitting summary'!Q18</f>
        <v>1.3005825602021257</v>
      </c>
      <c r="R16">
        <f>'Raw data and fitting summary'!R18</f>
        <v>1.0867345584435792</v>
      </c>
      <c r="X16">
        <f t="shared" si="8"/>
        <v>6.1095030104491679</v>
      </c>
      <c r="Y16">
        <f t="shared" si="9"/>
        <v>5.0774041180481362</v>
      </c>
      <c r="Z16">
        <f t="shared" si="10"/>
        <v>4.8716577363363136</v>
      </c>
      <c r="AA16">
        <f t="shared" si="11"/>
        <v>4.636792803421975</v>
      </c>
      <c r="AB16">
        <f t="shared" si="12"/>
        <v>4.3732473868221069</v>
      </c>
      <c r="AC16">
        <f t="shared" si="13"/>
        <v>4.0831504310661026</v>
      </c>
      <c r="AD16">
        <f t="shared" si="14"/>
        <v>3.7705072776620652</v>
      </c>
      <c r="AE16">
        <f t="shared" si="15"/>
        <v>3.4411500728863578</v>
      </c>
      <c r="AF16">
        <f t="shared" si="16"/>
        <v>3.1024029589678115</v>
      </c>
      <c r="AG16">
        <f t="shared" si="17"/>
        <v>2.7624795487109819</v>
      </c>
      <c r="AH16">
        <f t="shared" si="18"/>
        <v>2.4297074757391379</v>
      </c>
      <c r="AI16">
        <f t="shared" si="19"/>
        <v>2.1117300980382252</v>
      </c>
      <c r="AJ16">
        <f t="shared" si="20"/>
        <v>1.8148430102417996</v>
      </c>
      <c r="AK16">
        <f t="shared" si="21"/>
        <v>1.5435792144017462</v>
      </c>
      <c r="AL16">
        <f t="shared" si="22"/>
        <v>1.3005823637148435</v>
      </c>
      <c r="AM16">
        <f t="shared" si="23"/>
        <v>1.0867343869627561</v>
      </c>
      <c r="AO16">
        <f t="shared" si="24"/>
        <v>6.1095030104491679</v>
      </c>
      <c r="AP16">
        <f t="shared" si="4"/>
        <v>5.0774041180481362</v>
      </c>
      <c r="AQ16">
        <f t="shared" si="4"/>
        <v>4.8716577363363136</v>
      </c>
      <c r="AR16">
        <f t="shared" si="4"/>
        <v>4.636792803421975</v>
      </c>
      <c r="AS16">
        <f t="shared" si="4"/>
        <v>4.3732473868221069</v>
      </c>
      <c r="AT16">
        <f t="shared" si="4"/>
        <v>4.0831504310661026</v>
      </c>
      <c r="AU16">
        <f t="shared" si="4"/>
        <v>3.7705072776620652</v>
      </c>
      <c r="AV16">
        <f t="shared" si="4"/>
        <v>3.4411500728863578</v>
      </c>
      <c r="AW16">
        <f t="shared" si="4"/>
        <v>3.1024029589678115</v>
      </c>
      <c r="AX16">
        <f t="shared" si="4"/>
        <v>2.7624795487109819</v>
      </c>
      <c r="AY16">
        <f t="shared" si="4"/>
        <v>2.4297074757391379</v>
      </c>
      <c r="AZ16">
        <f t="shared" si="4"/>
        <v>2.1117300980382252</v>
      </c>
      <c r="BA16">
        <f t="shared" si="4"/>
        <v>1.8148430102417996</v>
      </c>
      <c r="BB16">
        <f t="shared" si="4"/>
        <v>1.5435792144017462</v>
      </c>
      <c r="BC16">
        <f t="shared" si="4"/>
        <v>1.3005823637148435</v>
      </c>
      <c r="BD16">
        <f t="shared" si="4"/>
        <v>1.0867343869627561</v>
      </c>
      <c r="BF16">
        <f t="shared" si="25"/>
        <v>0</v>
      </c>
      <c r="BG16">
        <f t="shared" si="25"/>
        <v>2.7103409862763078E-14</v>
      </c>
      <c r="BH16">
        <f t="shared" si="5"/>
        <v>3.5890880709907684E-14</v>
      </c>
      <c r="BI16">
        <f t="shared" si="5"/>
        <v>4.6022248221043447E-14</v>
      </c>
      <c r="BJ16">
        <f t="shared" si="5"/>
        <v>5.6902753324246033E-14</v>
      </c>
      <c r="BK16">
        <f t="shared" si="5"/>
        <v>6.7564514145337221E-14</v>
      </c>
      <c r="BL16">
        <f t="shared" si="5"/>
        <v>7.6763771909073111E-14</v>
      </c>
      <c r="BM16">
        <f t="shared" si="5"/>
        <v>8.3213092525895112E-14</v>
      </c>
      <c r="BN16">
        <f t="shared" si="5"/>
        <v>8.5899387726804318E-14</v>
      </c>
      <c r="BO16">
        <f t="shared" si="5"/>
        <v>8.4374957094638654E-14</v>
      </c>
      <c r="BP16">
        <f t="shared" si="5"/>
        <v>7.8895689267387013E-14</v>
      </c>
      <c r="BQ16">
        <f t="shared" si="5"/>
        <v>7.0341396916898856E-14</v>
      </c>
      <c r="BR16">
        <f t="shared" si="5"/>
        <v>5.9956136142300605E-14</v>
      </c>
      <c r="BS16">
        <f t="shared" si="5"/>
        <v>4.9024492442402146E-14</v>
      </c>
      <c r="BT16">
        <f t="shared" si="5"/>
        <v>3.8607252075158844E-14</v>
      </c>
      <c r="BU16">
        <f t="shared" si="5"/>
        <v>2.940567268996101E-14</v>
      </c>
      <c r="BW16">
        <f t="shared" si="26"/>
        <v>0</v>
      </c>
      <c r="BX16">
        <f t="shared" si="6"/>
        <v>3.2424272108095242E-8</v>
      </c>
      <c r="BY16">
        <f t="shared" si="6"/>
        <v>3.888797141624838E-8</v>
      </c>
      <c r="BZ16">
        <f t="shared" si="6"/>
        <v>4.6266455102289586E-8</v>
      </c>
      <c r="CA16">
        <f t="shared" si="6"/>
        <v>5.4545960686871224E-8</v>
      </c>
      <c r="CB16">
        <f t="shared" si="6"/>
        <v>6.3659606326545087E-8</v>
      </c>
      <c r="CC16">
        <f t="shared" si="6"/>
        <v>7.3481560348899728E-8</v>
      </c>
      <c r="CD16">
        <f t="shared" si="6"/>
        <v>8.3828600937993467E-8</v>
      </c>
      <c r="CE16">
        <f t="shared" si="6"/>
        <v>9.4470633616889852E-8</v>
      </c>
      <c r="CF16">
        <f t="shared" si="6"/>
        <v>1.0514962083501236E-7</v>
      </c>
      <c r="CG16">
        <f t="shared" si="6"/>
        <v>1.1560394306572281E-7</v>
      </c>
      <c r="CH16">
        <f t="shared" si="6"/>
        <v>1.2559347718874675E-7</v>
      </c>
      <c r="CI16">
        <f t="shared" si="6"/>
        <v>1.3492044204464796E-7</v>
      </c>
      <c r="CJ16">
        <f t="shared" si="6"/>
        <v>1.4344242914303101E-7</v>
      </c>
      <c r="CK16">
        <f t="shared" si="6"/>
        <v>1.5107638524423008E-7</v>
      </c>
      <c r="CL16">
        <f t="shared" si="6"/>
        <v>1.5779460478477657E-7</v>
      </c>
      <c r="CN16">
        <f t="shared" si="27"/>
        <v>0</v>
      </c>
      <c r="CO16">
        <f t="shared" si="7"/>
        <v>3.2424272108095242E-8</v>
      </c>
      <c r="CP16">
        <f t="shared" si="7"/>
        <v>3.888797141624838E-8</v>
      </c>
      <c r="CQ16">
        <f t="shared" si="7"/>
        <v>4.6266455102289586E-8</v>
      </c>
      <c r="CR16">
        <f t="shared" si="7"/>
        <v>5.4545960686871224E-8</v>
      </c>
      <c r="CS16">
        <f t="shared" si="7"/>
        <v>6.3659606326545087E-8</v>
      </c>
      <c r="CT16">
        <f t="shared" si="7"/>
        <v>7.3481560348899728E-8</v>
      </c>
      <c r="CU16">
        <f t="shared" si="7"/>
        <v>8.3828600937993467E-8</v>
      </c>
      <c r="CV16">
        <f t="shared" si="7"/>
        <v>9.4470633616889852E-8</v>
      </c>
      <c r="CW16">
        <f t="shared" si="7"/>
        <v>1.0514962083501236E-7</v>
      </c>
      <c r="CX16">
        <f t="shared" si="7"/>
        <v>1.1560394306572281E-7</v>
      </c>
      <c r="CY16">
        <f t="shared" si="7"/>
        <v>1.2559347718874675E-7</v>
      </c>
      <c r="CZ16">
        <f t="shared" si="7"/>
        <v>1.3492044204464796E-7</v>
      </c>
      <c r="DA16">
        <f t="shared" si="7"/>
        <v>1.4344242914303101E-7</v>
      </c>
      <c r="DB16">
        <f t="shared" si="7"/>
        <v>1.5107638524423008E-7</v>
      </c>
      <c r="DC16">
        <f t="shared" si="7"/>
        <v>1.5779460478477657E-7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4.3590202476362858</v>
      </c>
      <c r="E17">
        <f>'Raw data and fitting summary'!E19</f>
        <v>4.1705151780722511</v>
      </c>
      <c r="F17">
        <f>'Raw data and fitting summary'!F19</f>
        <v>3.9566351810565759</v>
      </c>
      <c r="G17">
        <f>'Raw data and fitting summary'!G19</f>
        <v>3.7182758890682828</v>
      </c>
      <c r="H17">
        <f>'Raw data and fitting summary'!H19</f>
        <v>3.4578845245229943</v>
      </c>
      <c r="I17">
        <f>'Raw data and fitting summary'!I19</f>
        <v>3.1795537953995363</v>
      </c>
      <c r="J17">
        <f>'Raw data and fitting summary'!J19</f>
        <v>2.8888895440849245</v>
      </c>
      <c r="K17">
        <f>'Raw data and fitting summary'!K19</f>
        <v>2.5926277660746293</v>
      </c>
      <c r="L17">
        <f>'Raw data and fitting summary'!L19</f>
        <v>2.2980414564250244</v>
      </c>
      <c r="M17">
        <f>'Raw data and fitting summary'!M19</f>
        <v>2.0122412992338665</v>
      </c>
      <c r="N17">
        <f>'Raw data and fitting summary'!N19</f>
        <v>1.7415088549294657</v>
      </c>
      <c r="O17">
        <f>'Raw data and fitting summary'!O19</f>
        <v>1.4907901312739451</v>
      </c>
      <c r="P17">
        <f>'Raw data and fitting summary'!P19</f>
        <v>1.2634264648459999</v>
      </c>
      <c r="Q17">
        <f>'Raw data and fitting summary'!Q19</f>
        <v>1.0611320079993132</v>
      </c>
      <c r="R17">
        <f>'Raw data and fitting summary'!R19</f>
        <v>0.88417008032143485</v>
      </c>
      <c r="X17">
        <f t="shared" si="8"/>
        <v>5.3210558298418249</v>
      </c>
      <c r="Y17">
        <f t="shared" si="9"/>
        <v>4.3590201059560956</v>
      </c>
      <c r="Z17">
        <f t="shared" si="10"/>
        <v>4.1705150159581548</v>
      </c>
      <c r="AA17">
        <f t="shared" si="11"/>
        <v>3.9566349986655793</v>
      </c>
      <c r="AB17">
        <f t="shared" si="12"/>
        <v>3.7182756877215413</v>
      </c>
      <c r="AC17">
        <f t="shared" si="13"/>
        <v>3.4578843068561063</v>
      </c>
      <c r="AD17">
        <f t="shared" si="14"/>
        <v>3.1795535653540274</v>
      </c>
      <c r="AE17">
        <f t="shared" si="15"/>
        <v>2.8888893066999155</v>
      </c>
      <c r="AF17">
        <f t="shared" si="16"/>
        <v>2.5926275270835126</v>
      </c>
      <c r="AG17">
        <f t="shared" si="17"/>
        <v>2.2980412217174258</v>
      </c>
      <c r="AH17">
        <f t="shared" si="18"/>
        <v>2.0122410742861669</v>
      </c>
      <c r="AI17">
        <f t="shared" si="19"/>
        <v>1.7415086443176058</v>
      </c>
      <c r="AJ17">
        <f t="shared" si="20"/>
        <v>1.4907899383551781</v>
      </c>
      <c r="AK17">
        <f t="shared" si="21"/>
        <v>1.263426291644596</v>
      </c>
      <c r="AL17">
        <f t="shared" si="22"/>
        <v>1.0611318552777687</v>
      </c>
      <c r="AM17">
        <f t="shared" si="23"/>
        <v>0.88416994778260927</v>
      </c>
      <c r="AO17">
        <f t="shared" si="24"/>
        <v>5.3210558298418249</v>
      </c>
      <c r="AP17">
        <f t="shared" si="4"/>
        <v>4.3590201059560956</v>
      </c>
      <c r="AQ17">
        <f t="shared" si="4"/>
        <v>4.1705150159581548</v>
      </c>
      <c r="AR17">
        <f t="shared" si="4"/>
        <v>3.9566349986655793</v>
      </c>
      <c r="AS17">
        <f t="shared" si="4"/>
        <v>3.7182756877215413</v>
      </c>
      <c r="AT17">
        <f t="shared" si="4"/>
        <v>3.4578843068561063</v>
      </c>
      <c r="AU17">
        <f t="shared" si="4"/>
        <v>3.1795535653540274</v>
      </c>
      <c r="AV17">
        <f t="shared" si="4"/>
        <v>2.8888893066999155</v>
      </c>
      <c r="AW17">
        <f t="shared" si="4"/>
        <v>2.5926275270835126</v>
      </c>
      <c r="AX17">
        <f t="shared" si="4"/>
        <v>2.2980412217174258</v>
      </c>
      <c r="AY17">
        <f t="shared" si="4"/>
        <v>2.0122410742861669</v>
      </c>
      <c r="AZ17">
        <f t="shared" si="4"/>
        <v>1.7415086443176058</v>
      </c>
      <c r="BA17">
        <f t="shared" si="4"/>
        <v>1.4907899383551781</v>
      </c>
      <c r="BB17">
        <f t="shared" si="4"/>
        <v>1.263426291644596</v>
      </c>
      <c r="BC17">
        <f t="shared" si="4"/>
        <v>1.0611318552777687</v>
      </c>
      <c r="BD17">
        <f t="shared" si="4"/>
        <v>0.88416994778260927</v>
      </c>
      <c r="BF17">
        <f t="shared" si="25"/>
        <v>7.8886090522101181E-31</v>
      </c>
      <c r="BG17">
        <f t="shared" si="25"/>
        <v>2.0073276308289568E-14</v>
      </c>
      <c r="BH17">
        <f t="shared" si="5"/>
        <v>2.628098024161423E-14</v>
      </c>
      <c r="BI17">
        <f t="shared" si="5"/>
        <v>3.3266475614538931E-14</v>
      </c>
      <c r="BJ17">
        <f t="shared" si="5"/>
        <v>4.0540510313413232E-14</v>
      </c>
      <c r="BK17">
        <f t="shared" si="5"/>
        <v>4.7378874161792996E-14</v>
      </c>
      <c r="BL17">
        <f t="shared" si="5"/>
        <v>5.292093614868401E-14</v>
      </c>
      <c r="BM17">
        <f t="shared" si="5"/>
        <v>5.6351642489945367E-14</v>
      </c>
      <c r="BN17">
        <f t="shared" si="5"/>
        <v>5.7116753849309939E-14</v>
      </c>
      <c r="BO17">
        <f t="shared" si="5"/>
        <v>5.5087656882689764E-14</v>
      </c>
      <c r="BP17">
        <f t="shared" si="5"/>
        <v>5.0601467545700755E-14</v>
      </c>
      <c r="BQ17">
        <f t="shared" si="5"/>
        <v>4.4357355552475065E-14</v>
      </c>
      <c r="BR17">
        <f t="shared" si="5"/>
        <v>3.7217650645895257E-14</v>
      </c>
      <c r="BS17">
        <f t="shared" si="5"/>
        <v>2.9998726308001584E-14</v>
      </c>
      <c r="BT17">
        <f t="shared" si="5"/>
        <v>2.3323870161136003E-14</v>
      </c>
      <c r="BU17">
        <f t="shared" si="5"/>
        <v>1.7566540286466387E-14</v>
      </c>
      <c r="BW17">
        <f t="shared" si="26"/>
        <v>1.6691770357285039E-16</v>
      </c>
      <c r="BX17">
        <f t="shared" si="6"/>
        <v>3.2502761355224895E-8</v>
      </c>
      <c r="BY17">
        <f t="shared" si="6"/>
        <v>3.8871481279630883E-8</v>
      </c>
      <c r="BZ17">
        <f t="shared" si="6"/>
        <v>4.609750370951162E-8</v>
      </c>
      <c r="CA17">
        <f t="shared" si="6"/>
        <v>5.4150568277316437E-8</v>
      </c>
      <c r="CB17">
        <f t="shared" si="6"/>
        <v>6.2947996159896779E-8</v>
      </c>
      <c r="CC17">
        <f t="shared" si="6"/>
        <v>7.2351512291252333E-8</v>
      </c>
      <c r="CD17">
        <f t="shared" si="6"/>
        <v>8.2171721994552837E-8</v>
      </c>
      <c r="CE17">
        <f t="shared" si="6"/>
        <v>9.2181045745246111E-8</v>
      </c>
      <c r="CF17">
        <f t="shared" si="6"/>
        <v>1.0213376351634912E-7</v>
      </c>
      <c r="CG17">
        <f t="shared" si="6"/>
        <v>1.1178963716282938E-7</v>
      </c>
      <c r="CH17">
        <f t="shared" si="6"/>
        <v>1.2093644245711312E-7</v>
      </c>
      <c r="CI17">
        <f t="shared" si="6"/>
        <v>1.2940707607285119E-7</v>
      </c>
      <c r="CJ17">
        <f t="shared" si="6"/>
        <v>1.3708864935865348E-7</v>
      </c>
      <c r="CK17">
        <f t="shared" si="6"/>
        <v>1.4392324927599262E-7</v>
      </c>
      <c r="CL17">
        <f t="shared" si="6"/>
        <v>1.4990197971970959E-7</v>
      </c>
      <c r="CN17">
        <f t="shared" si="27"/>
        <v>1.6691770357285039E-16</v>
      </c>
      <c r="CO17">
        <f t="shared" si="7"/>
        <v>3.2502761355224895E-8</v>
      </c>
      <c r="CP17">
        <f t="shared" si="7"/>
        <v>3.8871481279630883E-8</v>
      </c>
      <c r="CQ17">
        <f t="shared" si="7"/>
        <v>4.609750370951162E-8</v>
      </c>
      <c r="CR17">
        <f t="shared" si="7"/>
        <v>5.4150568277316437E-8</v>
      </c>
      <c r="CS17">
        <f t="shared" si="7"/>
        <v>6.2947996159896779E-8</v>
      </c>
      <c r="CT17">
        <f t="shared" si="7"/>
        <v>7.2351512291252333E-8</v>
      </c>
      <c r="CU17">
        <f t="shared" si="7"/>
        <v>8.2171721994552837E-8</v>
      </c>
      <c r="CV17">
        <f t="shared" si="7"/>
        <v>9.2181045745246111E-8</v>
      </c>
      <c r="CW17">
        <f t="shared" si="7"/>
        <v>1.0213376351634912E-7</v>
      </c>
      <c r="CX17">
        <f t="shared" si="7"/>
        <v>1.1178963716282938E-7</v>
      </c>
      <c r="CY17">
        <f t="shared" si="7"/>
        <v>1.2093644245711312E-7</v>
      </c>
      <c r="CZ17">
        <f t="shared" si="7"/>
        <v>1.2940707607285119E-7</v>
      </c>
      <c r="DA17">
        <f t="shared" si="7"/>
        <v>1.3708864935865348E-7</v>
      </c>
      <c r="DB17">
        <f t="shared" si="7"/>
        <v>1.4392324927599262E-7</v>
      </c>
      <c r="DC17">
        <f t="shared" si="7"/>
        <v>1.4990197971970959E-7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3.7039472047919153</v>
      </c>
      <c r="E18">
        <f>'Raw data and fitting summary'!E20</f>
        <v>3.5346238813913788</v>
      </c>
      <c r="F18">
        <f>'Raw data and fitting summary'!F20</f>
        <v>3.3435631069122729</v>
      </c>
      <c r="G18">
        <f>'Raw data and fitting summary'!G20</f>
        <v>3.1319451637147768</v>
      </c>
      <c r="H18">
        <f>'Raw data and fitting summary'!H20</f>
        <v>2.9023303904657611</v>
      </c>
      <c r="I18">
        <f>'Raw data and fitting summary'!I20</f>
        <v>2.6586827509445423</v>
      </c>
      <c r="J18">
        <f>'Raw data and fitting summary'!J20</f>
        <v>2.4061866454303069</v>
      </c>
      <c r="K18">
        <f>'Raw data and fitting summary'!K20</f>
        <v>2.1508525465489829</v>
      </c>
      <c r="L18">
        <f>'Raw data and fitting summary'!L20</f>
        <v>1.8989651116565482</v>
      </c>
      <c r="M18">
        <f>'Raw data and fitting summary'!M20</f>
        <v>1.6564765921477778</v>
      </c>
      <c r="N18">
        <f>'Raw data and fitting summary'!N20</f>
        <v>1.4284664099273185</v>
      </c>
      <c r="O18">
        <f>'Raw data and fitting summary'!O20</f>
        <v>1.2187659990874384</v>
      </c>
      <c r="P18">
        <f>'Raw data and fitting summary'!P20</f>
        <v>1.0297968818383665</v>
      </c>
      <c r="Q18">
        <f>'Raw data and fitting summary'!Q20</f>
        <v>0.86261231913587311</v>
      </c>
      <c r="R18">
        <f>'Raw data and fitting summary'!R20</f>
        <v>0.71709036963745676</v>
      </c>
      <c r="X18">
        <f t="shared" si="8"/>
        <v>4.5819200275316794</v>
      </c>
      <c r="Y18">
        <f t="shared" si="9"/>
        <v>3.7039470841383095</v>
      </c>
      <c r="Z18">
        <f t="shared" si="10"/>
        <v>3.5346237440481807</v>
      </c>
      <c r="AA18">
        <f t="shared" si="11"/>
        <v>3.3435629532915514</v>
      </c>
      <c r="AB18">
        <f t="shared" si="12"/>
        <v>3.1319449952267444</v>
      </c>
      <c r="AC18">
        <f t="shared" si="13"/>
        <v>2.9023302096049521</v>
      </c>
      <c r="AD18">
        <f t="shared" si="14"/>
        <v>2.6586825612329736</v>
      </c>
      <c r="AE18">
        <f t="shared" si="15"/>
        <v>2.4061864511944462</v>
      </c>
      <c r="AF18">
        <f t="shared" si="16"/>
        <v>2.1508523525488292</v>
      </c>
      <c r="AG18">
        <f t="shared" si="17"/>
        <v>1.8989649226291405</v>
      </c>
      <c r="AH18">
        <f t="shared" si="18"/>
        <v>1.6564764123553395</v>
      </c>
      <c r="AI18">
        <f t="shared" si="19"/>
        <v>1.4284662427986743</v>
      </c>
      <c r="AJ18">
        <f t="shared" si="20"/>
        <v>1.2187658470111533</v>
      </c>
      <c r="AK18">
        <f t="shared" si="21"/>
        <v>1.0297967461214479</v>
      </c>
      <c r="AL18">
        <f t="shared" si="22"/>
        <v>0.86261220010156081</v>
      </c>
      <c r="AM18">
        <f t="shared" si="23"/>
        <v>0.71709026681247379</v>
      </c>
      <c r="AO18">
        <f t="shared" si="24"/>
        <v>4.5819200275316794</v>
      </c>
      <c r="AP18">
        <f t="shared" si="4"/>
        <v>3.7039470841383095</v>
      </c>
      <c r="AQ18">
        <f t="shared" si="4"/>
        <v>3.5346237440481807</v>
      </c>
      <c r="AR18">
        <f t="shared" si="4"/>
        <v>3.3435629532915514</v>
      </c>
      <c r="AS18">
        <f t="shared" si="4"/>
        <v>3.1319449952267444</v>
      </c>
      <c r="AT18">
        <f t="shared" si="4"/>
        <v>2.9023302096049521</v>
      </c>
      <c r="AU18">
        <f t="shared" si="4"/>
        <v>2.6586825612329736</v>
      </c>
      <c r="AV18">
        <f t="shared" si="4"/>
        <v>2.4061864511944462</v>
      </c>
      <c r="AW18">
        <f t="shared" si="4"/>
        <v>2.1508523525488292</v>
      </c>
      <c r="AX18">
        <f t="shared" si="4"/>
        <v>1.8989649226291405</v>
      </c>
      <c r="AY18">
        <f t="shared" si="4"/>
        <v>1.6564764123553395</v>
      </c>
      <c r="AZ18">
        <f t="shared" si="4"/>
        <v>1.4284662427986743</v>
      </c>
      <c r="BA18">
        <f t="shared" si="4"/>
        <v>1.2187658470111533</v>
      </c>
      <c r="BB18">
        <f t="shared" si="4"/>
        <v>1.0297967461214479</v>
      </c>
      <c r="BC18">
        <f t="shared" si="4"/>
        <v>0.86261220010156081</v>
      </c>
      <c r="BD18">
        <f t="shared" si="4"/>
        <v>0.71709026681247379</v>
      </c>
      <c r="BF18">
        <f t="shared" si="25"/>
        <v>0</v>
      </c>
      <c r="BG18">
        <f t="shared" si="25"/>
        <v>1.4557292586016344E-14</v>
      </c>
      <c r="BH18">
        <f t="shared" si="5"/>
        <v>1.8863154077447295E-14</v>
      </c>
      <c r="BI18">
        <f t="shared" si="5"/>
        <v>2.3599326067100095E-14</v>
      </c>
      <c r="BJ18">
        <f t="shared" si="5"/>
        <v>2.8388217067034539E-14</v>
      </c>
      <c r="BK18">
        <f t="shared" si="5"/>
        <v>3.2710632230662531E-14</v>
      </c>
      <c r="BL18">
        <f t="shared" si="5"/>
        <v>3.5990479289752494E-14</v>
      </c>
      <c r="BM18">
        <f t="shared" si="5"/>
        <v>3.7727569593039567E-14</v>
      </c>
      <c r="BN18">
        <f t="shared" si="5"/>
        <v>3.7636059643106995E-14</v>
      </c>
      <c r="BO18">
        <f t="shared" si="5"/>
        <v>3.5731360871810864E-14</v>
      </c>
      <c r="BP18">
        <f t="shared" si="5"/>
        <v>3.2325320859326868E-14</v>
      </c>
      <c r="BQ18">
        <f t="shared" si="5"/>
        <v>2.7931983731274788E-14</v>
      </c>
      <c r="BR18">
        <f t="shared" si="5"/>
        <v>2.3127196496012906E-14</v>
      </c>
      <c r="BS18">
        <f t="shared" si="5"/>
        <v>1.841908199217969E-14</v>
      </c>
      <c r="BT18">
        <f t="shared" si="5"/>
        <v>1.4169167503751587E-14</v>
      </c>
      <c r="BU18">
        <f t="shared" si="5"/>
        <v>1.0572977123325574E-14</v>
      </c>
      <c r="BW18">
        <f t="shared" si="26"/>
        <v>0</v>
      </c>
      <c r="BX18">
        <f t="shared" si="6"/>
        <v>3.2574333010760847E-8</v>
      </c>
      <c r="BY18">
        <f t="shared" si="6"/>
        <v>3.8856525642651348E-8</v>
      </c>
      <c r="BZ18">
        <f t="shared" si="6"/>
        <v>4.5945215814083496E-8</v>
      </c>
      <c r="CA18">
        <f t="shared" si="6"/>
        <v>5.3796612862504207E-8</v>
      </c>
      <c r="CB18">
        <f t="shared" si="6"/>
        <v>6.2315724240264315E-8</v>
      </c>
      <c r="CC18">
        <f t="shared" si="6"/>
        <v>7.1355479380232292E-8</v>
      </c>
      <c r="CD18">
        <f t="shared" si="6"/>
        <v>8.0723528566264339E-8</v>
      </c>
      <c r="CE18">
        <f t="shared" si="6"/>
        <v>9.019687171431856E-8</v>
      </c>
      <c r="CF18">
        <f t="shared" si="6"/>
        <v>9.9542337761993351E-8</v>
      </c>
      <c r="CG18">
        <f t="shared" si="6"/>
        <v>1.0853908750506326E-7</v>
      </c>
      <c r="CH18">
        <f t="shared" si="6"/>
        <v>1.1699866559662892E-7</v>
      </c>
      <c r="CI18">
        <f t="shared" si="6"/>
        <v>1.2477891917739393E-7</v>
      </c>
      <c r="CJ18">
        <f t="shared" si="6"/>
        <v>1.3179000526406804E-7</v>
      </c>
      <c r="CK18">
        <f t="shared" si="6"/>
        <v>1.37992845779203E-7</v>
      </c>
      <c r="CL18">
        <f t="shared" si="6"/>
        <v>1.4339196574193474E-7</v>
      </c>
      <c r="CN18">
        <f t="shared" si="27"/>
        <v>0</v>
      </c>
      <c r="CO18">
        <f t="shared" si="7"/>
        <v>3.2574333010760847E-8</v>
      </c>
      <c r="CP18">
        <f t="shared" si="7"/>
        <v>3.8856525642651348E-8</v>
      </c>
      <c r="CQ18">
        <f t="shared" si="7"/>
        <v>4.5945215814083496E-8</v>
      </c>
      <c r="CR18">
        <f t="shared" si="7"/>
        <v>5.3796612862504207E-8</v>
      </c>
      <c r="CS18">
        <f t="shared" si="7"/>
        <v>6.2315724240264315E-8</v>
      </c>
      <c r="CT18">
        <f t="shared" si="7"/>
        <v>7.1355479380232292E-8</v>
      </c>
      <c r="CU18">
        <f t="shared" si="7"/>
        <v>8.0723528566264339E-8</v>
      </c>
      <c r="CV18">
        <f t="shared" si="7"/>
        <v>9.019687171431856E-8</v>
      </c>
      <c r="CW18">
        <f t="shared" si="7"/>
        <v>9.9542337761993351E-8</v>
      </c>
      <c r="CX18">
        <f t="shared" si="7"/>
        <v>1.0853908750506326E-7</v>
      </c>
      <c r="CY18">
        <f t="shared" si="7"/>
        <v>1.1699866559662892E-7</v>
      </c>
      <c r="CZ18">
        <f t="shared" si="7"/>
        <v>1.2477891917739393E-7</v>
      </c>
      <c r="DA18">
        <f t="shared" si="7"/>
        <v>1.3179000526406804E-7</v>
      </c>
      <c r="DB18">
        <f t="shared" si="7"/>
        <v>1.37992845779203E-7</v>
      </c>
      <c r="DC18">
        <f t="shared" si="7"/>
        <v>1.4339196574193474E-7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13.636363636363635</v>
      </c>
      <c r="AP20">
        <f t="shared" ref="AP20:BD34" si="30">IFERROR(Y4, NA())</f>
        <v>13.151003283648764</v>
      </c>
      <c r="AQ20">
        <f t="shared" si="30"/>
        <v>13.035014167294271</v>
      </c>
      <c r="AR20">
        <f t="shared" si="30"/>
        <v>12.892873584736677</v>
      </c>
      <c r="AS20">
        <f t="shared" si="30"/>
        <v>12.719498539924524</v>
      </c>
      <c r="AT20">
        <f t="shared" si="30"/>
        <v>12.509228498376244</v>
      </c>
      <c r="AU20">
        <f t="shared" si="30"/>
        <v>12.255969379844045</v>
      </c>
      <c r="AV20">
        <f t="shared" si="30"/>
        <v>11.953460430897714</v>
      </c>
      <c r="AW20">
        <f t="shared" si="30"/>
        <v>11.595695813892899</v>
      </c>
      <c r="AX20">
        <f t="shared" si="30"/>
        <v>11.177519725191996</v>
      </c>
      <c r="AY20">
        <f t="shared" si="30"/>
        <v>10.69538456938087</v>
      </c>
      <c r="AZ20">
        <f t="shared" si="30"/>
        <v>10.148213695223976</v>
      </c>
      <c r="BA20">
        <f t="shared" si="30"/>
        <v>9.5382482912683209</v>
      </c>
      <c r="BB20">
        <f t="shared" si="30"/>
        <v>8.8716987998112042</v>
      </c>
      <c r="BC20">
        <f t="shared" si="30"/>
        <v>8.158992911635762</v>
      </c>
      <c r="BD20">
        <f t="shared" si="30"/>
        <v>7.4144456712102675</v>
      </c>
      <c r="BE20">
        <f t="shared" ref="BE20:BE34" si="31">IFERROR(AO52,NA())</f>
        <v>13.636363636363635</v>
      </c>
      <c r="BF20">
        <f t="shared" ref="BF20:BF34" si="32">IFERROR(AP52,NA())</f>
        <v>13.151003698459908</v>
      </c>
      <c r="BG20">
        <f t="shared" ref="BG20:BG34" si="33">IFERROR(AQ52,NA())</f>
        <v>13.035014676702176</v>
      </c>
      <c r="BH20">
        <f t="shared" ref="BH20:BH34" si="34">IFERROR(AR52,NA())</f>
        <v>12.892874207685152</v>
      </c>
      <c r="BI20">
        <f t="shared" ref="BI20:BI34" si="35">IFERROR(AS52,NA())</f>
        <v>12.719499297808412</v>
      </c>
      <c r="BJ20">
        <f t="shared" ref="BJ20:BJ34" si="36">IFERROR(AT52,NA())</f>
        <v>12.509229414667967</v>
      </c>
      <c r="BK20">
        <f t="shared" ref="BK20:BK34" si="37">IFERROR(AU52,NA())</f>
        <v>12.255970479300588</v>
      </c>
      <c r="BL20">
        <f t="shared" ref="BL20:BL34" si="38">IFERROR(AV52,NA())</f>
        <v>11.953461738212136</v>
      </c>
      <c r="BM20">
        <f t="shared" ref="BM20:BM34" si="39">IFERROR(AW52,NA())</f>
        <v>11.595697351680682</v>
      </c>
      <c r="BN20">
        <f t="shared" ref="BN20:BN34" si="40">IFERROR(AX52,NA())</f>
        <v>11.177521511283448</v>
      </c>
      <c r="BO20">
        <f t="shared" ref="BO20:BO34" si="41">IFERROR(AY52,NA())</f>
        <v>10.695386613544416</v>
      </c>
      <c r="BP20">
        <f t="shared" ref="BP20:BP34" si="42">IFERROR(AZ52,NA())</f>
        <v>10.148215995670094</v>
      </c>
      <c r="BQ20">
        <f t="shared" ref="BQ20:BQ34" si="43">IFERROR(BA52,NA())</f>
        <v>9.5382508315398162</v>
      </c>
      <c r="BR20">
        <f t="shared" ref="BR20:BR34" si="44">IFERROR(BB52,NA())</f>
        <v>8.8717015468607823</v>
      </c>
      <c r="BS20">
        <f t="shared" ref="BS20:BS34" si="45">IFERROR(BC52,NA())</f>
        <v>8.1589958158995817</v>
      </c>
      <c r="BT20">
        <f t="shared" ref="BT20:BT34" si="46">IFERROR(BD52,NA())</f>
        <v>7.414448669201521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13.636363636363635</v>
      </c>
      <c r="AA21">
        <f t="shared" ref="AA21:AA35" si="49">X4-C4</f>
        <v>0</v>
      </c>
      <c r="AB21">
        <f>IFERROR(AA21,"")</f>
        <v>0</v>
      </c>
      <c r="AC21">
        <v>4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13.33333333333333</v>
      </c>
      <c r="AP21">
        <f t="shared" si="30"/>
        <v>12.776230936510299</v>
      </c>
      <c r="AQ21">
        <f t="shared" si="30"/>
        <v>12.644154274285214</v>
      </c>
      <c r="AR21">
        <f t="shared" si="30"/>
        <v>12.482849552247886</v>
      </c>
      <c r="AS21">
        <f t="shared" si="30"/>
        <v>12.286915384976172</v>
      </c>
      <c r="AT21">
        <f t="shared" si="30"/>
        <v>12.050480894458124</v>
      </c>
      <c r="AU21">
        <f t="shared" si="30"/>
        <v>11.767433138806517</v>
      </c>
      <c r="AV21">
        <f t="shared" si="30"/>
        <v>11.431788637835711</v>
      </c>
      <c r="AW21">
        <f t="shared" si="30"/>
        <v>11.038231924757067</v>
      </c>
      <c r="AX21">
        <f t="shared" si="30"/>
        <v>10.582819836384656</v>
      </c>
      <c r="AY21">
        <f t="shared" si="30"/>
        <v>10.06380784913924</v>
      </c>
      <c r="AZ21">
        <f t="shared" si="30"/>
        <v>9.4824966412218714</v>
      </c>
      <c r="BA21">
        <f t="shared" si="30"/>
        <v>8.8439362497255392</v>
      </c>
      <c r="BB21">
        <f t="shared" si="30"/>
        <v>8.1572868763590645</v>
      </c>
      <c r="BC21">
        <f t="shared" si="30"/>
        <v>7.4356505167493303</v>
      </c>
      <c r="BD21">
        <f t="shared" si="30"/>
        <v>6.6952764503689464</v>
      </c>
      <c r="BE21">
        <f t="shared" si="31"/>
        <v>13.333333333333332</v>
      </c>
      <c r="BF21">
        <f t="shared" si="32"/>
        <v>12.776231340023458</v>
      </c>
      <c r="BG21">
        <f t="shared" si="33"/>
        <v>12.644154768302091</v>
      </c>
      <c r="BH21">
        <f t="shared" si="34"/>
        <v>12.482850154113734</v>
      </c>
      <c r="BI21">
        <f t="shared" si="35"/>
        <v>12.286916113876226</v>
      </c>
      <c r="BJ21">
        <f t="shared" si="36"/>
        <v>12.050481770855404</v>
      </c>
      <c r="BK21">
        <f t="shared" si="37"/>
        <v>11.767434183444381</v>
      </c>
      <c r="BL21">
        <f t="shared" si="38"/>
        <v>11.431789870204465</v>
      </c>
      <c r="BM21">
        <f t="shared" si="39"/>
        <v>11.038233360978353</v>
      </c>
      <c r="BN21">
        <f t="shared" si="40"/>
        <v>10.582821486579244</v>
      </c>
      <c r="BO21">
        <f t="shared" si="41"/>
        <v>10.063809714518101</v>
      </c>
      <c r="BP21">
        <f t="shared" si="42"/>
        <v>9.4824987113527381</v>
      </c>
      <c r="BQ21">
        <f t="shared" si="43"/>
        <v>8.8439385006122713</v>
      </c>
      <c r="BR21">
        <f t="shared" si="44"/>
        <v>8.1572892700271904</v>
      </c>
      <c r="BS21">
        <f t="shared" si="45"/>
        <v>7.4356530028598655</v>
      </c>
      <c r="BT21">
        <f t="shared" si="46"/>
        <v>6.6952789699570818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13.33333333333333</v>
      </c>
      <c r="AA22">
        <f t="shared" si="49"/>
        <v>0</v>
      </c>
      <c r="AB22">
        <f t="shared" ref="AB22:AB85" si="54">IFERROR(AA22,"")</f>
        <v>0</v>
      </c>
      <c r="AC22">
        <v>4</v>
      </c>
      <c r="AM22">
        <f t="shared" si="29"/>
        <v>0.64000000000000012</v>
      </c>
      <c r="AN22">
        <f t="shared" si="50"/>
        <v>0.64000000000000012</v>
      </c>
      <c r="AO22">
        <f t="shared" si="51"/>
        <v>12.97297297297297</v>
      </c>
      <c r="AP22">
        <f t="shared" si="30"/>
        <v>12.336770140080576</v>
      </c>
      <c r="AQ22">
        <f t="shared" si="30"/>
        <v>12.187351278555443</v>
      </c>
      <c r="AR22">
        <f t="shared" si="30"/>
        <v>12.005591607111711</v>
      </c>
      <c r="AS22">
        <f t="shared" si="30"/>
        <v>11.785876410683869</v>
      </c>
      <c r="AT22">
        <f t="shared" si="30"/>
        <v>11.522288618637599</v>
      </c>
      <c r="AU22">
        <f t="shared" si="30"/>
        <v>11.208932852916098</v>
      </c>
      <c r="AV22">
        <f t="shared" si="30"/>
        <v>10.840418011888561</v>
      </c>
      <c r="AW22">
        <f t="shared" si="30"/>
        <v>10.412504566066616</v>
      </c>
      <c r="AX22">
        <f t="shared" si="30"/>
        <v>9.9228859557458762</v>
      </c>
      <c r="AY22">
        <f t="shared" si="30"/>
        <v>9.3720200017344855</v>
      </c>
      <c r="AZ22">
        <f t="shared" si="30"/>
        <v>8.7638658630344395</v>
      </c>
      <c r="BA22">
        <f t="shared" si="30"/>
        <v>8.1063365717388915</v>
      </c>
      <c r="BB22">
        <f t="shared" si="30"/>
        <v>7.4112763961659915</v>
      </c>
      <c r="BC22">
        <f t="shared" si="30"/>
        <v>6.6938404333142829</v>
      </c>
      <c r="BD22">
        <f t="shared" si="30"/>
        <v>5.9712897873382111</v>
      </c>
      <c r="BE22">
        <f t="shared" si="31"/>
        <v>12.972972972972974</v>
      </c>
      <c r="BF22">
        <f t="shared" si="32"/>
        <v>12.336770530306541</v>
      </c>
      <c r="BG22">
        <f t="shared" si="33"/>
        <v>12.187351754593738</v>
      </c>
      <c r="BH22">
        <f t="shared" si="34"/>
        <v>12.00559218454309</v>
      </c>
      <c r="BI22">
        <f t="shared" si="35"/>
        <v>11.785877106295818</v>
      </c>
      <c r="BJ22">
        <f t="shared" si="36"/>
        <v>11.522289449694545</v>
      </c>
      <c r="BK22">
        <f t="shared" si="37"/>
        <v>11.20893383600284</v>
      </c>
      <c r="BL22">
        <f t="shared" si="38"/>
        <v>10.840419161273189</v>
      </c>
      <c r="BM22">
        <f t="shared" si="39"/>
        <v>10.412505891609422</v>
      </c>
      <c r="BN22">
        <f t="shared" si="40"/>
        <v>9.9228874605132678</v>
      </c>
      <c r="BO22">
        <f t="shared" si="41"/>
        <v>9.3720216796489169</v>
      </c>
      <c r="BP22">
        <f t="shared" si="42"/>
        <v>8.7638676970578118</v>
      </c>
      <c r="BQ22">
        <f t="shared" si="43"/>
        <v>8.1063385331684348</v>
      </c>
      <c r="BR22">
        <f t="shared" si="44"/>
        <v>7.4112784455318552</v>
      </c>
      <c r="BS22">
        <f t="shared" si="45"/>
        <v>6.6938425230637204</v>
      </c>
      <c r="BT22">
        <f t="shared" si="46"/>
        <v>5.9712918660287091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12.97297297297297</v>
      </c>
      <c r="AA23">
        <f t="shared" si="49"/>
        <v>0</v>
      </c>
      <c r="AB23">
        <f t="shared" si="54"/>
        <v>0</v>
      </c>
      <c r="AC23">
        <v>4</v>
      </c>
      <c r="AM23">
        <f t="shared" si="29"/>
        <v>0.51200000000000012</v>
      </c>
      <c r="AN23">
        <f t="shared" si="50"/>
        <v>0.51200000000000012</v>
      </c>
      <c r="AO23">
        <f t="shared" si="51"/>
        <v>12.549019607843135</v>
      </c>
      <c r="AP23">
        <f t="shared" si="30"/>
        <v>11.828205389393526</v>
      </c>
      <c r="AQ23">
        <f t="shared" si="30"/>
        <v>11.660757256176645</v>
      </c>
      <c r="AR23">
        <f t="shared" si="30"/>
        <v>11.457998220749831</v>
      </c>
      <c r="AS23">
        <f t="shared" si="30"/>
        <v>11.214254254794204</v>
      </c>
      <c r="AT23">
        <f t="shared" si="30"/>
        <v>10.923779716822324</v>
      </c>
      <c r="AU23">
        <f t="shared" si="30"/>
        <v>10.581183983420617</v>
      </c>
      <c r="AV23">
        <f t="shared" si="30"/>
        <v>10.182018560962621</v>
      </c>
      <c r="AW23">
        <f t="shared" si="30"/>
        <v>9.7235056878131978</v>
      </c>
      <c r="AX23">
        <f t="shared" si="30"/>
        <v>9.2053413050779103</v>
      </c>
      <c r="AY23">
        <f t="shared" si="30"/>
        <v>8.6304470233541402</v>
      </c>
      <c r="AZ23">
        <f t="shared" si="30"/>
        <v>8.005495509064831</v>
      </c>
      <c r="BA23">
        <f t="shared" si="30"/>
        <v>7.3410193330081457</v>
      </c>
      <c r="BB23">
        <f t="shared" si="30"/>
        <v>6.650961279581983</v>
      </c>
      <c r="BC23">
        <f t="shared" si="30"/>
        <v>5.9516411753423215</v>
      </c>
      <c r="BD23">
        <f t="shared" si="30"/>
        <v>5.2602722871568224</v>
      </c>
      <c r="BE23">
        <f t="shared" si="31"/>
        <v>12.549019607843137</v>
      </c>
      <c r="BF23">
        <f t="shared" si="32"/>
        <v>11.828205764190246</v>
      </c>
      <c r="BG23">
        <f t="shared" si="33"/>
        <v>11.660757711501745</v>
      </c>
      <c r="BH23">
        <f t="shared" si="34"/>
        <v>11.457998770285137</v>
      </c>
      <c r="BI23">
        <f t="shared" si="35"/>
        <v>11.214254912798777</v>
      </c>
      <c r="BJ23">
        <f t="shared" si="36"/>
        <v>10.923780497270378</v>
      </c>
      <c r="BK23">
        <f t="shared" si="37"/>
        <v>10.581184898748486</v>
      </c>
      <c r="BL23">
        <f t="shared" si="38"/>
        <v>10.182019620425985</v>
      </c>
      <c r="BM23">
        <f t="shared" si="39"/>
        <v>9.7235068955545625</v>
      </c>
      <c r="BN23">
        <f t="shared" si="40"/>
        <v>9.2053426581408822</v>
      </c>
      <c r="BO23">
        <f t="shared" si="41"/>
        <v>8.6304485100249835</v>
      </c>
      <c r="BP23">
        <f t="shared" si="42"/>
        <v>8.0054971080141684</v>
      </c>
      <c r="BQ23">
        <f t="shared" si="43"/>
        <v>7.3410210136726519</v>
      </c>
      <c r="BR23">
        <f t="shared" si="44"/>
        <v>6.6509630040182905</v>
      </c>
      <c r="BS23">
        <f t="shared" si="45"/>
        <v>5.9516429014259149</v>
      </c>
      <c r="BT23">
        <f t="shared" si="46"/>
        <v>5.2602739726027412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12.549019607843135</v>
      </c>
      <c r="AA24">
        <f t="shared" si="49"/>
        <v>0</v>
      </c>
      <c r="AB24">
        <f t="shared" si="54"/>
        <v>0</v>
      </c>
      <c r="AC24">
        <v>4</v>
      </c>
      <c r="AM24">
        <f t="shared" si="29"/>
        <v>0.40960000000000013</v>
      </c>
      <c r="AN24">
        <f t="shared" si="50"/>
        <v>0.40960000000000013</v>
      </c>
      <c r="AO24">
        <f t="shared" si="51"/>
        <v>12.05651491365777</v>
      </c>
      <c r="AP24">
        <f t="shared" si="30"/>
        <v>11.24857353185922</v>
      </c>
      <c r="AQ24">
        <f t="shared" si="30"/>
        <v>11.063228916888054</v>
      </c>
      <c r="AR24">
        <f t="shared" si="30"/>
        <v>10.839964055952425</v>
      </c>
      <c r="AS24">
        <f t="shared" si="30"/>
        <v>10.573243358296835</v>
      </c>
      <c r="AT24">
        <f t="shared" si="30"/>
        <v>10.257749451226964</v>
      </c>
      <c r="AU24">
        <f t="shared" si="30"/>
        <v>9.8889068737275299</v>
      </c>
      <c r="AV24">
        <f t="shared" si="30"/>
        <v>9.4635503750592136</v>
      </c>
      <c r="AW24">
        <f t="shared" si="30"/>
        <v>8.9806869017570499</v>
      </c>
      <c r="AX24">
        <f t="shared" si="30"/>
        <v>8.44224573331336</v>
      </c>
      <c r="AY24">
        <f t="shared" si="30"/>
        <v>7.8536586380435791</v>
      </c>
      <c r="AZ24">
        <f t="shared" si="30"/>
        <v>7.2240862368642613</v>
      </c>
      <c r="BA24">
        <f t="shared" si="30"/>
        <v>6.566135311527094</v>
      </c>
      <c r="BB24">
        <f t="shared" si="30"/>
        <v>5.8950078898653846</v>
      </c>
      <c r="BC24">
        <f t="shared" si="30"/>
        <v>5.2271689932756855</v>
      </c>
      <c r="BD24">
        <f t="shared" si="30"/>
        <v>4.5787649924962119</v>
      </c>
      <c r="BE24">
        <f t="shared" si="31"/>
        <v>12.05651491365777</v>
      </c>
      <c r="BF24">
        <f t="shared" si="32"/>
        <v>11.248573889001689</v>
      </c>
      <c r="BG24">
        <f t="shared" si="33"/>
        <v>11.063229348725608</v>
      </c>
      <c r="BH24">
        <f t="shared" si="34"/>
        <v>10.839964574182137</v>
      </c>
      <c r="BI24">
        <f t="shared" si="35"/>
        <v>10.573243974598155</v>
      </c>
      <c r="BJ24">
        <f t="shared" si="36"/>
        <v>10.257750176315156</v>
      </c>
      <c r="BK24">
        <f t="shared" si="37"/>
        <v>9.8889077160788315</v>
      </c>
      <c r="BL24">
        <f t="shared" si="38"/>
        <v>9.4635513393652708</v>
      </c>
      <c r="BM24">
        <f t="shared" si="39"/>
        <v>8.9806879872720522</v>
      </c>
      <c r="BN24">
        <f t="shared" si="40"/>
        <v>8.4422469323783424</v>
      </c>
      <c r="BO24">
        <f t="shared" si="41"/>
        <v>7.8536599351655196</v>
      </c>
      <c r="BP24">
        <f t="shared" si="42"/>
        <v>7.2240876087332273</v>
      </c>
      <c r="BQ24">
        <f t="shared" si="43"/>
        <v>6.5661367282224452</v>
      </c>
      <c r="BR24">
        <f t="shared" si="44"/>
        <v>5.8950093172322759</v>
      </c>
      <c r="BS24">
        <f t="shared" si="45"/>
        <v>5.2271703961215064</v>
      </c>
      <c r="BT24">
        <f t="shared" si="46"/>
        <v>4.5787663379958738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12.05651491365777</v>
      </c>
      <c r="AA25">
        <f t="shared" si="49"/>
        <v>0</v>
      </c>
      <c r="AB25">
        <f t="shared" si="54"/>
        <v>0</v>
      </c>
      <c r="AC25">
        <v>4</v>
      </c>
      <c r="AM25">
        <f t="shared" si="29"/>
        <v>0.32768000000000014</v>
      </c>
      <c r="AN25">
        <f t="shared" si="50"/>
        <v>0.32768000000000014</v>
      </c>
      <c r="AO25">
        <f t="shared" si="51"/>
        <v>11.492704826038159</v>
      </c>
      <c r="AP25">
        <f t="shared" si="30"/>
        <v>10.599310018069477</v>
      </c>
      <c r="AQ25">
        <f t="shared" si="30"/>
        <v>10.397250328867425</v>
      </c>
      <c r="AR25">
        <f t="shared" si="30"/>
        <v>10.155257204894065</v>
      </c>
      <c r="AS25">
        <f t="shared" si="30"/>
        <v>9.868158871483562</v>
      </c>
      <c r="AT25">
        <f t="shared" si="30"/>
        <v>9.5313345297344902</v>
      </c>
      <c r="AU25">
        <f t="shared" si="30"/>
        <v>9.1413152840754766</v>
      </c>
      <c r="AV25">
        <f t="shared" si="30"/>
        <v>8.696493044529058</v>
      </c>
      <c r="AW25">
        <f t="shared" si="30"/>
        <v>8.1978521437489871</v>
      </c>
      <c r="AX25">
        <f t="shared" si="30"/>
        <v>7.649585692978258</v>
      </c>
      <c r="AY25">
        <f t="shared" si="30"/>
        <v>7.059424182787275</v>
      </c>
      <c r="AZ25">
        <f t="shared" si="30"/>
        <v>6.4385142049341697</v>
      </c>
      <c r="BA25">
        <f t="shared" si="30"/>
        <v>5.8007587560652514</v>
      </c>
      <c r="BB25">
        <f t="shared" si="30"/>
        <v>5.1616600596376907</v>
      </c>
      <c r="BC25">
        <f t="shared" si="30"/>
        <v>4.5368505717306205</v>
      </c>
      <c r="BD25">
        <f t="shared" si="30"/>
        <v>3.9405978842143154</v>
      </c>
      <c r="BE25">
        <f t="shared" si="31"/>
        <v>11.49270482603816</v>
      </c>
      <c r="BF25">
        <f t="shared" si="32"/>
        <v>10.599310355349697</v>
      </c>
      <c r="BG25">
        <f t="shared" si="33"/>
        <v>10.397250734546587</v>
      </c>
      <c r="BH25">
        <f t="shared" si="34"/>
        <v>10.155257688662546</v>
      </c>
      <c r="BI25">
        <f t="shared" si="35"/>
        <v>9.8681594424860446</v>
      </c>
      <c r="BJ25">
        <f t="shared" si="36"/>
        <v>9.5313351955948722</v>
      </c>
      <c r="BK25">
        <f t="shared" si="37"/>
        <v>9.1413160496776271</v>
      </c>
      <c r="BL25">
        <f t="shared" si="38"/>
        <v>8.6964939106610863</v>
      </c>
      <c r="BM25">
        <f t="shared" si="39"/>
        <v>8.1978531058174369</v>
      </c>
      <c r="BN25">
        <f t="shared" si="40"/>
        <v>7.6495867400866979</v>
      </c>
      <c r="BO25">
        <f t="shared" si="41"/>
        <v>7.0594252975037257</v>
      </c>
      <c r="BP25">
        <f t="shared" si="42"/>
        <v>6.4385153639975714</v>
      </c>
      <c r="BQ25">
        <f t="shared" si="43"/>
        <v>5.800759932087419</v>
      </c>
      <c r="BR25">
        <f t="shared" si="44"/>
        <v>5.1616612235887516</v>
      </c>
      <c r="BS25">
        <f t="shared" si="45"/>
        <v>4.5368516957528371</v>
      </c>
      <c r="BT25">
        <f t="shared" si="46"/>
        <v>3.9405989442005049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11.492704826038159</v>
      </c>
      <c r="AA26">
        <f t="shared" si="49"/>
        <v>0</v>
      </c>
      <c r="AB26">
        <f t="shared" si="54"/>
        <v>0</v>
      </c>
      <c r="AC26">
        <v>4</v>
      </c>
      <c r="AM26">
        <f t="shared" si="29"/>
        <v>0.2621440000000001</v>
      </c>
      <c r="AN26">
        <f t="shared" si="50"/>
        <v>0.2621440000000001</v>
      </c>
      <c r="AO26">
        <f t="shared" si="51"/>
        <v>10.858001237076962</v>
      </c>
      <c r="AP26">
        <f t="shared" si="30"/>
        <v>9.8860370076243935</v>
      </c>
      <c r="AQ26">
        <f t="shared" si="30"/>
        <v>9.6696402638110541</v>
      </c>
      <c r="AR26">
        <f t="shared" si="30"/>
        <v>9.4121116022301337</v>
      </c>
      <c r="AS26">
        <f t="shared" si="30"/>
        <v>9.1088693326430441</v>
      </c>
      <c r="AT26">
        <f t="shared" si="30"/>
        <v>8.7562307079228514</v>
      </c>
      <c r="AU26">
        <f t="shared" si="30"/>
        <v>8.3520562801402072</v>
      </c>
      <c r="AV26">
        <f t="shared" si="30"/>
        <v>7.8964461939600277</v>
      </c>
      <c r="AW26">
        <f t="shared" si="30"/>
        <v>7.3923727826342676</v>
      </c>
      <c r="AX26">
        <f t="shared" si="30"/>
        <v>6.846093245640775</v>
      </c>
      <c r="AY26">
        <f t="shared" si="30"/>
        <v>6.2671802829349694</v>
      </c>
      <c r="AZ26">
        <f t="shared" si="30"/>
        <v>5.6680588854410399</v>
      </c>
      <c r="BA26">
        <f t="shared" si="30"/>
        <v>5.0630461186827098</v>
      </c>
      <c r="BB26">
        <f t="shared" si="30"/>
        <v>4.4670287131721738</v>
      </c>
      <c r="BC26">
        <f t="shared" si="30"/>
        <v>3.8940268731015095</v>
      </c>
      <c r="BD26">
        <f t="shared" si="30"/>
        <v>3.3559303089118973</v>
      </c>
      <c r="BE26">
        <f t="shared" si="31"/>
        <v>10.858001237076964</v>
      </c>
      <c r="BF26">
        <f t="shared" si="32"/>
        <v>9.886037322978007</v>
      </c>
      <c r="BG26">
        <f t="shared" si="33"/>
        <v>9.6696406409349063</v>
      </c>
      <c r="BH26">
        <f t="shared" si="34"/>
        <v>9.4121120488597505</v>
      </c>
      <c r="BI26">
        <f t="shared" si="35"/>
        <v>9.1088698555354597</v>
      </c>
      <c r="BJ26">
        <f t="shared" si="36"/>
        <v>8.7562313119101525</v>
      </c>
      <c r="BK26">
        <f t="shared" si="37"/>
        <v>8.3520569670350575</v>
      </c>
      <c r="BL26">
        <f t="shared" si="38"/>
        <v>7.8964469614572561</v>
      </c>
      <c r="BM26">
        <f t="shared" si="39"/>
        <v>7.3923736234313449</v>
      </c>
      <c r="BN26">
        <f t="shared" si="40"/>
        <v>6.8460941470440178</v>
      </c>
      <c r="BO26">
        <f t="shared" si="41"/>
        <v>6.2671812271869252</v>
      </c>
      <c r="BP26">
        <f t="shared" si="42"/>
        <v>5.6680598508742763</v>
      </c>
      <c r="BQ26">
        <f t="shared" si="43"/>
        <v>5.0630470815963244</v>
      </c>
      <c r="BR26">
        <f t="shared" si="44"/>
        <v>4.4670296501106419</v>
      </c>
      <c r="BS26">
        <f t="shared" si="45"/>
        <v>3.8940277630840603</v>
      </c>
      <c r="BT26">
        <f t="shared" si="46"/>
        <v>3.3559311351771521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10.858001237076962</v>
      </c>
      <c r="AA27">
        <f t="shared" si="49"/>
        <v>0</v>
      </c>
      <c r="AB27">
        <f t="shared" si="54"/>
        <v>0</v>
      </c>
      <c r="AC27">
        <v>4</v>
      </c>
      <c r="AM27">
        <f t="shared" si="29"/>
        <v>0.2097152000000001</v>
      </c>
      <c r="AN27">
        <f t="shared" si="50"/>
        <v>0.2097152000000001</v>
      </c>
      <c r="AO27">
        <f t="shared" si="51"/>
        <v>10.15684086541442</v>
      </c>
      <c r="AP27">
        <f t="shared" si="30"/>
        <v>9.1189688720093507</v>
      </c>
      <c r="AQ27">
        <f t="shared" si="30"/>
        <v>8.8918173319394853</v>
      </c>
      <c r="AR27">
        <f t="shared" si="30"/>
        <v>8.6233113100321948</v>
      </c>
      <c r="AS27">
        <f t="shared" si="30"/>
        <v>8.3096532773654914</v>
      </c>
      <c r="AT27">
        <f t="shared" si="30"/>
        <v>7.948272450126689</v>
      </c>
      <c r="AU27">
        <f t="shared" si="30"/>
        <v>7.5384692143787282</v>
      </c>
      <c r="AV27">
        <f t="shared" si="30"/>
        <v>7.082042377565843</v>
      </c>
      <c r="AW27">
        <f t="shared" si="30"/>
        <v>6.5837637519321968</v>
      </c>
      <c r="AX27">
        <f t="shared" si="30"/>
        <v>6.0515451750016815</v>
      </c>
      <c r="AY27">
        <f t="shared" si="30"/>
        <v>5.4961705829655507</v>
      </c>
      <c r="AZ27">
        <f t="shared" si="30"/>
        <v>4.9305501135930934</v>
      </c>
      <c r="BA27">
        <f t="shared" si="30"/>
        <v>4.3685777058959046</v>
      </c>
      <c r="BB27">
        <f t="shared" si="30"/>
        <v>3.8237939932702361</v>
      </c>
      <c r="BC27">
        <f t="shared" si="30"/>
        <v>3.3081199091497866</v>
      </c>
      <c r="BD27">
        <f t="shared" si="30"/>
        <v>2.8309030024607087</v>
      </c>
      <c r="BE27">
        <f t="shared" si="31"/>
        <v>10.156840865414422</v>
      </c>
      <c r="BF27">
        <f t="shared" si="32"/>
        <v>9.1189691636585888</v>
      </c>
      <c r="BG27">
        <f t="shared" si="33"/>
        <v>8.8918176785649443</v>
      </c>
      <c r="BH27">
        <f t="shared" si="34"/>
        <v>8.6233117175415082</v>
      </c>
      <c r="BI27">
        <f t="shared" si="35"/>
        <v>8.3096537503699466</v>
      </c>
      <c r="BJ27">
        <f t="shared" si="36"/>
        <v>7.9482729910739627</v>
      </c>
      <c r="BK27">
        <f t="shared" si="37"/>
        <v>7.5384698226338784</v>
      </c>
      <c r="BL27">
        <f t="shared" si="38"/>
        <v>7.0820430486029329</v>
      </c>
      <c r="BM27">
        <f t="shared" si="39"/>
        <v>6.583764476848688</v>
      </c>
      <c r="BN27">
        <f t="shared" si="40"/>
        <v>6.0515459405667018</v>
      </c>
      <c r="BO27">
        <f t="shared" si="41"/>
        <v>5.4961713723343371</v>
      </c>
      <c r="BP27">
        <f t="shared" si="42"/>
        <v>4.9305509076658902</v>
      </c>
      <c r="BQ27">
        <f t="shared" si="43"/>
        <v>4.3685784851152292</v>
      </c>
      <c r="BR27">
        <f t="shared" si="44"/>
        <v>3.8237947395103271</v>
      </c>
      <c r="BS27">
        <f t="shared" si="45"/>
        <v>3.3081206073212761</v>
      </c>
      <c r="BT27">
        <f t="shared" si="46"/>
        <v>2.8309036415471769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10.15684086541442</v>
      </c>
      <c r="AA28">
        <f t="shared" si="49"/>
        <v>0</v>
      </c>
      <c r="AB28">
        <f t="shared" si="54"/>
        <v>0</v>
      </c>
      <c r="AC28">
        <v>4</v>
      </c>
      <c r="AM28">
        <f t="shared" si="29"/>
        <v>0.16777216000000009</v>
      </c>
      <c r="AN28">
        <f t="shared" si="50"/>
        <v>0.16777216000000009</v>
      </c>
      <c r="AO28">
        <f t="shared" si="51"/>
        <v>9.3982227278593875</v>
      </c>
      <c r="AP28">
        <f t="shared" si="30"/>
        <v>8.3127271827197475</v>
      </c>
      <c r="AQ28">
        <f t="shared" si="30"/>
        <v>8.079433367970422</v>
      </c>
      <c r="AR28">
        <f t="shared" si="30"/>
        <v>7.8056063143630032</v>
      </c>
      <c r="AS28">
        <f t="shared" si="30"/>
        <v>7.4883630889413597</v>
      </c>
      <c r="AT28">
        <f t="shared" si="30"/>
        <v>7.1263193774053315</v>
      </c>
      <c r="AU28">
        <f t="shared" si="30"/>
        <v>6.7201888763027613</v>
      </c>
      <c r="AV28">
        <f t="shared" si="30"/>
        <v>6.2732934199528039</v>
      </c>
      <c r="AW28">
        <f t="shared" si="30"/>
        <v>5.7918433236680631</v>
      </c>
      <c r="AX28">
        <f t="shared" si="30"/>
        <v>5.2848541387927215</v>
      </c>
      <c r="AY28">
        <f t="shared" si="30"/>
        <v>4.7636241538297659</v>
      </c>
      <c r="AZ28">
        <f t="shared" si="30"/>
        <v>4.240801556996237</v>
      </c>
      <c r="BA28">
        <f t="shared" si="30"/>
        <v>3.7291889238679516</v>
      </c>
      <c r="BB28">
        <f t="shared" si="30"/>
        <v>3.2405167667704622</v>
      </c>
      <c r="BC28">
        <f t="shared" si="30"/>
        <v>2.7844281453994149</v>
      </c>
      <c r="BD28">
        <f t="shared" si="30"/>
        <v>2.3678478119601687</v>
      </c>
      <c r="BE28">
        <f t="shared" si="31"/>
        <v>9.3982227278593875</v>
      </c>
      <c r="BF28">
        <f t="shared" si="32"/>
        <v>8.3127274493154513</v>
      </c>
      <c r="BG28">
        <f t="shared" si="33"/>
        <v>8.0794336827727378</v>
      </c>
      <c r="BH28">
        <f t="shared" si="34"/>
        <v>7.8056066816448073</v>
      </c>
      <c r="BI28">
        <f t="shared" si="35"/>
        <v>7.4883635114834046</v>
      </c>
      <c r="BJ28">
        <f t="shared" si="36"/>
        <v>7.1263198557453595</v>
      </c>
      <c r="BK28">
        <f t="shared" si="37"/>
        <v>6.7201894080180384</v>
      </c>
      <c r="BL28">
        <f t="shared" si="38"/>
        <v>6.2732939991379313</v>
      </c>
      <c r="BM28">
        <f t="shared" si="39"/>
        <v>5.7918439407883566</v>
      </c>
      <c r="BN28">
        <f t="shared" si="40"/>
        <v>5.2848547810547517</v>
      </c>
      <c r="BO28">
        <f t="shared" si="41"/>
        <v>4.7636248061055166</v>
      </c>
      <c r="BP28">
        <f t="shared" si="42"/>
        <v>4.2408022031891308</v>
      </c>
      <c r="BQ28">
        <f t="shared" si="43"/>
        <v>3.7291895484723927</v>
      </c>
      <c r="BR28">
        <f t="shared" si="44"/>
        <v>3.2405173563126128</v>
      </c>
      <c r="BS28">
        <f t="shared" si="45"/>
        <v>2.7844286894864334</v>
      </c>
      <c r="BT28">
        <f t="shared" si="46"/>
        <v>2.3678483037889322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9.3982227278593875</v>
      </c>
      <c r="AA29">
        <f t="shared" si="49"/>
        <v>0</v>
      </c>
      <c r="AB29">
        <f t="shared" si="54"/>
        <v>0</v>
      </c>
      <c r="AC29">
        <v>4</v>
      </c>
      <c r="AM29">
        <f t="shared" si="29"/>
        <v>0.13421772800000006</v>
      </c>
      <c r="AN29">
        <f t="shared" si="50"/>
        <v>0.13421772800000006</v>
      </c>
      <c r="AO29">
        <f t="shared" si="51"/>
        <v>8.5957025422089313</v>
      </c>
      <c r="AP29">
        <f t="shared" si="30"/>
        <v>7.4854561778210407</v>
      </c>
      <c r="AQ29">
        <f t="shared" si="30"/>
        <v>7.251306140631895</v>
      </c>
      <c r="AR29">
        <f t="shared" si="30"/>
        <v>6.9784432213609495</v>
      </c>
      <c r="AS29">
        <f t="shared" si="30"/>
        <v>6.6649451502533781</v>
      </c>
      <c r="AT29">
        <f t="shared" si="30"/>
        <v>6.3105764395975736</v>
      </c>
      <c r="AU29">
        <f t="shared" si="30"/>
        <v>5.917304703825585</v>
      </c>
      <c r="AV29">
        <f t="shared" si="30"/>
        <v>5.489663593889424</v>
      </c>
      <c r="AW29">
        <f t="shared" si="30"/>
        <v>5.0348321083320444</v>
      </c>
      <c r="AX29">
        <f t="shared" si="30"/>
        <v>4.5623322214124853</v>
      </c>
      <c r="AY29">
        <f t="shared" si="30"/>
        <v>4.0833263665637789</v>
      </c>
      <c r="AZ29">
        <f t="shared" si="30"/>
        <v>3.6096043884588811</v>
      </c>
      <c r="BA29">
        <f t="shared" si="30"/>
        <v>3.1524456166283299</v>
      </c>
      <c r="BB29">
        <f t="shared" si="30"/>
        <v>2.7215828002084237</v>
      </c>
      <c r="BC29">
        <f t="shared" si="30"/>
        <v>2.3244610303267614</v>
      </c>
      <c r="BD29">
        <f t="shared" si="30"/>
        <v>1.965892673582837</v>
      </c>
      <c r="BE29">
        <f t="shared" si="31"/>
        <v>8.595702542208933</v>
      </c>
      <c r="BF29">
        <f t="shared" si="32"/>
        <v>7.4854564185620935</v>
      </c>
      <c r="BG29">
        <f t="shared" si="33"/>
        <v>7.2513064230263167</v>
      </c>
      <c r="BH29">
        <f t="shared" si="34"/>
        <v>6.9784435482879159</v>
      </c>
      <c r="BI29">
        <f t="shared" si="35"/>
        <v>6.6649455230198305</v>
      </c>
      <c r="BJ29">
        <f t="shared" si="36"/>
        <v>6.3105768573238006</v>
      </c>
      <c r="BK29">
        <f t="shared" si="37"/>
        <v>5.9173051629300994</v>
      </c>
      <c r="BL29">
        <f t="shared" si="38"/>
        <v>5.4896640878191674</v>
      </c>
      <c r="BM29">
        <f t="shared" si="39"/>
        <v>5.0348326276743736</v>
      </c>
      <c r="BN29">
        <f t="shared" si="40"/>
        <v>4.5623327544620169</v>
      </c>
      <c r="BO29">
        <f t="shared" si="41"/>
        <v>4.0833269003064911</v>
      </c>
      <c r="BP29">
        <f t="shared" si="42"/>
        <v>3.6096049098132332</v>
      </c>
      <c r="BQ29">
        <f t="shared" si="43"/>
        <v>3.1524461137000053</v>
      </c>
      <c r="BR29">
        <f t="shared" si="44"/>
        <v>2.7215832633107166</v>
      </c>
      <c r="BS29">
        <f t="shared" si="45"/>
        <v>2.3244614525949689</v>
      </c>
      <c r="BT29">
        <f t="shared" si="46"/>
        <v>1.9658930511319654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8.5957025422089313</v>
      </c>
      <c r="AA30">
        <f t="shared" si="49"/>
        <v>0</v>
      </c>
      <c r="AB30">
        <f t="shared" si="54"/>
        <v>0</v>
      </c>
      <c r="AC30">
        <v>4</v>
      </c>
      <c r="AM30">
        <f t="shared" si="29"/>
        <v>0.10737418240000006</v>
      </c>
      <c r="AN30">
        <f t="shared" si="50"/>
        <v>0.10737418240000006</v>
      </c>
      <c r="AO30">
        <f t="shared" si="51"/>
        <v>7.7666984258113718</v>
      </c>
      <c r="AP30">
        <f t="shared" si="30"/>
        <v>6.6572997105720324</v>
      </c>
      <c r="AQ30">
        <f t="shared" si="30"/>
        <v>6.4277635476284987</v>
      </c>
      <c r="AR30">
        <f t="shared" si="30"/>
        <v>6.1621822081746913</v>
      </c>
      <c r="AS30">
        <f t="shared" si="30"/>
        <v>5.8595521234614711</v>
      </c>
      <c r="AT30">
        <f t="shared" si="30"/>
        <v>5.5206474258793872</v>
      </c>
      <c r="AU30">
        <f t="shared" si="30"/>
        <v>5.1484289683549349</v>
      </c>
      <c r="AV30">
        <f t="shared" si="30"/>
        <v>4.7482523601823887</v>
      </c>
      <c r="AW30">
        <f t="shared" si="30"/>
        <v>4.3277670195366742</v>
      </c>
      <c r="AX30">
        <f t="shared" si="30"/>
        <v>3.8964503648283135</v>
      </c>
      <c r="AY30">
        <f t="shared" si="30"/>
        <v>3.4648102285236453</v>
      </c>
      <c r="AZ30">
        <f t="shared" si="30"/>
        <v>3.0433858093200858</v>
      </c>
      <c r="BA30">
        <f t="shared" si="30"/>
        <v>2.6417423366354305</v>
      </c>
      <c r="BB30">
        <f t="shared" si="30"/>
        <v>2.2676567079541488</v>
      </c>
      <c r="BC30">
        <f t="shared" si="30"/>
        <v>1.9266296619367058</v>
      </c>
      <c r="BD30">
        <f t="shared" si="30"/>
        <v>1.6217636029956373</v>
      </c>
      <c r="BE30">
        <f t="shared" si="31"/>
        <v>7.7666984258113727</v>
      </c>
      <c r="BF30">
        <f t="shared" si="32"/>
        <v>6.6572999252809737</v>
      </c>
      <c r="BG30">
        <f t="shared" si="33"/>
        <v>6.4277637978264286</v>
      </c>
      <c r="BH30">
        <f t="shared" si="34"/>
        <v>6.1621824956119173</v>
      </c>
      <c r="BI30">
        <f t="shared" si="35"/>
        <v>5.8595524483338588</v>
      </c>
      <c r="BJ30">
        <f t="shared" si="36"/>
        <v>5.5206477863534316</v>
      </c>
      <c r="BK30">
        <f t="shared" si="37"/>
        <v>5.1484293602352453</v>
      </c>
      <c r="BL30">
        <f t="shared" si="38"/>
        <v>4.7482527768421852</v>
      </c>
      <c r="BM30">
        <f t="shared" si="39"/>
        <v>4.3277674522016847</v>
      </c>
      <c r="BN30">
        <f t="shared" si="40"/>
        <v>3.8964508032301297</v>
      </c>
      <c r="BO30">
        <f t="shared" si="41"/>
        <v>3.4648106618378951</v>
      </c>
      <c r="BP30">
        <f t="shared" si="42"/>
        <v>3.0433862272159828</v>
      </c>
      <c r="BQ30">
        <f t="shared" si="43"/>
        <v>2.6417427302263006</v>
      </c>
      <c r="BR30">
        <f t="shared" si="44"/>
        <v>2.2676570704714498</v>
      </c>
      <c r="BS30">
        <f t="shared" si="45"/>
        <v>1.9266299890367644</v>
      </c>
      <c r="BT30">
        <f t="shared" si="46"/>
        <v>1.6217638927094846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7.7666984258113718</v>
      </c>
      <c r="AA31">
        <f t="shared" si="49"/>
        <v>0</v>
      </c>
      <c r="AB31">
        <f t="shared" si="54"/>
        <v>0</v>
      </c>
      <c r="AC31">
        <v>4</v>
      </c>
      <c r="AM31">
        <f t="shared" si="29"/>
        <v>8.589934592000005E-2</v>
      </c>
      <c r="AN31">
        <f t="shared" si="50"/>
        <v>8.589934592000005E-2</v>
      </c>
      <c r="AO31">
        <f t="shared" si="51"/>
        <v>6.9311173873333027</v>
      </c>
      <c r="AP31">
        <f t="shared" si="30"/>
        <v>5.8484874911844829</v>
      </c>
      <c r="AQ31">
        <f t="shared" si="30"/>
        <v>5.628689332845366</v>
      </c>
      <c r="AR31">
        <f t="shared" si="30"/>
        <v>5.3761317568635043</v>
      </c>
      <c r="AS31">
        <f t="shared" si="30"/>
        <v>5.0906138885118519</v>
      </c>
      <c r="AT31">
        <f t="shared" si="30"/>
        <v>4.7737087231428648</v>
      </c>
      <c r="AU31">
        <f t="shared" si="30"/>
        <v>4.4290570086141248</v>
      </c>
      <c r="AV31">
        <f t="shared" si="30"/>
        <v>4.0624331162017437</v>
      </c>
      <c r="AW31">
        <f t="shared" si="30"/>
        <v>3.681503511775793</v>
      </c>
      <c r="AX31">
        <f t="shared" si="30"/>
        <v>3.2952623846157079</v>
      </c>
      <c r="AY31">
        <f t="shared" si="30"/>
        <v>2.9132160761826968</v>
      </c>
      <c r="AZ31">
        <f t="shared" si="30"/>
        <v>2.5444655898498976</v>
      </c>
      <c r="BA31">
        <f t="shared" si="30"/>
        <v>2.196869987915048</v>
      </c>
      <c r="BB31">
        <f t="shared" si="30"/>
        <v>1.8764467856187883</v>
      </c>
      <c r="BC31">
        <f t="shared" si="30"/>
        <v>1.5870914102415661</v>
      </c>
      <c r="BD31">
        <f t="shared" si="30"/>
        <v>1.3306098984784267</v>
      </c>
      <c r="BE31">
        <f t="shared" si="31"/>
        <v>6.9311173873333018</v>
      </c>
      <c r="BF31">
        <f t="shared" si="32"/>
        <v>5.8484876803247143</v>
      </c>
      <c r="BG31">
        <f t="shared" si="33"/>
        <v>5.6286895518338929</v>
      </c>
      <c r="BH31">
        <f t="shared" si="34"/>
        <v>5.3761320065854017</v>
      </c>
      <c r="BI31">
        <f t="shared" si="35"/>
        <v>5.0906141683888135</v>
      </c>
      <c r="BJ31">
        <f t="shared" si="36"/>
        <v>4.7737090307870309</v>
      </c>
      <c r="BK31">
        <f t="shared" si="37"/>
        <v>4.4290573396456923</v>
      </c>
      <c r="BL31">
        <f t="shared" si="38"/>
        <v>4.0624334643220328</v>
      </c>
      <c r="BM31">
        <f t="shared" si="39"/>
        <v>3.6815038691451782</v>
      </c>
      <c r="BN31">
        <f t="shared" si="40"/>
        <v>3.2952627425117749</v>
      </c>
      <c r="BO31">
        <f t="shared" si="41"/>
        <v>2.9132164258317346</v>
      </c>
      <c r="BP31">
        <f t="shared" si="42"/>
        <v>2.5444659232687283</v>
      </c>
      <c r="BQ31">
        <f t="shared" si="43"/>
        <v>2.1968702985967599</v>
      </c>
      <c r="BR31">
        <f t="shared" si="44"/>
        <v>1.8764470689467909</v>
      </c>
      <c r="BS31">
        <f t="shared" si="45"/>
        <v>1.5870916635973911</v>
      </c>
      <c r="BT31">
        <f t="shared" si="46"/>
        <v>1.3306101210852783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6.9311173873333027</v>
      </c>
      <c r="AA32">
        <f t="shared" si="49"/>
        <v>0</v>
      </c>
      <c r="AB32">
        <f t="shared" si="54"/>
        <v>0</v>
      </c>
      <c r="AC32">
        <v>4</v>
      </c>
      <c r="AM32">
        <f t="shared" si="29"/>
        <v>6.871947673600004E-2</v>
      </c>
      <c r="AN32">
        <f t="shared" si="50"/>
        <v>6.871947673600004E-2</v>
      </c>
      <c r="AO32">
        <f t="shared" si="51"/>
        <v>6.1095030104491679</v>
      </c>
      <c r="AP32">
        <f t="shared" si="30"/>
        <v>5.0774041180481362</v>
      </c>
      <c r="AQ32">
        <f t="shared" si="30"/>
        <v>4.8716577363363136</v>
      </c>
      <c r="AR32">
        <f t="shared" si="30"/>
        <v>4.636792803421975</v>
      </c>
      <c r="AS32">
        <f t="shared" si="30"/>
        <v>4.3732473868221069</v>
      </c>
      <c r="AT32">
        <f t="shared" si="30"/>
        <v>4.0831504310661026</v>
      </c>
      <c r="AU32">
        <f t="shared" si="30"/>
        <v>3.7705072776620652</v>
      </c>
      <c r="AV32">
        <f t="shared" si="30"/>
        <v>3.4411500728863578</v>
      </c>
      <c r="AW32">
        <f t="shared" si="30"/>
        <v>3.1024029589678115</v>
      </c>
      <c r="AX32">
        <f t="shared" si="30"/>
        <v>2.7624795487109819</v>
      </c>
      <c r="AY32">
        <f t="shared" si="30"/>
        <v>2.4297074757391379</v>
      </c>
      <c r="AZ32">
        <f t="shared" si="30"/>
        <v>2.1117300980382252</v>
      </c>
      <c r="BA32">
        <f t="shared" si="30"/>
        <v>1.8148430102417996</v>
      </c>
      <c r="BB32">
        <f t="shared" si="30"/>
        <v>1.5435792144017462</v>
      </c>
      <c r="BC32">
        <f t="shared" si="30"/>
        <v>1.3005823637148435</v>
      </c>
      <c r="BD32">
        <f t="shared" si="30"/>
        <v>1.0867343869627561</v>
      </c>
      <c r="BE32">
        <f t="shared" si="31"/>
        <v>6.1095030104491679</v>
      </c>
      <c r="BF32">
        <f t="shared" si="32"/>
        <v>5.0774042826792689</v>
      </c>
      <c r="BG32">
        <f t="shared" si="33"/>
        <v>4.8716579257852004</v>
      </c>
      <c r="BH32">
        <f t="shared" si="34"/>
        <v>4.636793017949941</v>
      </c>
      <c r="BI32">
        <f t="shared" si="35"/>
        <v>4.3732476253650869</v>
      </c>
      <c r="BJ32">
        <f t="shared" si="36"/>
        <v>4.0831506909978517</v>
      </c>
      <c r="BK32">
        <f t="shared" si="37"/>
        <v>3.7705075547248232</v>
      </c>
      <c r="BL32">
        <f t="shared" si="38"/>
        <v>3.441150361353154</v>
      </c>
      <c r="BM32">
        <f t="shared" si="39"/>
        <v>3.1024032520537848</v>
      </c>
      <c r="BN32">
        <f t="shared" si="40"/>
        <v>2.762479839184659</v>
      </c>
      <c r="BO32">
        <f t="shared" si="41"/>
        <v>2.4297077566229026</v>
      </c>
      <c r="BP32">
        <f t="shared" si="42"/>
        <v>2.1117303632577511</v>
      </c>
      <c r="BQ32">
        <f t="shared" si="43"/>
        <v>1.8148432551012208</v>
      </c>
      <c r="BR32">
        <f t="shared" si="44"/>
        <v>1.5435794358164983</v>
      </c>
      <c r="BS32">
        <f t="shared" si="45"/>
        <v>1.3005825602021257</v>
      </c>
      <c r="BT32">
        <f t="shared" si="46"/>
        <v>1.0867345584435792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6.1095030104491679</v>
      </c>
      <c r="AA33">
        <f t="shared" si="49"/>
        <v>0</v>
      </c>
      <c r="AB33">
        <f t="shared" si="54"/>
        <v>0</v>
      </c>
      <c r="AC33">
        <v>4</v>
      </c>
      <c r="AM33">
        <f t="shared" si="29"/>
        <v>5.4975581388800036E-2</v>
      </c>
      <c r="AN33">
        <f t="shared" si="50"/>
        <v>5.4975581388800036E-2</v>
      </c>
      <c r="AO33">
        <f t="shared" si="51"/>
        <v>5.3210558298418249</v>
      </c>
      <c r="AP33">
        <f t="shared" si="30"/>
        <v>4.3590201059560956</v>
      </c>
      <c r="AQ33">
        <f t="shared" si="30"/>
        <v>4.1705150159581548</v>
      </c>
      <c r="AR33">
        <f t="shared" si="30"/>
        <v>3.9566349986655793</v>
      </c>
      <c r="AS33">
        <f t="shared" si="30"/>
        <v>3.7182756877215413</v>
      </c>
      <c r="AT33">
        <f t="shared" si="30"/>
        <v>3.4578843068561063</v>
      </c>
      <c r="AU33">
        <f t="shared" si="30"/>
        <v>3.1795535653540274</v>
      </c>
      <c r="AV33">
        <f t="shared" si="30"/>
        <v>2.8888893066999155</v>
      </c>
      <c r="AW33">
        <f t="shared" si="30"/>
        <v>2.5926275270835126</v>
      </c>
      <c r="AX33">
        <f t="shared" si="30"/>
        <v>2.2980412217174258</v>
      </c>
      <c r="AY33">
        <f t="shared" si="30"/>
        <v>2.0122410742861669</v>
      </c>
      <c r="AZ33">
        <f t="shared" si="30"/>
        <v>1.7415086443176058</v>
      </c>
      <c r="BA33">
        <f t="shared" si="30"/>
        <v>1.4907899383551781</v>
      </c>
      <c r="BB33">
        <f t="shared" si="30"/>
        <v>1.263426291644596</v>
      </c>
      <c r="BC33">
        <f t="shared" si="30"/>
        <v>1.0611318552777687</v>
      </c>
      <c r="BD33">
        <f t="shared" si="30"/>
        <v>0.88416994778260927</v>
      </c>
      <c r="BE33">
        <f t="shared" si="31"/>
        <v>5.321055829841824</v>
      </c>
      <c r="BF33">
        <f t="shared" si="32"/>
        <v>4.3590202476362858</v>
      </c>
      <c r="BG33">
        <f t="shared" si="33"/>
        <v>4.1705151780722511</v>
      </c>
      <c r="BH33">
        <f t="shared" si="34"/>
        <v>3.9566351810565759</v>
      </c>
      <c r="BI33">
        <f t="shared" si="35"/>
        <v>3.7182758890682828</v>
      </c>
      <c r="BJ33">
        <f t="shared" si="36"/>
        <v>3.4578845245229943</v>
      </c>
      <c r="BK33">
        <f t="shared" si="37"/>
        <v>3.1795537953995363</v>
      </c>
      <c r="BL33">
        <f t="shared" si="38"/>
        <v>2.8888895440849245</v>
      </c>
      <c r="BM33">
        <f t="shared" si="39"/>
        <v>2.5926277660746293</v>
      </c>
      <c r="BN33">
        <f t="shared" si="40"/>
        <v>2.2980414564250244</v>
      </c>
      <c r="BO33">
        <f t="shared" si="41"/>
        <v>2.0122412992338665</v>
      </c>
      <c r="BP33">
        <f t="shared" si="42"/>
        <v>1.7415088549294657</v>
      </c>
      <c r="BQ33">
        <f t="shared" si="43"/>
        <v>1.4907901312739451</v>
      </c>
      <c r="BR33">
        <f t="shared" si="44"/>
        <v>1.2634264648459999</v>
      </c>
      <c r="BS33">
        <f t="shared" si="45"/>
        <v>1.0611320079993132</v>
      </c>
      <c r="BT33">
        <f t="shared" si="46"/>
        <v>0.88417008032143485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5.3210558298418249</v>
      </c>
      <c r="AA34">
        <f t="shared" si="49"/>
        <v>0</v>
      </c>
      <c r="AB34">
        <f t="shared" si="54"/>
        <v>0</v>
      </c>
      <c r="AC34">
        <v>4</v>
      </c>
      <c r="AM34">
        <f t="shared" si="29"/>
        <v>4.3980465111040035E-2</v>
      </c>
      <c r="AN34">
        <f t="shared" si="50"/>
        <v>4.3980465111040035E-2</v>
      </c>
      <c r="AO34">
        <f t="shared" si="51"/>
        <v>4.5819200275316794</v>
      </c>
      <c r="AP34">
        <f t="shared" si="30"/>
        <v>3.7039470841383095</v>
      </c>
      <c r="AQ34">
        <f t="shared" si="30"/>
        <v>3.5346237440481807</v>
      </c>
      <c r="AR34">
        <f t="shared" si="30"/>
        <v>3.3435629532915514</v>
      </c>
      <c r="AS34">
        <f t="shared" si="30"/>
        <v>3.1319449952267444</v>
      </c>
      <c r="AT34">
        <f t="shared" si="30"/>
        <v>2.9023302096049521</v>
      </c>
      <c r="AU34">
        <f t="shared" si="30"/>
        <v>2.6586825612329736</v>
      </c>
      <c r="AV34">
        <f t="shared" si="30"/>
        <v>2.4061864511944462</v>
      </c>
      <c r="AW34">
        <f t="shared" si="30"/>
        <v>2.1508523525488292</v>
      </c>
      <c r="AX34">
        <f t="shared" si="30"/>
        <v>1.8989649226291405</v>
      </c>
      <c r="AY34">
        <f t="shared" si="30"/>
        <v>1.6564764123553395</v>
      </c>
      <c r="AZ34">
        <f t="shared" si="30"/>
        <v>1.4284662427986743</v>
      </c>
      <c r="BA34">
        <f t="shared" si="30"/>
        <v>1.2187658470111533</v>
      </c>
      <c r="BB34">
        <f t="shared" si="30"/>
        <v>1.0297967461214479</v>
      </c>
      <c r="BC34">
        <f t="shared" si="30"/>
        <v>0.86261220010156081</v>
      </c>
      <c r="BD34">
        <f t="shared" si="30"/>
        <v>0.71709026681247379</v>
      </c>
      <c r="BE34">
        <f t="shared" si="31"/>
        <v>4.5819200275316794</v>
      </c>
      <c r="BF34">
        <f t="shared" si="32"/>
        <v>3.7039472047919153</v>
      </c>
      <c r="BG34">
        <f t="shared" si="33"/>
        <v>3.5346238813913788</v>
      </c>
      <c r="BH34">
        <f t="shared" si="34"/>
        <v>3.3435631069122729</v>
      </c>
      <c r="BI34">
        <f t="shared" si="35"/>
        <v>3.1319451637147768</v>
      </c>
      <c r="BJ34">
        <f t="shared" si="36"/>
        <v>2.9023303904657611</v>
      </c>
      <c r="BK34">
        <f t="shared" si="37"/>
        <v>2.6586827509445423</v>
      </c>
      <c r="BL34">
        <f t="shared" si="38"/>
        <v>2.4061866454303069</v>
      </c>
      <c r="BM34">
        <f t="shared" si="39"/>
        <v>2.1508525465489829</v>
      </c>
      <c r="BN34">
        <f t="shared" si="40"/>
        <v>1.8989651116565482</v>
      </c>
      <c r="BO34">
        <f t="shared" si="41"/>
        <v>1.6564765921477778</v>
      </c>
      <c r="BP34">
        <f t="shared" si="42"/>
        <v>1.4284664099273185</v>
      </c>
      <c r="BQ34">
        <f t="shared" si="43"/>
        <v>1.2187659990874384</v>
      </c>
      <c r="BR34">
        <f t="shared" si="44"/>
        <v>1.0297968818383665</v>
      </c>
      <c r="BS34">
        <f t="shared" si="45"/>
        <v>0.86261231913587311</v>
      </c>
      <c r="BT34">
        <f t="shared" si="46"/>
        <v>0.71709036963745676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4.5819200275316794</v>
      </c>
      <c r="AA35">
        <f t="shared" si="49"/>
        <v>0</v>
      </c>
      <c r="AB35">
        <f t="shared" si="54"/>
        <v>0</v>
      </c>
      <c r="AC35">
        <v>4</v>
      </c>
    </row>
    <row r="36" spans="2:72">
      <c r="W36">
        <f t="shared" ref="W36:W50" si="68">D4*D20</f>
        <v>13.151003698459908</v>
      </c>
      <c r="X36">
        <f t="shared" si="58"/>
        <v>13.151003698459908</v>
      </c>
      <c r="Y36">
        <f>AP20</f>
        <v>13.151003283648764</v>
      </c>
      <c r="AA36">
        <f t="shared" ref="AA36:AA50" si="69">Y4-D4</f>
        <v>-4.148111436563795E-7</v>
      </c>
      <c r="AB36">
        <f t="shared" si="54"/>
        <v>-4.148111436563795E-7</v>
      </c>
      <c r="AC36">
        <v>4</v>
      </c>
      <c r="AN36">
        <f t="shared" ref="AN36:AN50" si="70">1/AN20</f>
        <v>1</v>
      </c>
      <c r="AO36">
        <f t="shared" ref="AO36:BT44" si="71">1/AO20</f>
        <v>7.3333333333333348E-2</v>
      </c>
      <c r="AP36">
        <f t="shared" si="71"/>
        <v>7.6039825892473545E-2</v>
      </c>
      <c r="AQ36">
        <f t="shared" si="71"/>
        <v>7.6716449032258618E-2</v>
      </c>
      <c r="AR36">
        <f t="shared" si="71"/>
        <v>7.7562227956989929E-2</v>
      </c>
      <c r="AS36">
        <f t="shared" si="71"/>
        <v>7.8619451612904068E-2</v>
      </c>
      <c r="AT36">
        <f t="shared" si="71"/>
        <v>7.9940981182796744E-2</v>
      </c>
      <c r="AU36">
        <f t="shared" si="71"/>
        <v>8.1592893145162618E-2</v>
      </c>
      <c r="AV36">
        <f t="shared" si="71"/>
        <v>8.3657783098119914E-2</v>
      </c>
      <c r="AW36">
        <f t="shared" si="71"/>
        <v>8.623889553931656E-2</v>
      </c>
      <c r="AX36">
        <f t="shared" si="71"/>
        <v>8.9465286090812335E-2</v>
      </c>
      <c r="AY36">
        <f t="shared" si="71"/>
        <v>9.3498274280182106E-2</v>
      </c>
      <c r="AZ36">
        <f t="shared" si="71"/>
        <v>9.8539509516894289E-2</v>
      </c>
      <c r="BA36">
        <f t="shared" si="71"/>
        <v>0.10484105356278453</v>
      </c>
      <c r="BB36">
        <f t="shared" si="71"/>
        <v>0.11271798362014733</v>
      </c>
      <c r="BC36">
        <f t="shared" si="71"/>
        <v>0.12256414619185081</v>
      </c>
      <c r="BD36">
        <f t="shared" si="71"/>
        <v>0.13487184940648017</v>
      </c>
      <c r="BE36">
        <f t="shared" si="71"/>
        <v>7.3333333333333348E-2</v>
      </c>
      <c r="BF36">
        <f t="shared" si="71"/>
        <v>7.6039823494012726E-2</v>
      </c>
      <c r="BG36">
        <f t="shared" si="71"/>
        <v>7.6716446034182553E-2</v>
      </c>
      <c r="BH36">
        <f t="shared" si="71"/>
        <v>7.7562224209394875E-2</v>
      </c>
      <c r="BI36">
        <f t="shared" si="71"/>
        <v>7.8619446928410261E-2</v>
      </c>
      <c r="BJ36">
        <f t="shared" si="71"/>
        <v>7.9940975327179503E-2</v>
      </c>
      <c r="BK36">
        <f t="shared" si="71"/>
        <v>8.1592885825641046E-2</v>
      </c>
      <c r="BL36">
        <f t="shared" si="71"/>
        <v>8.3657773948717956E-2</v>
      </c>
      <c r="BM36">
        <f t="shared" si="71"/>
        <v>8.6238884102564112E-2</v>
      </c>
      <c r="BN36">
        <f t="shared" si="71"/>
        <v>8.9465271794871806E-2</v>
      </c>
      <c r="BO36">
        <f t="shared" si="71"/>
        <v>9.3498256410256428E-2</v>
      </c>
      <c r="BP36">
        <f t="shared" si="71"/>
        <v>9.8539487179487184E-2</v>
      </c>
      <c r="BQ36">
        <f t="shared" si="71"/>
        <v>0.10484102564102564</v>
      </c>
      <c r="BR36">
        <f t="shared" si="71"/>
        <v>0.11271794871794873</v>
      </c>
      <c r="BS36">
        <f t="shared" si="71"/>
        <v>0.12256410256410256</v>
      </c>
      <c r="BT36">
        <f t="shared" si="71"/>
        <v>0.13487179487179488</v>
      </c>
    </row>
    <row r="37" spans="2:72">
      <c r="W37">
        <f t="shared" si="68"/>
        <v>12.776231340023458</v>
      </c>
      <c r="X37">
        <f t="shared" si="58"/>
        <v>12.776231340023458</v>
      </c>
      <c r="Y37">
        <f t="shared" ref="Y37:Y49" si="72">AP21</f>
        <v>12.776230936510299</v>
      </c>
      <c r="AA37">
        <f t="shared" si="69"/>
        <v>-4.0351315888642603E-7</v>
      </c>
      <c r="AB37">
        <f t="shared" si="54"/>
        <v>-4.0351315888642603E-7</v>
      </c>
      <c r="AC37">
        <v>4</v>
      </c>
      <c r="AN37">
        <f t="shared" si="70"/>
        <v>1.25</v>
      </c>
      <c r="AO37">
        <f t="shared" ref="AO37:BC37" si="73">1/AO21</f>
        <v>7.5000000000000011E-2</v>
      </c>
      <c r="AP37">
        <f t="shared" si="73"/>
        <v>7.8270344749508738E-2</v>
      </c>
      <c r="AQ37">
        <f t="shared" si="73"/>
        <v>7.9087930936885931E-2</v>
      </c>
      <c r="AR37">
        <f t="shared" si="73"/>
        <v>8.0109913671107411E-2</v>
      </c>
      <c r="AS37">
        <f t="shared" si="73"/>
        <v>8.1387392088884264E-2</v>
      </c>
      <c r="AT37">
        <f t="shared" si="73"/>
        <v>8.2984240111105306E-2</v>
      </c>
      <c r="AU37">
        <f t="shared" si="73"/>
        <v>8.4980300138881651E-2</v>
      </c>
      <c r="AV37">
        <f t="shared" si="73"/>
        <v>8.7475375173602057E-2</v>
      </c>
      <c r="AW37">
        <f t="shared" si="73"/>
        <v>9.0594218967002579E-2</v>
      </c>
      <c r="AX37">
        <f t="shared" si="73"/>
        <v>9.4492773708753211E-2</v>
      </c>
      <c r="AY37">
        <f t="shared" si="73"/>
        <v>9.9365967135941521E-2</v>
      </c>
      <c r="AZ37">
        <f t="shared" si="73"/>
        <v>0.10545745891992686</v>
      </c>
      <c r="BA37">
        <f t="shared" si="73"/>
        <v>0.11307182364990857</v>
      </c>
      <c r="BB37">
        <f t="shared" si="73"/>
        <v>0.12258977956238576</v>
      </c>
      <c r="BC37">
        <f t="shared" si="73"/>
        <v>0.13448722445298217</v>
      </c>
      <c r="BD37">
        <f t="shared" si="71"/>
        <v>0.14935903056622771</v>
      </c>
      <c r="BE37">
        <f t="shared" si="71"/>
        <v>7.5000000000000011E-2</v>
      </c>
      <c r="BF37">
        <f t="shared" si="71"/>
        <v>7.8270342277487595E-2</v>
      </c>
      <c r="BG37">
        <f t="shared" si="71"/>
        <v>7.9087927846859474E-2</v>
      </c>
      <c r="BH37">
        <f t="shared" si="71"/>
        <v>8.0109909808574381E-2</v>
      </c>
      <c r="BI37">
        <f t="shared" si="71"/>
        <v>8.1387387260717953E-2</v>
      </c>
      <c r="BJ37">
        <f t="shared" si="71"/>
        <v>8.2984234075897445E-2</v>
      </c>
      <c r="BK37">
        <f t="shared" si="71"/>
        <v>8.4980292594871817E-2</v>
      </c>
      <c r="BL37">
        <f t="shared" si="71"/>
        <v>8.7475365743589745E-2</v>
      </c>
      <c r="BM37">
        <f t="shared" si="71"/>
        <v>9.0594207179487185E-2</v>
      </c>
      <c r="BN37">
        <f t="shared" si="71"/>
        <v>9.4492758974358992E-2</v>
      </c>
      <c r="BO37">
        <f t="shared" si="71"/>
        <v>9.9365948717948752E-2</v>
      </c>
      <c r="BP37">
        <f t="shared" si="71"/>
        <v>0.10545743589743591</v>
      </c>
      <c r="BQ37">
        <f t="shared" si="71"/>
        <v>0.11307179487179489</v>
      </c>
      <c r="BR37">
        <f t="shared" si="71"/>
        <v>0.1225897435897436</v>
      </c>
      <c r="BS37">
        <f t="shared" si="71"/>
        <v>0.1344871794871795</v>
      </c>
      <c r="BT37">
        <f t="shared" si="71"/>
        <v>0.14935897435897436</v>
      </c>
    </row>
    <row r="38" spans="2:72">
      <c r="W38">
        <f t="shared" si="68"/>
        <v>12.336770530306541</v>
      </c>
      <c r="X38">
        <f t="shared" si="58"/>
        <v>12.336770530306541</v>
      </c>
      <c r="Y38">
        <f t="shared" si="72"/>
        <v>12.336770140080576</v>
      </c>
      <c r="AA38">
        <f t="shared" si="69"/>
        <v>-3.9022596531879117E-7</v>
      </c>
      <c r="AB38">
        <f t="shared" si="54"/>
        <v>-3.9022596531879117E-7</v>
      </c>
      <c r="AC38">
        <v>4</v>
      </c>
      <c r="AN38">
        <f t="shared" si="70"/>
        <v>1.5624999999999998</v>
      </c>
      <c r="AO38">
        <f t="shared" si="71"/>
        <v>7.7083333333333351E-2</v>
      </c>
      <c r="AP38">
        <f t="shared" si="71"/>
        <v>8.1058493320802741E-2</v>
      </c>
      <c r="AQ38">
        <f t="shared" si="71"/>
        <v>8.2052283317670088E-2</v>
      </c>
      <c r="AR38">
        <f t="shared" si="71"/>
        <v>8.3294520813754269E-2</v>
      </c>
      <c r="AS38">
        <f t="shared" si="71"/>
        <v>8.4847317683859502E-2</v>
      </c>
      <c r="AT38">
        <f t="shared" si="71"/>
        <v>8.678831377149103E-2</v>
      </c>
      <c r="AU38">
        <f t="shared" si="71"/>
        <v>8.921455888103047E-2</v>
      </c>
      <c r="AV38">
        <f t="shared" si="71"/>
        <v>9.2247365267954753E-2</v>
      </c>
      <c r="AW38">
        <f t="shared" si="71"/>
        <v>9.603837325161009E-2</v>
      </c>
      <c r="AX38">
        <f t="shared" si="71"/>
        <v>0.10077713323117929</v>
      </c>
      <c r="AY38">
        <f t="shared" si="71"/>
        <v>0.10670058320564077</v>
      </c>
      <c r="AZ38">
        <f t="shared" si="71"/>
        <v>0.11410489567371762</v>
      </c>
      <c r="BA38">
        <f t="shared" si="71"/>
        <v>0.12336028625881368</v>
      </c>
      <c r="BB38">
        <f t="shared" si="71"/>
        <v>0.13492952449018375</v>
      </c>
      <c r="BC38">
        <f t="shared" si="71"/>
        <v>0.14939107227939638</v>
      </c>
      <c r="BD38">
        <f t="shared" si="71"/>
        <v>0.16746800701591213</v>
      </c>
      <c r="BE38">
        <f t="shared" si="71"/>
        <v>7.7083333333333323E-2</v>
      </c>
      <c r="BF38">
        <f t="shared" si="71"/>
        <v>8.1058490756831178E-2</v>
      </c>
      <c r="BG38">
        <f t="shared" si="71"/>
        <v>8.2052280112705642E-2</v>
      </c>
      <c r="BH38">
        <f t="shared" si="71"/>
        <v>8.3294516807548721E-2</v>
      </c>
      <c r="BI38">
        <f t="shared" si="71"/>
        <v>8.4847312676102557E-2</v>
      </c>
      <c r="BJ38">
        <f t="shared" si="71"/>
        <v>8.6788307511794879E-2</v>
      </c>
      <c r="BK38">
        <f t="shared" si="71"/>
        <v>8.9214551056410268E-2</v>
      </c>
      <c r="BL38">
        <f t="shared" si="71"/>
        <v>9.2247355487179494E-2</v>
      </c>
      <c r="BM38">
        <f t="shared" si="71"/>
        <v>9.6038361025641034E-2</v>
      </c>
      <c r="BN38">
        <f t="shared" si="71"/>
        <v>0.10077711794871796</v>
      </c>
      <c r="BO38">
        <f t="shared" si="71"/>
        <v>0.10670056410256414</v>
      </c>
      <c r="BP38">
        <f t="shared" si="71"/>
        <v>0.1141048717948718</v>
      </c>
      <c r="BQ38">
        <f t="shared" si="71"/>
        <v>0.12336025641025641</v>
      </c>
      <c r="BR38">
        <f t="shared" si="71"/>
        <v>0.13492948717948716</v>
      </c>
      <c r="BS38">
        <f t="shared" si="71"/>
        <v>0.14939102564102563</v>
      </c>
      <c r="BT38">
        <f t="shared" si="71"/>
        <v>0.16746794871794868</v>
      </c>
    </row>
    <row r="39" spans="2:72">
      <c r="W39">
        <f t="shared" si="68"/>
        <v>11.828205764190246</v>
      </c>
      <c r="X39">
        <f t="shared" si="58"/>
        <v>11.828205764190246</v>
      </c>
      <c r="Y39">
        <f t="shared" si="72"/>
        <v>11.828205389393526</v>
      </c>
      <c r="AA39">
        <f t="shared" si="69"/>
        <v>-3.7479671988194241E-7</v>
      </c>
      <c r="AB39">
        <f t="shared" si="54"/>
        <v>-3.7479671988194241E-7</v>
      </c>
      <c r="AC39">
        <v>4</v>
      </c>
      <c r="AN39">
        <f t="shared" si="70"/>
        <v>1.9531249999999996</v>
      </c>
      <c r="AO39">
        <f t="shared" si="71"/>
        <v>7.9687500000000008E-2</v>
      </c>
      <c r="AP39">
        <f t="shared" si="71"/>
        <v>8.4543679034920244E-2</v>
      </c>
      <c r="AQ39">
        <f t="shared" si="71"/>
        <v>8.5757723793650278E-2</v>
      </c>
      <c r="AR39">
        <f t="shared" si="71"/>
        <v>8.7275279742062867E-2</v>
      </c>
      <c r="AS39">
        <f t="shared" si="71"/>
        <v>8.9172224677578557E-2</v>
      </c>
      <c r="AT39">
        <f t="shared" si="71"/>
        <v>9.1543405846973208E-2</v>
      </c>
      <c r="AU39">
        <f t="shared" si="71"/>
        <v>9.4507382308716498E-2</v>
      </c>
      <c r="AV39">
        <f t="shared" si="71"/>
        <v>9.821235288589561E-2</v>
      </c>
      <c r="AW39">
        <f t="shared" si="71"/>
        <v>0.1028435661073695</v>
      </c>
      <c r="AX39">
        <f t="shared" si="71"/>
        <v>0.10863258263421188</v>
      </c>
      <c r="AY39">
        <f t="shared" si="71"/>
        <v>0.11586885329276485</v>
      </c>
      <c r="AZ39">
        <f t="shared" si="71"/>
        <v>0.12491419161595606</v>
      </c>
      <c r="BA39">
        <f t="shared" si="71"/>
        <v>0.13622086451994506</v>
      </c>
      <c r="BB39">
        <f t="shared" si="71"/>
        <v>0.15035420564993135</v>
      </c>
      <c r="BC39">
        <f t="shared" si="71"/>
        <v>0.16802088206241414</v>
      </c>
      <c r="BD39">
        <f t="shared" si="71"/>
        <v>0.19010422757801765</v>
      </c>
      <c r="BE39">
        <f t="shared" si="71"/>
        <v>7.9687499999999994E-2</v>
      </c>
      <c r="BF39">
        <f t="shared" si="71"/>
        <v>8.4543676356010664E-2</v>
      </c>
      <c r="BG39">
        <f t="shared" si="71"/>
        <v>8.5757720445013327E-2</v>
      </c>
      <c r="BH39">
        <f t="shared" si="71"/>
        <v>8.7275275556266671E-2</v>
      </c>
      <c r="BI39">
        <f t="shared" si="71"/>
        <v>8.9172219445333337E-2</v>
      </c>
      <c r="BJ39">
        <f t="shared" si="71"/>
        <v>9.1543399306666662E-2</v>
      </c>
      <c r="BK39">
        <f t="shared" si="71"/>
        <v>9.4507374133333336E-2</v>
      </c>
      <c r="BL39">
        <f t="shared" si="71"/>
        <v>9.821234266666666E-2</v>
      </c>
      <c r="BM39">
        <f t="shared" si="71"/>
        <v>0.10284355333333332</v>
      </c>
      <c r="BN39">
        <f t="shared" si="71"/>
        <v>0.10863256666666668</v>
      </c>
      <c r="BO39">
        <f t="shared" si="71"/>
        <v>0.11586883333333335</v>
      </c>
      <c r="BP39">
        <f t="shared" si="71"/>
        <v>0.12491416666666669</v>
      </c>
      <c r="BQ39">
        <f t="shared" si="71"/>
        <v>0.13622083333333332</v>
      </c>
      <c r="BR39">
        <f t="shared" si="71"/>
        <v>0.15035416666666665</v>
      </c>
      <c r="BS39">
        <f t="shared" si="71"/>
        <v>0.16802083333333331</v>
      </c>
      <c r="BT39">
        <f t="shared" si="71"/>
        <v>0.1901041666666666</v>
      </c>
    </row>
    <row r="40" spans="2:72">
      <c r="W40">
        <f t="shared" si="68"/>
        <v>11.248573889001689</v>
      </c>
      <c r="X40">
        <f t="shared" si="58"/>
        <v>11.248573889001689</v>
      </c>
      <c r="Y40">
        <f t="shared" si="72"/>
        <v>11.24857353185922</v>
      </c>
      <c r="AA40">
        <f t="shared" si="69"/>
        <v>-3.571424684878366E-7</v>
      </c>
      <c r="AB40">
        <f t="shared" si="54"/>
        <v>-3.571424684878366E-7</v>
      </c>
      <c r="AC40">
        <v>4</v>
      </c>
      <c r="AN40">
        <f t="shared" si="70"/>
        <v>2.4414062499999991</v>
      </c>
      <c r="AO40">
        <f t="shared" si="71"/>
        <v>8.2942708333333337E-2</v>
      </c>
      <c r="AP40">
        <f t="shared" si="71"/>
        <v>8.8900161177567105E-2</v>
      </c>
      <c r="AQ40">
        <f t="shared" si="71"/>
        <v>9.0389524388625533E-2</v>
      </c>
      <c r="AR40">
        <f t="shared" si="71"/>
        <v>9.2251228402448579E-2</v>
      </c>
      <c r="AS40">
        <f t="shared" si="71"/>
        <v>9.4578358419727365E-2</v>
      </c>
      <c r="AT40">
        <f t="shared" si="71"/>
        <v>9.7487270941325893E-2</v>
      </c>
      <c r="AU40">
        <f t="shared" si="71"/>
        <v>0.10112341159332401</v>
      </c>
      <c r="AV40">
        <f t="shared" si="71"/>
        <v>0.10566858740832169</v>
      </c>
      <c r="AW40">
        <f t="shared" si="71"/>
        <v>0.11135005717706876</v>
      </c>
      <c r="AX40">
        <f t="shared" si="71"/>
        <v>0.11845189438800263</v>
      </c>
      <c r="AY40">
        <f t="shared" si="71"/>
        <v>0.12732919090166994</v>
      </c>
      <c r="AZ40">
        <f t="shared" si="71"/>
        <v>0.13842581154375411</v>
      </c>
      <c r="BA40">
        <f t="shared" si="71"/>
        <v>0.15229658734635926</v>
      </c>
      <c r="BB40">
        <f t="shared" si="71"/>
        <v>0.16963505709961577</v>
      </c>
      <c r="BC40">
        <f t="shared" si="71"/>
        <v>0.19130814429118631</v>
      </c>
      <c r="BD40">
        <f t="shared" si="71"/>
        <v>0.21839950328064961</v>
      </c>
      <c r="BE40">
        <f t="shared" si="71"/>
        <v>8.2942708333333337E-2</v>
      </c>
      <c r="BF40">
        <f t="shared" si="71"/>
        <v>8.8900158354985034E-2</v>
      </c>
      <c r="BG40">
        <f t="shared" si="71"/>
        <v>9.0389520860397934E-2</v>
      </c>
      <c r="BH40">
        <f t="shared" si="71"/>
        <v>9.2251223992164094E-2</v>
      </c>
      <c r="BI40">
        <f t="shared" si="71"/>
        <v>9.457835290687179E-2</v>
      </c>
      <c r="BJ40">
        <f t="shared" si="71"/>
        <v>9.7487264050256428E-2</v>
      </c>
      <c r="BK40">
        <f t="shared" si="71"/>
        <v>0.10112340297948719</v>
      </c>
      <c r="BL40">
        <f t="shared" si="71"/>
        <v>0.10566857664102565</v>
      </c>
      <c r="BM40">
        <f t="shared" si="71"/>
        <v>0.11135004371794872</v>
      </c>
      <c r="BN40">
        <f t="shared" si="71"/>
        <v>0.11845187756410258</v>
      </c>
      <c r="BO40">
        <f t="shared" si="71"/>
        <v>0.12732916987179488</v>
      </c>
      <c r="BP40">
        <f t="shared" si="71"/>
        <v>0.13842578525641025</v>
      </c>
      <c r="BQ40">
        <f t="shared" si="71"/>
        <v>0.15229655448717946</v>
      </c>
      <c r="BR40">
        <f t="shared" si="71"/>
        <v>0.16963501602564099</v>
      </c>
      <c r="BS40">
        <f t="shared" si="71"/>
        <v>0.19130809294871795</v>
      </c>
      <c r="BT40">
        <f t="shared" si="71"/>
        <v>0.21839943910256404</v>
      </c>
    </row>
    <row r="41" spans="2:72">
      <c r="W41">
        <f t="shared" si="68"/>
        <v>10.599310355349697</v>
      </c>
      <c r="X41">
        <f t="shared" si="58"/>
        <v>10.599310355349697</v>
      </c>
      <c r="Y41">
        <f t="shared" si="72"/>
        <v>10.599310018069477</v>
      </c>
      <c r="AA41">
        <f t="shared" si="69"/>
        <v>-3.3728021975321099E-7</v>
      </c>
      <c r="AB41">
        <f t="shared" si="54"/>
        <v>-3.3728021975321099E-7</v>
      </c>
      <c r="AC41">
        <v>4</v>
      </c>
      <c r="AN41">
        <f t="shared" si="70"/>
        <v>3.0517578124999987</v>
      </c>
      <c r="AO41">
        <f t="shared" si="71"/>
        <v>8.7011718750000008E-2</v>
      </c>
      <c r="AP41">
        <f t="shared" si="71"/>
        <v>9.4345763855875647E-2</v>
      </c>
      <c r="AQ41">
        <f t="shared" si="71"/>
        <v>9.617927513234456E-2</v>
      </c>
      <c r="AR41">
        <f t="shared" si="71"/>
        <v>9.8471164227930702E-2</v>
      </c>
      <c r="AS41">
        <f t="shared" si="71"/>
        <v>0.10133602559741337</v>
      </c>
      <c r="AT41">
        <f t="shared" si="71"/>
        <v>0.10491710230926671</v>
      </c>
      <c r="AU41">
        <f t="shared" si="71"/>
        <v>0.10939344819908341</v>
      </c>
      <c r="AV41">
        <f t="shared" si="71"/>
        <v>0.11498888056135427</v>
      </c>
      <c r="AW41">
        <f t="shared" si="71"/>
        <v>0.12198317101419283</v>
      </c>
      <c r="AX41">
        <f t="shared" si="71"/>
        <v>0.13072603408024103</v>
      </c>
      <c r="AY41">
        <f t="shared" si="71"/>
        <v>0.14165461291280129</v>
      </c>
      <c r="AZ41">
        <f t="shared" si="71"/>
        <v>0.15531533645350162</v>
      </c>
      <c r="BA41">
        <f t="shared" si="71"/>
        <v>0.17239124087937699</v>
      </c>
      <c r="BB41">
        <f t="shared" si="71"/>
        <v>0.19373612141172125</v>
      </c>
      <c r="BC41">
        <f t="shared" si="71"/>
        <v>0.22041722207715153</v>
      </c>
      <c r="BD41">
        <f t="shared" si="71"/>
        <v>0.25376859790893941</v>
      </c>
      <c r="BE41">
        <f t="shared" si="71"/>
        <v>8.7011718749999994E-2</v>
      </c>
      <c r="BF41">
        <f t="shared" si="71"/>
        <v>9.434576085370297E-2</v>
      </c>
      <c r="BG41">
        <f t="shared" si="71"/>
        <v>9.61792713796287E-2</v>
      </c>
      <c r="BH41">
        <f t="shared" si="71"/>
        <v>9.8471159537035891E-2</v>
      </c>
      <c r="BI41">
        <f t="shared" si="71"/>
        <v>0.10133601973379487</v>
      </c>
      <c r="BJ41">
        <f t="shared" si="71"/>
        <v>0.10491709497974358</v>
      </c>
      <c r="BK41">
        <f t="shared" si="71"/>
        <v>0.10939343903717949</v>
      </c>
      <c r="BL41">
        <f t="shared" si="71"/>
        <v>0.11498886910897434</v>
      </c>
      <c r="BM41">
        <f t="shared" si="71"/>
        <v>0.12198315669871794</v>
      </c>
      <c r="BN41">
        <f t="shared" si="71"/>
        <v>0.13072601618589744</v>
      </c>
      <c r="BO41">
        <f t="shared" si="71"/>
        <v>0.14165459054487178</v>
      </c>
      <c r="BP41">
        <f t="shared" si="71"/>
        <v>0.15531530849358974</v>
      </c>
      <c r="BQ41">
        <f t="shared" si="71"/>
        <v>0.17239120592948712</v>
      </c>
      <c r="BR41">
        <f t="shared" si="71"/>
        <v>0.19373607772435894</v>
      </c>
      <c r="BS41">
        <f t="shared" si="71"/>
        <v>0.22041716746794868</v>
      </c>
      <c r="BT41">
        <f t="shared" si="71"/>
        <v>0.25376852964743579</v>
      </c>
    </row>
    <row r="42" spans="2:72">
      <c r="W42">
        <f t="shared" si="68"/>
        <v>9.886037322978007</v>
      </c>
      <c r="X42">
        <f t="shared" si="58"/>
        <v>9.886037322978007</v>
      </c>
      <c r="Y42">
        <f t="shared" si="72"/>
        <v>9.8860370076243935</v>
      </c>
      <c r="AA42">
        <f t="shared" si="69"/>
        <v>-3.1535361344481316E-7</v>
      </c>
      <c r="AB42">
        <f t="shared" si="54"/>
        <v>-3.1535361344481316E-7</v>
      </c>
      <c r="AC42">
        <v>4</v>
      </c>
      <c r="AN42">
        <f t="shared" si="70"/>
        <v>3.8146972656249987</v>
      </c>
      <c r="AO42">
        <f t="shared" si="71"/>
        <v>9.2097981770833351E-2</v>
      </c>
      <c r="AP42">
        <f t="shared" si="71"/>
        <v>0.10115276720376137</v>
      </c>
      <c r="AQ42">
        <f t="shared" si="71"/>
        <v>0.10341646356199338</v>
      </c>
      <c r="AR42">
        <f t="shared" si="71"/>
        <v>0.10624608400978341</v>
      </c>
      <c r="AS42">
        <f t="shared" si="71"/>
        <v>0.10978310956952089</v>
      </c>
      <c r="AT42">
        <f t="shared" si="71"/>
        <v>0.11420439151919279</v>
      </c>
      <c r="AU42">
        <f t="shared" si="71"/>
        <v>0.11973099395628269</v>
      </c>
      <c r="AV42">
        <f t="shared" si="71"/>
        <v>0.12663924700264501</v>
      </c>
      <c r="AW42">
        <f t="shared" si="71"/>
        <v>0.1352745633105979</v>
      </c>
      <c r="AX42">
        <f t="shared" si="71"/>
        <v>0.14606870869553906</v>
      </c>
      <c r="AY42">
        <f t="shared" si="71"/>
        <v>0.15956139042671549</v>
      </c>
      <c r="AZ42">
        <f t="shared" si="71"/>
        <v>0.17642724259068607</v>
      </c>
      <c r="BA42">
        <f t="shared" si="71"/>
        <v>0.19750955779564919</v>
      </c>
      <c r="BB42">
        <f t="shared" si="71"/>
        <v>0.22386245180185319</v>
      </c>
      <c r="BC42">
        <f t="shared" si="71"/>
        <v>0.25680356930960807</v>
      </c>
      <c r="BD42">
        <f t="shared" si="71"/>
        <v>0.29797996619430184</v>
      </c>
      <c r="BE42">
        <f t="shared" si="71"/>
        <v>9.2097981770833337E-2</v>
      </c>
      <c r="BF42">
        <f t="shared" si="71"/>
        <v>0.10115276397710042</v>
      </c>
      <c r="BG42">
        <f t="shared" si="71"/>
        <v>0.10341645952866717</v>
      </c>
      <c r="BH42">
        <f t="shared" si="71"/>
        <v>0.10624607896812566</v>
      </c>
      <c r="BI42">
        <f t="shared" si="71"/>
        <v>0.10978310326744871</v>
      </c>
      <c r="BJ42">
        <f t="shared" si="71"/>
        <v>0.11420438364160257</v>
      </c>
      <c r="BK42">
        <f t="shared" si="71"/>
        <v>0.11973098410929488</v>
      </c>
      <c r="BL42">
        <f t="shared" si="71"/>
        <v>0.12663923469391025</v>
      </c>
      <c r="BM42">
        <f t="shared" si="71"/>
        <v>0.13527454792467949</v>
      </c>
      <c r="BN42">
        <f t="shared" si="71"/>
        <v>0.14606868946314103</v>
      </c>
      <c r="BO42">
        <f t="shared" si="71"/>
        <v>0.15956136638621796</v>
      </c>
      <c r="BP42">
        <f t="shared" si="71"/>
        <v>0.1764272125400641</v>
      </c>
      <c r="BQ42">
        <f t="shared" si="71"/>
        <v>0.19750952023237175</v>
      </c>
      <c r="BR42">
        <f t="shared" si="71"/>
        <v>0.22386240484775638</v>
      </c>
      <c r="BS42">
        <f t="shared" si="71"/>
        <v>0.25680351061698709</v>
      </c>
      <c r="BT42">
        <f t="shared" si="71"/>
        <v>0.29797989282852561</v>
      </c>
    </row>
    <row r="43" spans="2:72">
      <c r="W43">
        <f t="shared" si="68"/>
        <v>9.1189691636585888</v>
      </c>
      <c r="X43">
        <f t="shared" si="58"/>
        <v>9.1189691636585888</v>
      </c>
      <c r="Y43">
        <f t="shared" si="72"/>
        <v>9.1189688720093507</v>
      </c>
      <c r="AA43">
        <f t="shared" si="69"/>
        <v>-2.9164923809332777E-7</v>
      </c>
      <c r="AB43">
        <f t="shared" si="54"/>
        <v>-2.9164923809332777E-7</v>
      </c>
      <c r="AC43">
        <v>4</v>
      </c>
      <c r="AN43">
        <f t="shared" si="70"/>
        <v>4.7683715820312473</v>
      </c>
      <c r="AO43">
        <f t="shared" si="71"/>
        <v>9.8455810546874994E-2</v>
      </c>
      <c r="AP43">
        <f t="shared" si="71"/>
        <v>0.10966152138861852</v>
      </c>
      <c r="AQ43">
        <f t="shared" si="71"/>
        <v>0.1124629490990544</v>
      </c>
      <c r="AR43">
        <f t="shared" si="71"/>
        <v>0.11596473373709926</v>
      </c>
      <c r="AS43">
        <f t="shared" si="71"/>
        <v>0.12034196453465529</v>
      </c>
      <c r="AT43">
        <f t="shared" si="71"/>
        <v>0.12581350303160038</v>
      </c>
      <c r="AU43">
        <f t="shared" si="71"/>
        <v>0.13265292615278174</v>
      </c>
      <c r="AV43">
        <f t="shared" si="71"/>
        <v>0.14120220505425843</v>
      </c>
      <c r="AW43">
        <f t="shared" si="71"/>
        <v>0.15188880368110427</v>
      </c>
      <c r="AX43">
        <f t="shared" si="71"/>
        <v>0.16524705196466158</v>
      </c>
      <c r="AY43">
        <f t="shared" si="71"/>
        <v>0.18194486231910825</v>
      </c>
      <c r="AZ43">
        <f t="shared" si="71"/>
        <v>0.20281712526216655</v>
      </c>
      <c r="BA43">
        <f t="shared" si="71"/>
        <v>0.22890745394098941</v>
      </c>
      <c r="BB43">
        <f t="shared" si="71"/>
        <v>0.26152036478951801</v>
      </c>
      <c r="BC43">
        <f t="shared" si="71"/>
        <v>0.30228650335017876</v>
      </c>
      <c r="BD43">
        <f t="shared" si="71"/>
        <v>0.35324417655100476</v>
      </c>
      <c r="BE43">
        <f t="shared" si="71"/>
        <v>9.8455810546874981E-2</v>
      </c>
      <c r="BF43">
        <f t="shared" si="71"/>
        <v>0.10966151788134719</v>
      </c>
      <c r="BG43">
        <f t="shared" si="71"/>
        <v>0.11246294471496525</v>
      </c>
      <c r="BH43">
        <f t="shared" si="71"/>
        <v>0.11596472825698784</v>
      </c>
      <c r="BI43">
        <f t="shared" si="71"/>
        <v>0.12034195768451603</v>
      </c>
      <c r="BJ43">
        <f t="shared" si="71"/>
        <v>0.12581349446892626</v>
      </c>
      <c r="BK43">
        <f t="shared" si="71"/>
        <v>0.13265291544943911</v>
      </c>
      <c r="BL43">
        <f t="shared" si="71"/>
        <v>0.14120219167508011</v>
      </c>
      <c r="BM43">
        <f t="shared" si="71"/>
        <v>0.1518887869571314</v>
      </c>
      <c r="BN43">
        <f t="shared" si="71"/>
        <v>0.16524703105969551</v>
      </c>
      <c r="BO43">
        <f t="shared" si="71"/>
        <v>0.18194483618790064</v>
      </c>
      <c r="BP43">
        <f t="shared" si="71"/>
        <v>0.20281709259815703</v>
      </c>
      <c r="BQ43">
        <f t="shared" si="71"/>
        <v>0.22890741311097748</v>
      </c>
      <c r="BR43">
        <f t="shared" si="71"/>
        <v>0.26152031375200319</v>
      </c>
      <c r="BS43">
        <f t="shared" si="71"/>
        <v>0.30228643955328516</v>
      </c>
      <c r="BT43">
        <f t="shared" si="71"/>
        <v>0.35324409680488766</v>
      </c>
    </row>
    <row r="44" spans="2:72">
      <c r="W44">
        <f t="shared" si="68"/>
        <v>8.3127274493154513</v>
      </c>
      <c r="X44">
        <f t="shared" si="58"/>
        <v>8.3127274493154513</v>
      </c>
      <c r="Y44">
        <f t="shared" si="72"/>
        <v>8.3127271827197475</v>
      </c>
      <c r="AA44">
        <f t="shared" si="69"/>
        <v>-2.6659570373510633E-7</v>
      </c>
      <c r="AB44">
        <f t="shared" si="54"/>
        <v>-2.6659570373510633E-7</v>
      </c>
      <c r="AC44">
        <v>4</v>
      </c>
      <c r="AN44">
        <f t="shared" si="70"/>
        <v>5.9604644775390598</v>
      </c>
      <c r="AO44">
        <f t="shared" si="71"/>
        <v>0.10640309651692707</v>
      </c>
      <c r="AP44">
        <f t="shared" si="71"/>
        <v>0.12029746411968993</v>
      </c>
      <c r="AQ44">
        <f t="shared" si="71"/>
        <v>0.12377105602038067</v>
      </c>
      <c r="AR44">
        <f t="shared" si="71"/>
        <v>0.12811304589624409</v>
      </c>
      <c r="AS44">
        <f t="shared" si="71"/>
        <v>0.13354053324107329</v>
      </c>
      <c r="AT44">
        <f t="shared" si="71"/>
        <v>0.14032489242210985</v>
      </c>
      <c r="AU44">
        <f t="shared" si="71"/>
        <v>0.14880534139840559</v>
      </c>
      <c r="AV44">
        <f t="shared" si="71"/>
        <v>0.15940590261877521</v>
      </c>
      <c r="AW44">
        <f t="shared" si="71"/>
        <v>0.17265660414423722</v>
      </c>
      <c r="AX44">
        <f t="shared" si="71"/>
        <v>0.18921998105106477</v>
      </c>
      <c r="AY44">
        <f t="shared" si="71"/>
        <v>0.2099242021845992</v>
      </c>
      <c r="AZ44">
        <f t="shared" si="71"/>
        <v>0.23580447860151721</v>
      </c>
      <c r="BA44">
        <f t="shared" si="71"/>
        <v>0.26815482412266473</v>
      </c>
      <c r="BB44">
        <f t="shared" si="71"/>
        <v>0.30859275602409919</v>
      </c>
      <c r="BC44">
        <f t="shared" ref="AO44:BT50" si="74">1/BC28</f>
        <v>0.35914017090089212</v>
      </c>
      <c r="BD44">
        <f t="shared" si="74"/>
        <v>0.42232443949688342</v>
      </c>
      <c r="BE44">
        <f t="shared" si="74"/>
        <v>0.10640309651692707</v>
      </c>
      <c r="BF44">
        <f t="shared" si="74"/>
        <v>0.12029746026165569</v>
      </c>
      <c r="BG44">
        <f t="shared" si="74"/>
        <v>0.12377105119783784</v>
      </c>
      <c r="BH44">
        <f t="shared" si="74"/>
        <v>0.12811303986806555</v>
      </c>
      <c r="BI44">
        <f t="shared" si="74"/>
        <v>0.13354052570585018</v>
      </c>
      <c r="BJ44">
        <f t="shared" si="74"/>
        <v>0.14032488300308091</v>
      </c>
      <c r="BK44">
        <f t="shared" si="74"/>
        <v>0.14880532962461937</v>
      </c>
      <c r="BL44">
        <f t="shared" si="74"/>
        <v>0.15940588790154245</v>
      </c>
      <c r="BM44">
        <f t="shared" si="74"/>
        <v>0.17265658574769627</v>
      </c>
      <c r="BN44">
        <f t="shared" si="74"/>
        <v>0.1892199580553886</v>
      </c>
      <c r="BO44">
        <f t="shared" si="74"/>
        <v>0.20992417344000402</v>
      </c>
      <c r="BP44">
        <f t="shared" si="74"/>
        <v>0.23580444267077319</v>
      </c>
      <c r="BQ44">
        <f t="shared" si="74"/>
        <v>0.26815477920923469</v>
      </c>
      <c r="BR44">
        <f t="shared" si="74"/>
        <v>0.30859269988231164</v>
      </c>
      <c r="BS44">
        <f t="shared" si="74"/>
        <v>0.35914010072365771</v>
      </c>
      <c r="BT44">
        <f t="shared" si="74"/>
        <v>0.42232435177534039</v>
      </c>
    </row>
    <row r="45" spans="2:72">
      <c r="W45">
        <f t="shared" si="68"/>
        <v>7.4854564185620935</v>
      </c>
      <c r="X45">
        <f t="shared" si="58"/>
        <v>7.4854564185620935</v>
      </c>
      <c r="Y45">
        <f t="shared" si="72"/>
        <v>7.4854561778210407</v>
      </c>
      <c r="AA45">
        <f t="shared" si="69"/>
        <v>-2.4074105287041903E-7</v>
      </c>
      <c r="AB45">
        <f t="shared" si="54"/>
        <v>-2.4074105287041903E-7</v>
      </c>
      <c r="AC45">
        <v>4</v>
      </c>
      <c r="AN45">
        <f t="shared" si="70"/>
        <v>7.4505805969238246</v>
      </c>
      <c r="AO45">
        <f t="shared" si="74"/>
        <v>0.11633720397949218</v>
      </c>
      <c r="AP45">
        <f t="shared" si="74"/>
        <v>0.13359239253352925</v>
      </c>
      <c r="AQ45">
        <f t="shared" si="74"/>
        <v>0.13790618967203855</v>
      </c>
      <c r="AR45">
        <f t="shared" si="74"/>
        <v>0.14329843609517512</v>
      </c>
      <c r="AS45">
        <f t="shared" si="74"/>
        <v>0.15003874412409582</v>
      </c>
      <c r="AT45">
        <f t="shared" si="74"/>
        <v>0.15846412916024674</v>
      </c>
      <c r="AU45">
        <f t="shared" si="74"/>
        <v>0.16899586045543538</v>
      </c>
      <c r="AV45">
        <f t="shared" si="74"/>
        <v>0.18216052457442122</v>
      </c>
      <c r="AW45">
        <f t="shared" si="74"/>
        <v>0.19861635472315348</v>
      </c>
      <c r="AX45">
        <f t="shared" si="74"/>
        <v>0.21918614240906875</v>
      </c>
      <c r="AY45">
        <f t="shared" si="74"/>
        <v>0.24489837701646291</v>
      </c>
      <c r="AZ45">
        <f t="shared" si="74"/>
        <v>0.27703867027570561</v>
      </c>
      <c r="BA45">
        <f t="shared" si="74"/>
        <v>0.31721403684975891</v>
      </c>
      <c r="BB45">
        <f t="shared" si="74"/>
        <v>0.36743324506732561</v>
      </c>
      <c r="BC45">
        <f t="shared" si="74"/>
        <v>0.43020725533928389</v>
      </c>
      <c r="BD45">
        <f t="shared" si="74"/>
        <v>0.50867476817923185</v>
      </c>
      <c r="BE45">
        <f t="shared" si="74"/>
        <v>0.11633720397949217</v>
      </c>
      <c r="BF45">
        <f t="shared" si="74"/>
        <v>0.13359238823704131</v>
      </c>
      <c r="BG45">
        <f t="shared" si="74"/>
        <v>0.13790618430142856</v>
      </c>
      <c r="BH45">
        <f t="shared" si="74"/>
        <v>0.14329842938191267</v>
      </c>
      <c r="BI45">
        <f t="shared" si="74"/>
        <v>0.1500387357325178</v>
      </c>
      <c r="BJ45">
        <f t="shared" si="74"/>
        <v>0.1584641186707742</v>
      </c>
      <c r="BK45">
        <f t="shared" si="74"/>
        <v>0.16899584734359471</v>
      </c>
      <c r="BL45">
        <f t="shared" si="74"/>
        <v>0.18216050818462037</v>
      </c>
      <c r="BM45">
        <f t="shared" si="74"/>
        <v>0.19861633423590239</v>
      </c>
      <c r="BN45">
        <f t="shared" si="74"/>
        <v>0.21918611680000497</v>
      </c>
      <c r="BO45">
        <f t="shared" si="74"/>
        <v>0.24489834500513316</v>
      </c>
      <c r="BP45">
        <f t="shared" si="74"/>
        <v>0.27703863026154341</v>
      </c>
      <c r="BQ45">
        <f t="shared" si="74"/>
        <v>0.31721398683205615</v>
      </c>
      <c r="BR45">
        <f t="shared" si="74"/>
        <v>0.36743318254519719</v>
      </c>
      <c r="BS45">
        <f t="shared" si="74"/>
        <v>0.43020717718662349</v>
      </c>
      <c r="BT45">
        <f t="shared" si="74"/>
        <v>0.5086746704884062</v>
      </c>
    </row>
    <row r="46" spans="2:72">
      <c r="W46">
        <f t="shared" si="68"/>
        <v>6.6572999252809737</v>
      </c>
      <c r="X46">
        <f t="shared" si="58"/>
        <v>6.6572999252809737</v>
      </c>
      <c r="Y46">
        <f t="shared" si="72"/>
        <v>6.6572997105720324</v>
      </c>
      <c r="AA46">
        <f t="shared" si="69"/>
        <v>-2.1470894129294038E-7</v>
      </c>
      <c r="AB46">
        <f t="shared" si="54"/>
        <v>-2.1470894129294038E-7</v>
      </c>
      <c r="AC46">
        <v>4</v>
      </c>
      <c r="AN46">
        <f t="shared" si="70"/>
        <v>9.3132257461547798</v>
      </c>
      <c r="AO46">
        <f t="shared" si="74"/>
        <v>0.12875483830769854</v>
      </c>
      <c r="AP46">
        <f t="shared" si="74"/>
        <v>0.15021105305082838</v>
      </c>
      <c r="AQ46">
        <f t="shared" si="74"/>
        <v>0.15557510673661085</v>
      </c>
      <c r="AR46">
        <f t="shared" si="74"/>
        <v>0.16228017384383892</v>
      </c>
      <c r="AS46">
        <f t="shared" si="74"/>
        <v>0.17066150772787395</v>
      </c>
      <c r="AT46">
        <f t="shared" si="74"/>
        <v>0.18113817508291782</v>
      </c>
      <c r="AU46">
        <f t="shared" si="74"/>
        <v>0.19423400927672263</v>
      </c>
      <c r="AV46">
        <f t="shared" si="74"/>
        <v>0.21060380201897866</v>
      </c>
      <c r="AW46">
        <f t="shared" si="74"/>
        <v>0.23106604294679867</v>
      </c>
      <c r="AX46">
        <f t="shared" si="74"/>
        <v>0.2566438441065737</v>
      </c>
      <c r="AY46">
        <f t="shared" si="74"/>
        <v>0.28861609555629247</v>
      </c>
      <c r="AZ46">
        <f t="shared" si="74"/>
        <v>0.32858140986844098</v>
      </c>
      <c r="BA46">
        <f t="shared" si="74"/>
        <v>0.37853805275862656</v>
      </c>
      <c r="BB46">
        <f t="shared" si="74"/>
        <v>0.44098385637135851</v>
      </c>
      <c r="BC46">
        <f t="shared" si="74"/>
        <v>0.51904111088727356</v>
      </c>
      <c r="BD46">
        <f t="shared" si="74"/>
        <v>0.61661267903216721</v>
      </c>
      <c r="BE46">
        <f t="shared" si="74"/>
        <v>0.12875483830769854</v>
      </c>
      <c r="BF46">
        <f t="shared" si="74"/>
        <v>0.15021104820627329</v>
      </c>
      <c r="BG46">
        <f t="shared" si="74"/>
        <v>0.15557510068091698</v>
      </c>
      <c r="BH46">
        <f t="shared" si="74"/>
        <v>0.16228016627422165</v>
      </c>
      <c r="BI46">
        <f t="shared" si="74"/>
        <v>0.17066149826585239</v>
      </c>
      <c r="BJ46">
        <f t="shared" si="74"/>
        <v>0.18113816325539084</v>
      </c>
      <c r="BK46">
        <f t="shared" si="74"/>
        <v>0.19423399449231393</v>
      </c>
      <c r="BL46">
        <f t="shared" si="74"/>
        <v>0.21060378353846776</v>
      </c>
      <c r="BM46">
        <f t="shared" si="74"/>
        <v>0.23106601984616004</v>
      </c>
      <c r="BN46">
        <f t="shared" si="74"/>
        <v>0.25664381523077545</v>
      </c>
      <c r="BO46">
        <f t="shared" si="74"/>
        <v>0.28861605946154473</v>
      </c>
      <c r="BP46">
        <f t="shared" si="74"/>
        <v>0.32858136475000616</v>
      </c>
      <c r="BQ46">
        <f t="shared" si="74"/>
        <v>0.378537996360583</v>
      </c>
      <c r="BR46">
        <f t="shared" si="74"/>
        <v>0.44098378587380421</v>
      </c>
      <c r="BS46">
        <f t="shared" si="74"/>
        <v>0.51904102276533071</v>
      </c>
      <c r="BT46">
        <f t="shared" si="74"/>
        <v>0.61661256887973859</v>
      </c>
    </row>
    <row r="47" spans="2:72">
      <c r="W47">
        <f t="shared" si="68"/>
        <v>5.8484876803247143</v>
      </c>
      <c r="X47">
        <f t="shared" si="58"/>
        <v>5.8484876803247143</v>
      </c>
      <c r="Y47">
        <f t="shared" si="72"/>
        <v>5.8484874911844829</v>
      </c>
      <c r="AA47">
        <f t="shared" si="69"/>
        <v>-1.8914023147686976E-7</v>
      </c>
      <c r="AB47">
        <f t="shared" si="54"/>
        <v>-1.8914023147686976E-7</v>
      </c>
      <c r="AC47">
        <v>4</v>
      </c>
      <c r="AN47">
        <f t="shared" si="70"/>
        <v>11.641532182693474</v>
      </c>
      <c r="AO47">
        <f t="shared" si="74"/>
        <v>0.14427688121795651</v>
      </c>
      <c r="AP47">
        <f t="shared" si="74"/>
        <v>0.17098437869745226</v>
      </c>
      <c r="AQ47">
        <f t="shared" si="74"/>
        <v>0.17766125306732619</v>
      </c>
      <c r="AR47">
        <f t="shared" si="74"/>
        <v>0.18600734602966859</v>
      </c>
      <c r="AS47">
        <f t="shared" si="74"/>
        <v>0.1964399622325966</v>
      </c>
      <c r="AT47">
        <f t="shared" si="74"/>
        <v>0.20948073248625659</v>
      </c>
      <c r="AU47">
        <f t="shared" si="74"/>
        <v>0.22578169530333167</v>
      </c>
      <c r="AV47">
        <f t="shared" si="74"/>
        <v>0.24615789882467548</v>
      </c>
      <c r="AW47">
        <f t="shared" si="74"/>
        <v>0.27162815322635525</v>
      </c>
      <c r="AX47">
        <f t="shared" si="74"/>
        <v>0.30346597122845487</v>
      </c>
      <c r="AY47">
        <f t="shared" si="74"/>
        <v>0.34326324373107947</v>
      </c>
      <c r="AZ47">
        <f t="shared" si="74"/>
        <v>0.39300983435936021</v>
      </c>
      <c r="BA47">
        <f t="shared" si="74"/>
        <v>0.45519307264471109</v>
      </c>
      <c r="BB47">
        <f t="shared" si="74"/>
        <v>0.53292212050139964</v>
      </c>
      <c r="BC47">
        <f t="shared" si="74"/>
        <v>0.63008343032226055</v>
      </c>
      <c r="BD47">
        <f t="shared" si="74"/>
        <v>0.75153506759833644</v>
      </c>
      <c r="BE47">
        <f t="shared" si="74"/>
        <v>0.14427688121795654</v>
      </c>
      <c r="BF47">
        <f t="shared" si="74"/>
        <v>0.17098437316781334</v>
      </c>
      <c r="BG47">
        <f t="shared" si="74"/>
        <v>0.17766124615527754</v>
      </c>
      <c r="BH47">
        <f t="shared" si="74"/>
        <v>0.18600733738960781</v>
      </c>
      <c r="BI47">
        <f t="shared" si="74"/>
        <v>0.19643995143252063</v>
      </c>
      <c r="BJ47">
        <f t="shared" si="74"/>
        <v>0.20948071898616163</v>
      </c>
      <c r="BK47">
        <f t="shared" si="74"/>
        <v>0.22578167842821295</v>
      </c>
      <c r="BL47">
        <f t="shared" si="74"/>
        <v>0.24615787773077705</v>
      </c>
      <c r="BM47">
        <f t="shared" si="74"/>
        <v>0.27162812685898213</v>
      </c>
      <c r="BN47">
        <f t="shared" si="74"/>
        <v>0.30346593826923857</v>
      </c>
      <c r="BO47">
        <f t="shared" si="74"/>
        <v>0.34326320253205911</v>
      </c>
      <c r="BP47">
        <f t="shared" si="74"/>
        <v>0.39300978286058469</v>
      </c>
      <c r="BQ47">
        <f t="shared" si="74"/>
        <v>0.45519300827124165</v>
      </c>
      <c r="BR47">
        <f t="shared" si="74"/>
        <v>0.53292204003456289</v>
      </c>
      <c r="BS47">
        <f t="shared" si="74"/>
        <v>0.63008332973871461</v>
      </c>
      <c r="BT47">
        <f t="shared" si="74"/>
        <v>0.75153494186890402</v>
      </c>
    </row>
    <row r="48" spans="2:72">
      <c r="W48">
        <f t="shared" si="68"/>
        <v>5.0774042826792689</v>
      </c>
      <c r="X48">
        <f t="shared" si="58"/>
        <v>5.0774042826792689</v>
      </c>
      <c r="Y48">
        <f t="shared" si="72"/>
        <v>5.0774041180481362</v>
      </c>
      <c r="AA48">
        <f t="shared" si="69"/>
        <v>-1.646311327263561E-7</v>
      </c>
      <c r="AB48">
        <f t="shared" si="54"/>
        <v>-1.646311327263561E-7</v>
      </c>
      <c r="AC48">
        <v>4</v>
      </c>
      <c r="AN48">
        <f t="shared" si="70"/>
        <v>14.551915228366843</v>
      </c>
      <c r="AO48">
        <f t="shared" si="74"/>
        <v>0.16367943485577896</v>
      </c>
      <c r="AP48">
        <f t="shared" si="74"/>
        <v>0.19695103575573211</v>
      </c>
      <c r="AQ48">
        <f t="shared" si="74"/>
        <v>0.20526893598072041</v>
      </c>
      <c r="AR48">
        <f t="shared" si="74"/>
        <v>0.21566631126195573</v>
      </c>
      <c r="AS48">
        <f t="shared" si="74"/>
        <v>0.22866303036349989</v>
      </c>
      <c r="AT48">
        <f t="shared" si="74"/>
        <v>0.24490892924043015</v>
      </c>
      <c r="AU48">
        <f t="shared" si="74"/>
        <v>0.26521630283659298</v>
      </c>
      <c r="AV48">
        <f t="shared" si="74"/>
        <v>0.29060051983179652</v>
      </c>
      <c r="AW48">
        <f t="shared" si="74"/>
        <v>0.32233079107580087</v>
      </c>
      <c r="AX48">
        <f t="shared" si="74"/>
        <v>0.36199363013080632</v>
      </c>
      <c r="AY48">
        <f t="shared" si="74"/>
        <v>0.41157217894956322</v>
      </c>
      <c r="AZ48">
        <f t="shared" si="74"/>
        <v>0.47354536497300925</v>
      </c>
      <c r="BA48">
        <f t="shared" si="74"/>
        <v>0.5510118475023168</v>
      </c>
      <c r="BB48">
        <f t="shared" si="74"/>
        <v>0.64784495066395131</v>
      </c>
      <c r="BC48">
        <f t="shared" si="74"/>
        <v>0.76888632961599424</v>
      </c>
      <c r="BD48">
        <f t="shared" si="74"/>
        <v>0.92018805330604792</v>
      </c>
      <c r="BE48">
        <f t="shared" si="74"/>
        <v>0.16367943485577896</v>
      </c>
      <c r="BF48">
        <f t="shared" si="74"/>
        <v>0.19695102936973835</v>
      </c>
      <c r="BG48">
        <f t="shared" si="74"/>
        <v>0.20526892799822818</v>
      </c>
      <c r="BH48">
        <f t="shared" si="74"/>
        <v>0.21566630128384048</v>
      </c>
      <c r="BI48">
        <f t="shared" si="74"/>
        <v>0.22866301789085591</v>
      </c>
      <c r="BJ48">
        <f t="shared" si="74"/>
        <v>0.24490891364962511</v>
      </c>
      <c r="BK48">
        <f t="shared" si="74"/>
        <v>0.26521628334808661</v>
      </c>
      <c r="BL48">
        <f t="shared" si="74"/>
        <v>0.29060049547116351</v>
      </c>
      <c r="BM48">
        <f t="shared" si="74"/>
        <v>0.32233076062500965</v>
      </c>
      <c r="BN48">
        <f t="shared" si="74"/>
        <v>0.3619935920673174</v>
      </c>
      <c r="BO48">
        <f t="shared" si="74"/>
        <v>0.41157213137020199</v>
      </c>
      <c r="BP48">
        <f t="shared" si="74"/>
        <v>0.47354530549880774</v>
      </c>
      <c r="BQ48">
        <f t="shared" si="74"/>
        <v>0.55101177315956473</v>
      </c>
      <c r="BR48">
        <f t="shared" si="74"/>
        <v>0.64784485773551126</v>
      </c>
      <c r="BS48">
        <f t="shared" si="74"/>
        <v>0.76888621345544439</v>
      </c>
      <c r="BT48">
        <f t="shared" si="74"/>
        <v>0.92018790810536066</v>
      </c>
    </row>
    <row r="49" spans="23:72">
      <c r="W49">
        <f t="shared" si="68"/>
        <v>4.3590202476362858</v>
      </c>
      <c r="X49">
        <f t="shared" si="58"/>
        <v>4.3590202476362858</v>
      </c>
      <c r="Y49">
        <f t="shared" si="72"/>
        <v>4.3590201059560956</v>
      </c>
      <c r="AA49">
        <f t="shared" si="69"/>
        <v>-1.4168019024651812E-7</v>
      </c>
      <c r="AB49">
        <f t="shared" si="54"/>
        <v>-1.4168019024651812E-7</v>
      </c>
      <c r="AC49">
        <v>4</v>
      </c>
      <c r="AN49">
        <f t="shared" si="70"/>
        <v>18.189894035458554</v>
      </c>
      <c r="AO49">
        <f t="shared" si="74"/>
        <v>0.18793262690305698</v>
      </c>
      <c r="AP49">
        <f t="shared" si="74"/>
        <v>0.22940935707858193</v>
      </c>
      <c r="AQ49">
        <f t="shared" si="74"/>
        <v>0.23977853962246315</v>
      </c>
      <c r="AR49">
        <f t="shared" si="74"/>
        <v>0.2527400178023147</v>
      </c>
      <c r="AS49">
        <f t="shared" si="74"/>
        <v>0.26894186552712906</v>
      </c>
      <c r="AT49">
        <f t="shared" si="74"/>
        <v>0.28919417518314711</v>
      </c>
      <c r="AU49">
        <f t="shared" si="74"/>
        <v>0.31450956225316967</v>
      </c>
      <c r="AV49">
        <f t="shared" si="74"/>
        <v>0.34615379609069785</v>
      </c>
      <c r="AW49">
        <f t="shared" si="74"/>
        <v>0.38570908838760798</v>
      </c>
      <c r="AX49">
        <f t="shared" si="74"/>
        <v>0.43515320375874578</v>
      </c>
      <c r="AY49">
        <f t="shared" si="74"/>
        <v>0.49695834797266791</v>
      </c>
      <c r="AZ49">
        <f t="shared" si="74"/>
        <v>0.57421477824007061</v>
      </c>
      <c r="BA49">
        <f t="shared" si="74"/>
        <v>0.6707853160743239</v>
      </c>
      <c r="BB49">
        <f t="shared" si="74"/>
        <v>0.79149848836714076</v>
      </c>
      <c r="BC49">
        <f t="shared" si="74"/>
        <v>0.94238995373316126</v>
      </c>
      <c r="BD49">
        <f t="shared" si="74"/>
        <v>1.1310042854406874</v>
      </c>
      <c r="BE49">
        <f t="shared" si="74"/>
        <v>0.18793262690305704</v>
      </c>
      <c r="BF49">
        <f t="shared" si="74"/>
        <v>0.2294093496221446</v>
      </c>
      <c r="BG49">
        <f t="shared" si="74"/>
        <v>0.23977853030191651</v>
      </c>
      <c r="BH49">
        <f t="shared" si="74"/>
        <v>0.25274000615163134</v>
      </c>
      <c r="BI49">
        <f t="shared" si="74"/>
        <v>0.26894185096377499</v>
      </c>
      <c r="BJ49">
        <f t="shared" si="74"/>
        <v>0.2891941569789544</v>
      </c>
      <c r="BK49">
        <f t="shared" si="74"/>
        <v>0.31450953949792881</v>
      </c>
      <c r="BL49">
        <f t="shared" si="74"/>
        <v>0.34615376764664668</v>
      </c>
      <c r="BM49">
        <f t="shared" si="74"/>
        <v>0.38570905283254409</v>
      </c>
      <c r="BN49">
        <f t="shared" si="74"/>
        <v>0.43515315931491588</v>
      </c>
      <c r="BO49">
        <f t="shared" si="74"/>
        <v>0.4969582924178807</v>
      </c>
      <c r="BP49">
        <f t="shared" si="74"/>
        <v>0.57421470879658654</v>
      </c>
      <c r="BQ49">
        <f t="shared" si="74"/>
        <v>0.67078522926996875</v>
      </c>
      <c r="BR49">
        <f t="shared" si="74"/>
        <v>0.79149837986169691</v>
      </c>
      <c r="BS49">
        <f t="shared" si="74"/>
        <v>0.94238981810135658</v>
      </c>
      <c r="BT49">
        <f t="shared" si="74"/>
        <v>1.1310041159009314</v>
      </c>
    </row>
    <row r="50" spans="23:72">
      <c r="W50">
        <f t="shared" si="68"/>
        <v>3.7039472047919153</v>
      </c>
      <c r="X50">
        <f t="shared" si="58"/>
        <v>3.7039472047919153</v>
      </c>
      <c r="Y50">
        <f>AP34</f>
        <v>3.7039470841383095</v>
      </c>
      <c r="AA50">
        <f t="shared" si="69"/>
        <v>-1.2065360577295792E-7</v>
      </c>
      <c r="AB50">
        <f t="shared" si="54"/>
        <v>-1.2065360577295792E-7</v>
      </c>
      <c r="AC50">
        <v>4</v>
      </c>
      <c r="AN50">
        <f t="shared" si="70"/>
        <v>22.737367544323188</v>
      </c>
      <c r="AO50">
        <f t="shared" si="74"/>
        <v>0.21824911696215457</v>
      </c>
      <c r="AP50">
        <f t="shared" si="74"/>
        <v>0.26998225873214415</v>
      </c>
      <c r="AQ50">
        <f t="shared" si="74"/>
        <v>0.28291554417464154</v>
      </c>
      <c r="AR50">
        <f t="shared" si="74"/>
        <v>0.29908215097776331</v>
      </c>
      <c r="AS50">
        <f t="shared" si="74"/>
        <v>0.31929040948166548</v>
      </c>
      <c r="AT50">
        <f t="shared" si="74"/>
        <v>0.34455073261154318</v>
      </c>
      <c r="AU50">
        <f t="shared" si="74"/>
        <v>0.37612613652389038</v>
      </c>
      <c r="AV50">
        <f t="shared" si="74"/>
        <v>0.41559539141432439</v>
      </c>
      <c r="AW50">
        <f t="shared" si="74"/>
        <v>0.46493196002736675</v>
      </c>
      <c r="AX50">
        <f t="shared" si="74"/>
        <v>0.52660267079366985</v>
      </c>
      <c r="AY50">
        <f t="shared" si="74"/>
        <v>0.60369105925154865</v>
      </c>
      <c r="AZ50">
        <f t="shared" si="74"/>
        <v>0.70005154482389709</v>
      </c>
      <c r="BA50">
        <f t="shared" si="74"/>
        <v>0.82050215178933272</v>
      </c>
      <c r="BB50">
        <f t="shared" si="74"/>
        <v>0.97106541049612727</v>
      </c>
      <c r="BC50">
        <f t="shared" si="74"/>
        <v>1.15926948387962</v>
      </c>
      <c r="BD50">
        <f t="shared" si="74"/>
        <v>1.3945245756089866</v>
      </c>
      <c r="BE50">
        <f t="shared" si="74"/>
        <v>0.21824911696215457</v>
      </c>
      <c r="BF50">
        <f t="shared" si="74"/>
        <v>0.26998224993765246</v>
      </c>
      <c r="BG50">
        <f t="shared" si="74"/>
        <v>0.2829155331815269</v>
      </c>
      <c r="BH50">
        <f t="shared" si="74"/>
        <v>0.29908213723637</v>
      </c>
      <c r="BI50">
        <f t="shared" si="74"/>
        <v>0.31929039230492384</v>
      </c>
      <c r="BJ50">
        <f t="shared" si="74"/>
        <v>0.34455071114061608</v>
      </c>
      <c r="BK50">
        <f t="shared" si="74"/>
        <v>0.37612610968523152</v>
      </c>
      <c r="BL50">
        <f t="shared" si="74"/>
        <v>0.41559535786600066</v>
      </c>
      <c r="BM50">
        <f t="shared" si="74"/>
        <v>0.46493191809196216</v>
      </c>
      <c r="BN50">
        <f t="shared" si="74"/>
        <v>0.52660261837441413</v>
      </c>
      <c r="BO50">
        <f t="shared" si="74"/>
        <v>0.60369099372747903</v>
      </c>
      <c r="BP50">
        <f t="shared" si="74"/>
        <v>0.70005146291881004</v>
      </c>
      <c r="BQ50">
        <f t="shared" si="74"/>
        <v>0.82050204940797378</v>
      </c>
      <c r="BR50">
        <f t="shared" si="74"/>
        <v>0.97106528251942859</v>
      </c>
      <c r="BS50">
        <f t="shared" si="74"/>
        <v>1.159269323908747</v>
      </c>
      <c r="BT50">
        <f t="shared" si="74"/>
        <v>1.3945243756453951</v>
      </c>
    </row>
    <row r="51" spans="23:72">
      <c r="W51">
        <f>E4*E20</f>
        <v>13.035014676702176</v>
      </c>
      <c r="X51">
        <f t="shared" si="58"/>
        <v>13.035014676702176</v>
      </c>
      <c r="Y51">
        <f>AQ20</f>
        <v>13.035014167294271</v>
      </c>
      <c r="AA51">
        <f t="shared" ref="AA51:AA65" si="75">Z4-E4</f>
        <v>-5.0940790430331617E-7</v>
      </c>
      <c r="AB51">
        <f t="shared" si="54"/>
        <v>-5.0940790430331617E-7</v>
      </c>
      <c r="AC51">
        <v>4</v>
      </c>
    </row>
    <row r="52" spans="23:72">
      <c r="W52">
        <f t="shared" ref="W52:W65" si="76">E5*E21</f>
        <v>12.644154768302091</v>
      </c>
      <c r="X52">
        <f t="shared" si="58"/>
        <v>12.644154768302091</v>
      </c>
      <c r="Y52">
        <f t="shared" ref="Y52:Y65" si="77">AQ21</f>
        <v>12.644154274285214</v>
      </c>
      <c r="AA52">
        <f t="shared" si="75"/>
        <v>-4.9401687718386711E-7</v>
      </c>
      <c r="AB52">
        <f t="shared" si="54"/>
        <v>-4.9401687718386711E-7</v>
      </c>
      <c r="AC52">
        <v>4</v>
      </c>
      <c r="AO52">
        <f t="shared" ref="AO52:AO66" si="78">C4*C20</f>
        <v>13.636363636363635</v>
      </c>
      <c r="AP52">
        <f t="shared" ref="AP52:AP66" si="79">D4*D20</f>
        <v>13.151003698459908</v>
      </c>
      <c r="AQ52">
        <f t="shared" ref="AQ52:AQ66" si="80">E4*E20</f>
        <v>13.035014676702176</v>
      </c>
      <c r="AR52">
        <f t="shared" ref="AR52:AR66" si="81">F4*F20</f>
        <v>12.892874207685152</v>
      </c>
      <c r="AS52">
        <f t="shared" ref="AS52:AS66" si="82">G4*G20</f>
        <v>12.719499297808412</v>
      </c>
      <c r="AT52">
        <f t="shared" ref="AT52:AT66" si="83">H4*H20</f>
        <v>12.509229414667967</v>
      </c>
      <c r="AU52">
        <f t="shared" ref="AU52:AU66" si="84">I4*I20</f>
        <v>12.255970479300588</v>
      </c>
      <c r="AV52">
        <f t="shared" ref="AV52:AV66" si="85">J4*J20</f>
        <v>11.953461738212136</v>
      </c>
      <c r="AW52">
        <f t="shared" ref="AW52:AW66" si="86">K4*K20</f>
        <v>11.595697351680682</v>
      </c>
      <c r="AX52">
        <f t="shared" ref="AX52:AX66" si="87">L4*L20</f>
        <v>11.177521511283448</v>
      </c>
      <c r="AY52">
        <f t="shared" ref="AY52:AY66" si="88">M4*M20</f>
        <v>10.695386613544416</v>
      </c>
      <c r="AZ52">
        <f t="shared" ref="AZ52:AZ66" si="89">N4*N20</f>
        <v>10.148215995670094</v>
      </c>
      <c r="BA52">
        <f t="shared" ref="BA52:BA66" si="90">O4*O20</f>
        <v>9.5382508315398162</v>
      </c>
      <c r="BB52">
        <f t="shared" ref="BB52:BB66" si="91">P4*P20</f>
        <v>8.8717015468607823</v>
      </c>
      <c r="BC52">
        <f t="shared" ref="BC52:BC66" si="92">Q4*Q20</f>
        <v>8.1589958158995817</v>
      </c>
      <c r="BD52">
        <f t="shared" ref="BD52:BD66" si="93">R4*R20</f>
        <v>7.414448669201521</v>
      </c>
    </row>
    <row r="53" spans="23:72">
      <c r="W53">
        <f t="shared" si="76"/>
        <v>12.187351754593738</v>
      </c>
      <c r="X53">
        <f t="shared" si="58"/>
        <v>12.187351754593738</v>
      </c>
      <c r="Y53">
        <f t="shared" si="77"/>
        <v>12.187351278555443</v>
      </c>
      <c r="AA53">
        <f t="shared" si="75"/>
        <v>-4.7603829500530992E-7</v>
      </c>
      <c r="AB53">
        <f t="shared" si="54"/>
        <v>-4.7603829500530992E-7</v>
      </c>
      <c r="AC53">
        <v>4</v>
      </c>
      <c r="AO53">
        <f t="shared" si="78"/>
        <v>13.333333333333332</v>
      </c>
      <c r="AP53">
        <f t="shared" si="79"/>
        <v>12.776231340023458</v>
      </c>
      <c r="AQ53">
        <f t="shared" si="80"/>
        <v>12.644154768302091</v>
      </c>
      <c r="AR53">
        <f t="shared" si="81"/>
        <v>12.482850154113734</v>
      </c>
      <c r="AS53">
        <f t="shared" si="82"/>
        <v>12.286916113876226</v>
      </c>
      <c r="AT53">
        <f t="shared" si="83"/>
        <v>12.050481770855404</v>
      </c>
      <c r="AU53">
        <f t="shared" si="84"/>
        <v>11.767434183444381</v>
      </c>
      <c r="AV53">
        <f t="shared" si="85"/>
        <v>11.431789870204465</v>
      </c>
      <c r="AW53">
        <f t="shared" si="86"/>
        <v>11.038233360978353</v>
      </c>
      <c r="AX53">
        <f t="shared" si="87"/>
        <v>10.582821486579244</v>
      </c>
      <c r="AY53">
        <f t="shared" si="88"/>
        <v>10.063809714518101</v>
      </c>
      <c r="AZ53">
        <f t="shared" si="89"/>
        <v>9.4824987113527381</v>
      </c>
      <c r="BA53">
        <f t="shared" si="90"/>
        <v>8.8439385006122713</v>
      </c>
      <c r="BB53">
        <f t="shared" si="91"/>
        <v>8.1572892700271904</v>
      </c>
      <c r="BC53">
        <f t="shared" si="92"/>
        <v>7.4356530028598655</v>
      </c>
      <c r="BD53">
        <f t="shared" si="93"/>
        <v>6.6952789699570818</v>
      </c>
    </row>
    <row r="54" spans="23:72">
      <c r="W54">
        <f t="shared" si="76"/>
        <v>11.660757711501745</v>
      </c>
      <c r="X54">
        <f t="shared" si="58"/>
        <v>11.660757711501745</v>
      </c>
      <c r="Y54">
        <f t="shared" si="77"/>
        <v>11.660757256176645</v>
      </c>
      <c r="AA54">
        <f t="shared" si="75"/>
        <v>-4.5532510029033801E-7</v>
      </c>
      <c r="AB54">
        <f t="shared" si="54"/>
        <v>-4.5532510029033801E-7</v>
      </c>
      <c r="AC54">
        <v>4</v>
      </c>
      <c r="AO54">
        <f t="shared" si="78"/>
        <v>12.972972972972974</v>
      </c>
      <c r="AP54">
        <f t="shared" si="79"/>
        <v>12.336770530306541</v>
      </c>
      <c r="AQ54">
        <f t="shared" si="80"/>
        <v>12.187351754593738</v>
      </c>
      <c r="AR54">
        <f t="shared" si="81"/>
        <v>12.00559218454309</v>
      </c>
      <c r="AS54">
        <f t="shared" si="82"/>
        <v>11.785877106295818</v>
      </c>
      <c r="AT54">
        <f t="shared" si="83"/>
        <v>11.522289449694545</v>
      </c>
      <c r="AU54">
        <f t="shared" si="84"/>
        <v>11.20893383600284</v>
      </c>
      <c r="AV54">
        <f t="shared" si="85"/>
        <v>10.840419161273189</v>
      </c>
      <c r="AW54">
        <f t="shared" si="86"/>
        <v>10.412505891609422</v>
      </c>
      <c r="AX54">
        <f t="shared" si="87"/>
        <v>9.9228874605132678</v>
      </c>
      <c r="AY54">
        <f t="shared" si="88"/>
        <v>9.3720216796489169</v>
      </c>
      <c r="AZ54">
        <f t="shared" si="89"/>
        <v>8.7638676970578118</v>
      </c>
      <c r="BA54">
        <f t="shared" si="90"/>
        <v>8.1063385331684348</v>
      </c>
      <c r="BB54">
        <f t="shared" si="91"/>
        <v>7.4112784455318552</v>
      </c>
      <c r="BC54">
        <f t="shared" si="92"/>
        <v>6.6938425230637204</v>
      </c>
      <c r="BD54">
        <f t="shared" si="93"/>
        <v>5.9712918660287091</v>
      </c>
    </row>
    <row r="55" spans="23:72">
      <c r="W55">
        <f t="shared" si="76"/>
        <v>11.063229348725608</v>
      </c>
      <c r="X55">
        <f t="shared" si="58"/>
        <v>11.063229348725608</v>
      </c>
      <c r="Y55">
        <f t="shared" si="77"/>
        <v>11.063228916888054</v>
      </c>
      <c r="AA55">
        <f t="shared" si="75"/>
        <v>-4.3183755416009717E-7</v>
      </c>
      <c r="AB55">
        <f t="shared" si="54"/>
        <v>-4.3183755416009717E-7</v>
      </c>
      <c r="AC55">
        <v>4</v>
      </c>
      <c r="AO55">
        <f t="shared" si="78"/>
        <v>12.549019607843137</v>
      </c>
      <c r="AP55">
        <f t="shared" si="79"/>
        <v>11.828205764190246</v>
      </c>
      <c r="AQ55">
        <f t="shared" si="80"/>
        <v>11.660757711501745</v>
      </c>
      <c r="AR55">
        <f t="shared" si="81"/>
        <v>11.457998770285137</v>
      </c>
      <c r="AS55">
        <f t="shared" si="82"/>
        <v>11.214254912798777</v>
      </c>
      <c r="AT55">
        <f t="shared" si="83"/>
        <v>10.923780497270378</v>
      </c>
      <c r="AU55">
        <f t="shared" si="84"/>
        <v>10.581184898748486</v>
      </c>
      <c r="AV55">
        <f t="shared" si="85"/>
        <v>10.182019620425985</v>
      </c>
      <c r="AW55">
        <f t="shared" si="86"/>
        <v>9.7235068955545625</v>
      </c>
      <c r="AX55">
        <f t="shared" si="87"/>
        <v>9.2053426581408822</v>
      </c>
      <c r="AY55">
        <f t="shared" si="88"/>
        <v>8.6304485100249835</v>
      </c>
      <c r="AZ55">
        <f t="shared" si="89"/>
        <v>8.0054971080141684</v>
      </c>
      <c r="BA55">
        <f t="shared" si="90"/>
        <v>7.3410210136726519</v>
      </c>
      <c r="BB55">
        <f t="shared" si="91"/>
        <v>6.6509630040182905</v>
      </c>
      <c r="BC55">
        <f t="shared" si="92"/>
        <v>5.9516429014259149</v>
      </c>
      <c r="BD55">
        <f t="shared" si="93"/>
        <v>5.2602739726027412</v>
      </c>
    </row>
    <row r="56" spans="23:72">
      <c r="W56">
        <f t="shared" si="76"/>
        <v>10.397250734546587</v>
      </c>
      <c r="X56">
        <f t="shared" si="58"/>
        <v>10.397250734546587</v>
      </c>
      <c r="Y56">
        <f t="shared" si="77"/>
        <v>10.397250328867425</v>
      </c>
      <c r="AA56">
        <f t="shared" si="75"/>
        <v>-4.0567916137490556E-7</v>
      </c>
      <c r="AB56">
        <f t="shared" si="54"/>
        <v>-4.0567916137490556E-7</v>
      </c>
      <c r="AC56">
        <v>4</v>
      </c>
      <c r="AO56">
        <f t="shared" si="78"/>
        <v>12.05651491365777</v>
      </c>
      <c r="AP56">
        <f t="shared" si="79"/>
        <v>11.248573889001689</v>
      </c>
      <c r="AQ56">
        <f t="shared" si="80"/>
        <v>11.063229348725608</v>
      </c>
      <c r="AR56">
        <f t="shared" si="81"/>
        <v>10.839964574182137</v>
      </c>
      <c r="AS56">
        <f t="shared" si="82"/>
        <v>10.573243974598155</v>
      </c>
      <c r="AT56">
        <f t="shared" si="83"/>
        <v>10.257750176315156</v>
      </c>
      <c r="AU56">
        <f t="shared" si="84"/>
        <v>9.8889077160788315</v>
      </c>
      <c r="AV56">
        <f t="shared" si="85"/>
        <v>9.4635513393652708</v>
      </c>
      <c r="AW56">
        <f t="shared" si="86"/>
        <v>8.9806879872720522</v>
      </c>
      <c r="AX56">
        <f t="shared" si="87"/>
        <v>8.4422469323783424</v>
      </c>
      <c r="AY56">
        <f t="shared" si="88"/>
        <v>7.8536599351655196</v>
      </c>
      <c r="AZ56">
        <f t="shared" si="89"/>
        <v>7.2240876087332273</v>
      </c>
      <c r="BA56">
        <f t="shared" si="90"/>
        <v>6.5661367282224452</v>
      </c>
      <c r="BB56">
        <f t="shared" si="91"/>
        <v>5.8950093172322759</v>
      </c>
      <c r="BC56">
        <f t="shared" si="92"/>
        <v>5.2271703961215064</v>
      </c>
      <c r="BD56">
        <f t="shared" si="93"/>
        <v>4.5787663379958738</v>
      </c>
    </row>
    <row r="57" spans="23:72">
      <c r="W57">
        <f t="shared" si="76"/>
        <v>9.6696406409349063</v>
      </c>
      <c r="X57">
        <f t="shared" si="58"/>
        <v>9.6696406409349063</v>
      </c>
      <c r="Y57">
        <f t="shared" si="77"/>
        <v>9.6696402638110541</v>
      </c>
      <c r="AA57">
        <f t="shared" si="75"/>
        <v>-3.7712385214661026E-7</v>
      </c>
      <c r="AB57">
        <f t="shared" si="54"/>
        <v>-3.7712385214661026E-7</v>
      </c>
      <c r="AC57">
        <v>4</v>
      </c>
      <c r="AO57">
        <f t="shared" si="78"/>
        <v>11.49270482603816</v>
      </c>
      <c r="AP57">
        <f t="shared" si="79"/>
        <v>10.599310355349697</v>
      </c>
      <c r="AQ57">
        <f t="shared" si="80"/>
        <v>10.397250734546587</v>
      </c>
      <c r="AR57">
        <f t="shared" si="81"/>
        <v>10.155257688662546</v>
      </c>
      <c r="AS57">
        <f t="shared" si="82"/>
        <v>9.8681594424860446</v>
      </c>
      <c r="AT57">
        <f t="shared" si="83"/>
        <v>9.5313351955948722</v>
      </c>
      <c r="AU57">
        <f t="shared" si="84"/>
        <v>9.1413160496776271</v>
      </c>
      <c r="AV57">
        <f t="shared" si="85"/>
        <v>8.6964939106610863</v>
      </c>
      <c r="AW57">
        <f t="shared" si="86"/>
        <v>8.1978531058174369</v>
      </c>
      <c r="AX57">
        <f t="shared" si="87"/>
        <v>7.6495867400866979</v>
      </c>
      <c r="AY57">
        <f t="shared" si="88"/>
        <v>7.0594252975037257</v>
      </c>
      <c r="AZ57">
        <f t="shared" si="89"/>
        <v>6.4385153639975714</v>
      </c>
      <c r="BA57">
        <f t="shared" si="90"/>
        <v>5.800759932087419</v>
      </c>
      <c r="BB57">
        <f t="shared" si="91"/>
        <v>5.1616612235887516</v>
      </c>
      <c r="BC57">
        <f t="shared" si="92"/>
        <v>4.5368516957528371</v>
      </c>
      <c r="BD57">
        <f t="shared" si="93"/>
        <v>3.9405989442005049</v>
      </c>
    </row>
    <row r="58" spans="23:72">
      <c r="W58">
        <f t="shared" si="76"/>
        <v>8.8918176785649443</v>
      </c>
      <c r="X58">
        <f t="shared" si="58"/>
        <v>8.8918176785649443</v>
      </c>
      <c r="Y58">
        <f t="shared" si="77"/>
        <v>8.8918173319394853</v>
      </c>
      <c r="AA58">
        <f t="shared" si="75"/>
        <v>-3.4662545900232544E-7</v>
      </c>
      <c r="AB58">
        <f t="shared" si="54"/>
        <v>-3.4662545900232544E-7</v>
      </c>
      <c r="AC58">
        <v>4</v>
      </c>
      <c r="AO58">
        <f t="shared" si="78"/>
        <v>10.858001237076964</v>
      </c>
      <c r="AP58">
        <f t="shared" si="79"/>
        <v>9.886037322978007</v>
      </c>
      <c r="AQ58">
        <f t="shared" si="80"/>
        <v>9.6696406409349063</v>
      </c>
      <c r="AR58">
        <f t="shared" si="81"/>
        <v>9.4121120488597505</v>
      </c>
      <c r="AS58">
        <f t="shared" si="82"/>
        <v>9.1088698555354597</v>
      </c>
      <c r="AT58">
        <f t="shared" si="83"/>
        <v>8.7562313119101525</v>
      </c>
      <c r="AU58">
        <f t="shared" si="84"/>
        <v>8.3520569670350575</v>
      </c>
      <c r="AV58">
        <f t="shared" si="85"/>
        <v>7.8964469614572561</v>
      </c>
      <c r="AW58">
        <f t="shared" si="86"/>
        <v>7.3923736234313449</v>
      </c>
      <c r="AX58">
        <f t="shared" si="87"/>
        <v>6.8460941470440178</v>
      </c>
      <c r="AY58">
        <f t="shared" si="88"/>
        <v>6.2671812271869252</v>
      </c>
      <c r="AZ58">
        <f t="shared" si="89"/>
        <v>5.6680598508742763</v>
      </c>
      <c r="BA58">
        <f t="shared" si="90"/>
        <v>5.0630470815963244</v>
      </c>
      <c r="BB58">
        <f t="shared" si="91"/>
        <v>4.4670296501106419</v>
      </c>
      <c r="BC58">
        <f t="shared" si="92"/>
        <v>3.8940277630840603</v>
      </c>
      <c r="BD58">
        <f t="shared" si="93"/>
        <v>3.3559311351771521</v>
      </c>
    </row>
    <row r="59" spans="23:72">
      <c r="W59">
        <f t="shared" si="76"/>
        <v>8.0794336827727378</v>
      </c>
      <c r="X59">
        <f t="shared" si="58"/>
        <v>8.0794336827727378</v>
      </c>
      <c r="Y59">
        <f t="shared" si="77"/>
        <v>8.079433367970422</v>
      </c>
      <c r="AA59">
        <f t="shared" si="75"/>
        <v>-3.1480231577063478E-7</v>
      </c>
      <c r="AB59">
        <f t="shared" si="54"/>
        <v>-3.1480231577063478E-7</v>
      </c>
      <c r="AC59">
        <v>4</v>
      </c>
      <c r="AO59">
        <f t="shared" si="78"/>
        <v>10.156840865414422</v>
      </c>
      <c r="AP59">
        <f t="shared" si="79"/>
        <v>9.1189691636585888</v>
      </c>
      <c r="AQ59">
        <f t="shared" si="80"/>
        <v>8.8918176785649443</v>
      </c>
      <c r="AR59">
        <f t="shared" si="81"/>
        <v>8.6233117175415082</v>
      </c>
      <c r="AS59">
        <f t="shared" si="82"/>
        <v>8.3096537503699466</v>
      </c>
      <c r="AT59">
        <f t="shared" si="83"/>
        <v>7.9482729910739627</v>
      </c>
      <c r="AU59">
        <f t="shared" si="84"/>
        <v>7.5384698226338784</v>
      </c>
      <c r="AV59">
        <f t="shared" si="85"/>
        <v>7.0820430486029329</v>
      </c>
      <c r="AW59">
        <f t="shared" si="86"/>
        <v>6.583764476848688</v>
      </c>
      <c r="AX59">
        <f t="shared" si="87"/>
        <v>6.0515459405667018</v>
      </c>
      <c r="AY59">
        <f t="shared" si="88"/>
        <v>5.4961713723343371</v>
      </c>
      <c r="AZ59">
        <f t="shared" si="89"/>
        <v>4.9305509076658902</v>
      </c>
      <c r="BA59">
        <f t="shared" si="90"/>
        <v>4.3685784851152292</v>
      </c>
      <c r="BB59">
        <f t="shared" si="91"/>
        <v>3.8237947395103271</v>
      </c>
      <c r="BC59">
        <f t="shared" si="92"/>
        <v>3.3081206073212761</v>
      </c>
      <c r="BD59">
        <f t="shared" si="93"/>
        <v>2.8309036415471769</v>
      </c>
    </row>
    <row r="60" spans="23:72">
      <c r="W60">
        <f t="shared" si="76"/>
        <v>7.2513064230263167</v>
      </c>
      <c r="X60">
        <f t="shared" si="58"/>
        <v>7.2513064230263167</v>
      </c>
      <c r="Y60">
        <f t="shared" si="77"/>
        <v>7.251306140631895</v>
      </c>
      <c r="AA60">
        <f t="shared" si="75"/>
        <v>-2.8239442162458772E-7</v>
      </c>
      <c r="AB60">
        <f t="shared" si="54"/>
        <v>-2.8239442162458772E-7</v>
      </c>
      <c r="AC60">
        <v>4</v>
      </c>
      <c r="AO60">
        <f t="shared" si="78"/>
        <v>9.3982227278593875</v>
      </c>
      <c r="AP60">
        <f t="shared" si="79"/>
        <v>8.3127274493154513</v>
      </c>
      <c r="AQ60">
        <f t="shared" si="80"/>
        <v>8.0794336827727378</v>
      </c>
      <c r="AR60">
        <f t="shared" si="81"/>
        <v>7.8056066816448073</v>
      </c>
      <c r="AS60">
        <f t="shared" si="82"/>
        <v>7.4883635114834046</v>
      </c>
      <c r="AT60">
        <f t="shared" si="83"/>
        <v>7.1263198557453595</v>
      </c>
      <c r="AU60">
        <f t="shared" si="84"/>
        <v>6.7201894080180384</v>
      </c>
      <c r="AV60">
        <f t="shared" si="85"/>
        <v>6.2732939991379313</v>
      </c>
      <c r="AW60">
        <f t="shared" si="86"/>
        <v>5.7918439407883566</v>
      </c>
      <c r="AX60">
        <f t="shared" si="87"/>
        <v>5.2848547810547517</v>
      </c>
      <c r="AY60">
        <f t="shared" si="88"/>
        <v>4.7636248061055166</v>
      </c>
      <c r="AZ60">
        <f t="shared" si="89"/>
        <v>4.2408022031891308</v>
      </c>
      <c r="BA60">
        <f t="shared" si="90"/>
        <v>3.7291895484723927</v>
      </c>
      <c r="BB60">
        <f t="shared" si="91"/>
        <v>3.2405173563126128</v>
      </c>
      <c r="BC60">
        <f t="shared" si="92"/>
        <v>2.7844286894864334</v>
      </c>
      <c r="BD60">
        <f t="shared" si="93"/>
        <v>2.3678483037889322</v>
      </c>
    </row>
    <row r="61" spans="23:72">
      <c r="W61">
        <f t="shared" si="76"/>
        <v>6.4277637978264286</v>
      </c>
      <c r="X61">
        <f t="shared" si="58"/>
        <v>6.4277637978264286</v>
      </c>
      <c r="Y61">
        <f t="shared" si="77"/>
        <v>6.4277635476284987</v>
      </c>
      <c r="AA61">
        <f t="shared" si="75"/>
        <v>-2.5019792992964085E-7</v>
      </c>
      <c r="AB61">
        <f t="shared" si="54"/>
        <v>-2.5019792992964085E-7</v>
      </c>
      <c r="AC61">
        <v>4</v>
      </c>
      <c r="AO61">
        <f t="shared" si="78"/>
        <v>8.595702542208933</v>
      </c>
      <c r="AP61">
        <f t="shared" si="79"/>
        <v>7.4854564185620935</v>
      </c>
      <c r="AQ61">
        <f t="shared" si="80"/>
        <v>7.2513064230263167</v>
      </c>
      <c r="AR61">
        <f t="shared" si="81"/>
        <v>6.9784435482879159</v>
      </c>
      <c r="AS61">
        <f t="shared" si="82"/>
        <v>6.6649455230198305</v>
      </c>
      <c r="AT61">
        <f t="shared" si="83"/>
        <v>6.3105768573238006</v>
      </c>
      <c r="AU61">
        <f t="shared" si="84"/>
        <v>5.9173051629300994</v>
      </c>
      <c r="AV61">
        <f t="shared" si="85"/>
        <v>5.4896640878191674</v>
      </c>
      <c r="AW61">
        <f t="shared" si="86"/>
        <v>5.0348326276743736</v>
      </c>
      <c r="AX61">
        <f t="shared" si="87"/>
        <v>4.5623327544620169</v>
      </c>
      <c r="AY61">
        <f t="shared" si="88"/>
        <v>4.0833269003064911</v>
      </c>
      <c r="AZ61">
        <f t="shared" si="89"/>
        <v>3.6096049098132332</v>
      </c>
      <c r="BA61">
        <f t="shared" si="90"/>
        <v>3.1524461137000053</v>
      </c>
      <c r="BB61">
        <f t="shared" si="91"/>
        <v>2.7215832633107166</v>
      </c>
      <c r="BC61">
        <f t="shared" si="92"/>
        <v>2.3244614525949689</v>
      </c>
      <c r="BD61">
        <f t="shared" si="93"/>
        <v>1.9658930511319654</v>
      </c>
    </row>
    <row r="62" spans="23:72">
      <c r="W62">
        <f t="shared" si="76"/>
        <v>5.6286895518338929</v>
      </c>
      <c r="X62">
        <f t="shared" si="58"/>
        <v>5.6286895518338929</v>
      </c>
      <c r="Y62">
        <f t="shared" si="77"/>
        <v>5.628689332845366</v>
      </c>
      <c r="AA62">
        <f t="shared" si="75"/>
        <v>-2.1898852686774717E-7</v>
      </c>
      <c r="AB62">
        <f t="shared" si="54"/>
        <v>-2.1898852686774717E-7</v>
      </c>
      <c r="AC62">
        <v>4</v>
      </c>
      <c r="AO62">
        <f t="shared" si="78"/>
        <v>7.7666984258113727</v>
      </c>
      <c r="AP62">
        <f t="shared" si="79"/>
        <v>6.6572999252809737</v>
      </c>
      <c r="AQ62">
        <f t="shared" si="80"/>
        <v>6.4277637978264286</v>
      </c>
      <c r="AR62">
        <f t="shared" si="81"/>
        <v>6.1621824956119173</v>
      </c>
      <c r="AS62">
        <f t="shared" si="82"/>
        <v>5.8595524483338588</v>
      </c>
      <c r="AT62">
        <f t="shared" si="83"/>
        <v>5.5206477863534316</v>
      </c>
      <c r="AU62">
        <f t="shared" si="84"/>
        <v>5.1484293602352453</v>
      </c>
      <c r="AV62">
        <f t="shared" si="85"/>
        <v>4.7482527768421852</v>
      </c>
      <c r="AW62">
        <f t="shared" si="86"/>
        <v>4.3277674522016847</v>
      </c>
      <c r="AX62">
        <f t="shared" si="87"/>
        <v>3.8964508032301297</v>
      </c>
      <c r="AY62">
        <f t="shared" si="88"/>
        <v>3.4648106618378951</v>
      </c>
      <c r="AZ62">
        <f t="shared" si="89"/>
        <v>3.0433862272159828</v>
      </c>
      <c r="BA62">
        <f t="shared" si="90"/>
        <v>2.6417427302263006</v>
      </c>
      <c r="BB62">
        <f t="shared" si="91"/>
        <v>2.2676570704714498</v>
      </c>
      <c r="BC62">
        <f t="shared" si="92"/>
        <v>1.9266299890367644</v>
      </c>
      <c r="BD62">
        <f t="shared" si="93"/>
        <v>1.6217638927094846</v>
      </c>
    </row>
    <row r="63" spans="23:72">
      <c r="W63">
        <f t="shared" si="76"/>
        <v>4.8716579257852004</v>
      </c>
      <c r="X63">
        <f t="shared" si="58"/>
        <v>4.8716579257852004</v>
      </c>
      <c r="Y63">
        <f t="shared" si="77"/>
        <v>4.8716577363363136</v>
      </c>
      <c r="AA63">
        <f t="shared" si="75"/>
        <v>-1.8944888680039185E-7</v>
      </c>
      <c r="AB63">
        <f t="shared" si="54"/>
        <v>-1.8944888680039185E-7</v>
      </c>
      <c r="AC63">
        <v>4</v>
      </c>
      <c r="AO63">
        <f t="shared" si="78"/>
        <v>6.9311173873333018</v>
      </c>
      <c r="AP63">
        <f t="shared" si="79"/>
        <v>5.8484876803247143</v>
      </c>
      <c r="AQ63">
        <f t="shared" si="80"/>
        <v>5.6286895518338929</v>
      </c>
      <c r="AR63">
        <f t="shared" si="81"/>
        <v>5.3761320065854017</v>
      </c>
      <c r="AS63">
        <f t="shared" si="82"/>
        <v>5.0906141683888135</v>
      </c>
      <c r="AT63">
        <f t="shared" si="83"/>
        <v>4.7737090307870309</v>
      </c>
      <c r="AU63">
        <f t="shared" si="84"/>
        <v>4.4290573396456923</v>
      </c>
      <c r="AV63">
        <f t="shared" si="85"/>
        <v>4.0624334643220328</v>
      </c>
      <c r="AW63">
        <f t="shared" si="86"/>
        <v>3.6815038691451782</v>
      </c>
      <c r="AX63">
        <f t="shared" si="87"/>
        <v>3.2952627425117749</v>
      </c>
      <c r="AY63">
        <f t="shared" si="88"/>
        <v>2.9132164258317346</v>
      </c>
      <c r="AZ63">
        <f t="shared" si="89"/>
        <v>2.5444659232687283</v>
      </c>
      <c r="BA63">
        <f t="shared" si="90"/>
        <v>2.1968702985967599</v>
      </c>
      <c r="BB63">
        <f t="shared" si="91"/>
        <v>1.8764470689467909</v>
      </c>
      <c r="BC63">
        <f t="shared" si="92"/>
        <v>1.5870916635973911</v>
      </c>
      <c r="BD63">
        <f t="shared" si="93"/>
        <v>1.3306101210852783</v>
      </c>
    </row>
    <row r="64" spans="23:72">
      <c r="W64">
        <f t="shared" si="76"/>
        <v>4.1705151780722511</v>
      </c>
      <c r="X64">
        <f t="shared" si="58"/>
        <v>4.1705151780722511</v>
      </c>
      <c r="Y64">
        <f t="shared" si="77"/>
        <v>4.1705150159581548</v>
      </c>
      <c r="AA64">
        <f t="shared" si="75"/>
        <v>-1.621140963692369E-7</v>
      </c>
      <c r="AB64">
        <f t="shared" si="54"/>
        <v>-1.621140963692369E-7</v>
      </c>
      <c r="AC64">
        <v>4</v>
      </c>
      <c r="AO64">
        <f t="shared" si="78"/>
        <v>6.1095030104491679</v>
      </c>
      <c r="AP64">
        <f t="shared" si="79"/>
        <v>5.0774042826792689</v>
      </c>
      <c r="AQ64">
        <f t="shared" si="80"/>
        <v>4.8716579257852004</v>
      </c>
      <c r="AR64">
        <f t="shared" si="81"/>
        <v>4.636793017949941</v>
      </c>
      <c r="AS64">
        <f t="shared" si="82"/>
        <v>4.3732476253650869</v>
      </c>
      <c r="AT64">
        <f t="shared" si="83"/>
        <v>4.0831506909978517</v>
      </c>
      <c r="AU64">
        <f t="shared" si="84"/>
        <v>3.7705075547248232</v>
      </c>
      <c r="AV64">
        <f t="shared" si="85"/>
        <v>3.441150361353154</v>
      </c>
      <c r="AW64">
        <f t="shared" si="86"/>
        <v>3.1024032520537848</v>
      </c>
      <c r="AX64">
        <f t="shared" si="87"/>
        <v>2.762479839184659</v>
      </c>
      <c r="AY64">
        <f t="shared" si="88"/>
        <v>2.4297077566229026</v>
      </c>
      <c r="AZ64">
        <f t="shared" si="89"/>
        <v>2.1117303632577511</v>
      </c>
      <c r="BA64">
        <f t="shared" si="90"/>
        <v>1.8148432551012208</v>
      </c>
      <c r="BB64">
        <f t="shared" si="91"/>
        <v>1.5435794358164983</v>
      </c>
      <c r="BC64">
        <f t="shared" si="92"/>
        <v>1.3005825602021257</v>
      </c>
      <c r="BD64">
        <f t="shared" si="93"/>
        <v>1.0867345584435792</v>
      </c>
    </row>
    <row r="65" spans="23:74">
      <c r="W65">
        <f t="shared" si="76"/>
        <v>3.5346238813913788</v>
      </c>
      <c r="X65">
        <f t="shared" si="58"/>
        <v>3.5346238813913788</v>
      </c>
      <c r="Y65">
        <f t="shared" si="77"/>
        <v>3.5346237440481807</v>
      </c>
      <c r="AA65">
        <f t="shared" si="75"/>
        <v>-1.3734319814773244E-7</v>
      </c>
      <c r="AB65">
        <f t="shared" si="54"/>
        <v>-1.3734319814773244E-7</v>
      </c>
      <c r="AC65">
        <v>4</v>
      </c>
      <c r="AO65">
        <f t="shared" si="78"/>
        <v>5.321055829841824</v>
      </c>
      <c r="AP65">
        <f t="shared" si="79"/>
        <v>4.3590202476362858</v>
      </c>
      <c r="AQ65">
        <f t="shared" si="80"/>
        <v>4.1705151780722511</v>
      </c>
      <c r="AR65">
        <f t="shared" si="81"/>
        <v>3.9566351810565759</v>
      </c>
      <c r="AS65">
        <f t="shared" si="82"/>
        <v>3.7182758890682828</v>
      </c>
      <c r="AT65">
        <f t="shared" si="83"/>
        <v>3.4578845245229943</v>
      </c>
      <c r="AU65">
        <f t="shared" si="84"/>
        <v>3.1795537953995363</v>
      </c>
      <c r="AV65">
        <f t="shared" si="85"/>
        <v>2.8888895440849245</v>
      </c>
      <c r="AW65">
        <f t="shared" si="86"/>
        <v>2.5926277660746293</v>
      </c>
      <c r="AX65">
        <f t="shared" si="87"/>
        <v>2.2980414564250244</v>
      </c>
      <c r="AY65">
        <f t="shared" si="88"/>
        <v>2.0122412992338665</v>
      </c>
      <c r="AZ65">
        <f t="shared" si="89"/>
        <v>1.7415088549294657</v>
      </c>
      <c r="BA65">
        <f t="shared" si="90"/>
        <v>1.4907901312739451</v>
      </c>
      <c r="BB65">
        <f t="shared" si="91"/>
        <v>1.2634264648459999</v>
      </c>
      <c r="BC65">
        <f t="shared" si="92"/>
        <v>1.0611320079993132</v>
      </c>
      <c r="BD65">
        <f t="shared" si="93"/>
        <v>0.88417008032143485</v>
      </c>
    </row>
    <row r="66" spans="23:74">
      <c r="W66">
        <f>F4*F20</f>
        <v>12.892874207685152</v>
      </c>
      <c r="X66">
        <f t="shared" si="58"/>
        <v>12.892874207685152</v>
      </c>
      <c r="Y66">
        <f>AR20</f>
        <v>12.892873584736677</v>
      </c>
      <c r="AA66">
        <f t="shared" ref="AA66:AA80" si="94">AA4-F4</f>
        <v>-6.2294847502641915E-7</v>
      </c>
      <c r="AB66">
        <f t="shared" si="54"/>
        <v>-6.2294847502641915E-7</v>
      </c>
      <c r="AC66">
        <v>4</v>
      </c>
      <c r="AO66">
        <f t="shared" si="78"/>
        <v>4.5819200275316794</v>
      </c>
      <c r="AP66">
        <f t="shared" si="79"/>
        <v>3.7039472047919153</v>
      </c>
      <c r="AQ66">
        <f t="shared" si="80"/>
        <v>3.5346238813913788</v>
      </c>
      <c r="AR66">
        <f t="shared" si="81"/>
        <v>3.3435631069122729</v>
      </c>
      <c r="AS66">
        <f t="shared" si="82"/>
        <v>3.1319451637147768</v>
      </c>
      <c r="AT66">
        <f t="shared" si="83"/>
        <v>2.9023303904657611</v>
      </c>
      <c r="AU66">
        <f t="shared" si="84"/>
        <v>2.6586827509445423</v>
      </c>
      <c r="AV66">
        <f t="shared" si="85"/>
        <v>2.4061866454303069</v>
      </c>
      <c r="AW66">
        <f t="shared" si="86"/>
        <v>2.1508525465489829</v>
      </c>
      <c r="AX66">
        <f t="shared" si="87"/>
        <v>1.8989651116565482</v>
      </c>
      <c r="AY66">
        <f t="shared" si="88"/>
        <v>1.6564765921477778</v>
      </c>
      <c r="AZ66">
        <f t="shared" si="89"/>
        <v>1.4284664099273185</v>
      </c>
      <c r="BA66">
        <f t="shared" si="90"/>
        <v>1.2187659990874384</v>
      </c>
      <c r="BB66">
        <f t="shared" si="91"/>
        <v>1.0297968818383665</v>
      </c>
      <c r="BC66">
        <f t="shared" si="92"/>
        <v>0.86261231913587311</v>
      </c>
      <c r="BD66">
        <f t="shared" si="93"/>
        <v>0.71709036963745676</v>
      </c>
    </row>
    <row r="67" spans="23:74" ht="15" thickBot="1">
      <c r="W67">
        <f t="shared" ref="W67:W80" si="95">F5*F21</f>
        <v>12.482850154113734</v>
      </c>
      <c r="X67">
        <f t="shared" si="58"/>
        <v>12.482850154113734</v>
      </c>
      <c r="Y67">
        <f t="shared" ref="Y67:Y80" si="96">AR21</f>
        <v>12.482849552247886</v>
      </c>
      <c r="AA67">
        <f t="shared" si="94"/>
        <v>-6.0186584782684349E-7</v>
      </c>
      <c r="AB67">
        <f t="shared" si="54"/>
        <v>-6.0186584782684349E-7</v>
      </c>
      <c r="AC67">
        <v>4</v>
      </c>
    </row>
    <row r="68" spans="23:74" ht="15" thickBot="1">
      <c r="W68">
        <f t="shared" si="95"/>
        <v>12.00559218454309</v>
      </c>
      <c r="X68">
        <f t="shared" si="58"/>
        <v>12.00559218454309</v>
      </c>
      <c r="Y68">
        <f t="shared" si="96"/>
        <v>12.005591607111711</v>
      </c>
      <c r="AA68">
        <f t="shared" si="94"/>
        <v>-5.7743137915622356E-7</v>
      </c>
      <c r="AB68">
        <f t="shared" si="54"/>
        <v>-5.7743137915622356E-7</v>
      </c>
      <c r="AC68">
        <v>4</v>
      </c>
      <c r="AO68" t="s">
        <v>103</v>
      </c>
      <c r="AP68" s="76">
        <f>C3</f>
        <v>0</v>
      </c>
      <c r="AQ68" s="76">
        <f t="shared" ref="AQ68:BE68" si="97">D3</f>
        <v>4.3980465111040035E-2</v>
      </c>
      <c r="AR68" s="76">
        <f t="shared" si="97"/>
        <v>5.4975581388800036E-2</v>
      </c>
      <c r="AS68" s="76">
        <f t="shared" si="97"/>
        <v>6.871947673600004E-2</v>
      </c>
      <c r="AT68" s="76">
        <f t="shared" si="97"/>
        <v>8.589934592000005E-2</v>
      </c>
      <c r="AU68" s="76">
        <f t="shared" si="97"/>
        <v>0.10737418240000006</v>
      </c>
      <c r="AV68" s="76">
        <f t="shared" si="97"/>
        <v>0.13421772800000006</v>
      </c>
      <c r="AW68" s="76">
        <f t="shared" si="97"/>
        <v>0.16777216000000009</v>
      </c>
      <c r="AX68" s="76">
        <f t="shared" si="97"/>
        <v>0.2097152000000001</v>
      </c>
      <c r="AY68" s="76">
        <f t="shared" si="97"/>
        <v>0.2621440000000001</v>
      </c>
      <c r="AZ68" s="76">
        <f t="shared" si="97"/>
        <v>0.32768000000000014</v>
      </c>
      <c r="BA68" s="76">
        <f t="shared" si="97"/>
        <v>0.40960000000000013</v>
      </c>
      <c r="BB68" s="76">
        <f t="shared" si="97"/>
        <v>0.51200000000000012</v>
      </c>
      <c r="BC68" s="76">
        <f t="shared" si="97"/>
        <v>0.64000000000000012</v>
      </c>
      <c r="BD68" s="76">
        <f t="shared" si="97"/>
        <v>0.8</v>
      </c>
      <c r="BE68" s="76">
        <f t="shared" si="97"/>
        <v>1</v>
      </c>
      <c r="BF68" s="76">
        <f t="shared" ref="BF68:BU68" si="98">AP68</f>
        <v>0</v>
      </c>
      <c r="BG68" s="76">
        <f t="shared" si="98"/>
        <v>4.3980465111040035E-2</v>
      </c>
      <c r="BH68" s="76">
        <f t="shared" si="98"/>
        <v>5.4975581388800036E-2</v>
      </c>
      <c r="BI68" s="76">
        <f t="shared" si="98"/>
        <v>6.871947673600004E-2</v>
      </c>
      <c r="BJ68" s="76">
        <f t="shared" si="98"/>
        <v>8.589934592000005E-2</v>
      </c>
      <c r="BK68" s="76">
        <f t="shared" si="98"/>
        <v>0.10737418240000006</v>
      </c>
      <c r="BL68" s="76">
        <f t="shared" si="98"/>
        <v>0.13421772800000006</v>
      </c>
      <c r="BM68" s="76">
        <f t="shared" si="98"/>
        <v>0.16777216000000009</v>
      </c>
      <c r="BN68" s="76">
        <f t="shared" si="98"/>
        <v>0.2097152000000001</v>
      </c>
      <c r="BO68" s="76">
        <f t="shared" si="98"/>
        <v>0.2621440000000001</v>
      </c>
      <c r="BP68" s="76">
        <f t="shared" si="98"/>
        <v>0.32768000000000014</v>
      </c>
      <c r="BQ68" s="76">
        <f t="shared" si="98"/>
        <v>0.40960000000000013</v>
      </c>
      <c r="BR68" s="76">
        <f t="shared" si="98"/>
        <v>0.51200000000000012</v>
      </c>
      <c r="BS68" s="76">
        <f t="shared" si="98"/>
        <v>0.64000000000000012</v>
      </c>
      <c r="BT68" s="76">
        <f t="shared" si="98"/>
        <v>0.8</v>
      </c>
      <c r="BU68" s="76">
        <f t="shared" si="98"/>
        <v>1</v>
      </c>
    </row>
    <row r="69" spans="23:74">
      <c r="W69">
        <f t="shared" si="95"/>
        <v>11.457998770285137</v>
      </c>
      <c r="X69">
        <f t="shared" si="58"/>
        <v>11.457998770285137</v>
      </c>
      <c r="Y69">
        <f t="shared" si="96"/>
        <v>11.457998220749831</v>
      </c>
      <c r="AA69">
        <f t="shared" si="94"/>
        <v>-5.4953530614909596E-7</v>
      </c>
      <c r="AB69">
        <f t="shared" si="54"/>
        <v>-5.4953530614909596E-7</v>
      </c>
      <c r="AC69">
        <v>4</v>
      </c>
      <c r="AN69">
        <v>1</v>
      </c>
      <c r="AO69">
        <f>AN36</f>
        <v>1</v>
      </c>
      <c r="AP69">
        <f t="shared" ref="AP69:BU77" si="99">AO36</f>
        <v>7.3333333333333348E-2</v>
      </c>
      <c r="AQ69">
        <f t="shared" si="99"/>
        <v>7.6039825892473545E-2</v>
      </c>
      <c r="AR69">
        <f t="shared" si="99"/>
        <v>7.6716449032258618E-2</v>
      </c>
      <c r="AS69">
        <f t="shared" si="99"/>
        <v>7.7562227956989929E-2</v>
      </c>
      <c r="AT69">
        <f t="shared" si="99"/>
        <v>7.8619451612904068E-2</v>
      </c>
      <c r="AU69">
        <f t="shared" si="99"/>
        <v>7.9940981182796744E-2</v>
      </c>
      <c r="AV69">
        <f t="shared" si="99"/>
        <v>8.1592893145162618E-2</v>
      </c>
      <c r="AW69">
        <f t="shared" si="99"/>
        <v>8.3657783098119914E-2</v>
      </c>
      <c r="AX69">
        <f t="shared" si="99"/>
        <v>8.623889553931656E-2</v>
      </c>
      <c r="AY69">
        <f t="shared" si="99"/>
        <v>8.9465286090812335E-2</v>
      </c>
      <c r="AZ69">
        <f t="shared" si="99"/>
        <v>9.3498274280182106E-2</v>
      </c>
      <c r="BA69">
        <f t="shared" si="99"/>
        <v>9.8539509516894289E-2</v>
      </c>
      <c r="BB69">
        <f t="shared" si="99"/>
        <v>0.10484105356278453</v>
      </c>
      <c r="BC69">
        <f t="shared" si="99"/>
        <v>0.11271798362014733</v>
      </c>
      <c r="BD69">
        <f t="shared" si="99"/>
        <v>0.12256414619185081</v>
      </c>
      <c r="BE69">
        <f t="shared" si="99"/>
        <v>0.13487184940648017</v>
      </c>
      <c r="BF69">
        <f t="shared" si="99"/>
        <v>7.3333333333333348E-2</v>
      </c>
      <c r="BG69">
        <f t="shared" si="99"/>
        <v>7.6039823494012726E-2</v>
      </c>
      <c r="BH69">
        <f t="shared" si="99"/>
        <v>7.6716446034182553E-2</v>
      </c>
      <c r="BI69">
        <f t="shared" si="99"/>
        <v>7.7562224209394875E-2</v>
      </c>
      <c r="BJ69">
        <f t="shared" si="99"/>
        <v>7.8619446928410261E-2</v>
      </c>
      <c r="BK69">
        <f t="shared" si="99"/>
        <v>7.9940975327179503E-2</v>
      </c>
      <c r="BL69">
        <f t="shared" si="99"/>
        <v>8.1592885825641046E-2</v>
      </c>
      <c r="BM69">
        <f t="shared" si="99"/>
        <v>8.3657773948717956E-2</v>
      </c>
      <c r="BN69">
        <f t="shared" si="99"/>
        <v>8.6238884102564112E-2</v>
      </c>
      <c r="BO69">
        <f t="shared" si="99"/>
        <v>8.9465271794871806E-2</v>
      </c>
      <c r="BP69">
        <f t="shared" si="99"/>
        <v>9.3498256410256428E-2</v>
      </c>
      <c r="BQ69">
        <f t="shared" si="99"/>
        <v>9.8539487179487184E-2</v>
      </c>
      <c r="BR69">
        <f t="shared" si="99"/>
        <v>0.10484102564102564</v>
      </c>
      <c r="BS69">
        <f t="shared" si="99"/>
        <v>0.11271794871794873</v>
      </c>
      <c r="BT69">
        <f t="shared" si="99"/>
        <v>0.12256410256410256</v>
      </c>
      <c r="BU69">
        <f t="shared" si="99"/>
        <v>0.13487179487179488</v>
      </c>
      <c r="BV69">
        <v>16</v>
      </c>
    </row>
    <row r="70" spans="23:74">
      <c r="W70">
        <f t="shared" si="95"/>
        <v>10.839964574182137</v>
      </c>
      <c r="X70">
        <f t="shared" si="58"/>
        <v>10.839964574182137</v>
      </c>
      <c r="Y70">
        <f t="shared" si="96"/>
        <v>10.839964055952425</v>
      </c>
      <c r="AA70">
        <f t="shared" si="94"/>
        <v>-5.1822971158799191E-7</v>
      </c>
      <c r="AB70">
        <f t="shared" si="54"/>
        <v>-5.1822971158799191E-7</v>
      </c>
      <c r="AC70">
        <v>4</v>
      </c>
      <c r="AN70">
        <v>2</v>
      </c>
      <c r="AO70">
        <f t="shared" ref="AO70:BD83" si="100">AN37</f>
        <v>1.25</v>
      </c>
      <c r="AP70">
        <f t="shared" si="100"/>
        <v>7.5000000000000011E-2</v>
      </c>
      <c r="AQ70">
        <f t="shared" si="100"/>
        <v>7.8270344749508738E-2</v>
      </c>
      <c r="AR70">
        <f t="shared" si="100"/>
        <v>7.9087930936885931E-2</v>
      </c>
      <c r="AS70">
        <f t="shared" si="100"/>
        <v>8.0109913671107411E-2</v>
      </c>
      <c r="AT70">
        <f t="shared" si="100"/>
        <v>8.1387392088884264E-2</v>
      </c>
      <c r="AU70">
        <f t="shared" si="100"/>
        <v>8.2984240111105306E-2</v>
      </c>
      <c r="AV70">
        <f t="shared" si="100"/>
        <v>8.4980300138881651E-2</v>
      </c>
      <c r="AW70">
        <f t="shared" si="100"/>
        <v>8.7475375173602057E-2</v>
      </c>
      <c r="AX70">
        <f t="shared" si="100"/>
        <v>9.0594218967002579E-2</v>
      </c>
      <c r="AY70">
        <f t="shared" si="100"/>
        <v>9.4492773708753211E-2</v>
      </c>
      <c r="AZ70">
        <f t="shared" si="100"/>
        <v>9.9365967135941521E-2</v>
      </c>
      <c r="BA70">
        <f t="shared" si="100"/>
        <v>0.10545745891992686</v>
      </c>
      <c r="BB70">
        <f t="shared" si="100"/>
        <v>0.11307182364990857</v>
      </c>
      <c r="BC70">
        <f t="shared" si="100"/>
        <v>0.12258977956238576</v>
      </c>
      <c r="BD70">
        <f t="shared" si="100"/>
        <v>0.13448722445298217</v>
      </c>
      <c r="BE70">
        <f t="shared" si="99"/>
        <v>0.14935903056622771</v>
      </c>
      <c r="BF70">
        <f t="shared" si="99"/>
        <v>7.5000000000000011E-2</v>
      </c>
      <c r="BG70">
        <f t="shared" si="99"/>
        <v>7.8270342277487595E-2</v>
      </c>
      <c r="BH70">
        <f t="shared" si="99"/>
        <v>7.9087927846859474E-2</v>
      </c>
      <c r="BI70">
        <f t="shared" si="99"/>
        <v>8.0109909808574381E-2</v>
      </c>
      <c r="BJ70">
        <f t="shared" si="99"/>
        <v>8.1387387260717953E-2</v>
      </c>
      <c r="BK70">
        <f t="shared" si="99"/>
        <v>8.2984234075897445E-2</v>
      </c>
      <c r="BL70">
        <f t="shared" si="99"/>
        <v>8.4980292594871817E-2</v>
      </c>
      <c r="BM70">
        <f t="shared" si="99"/>
        <v>8.7475365743589745E-2</v>
      </c>
      <c r="BN70">
        <f t="shared" si="99"/>
        <v>9.0594207179487185E-2</v>
      </c>
      <c r="BO70">
        <f t="shared" si="99"/>
        <v>9.4492758974358992E-2</v>
      </c>
      <c r="BP70">
        <f t="shared" si="99"/>
        <v>9.9365948717948752E-2</v>
      </c>
      <c r="BQ70">
        <f t="shared" si="99"/>
        <v>0.10545743589743591</v>
      </c>
      <c r="BR70">
        <f t="shared" si="99"/>
        <v>0.11307179487179489</v>
      </c>
      <c r="BS70">
        <f t="shared" si="99"/>
        <v>0.1225897435897436</v>
      </c>
      <c r="BT70">
        <f t="shared" si="99"/>
        <v>0.1344871794871795</v>
      </c>
      <c r="BU70">
        <f t="shared" si="99"/>
        <v>0.14935897435897436</v>
      </c>
      <c r="BV70">
        <v>17</v>
      </c>
    </row>
    <row r="71" spans="23:74">
      <c r="W71">
        <f t="shared" si="95"/>
        <v>10.155257688662546</v>
      </c>
      <c r="X71">
        <f t="shared" si="58"/>
        <v>10.155257688662546</v>
      </c>
      <c r="Y71">
        <f t="shared" si="96"/>
        <v>10.155257204894065</v>
      </c>
      <c r="AA71">
        <f t="shared" si="94"/>
        <v>-4.837684812741827E-7</v>
      </c>
      <c r="AB71">
        <f t="shared" si="54"/>
        <v>-4.837684812741827E-7</v>
      </c>
      <c r="AC71">
        <v>4</v>
      </c>
      <c r="AN71">
        <v>3</v>
      </c>
      <c r="AO71">
        <f t="shared" si="100"/>
        <v>1.5624999999999998</v>
      </c>
      <c r="AP71">
        <f t="shared" si="99"/>
        <v>7.7083333333333351E-2</v>
      </c>
      <c r="AQ71">
        <f t="shared" si="99"/>
        <v>8.1058493320802741E-2</v>
      </c>
      <c r="AR71">
        <f t="shared" si="99"/>
        <v>8.2052283317670088E-2</v>
      </c>
      <c r="AS71">
        <f t="shared" si="99"/>
        <v>8.3294520813754269E-2</v>
      </c>
      <c r="AT71">
        <f t="shared" si="99"/>
        <v>8.4847317683859502E-2</v>
      </c>
      <c r="AU71">
        <f t="shared" si="99"/>
        <v>8.678831377149103E-2</v>
      </c>
      <c r="AV71">
        <f t="shared" si="99"/>
        <v>8.921455888103047E-2</v>
      </c>
      <c r="AW71">
        <f t="shared" si="99"/>
        <v>9.2247365267954753E-2</v>
      </c>
      <c r="AX71">
        <f t="shared" si="99"/>
        <v>9.603837325161009E-2</v>
      </c>
      <c r="AY71">
        <f t="shared" si="99"/>
        <v>0.10077713323117929</v>
      </c>
      <c r="AZ71">
        <f t="shared" si="99"/>
        <v>0.10670058320564077</v>
      </c>
      <c r="BA71">
        <f t="shared" si="99"/>
        <v>0.11410489567371762</v>
      </c>
      <c r="BB71">
        <f t="shared" si="99"/>
        <v>0.12336028625881368</v>
      </c>
      <c r="BC71">
        <f t="shared" si="99"/>
        <v>0.13492952449018375</v>
      </c>
      <c r="BD71">
        <f t="shared" si="99"/>
        <v>0.14939107227939638</v>
      </c>
      <c r="BE71">
        <f t="shared" si="99"/>
        <v>0.16746800701591213</v>
      </c>
      <c r="BF71">
        <f t="shared" si="99"/>
        <v>7.7083333333333323E-2</v>
      </c>
      <c r="BG71">
        <f t="shared" si="99"/>
        <v>8.1058490756831178E-2</v>
      </c>
      <c r="BH71">
        <f t="shared" si="99"/>
        <v>8.2052280112705642E-2</v>
      </c>
      <c r="BI71">
        <f t="shared" si="99"/>
        <v>8.3294516807548721E-2</v>
      </c>
      <c r="BJ71">
        <f t="shared" si="99"/>
        <v>8.4847312676102557E-2</v>
      </c>
      <c r="BK71">
        <f t="shared" si="99"/>
        <v>8.6788307511794879E-2</v>
      </c>
      <c r="BL71">
        <f t="shared" si="99"/>
        <v>8.9214551056410268E-2</v>
      </c>
      <c r="BM71">
        <f t="shared" si="99"/>
        <v>9.2247355487179494E-2</v>
      </c>
      <c r="BN71">
        <f t="shared" si="99"/>
        <v>9.6038361025641034E-2</v>
      </c>
      <c r="BO71">
        <f t="shared" si="99"/>
        <v>0.10077711794871796</v>
      </c>
      <c r="BP71">
        <f t="shared" si="99"/>
        <v>0.10670056410256414</v>
      </c>
      <c r="BQ71">
        <f t="shared" si="99"/>
        <v>0.1141048717948718</v>
      </c>
      <c r="BR71">
        <f t="shared" si="99"/>
        <v>0.12336025641025641</v>
      </c>
      <c r="BS71">
        <f t="shared" si="99"/>
        <v>0.13492948717948716</v>
      </c>
      <c r="BT71">
        <f t="shared" si="99"/>
        <v>0.14939102564102563</v>
      </c>
      <c r="BU71">
        <f t="shared" si="99"/>
        <v>0.16746794871794868</v>
      </c>
      <c r="BV71">
        <v>18</v>
      </c>
    </row>
    <row r="72" spans="23:74">
      <c r="W72">
        <f t="shared" si="95"/>
        <v>9.4121120488597505</v>
      </c>
      <c r="X72">
        <f t="shared" si="58"/>
        <v>9.4121120488597505</v>
      </c>
      <c r="Y72">
        <f t="shared" si="96"/>
        <v>9.4121116022301337</v>
      </c>
      <c r="AA72">
        <f t="shared" si="94"/>
        <v>-4.4662961684593938E-7</v>
      </c>
      <c r="AB72">
        <f t="shared" si="54"/>
        <v>-4.4662961684593938E-7</v>
      </c>
      <c r="AC72">
        <v>4</v>
      </c>
      <c r="AN72">
        <v>4</v>
      </c>
      <c r="AO72">
        <f t="shared" si="100"/>
        <v>1.9531249999999996</v>
      </c>
      <c r="AP72">
        <f t="shared" si="99"/>
        <v>7.9687500000000008E-2</v>
      </c>
      <c r="AQ72">
        <f t="shared" si="99"/>
        <v>8.4543679034920244E-2</v>
      </c>
      <c r="AR72">
        <f t="shared" si="99"/>
        <v>8.5757723793650278E-2</v>
      </c>
      <c r="AS72">
        <f t="shared" si="99"/>
        <v>8.7275279742062867E-2</v>
      </c>
      <c r="AT72">
        <f t="shared" si="99"/>
        <v>8.9172224677578557E-2</v>
      </c>
      <c r="AU72">
        <f t="shared" si="99"/>
        <v>9.1543405846973208E-2</v>
      </c>
      <c r="AV72">
        <f t="shared" si="99"/>
        <v>9.4507382308716498E-2</v>
      </c>
      <c r="AW72">
        <f t="shared" si="99"/>
        <v>9.821235288589561E-2</v>
      </c>
      <c r="AX72">
        <f t="shared" si="99"/>
        <v>0.1028435661073695</v>
      </c>
      <c r="AY72">
        <f t="shared" si="99"/>
        <v>0.10863258263421188</v>
      </c>
      <c r="AZ72">
        <f t="shared" si="99"/>
        <v>0.11586885329276485</v>
      </c>
      <c r="BA72">
        <f t="shared" si="99"/>
        <v>0.12491419161595606</v>
      </c>
      <c r="BB72">
        <f t="shared" si="99"/>
        <v>0.13622086451994506</v>
      </c>
      <c r="BC72">
        <f t="shared" si="99"/>
        <v>0.15035420564993135</v>
      </c>
      <c r="BD72">
        <f t="shared" si="99"/>
        <v>0.16802088206241414</v>
      </c>
      <c r="BE72">
        <f t="shared" si="99"/>
        <v>0.19010422757801765</v>
      </c>
      <c r="BF72">
        <f t="shared" si="99"/>
        <v>7.9687499999999994E-2</v>
      </c>
      <c r="BG72">
        <f t="shared" si="99"/>
        <v>8.4543676356010664E-2</v>
      </c>
      <c r="BH72">
        <f t="shared" si="99"/>
        <v>8.5757720445013327E-2</v>
      </c>
      <c r="BI72">
        <f t="shared" si="99"/>
        <v>8.7275275556266671E-2</v>
      </c>
      <c r="BJ72">
        <f t="shared" si="99"/>
        <v>8.9172219445333337E-2</v>
      </c>
      <c r="BK72">
        <f t="shared" si="99"/>
        <v>9.1543399306666662E-2</v>
      </c>
      <c r="BL72">
        <f t="shared" si="99"/>
        <v>9.4507374133333336E-2</v>
      </c>
      <c r="BM72">
        <f t="shared" si="99"/>
        <v>9.821234266666666E-2</v>
      </c>
      <c r="BN72">
        <f t="shared" si="99"/>
        <v>0.10284355333333332</v>
      </c>
      <c r="BO72">
        <f t="shared" si="99"/>
        <v>0.10863256666666668</v>
      </c>
      <c r="BP72">
        <f t="shared" si="99"/>
        <v>0.11586883333333335</v>
      </c>
      <c r="BQ72">
        <f t="shared" si="99"/>
        <v>0.12491416666666669</v>
      </c>
      <c r="BR72">
        <f t="shared" si="99"/>
        <v>0.13622083333333332</v>
      </c>
      <c r="BS72">
        <f t="shared" si="99"/>
        <v>0.15035416666666665</v>
      </c>
      <c r="BT72">
        <f t="shared" si="99"/>
        <v>0.16802083333333331</v>
      </c>
      <c r="BU72">
        <f t="shared" si="99"/>
        <v>0.1901041666666666</v>
      </c>
      <c r="BV72">
        <v>19</v>
      </c>
    </row>
    <row r="73" spans="23:74">
      <c r="W73">
        <f t="shared" si="95"/>
        <v>8.6233117175415082</v>
      </c>
      <c r="X73">
        <f t="shared" si="58"/>
        <v>8.6233117175415082</v>
      </c>
      <c r="Y73">
        <f t="shared" si="96"/>
        <v>8.6233113100321948</v>
      </c>
      <c r="AA73">
        <f t="shared" si="94"/>
        <v>-4.0750931340483021E-7</v>
      </c>
      <c r="AB73">
        <f t="shared" si="54"/>
        <v>-4.0750931340483021E-7</v>
      </c>
      <c r="AC73">
        <v>4</v>
      </c>
      <c r="AN73">
        <v>5</v>
      </c>
      <c r="AO73">
        <f t="shared" si="100"/>
        <v>2.4414062499999991</v>
      </c>
      <c r="AP73">
        <f t="shared" si="99"/>
        <v>8.2942708333333337E-2</v>
      </c>
      <c r="AQ73">
        <f t="shared" si="99"/>
        <v>8.8900161177567105E-2</v>
      </c>
      <c r="AR73">
        <f t="shared" si="99"/>
        <v>9.0389524388625533E-2</v>
      </c>
      <c r="AS73">
        <f t="shared" si="99"/>
        <v>9.2251228402448579E-2</v>
      </c>
      <c r="AT73">
        <f t="shared" si="99"/>
        <v>9.4578358419727365E-2</v>
      </c>
      <c r="AU73">
        <f t="shared" si="99"/>
        <v>9.7487270941325893E-2</v>
      </c>
      <c r="AV73">
        <f t="shared" si="99"/>
        <v>0.10112341159332401</v>
      </c>
      <c r="AW73">
        <f t="shared" si="99"/>
        <v>0.10566858740832169</v>
      </c>
      <c r="AX73">
        <f t="shared" si="99"/>
        <v>0.11135005717706876</v>
      </c>
      <c r="AY73">
        <f t="shared" si="99"/>
        <v>0.11845189438800263</v>
      </c>
      <c r="AZ73">
        <f t="shared" si="99"/>
        <v>0.12732919090166994</v>
      </c>
      <c r="BA73">
        <f t="shared" si="99"/>
        <v>0.13842581154375411</v>
      </c>
      <c r="BB73">
        <f t="shared" si="99"/>
        <v>0.15229658734635926</v>
      </c>
      <c r="BC73">
        <f t="shared" si="99"/>
        <v>0.16963505709961577</v>
      </c>
      <c r="BD73">
        <f t="shared" si="99"/>
        <v>0.19130814429118631</v>
      </c>
      <c r="BE73">
        <f t="shared" si="99"/>
        <v>0.21839950328064961</v>
      </c>
      <c r="BF73">
        <f t="shared" si="99"/>
        <v>8.2942708333333337E-2</v>
      </c>
      <c r="BG73">
        <f t="shared" si="99"/>
        <v>8.8900158354985034E-2</v>
      </c>
      <c r="BH73">
        <f t="shared" si="99"/>
        <v>9.0389520860397934E-2</v>
      </c>
      <c r="BI73">
        <f t="shared" si="99"/>
        <v>9.2251223992164094E-2</v>
      </c>
      <c r="BJ73">
        <f t="shared" si="99"/>
        <v>9.457835290687179E-2</v>
      </c>
      <c r="BK73">
        <f t="shared" si="99"/>
        <v>9.7487264050256428E-2</v>
      </c>
      <c r="BL73">
        <f t="shared" si="99"/>
        <v>0.10112340297948719</v>
      </c>
      <c r="BM73">
        <f t="shared" si="99"/>
        <v>0.10566857664102565</v>
      </c>
      <c r="BN73">
        <f t="shared" si="99"/>
        <v>0.11135004371794872</v>
      </c>
      <c r="BO73">
        <f t="shared" si="99"/>
        <v>0.11845187756410258</v>
      </c>
      <c r="BP73">
        <f t="shared" si="99"/>
        <v>0.12732916987179488</v>
      </c>
      <c r="BQ73">
        <f t="shared" si="99"/>
        <v>0.13842578525641025</v>
      </c>
      <c r="BR73">
        <f t="shared" si="99"/>
        <v>0.15229655448717946</v>
      </c>
      <c r="BS73">
        <f t="shared" si="99"/>
        <v>0.16963501602564099</v>
      </c>
      <c r="BT73">
        <f t="shared" si="99"/>
        <v>0.19130809294871795</v>
      </c>
      <c r="BU73">
        <f t="shared" si="99"/>
        <v>0.21839943910256404</v>
      </c>
      <c r="BV73">
        <v>20</v>
      </c>
    </row>
    <row r="74" spans="23:74">
      <c r="W74">
        <f t="shared" si="95"/>
        <v>7.8056066816448073</v>
      </c>
      <c r="X74">
        <f t="shared" si="58"/>
        <v>7.8056066816448073</v>
      </c>
      <c r="Y74">
        <f t="shared" si="96"/>
        <v>7.8056063143630032</v>
      </c>
      <c r="AA74">
        <f t="shared" si="94"/>
        <v>-3.672818040811876E-7</v>
      </c>
      <c r="AB74">
        <f t="shared" si="54"/>
        <v>-3.672818040811876E-7</v>
      </c>
      <c r="AC74">
        <v>4</v>
      </c>
      <c r="AN74">
        <v>6</v>
      </c>
      <c r="AO74">
        <f t="shared" si="100"/>
        <v>3.0517578124999987</v>
      </c>
      <c r="AP74">
        <f t="shared" si="99"/>
        <v>8.7011718750000008E-2</v>
      </c>
      <c r="AQ74">
        <f t="shared" si="99"/>
        <v>9.4345763855875647E-2</v>
      </c>
      <c r="AR74">
        <f t="shared" si="99"/>
        <v>9.617927513234456E-2</v>
      </c>
      <c r="AS74">
        <f t="shared" si="99"/>
        <v>9.8471164227930702E-2</v>
      </c>
      <c r="AT74">
        <f t="shared" si="99"/>
        <v>0.10133602559741337</v>
      </c>
      <c r="AU74">
        <f t="shared" si="99"/>
        <v>0.10491710230926671</v>
      </c>
      <c r="AV74">
        <f t="shared" si="99"/>
        <v>0.10939344819908341</v>
      </c>
      <c r="AW74">
        <f t="shared" si="99"/>
        <v>0.11498888056135427</v>
      </c>
      <c r="AX74">
        <f t="shared" si="99"/>
        <v>0.12198317101419283</v>
      </c>
      <c r="AY74">
        <f t="shared" si="99"/>
        <v>0.13072603408024103</v>
      </c>
      <c r="AZ74">
        <f t="shared" si="99"/>
        <v>0.14165461291280129</v>
      </c>
      <c r="BA74">
        <f t="shared" si="99"/>
        <v>0.15531533645350162</v>
      </c>
      <c r="BB74">
        <f t="shared" si="99"/>
        <v>0.17239124087937699</v>
      </c>
      <c r="BC74">
        <f t="shared" si="99"/>
        <v>0.19373612141172125</v>
      </c>
      <c r="BD74">
        <f t="shared" si="99"/>
        <v>0.22041722207715153</v>
      </c>
      <c r="BE74">
        <f t="shared" si="99"/>
        <v>0.25376859790893941</v>
      </c>
      <c r="BF74">
        <f t="shared" si="99"/>
        <v>8.7011718749999994E-2</v>
      </c>
      <c r="BG74">
        <f t="shared" si="99"/>
        <v>9.434576085370297E-2</v>
      </c>
      <c r="BH74">
        <f t="shared" si="99"/>
        <v>9.61792713796287E-2</v>
      </c>
      <c r="BI74">
        <f t="shared" si="99"/>
        <v>9.8471159537035891E-2</v>
      </c>
      <c r="BJ74">
        <f t="shared" si="99"/>
        <v>0.10133601973379487</v>
      </c>
      <c r="BK74">
        <f t="shared" si="99"/>
        <v>0.10491709497974358</v>
      </c>
      <c r="BL74">
        <f t="shared" si="99"/>
        <v>0.10939343903717949</v>
      </c>
      <c r="BM74">
        <f t="shared" si="99"/>
        <v>0.11498886910897434</v>
      </c>
      <c r="BN74">
        <f t="shared" si="99"/>
        <v>0.12198315669871794</v>
      </c>
      <c r="BO74">
        <f t="shared" si="99"/>
        <v>0.13072601618589744</v>
      </c>
      <c r="BP74">
        <f t="shared" si="99"/>
        <v>0.14165459054487178</v>
      </c>
      <c r="BQ74">
        <f t="shared" si="99"/>
        <v>0.15531530849358974</v>
      </c>
      <c r="BR74">
        <f t="shared" si="99"/>
        <v>0.17239120592948712</v>
      </c>
      <c r="BS74">
        <f t="shared" si="99"/>
        <v>0.19373607772435894</v>
      </c>
      <c r="BT74">
        <f t="shared" si="99"/>
        <v>0.22041716746794868</v>
      </c>
      <c r="BU74">
        <f t="shared" si="99"/>
        <v>0.25376852964743579</v>
      </c>
      <c r="BV74">
        <v>21</v>
      </c>
    </row>
    <row r="75" spans="23:74">
      <c r="W75">
        <f t="shared" si="95"/>
        <v>6.9784435482879159</v>
      </c>
      <c r="X75">
        <f t="shared" si="58"/>
        <v>6.9784435482879159</v>
      </c>
      <c r="Y75">
        <f t="shared" si="96"/>
        <v>6.9784432213609495</v>
      </c>
      <c r="AA75">
        <f t="shared" si="94"/>
        <v>-3.269269663874752E-7</v>
      </c>
      <c r="AB75">
        <f t="shared" si="54"/>
        <v>-3.269269663874752E-7</v>
      </c>
      <c r="AC75">
        <v>4</v>
      </c>
      <c r="AN75">
        <v>7</v>
      </c>
      <c r="AO75">
        <f t="shared" si="100"/>
        <v>3.8146972656249987</v>
      </c>
      <c r="AP75">
        <f t="shared" si="99"/>
        <v>9.2097981770833351E-2</v>
      </c>
      <c r="AQ75">
        <f t="shared" si="99"/>
        <v>0.10115276720376137</v>
      </c>
      <c r="AR75">
        <f t="shared" si="99"/>
        <v>0.10341646356199338</v>
      </c>
      <c r="AS75">
        <f t="shared" si="99"/>
        <v>0.10624608400978341</v>
      </c>
      <c r="AT75">
        <f t="shared" si="99"/>
        <v>0.10978310956952089</v>
      </c>
      <c r="AU75">
        <f t="shared" si="99"/>
        <v>0.11420439151919279</v>
      </c>
      <c r="AV75">
        <f t="shared" si="99"/>
        <v>0.11973099395628269</v>
      </c>
      <c r="AW75">
        <f t="shared" si="99"/>
        <v>0.12663924700264501</v>
      </c>
      <c r="AX75">
        <f t="shared" si="99"/>
        <v>0.1352745633105979</v>
      </c>
      <c r="AY75">
        <f t="shared" si="99"/>
        <v>0.14606870869553906</v>
      </c>
      <c r="AZ75">
        <f t="shared" si="99"/>
        <v>0.15956139042671549</v>
      </c>
      <c r="BA75">
        <f t="shared" si="99"/>
        <v>0.17642724259068607</v>
      </c>
      <c r="BB75">
        <f t="shared" si="99"/>
        <v>0.19750955779564919</v>
      </c>
      <c r="BC75">
        <f t="shared" si="99"/>
        <v>0.22386245180185319</v>
      </c>
      <c r="BD75">
        <f t="shared" si="99"/>
        <v>0.25680356930960807</v>
      </c>
      <c r="BE75">
        <f t="shared" si="99"/>
        <v>0.29797996619430184</v>
      </c>
      <c r="BF75">
        <f t="shared" si="99"/>
        <v>9.2097981770833337E-2</v>
      </c>
      <c r="BG75">
        <f t="shared" si="99"/>
        <v>0.10115276397710042</v>
      </c>
      <c r="BH75">
        <f t="shared" si="99"/>
        <v>0.10341645952866717</v>
      </c>
      <c r="BI75">
        <f t="shared" si="99"/>
        <v>0.10624607896812566</v>
      </c>
      <c r="BJ75">
        <f t="shared" si="99"/>
        <v>0.10978310326744871</v>
      </c>
      <c r="BK75">
        <f t="shared" si="99"/>
        <v>0.11420438364160257</v>
      </c>
      <c r="BL75">
        <f t="shared" si="99"/>
        <v>0.11973098410929488</v>
      </c>
      <c r="BM75">
        <f t="shared" si="99"/>
        <v>0.12663923469391025</v>
      </c>
      <c r="BN75">
        <f t="shared" si="99"/>
        <v>0.13527454792467949</v>
      </c>
      <c r="BO75">
        <f t="shared" si="99"/>
        <v>0.14606868946314103</v>
      </c>
      <c r="BP75">
        <f t="shared" si="99"/>
        <v>0.15956136638621796</v>
      </c>
      <c r="BQ75">
        <f t="shared" si="99"/>
        <v>0.1764272125400641</v>
      </c>
      <c r="BR75">
        <f t="shared" si="99"/>
        <v>0.19750952023237175</v>
      </c>
      <c r="BS75">
        <f t="shared" si="99"/>
        <v>0.22386240484775638</v>
      </c>
      <c r="BT75">
        <f t="shared" si="99"/>
        <v>0.25680351061698709</v>
      </c>
      <c r="BU75">
        <f t="shared" si="99"/>
        <v>0.29797989282852561</v>
      </c>
      <c r="BV75">
        <v>22</v>
      </c>
    </row>
    <row r="76" spans="23:74">
      <c r="W76">
        <f t="shared" si="95"/>
        <v>6.1621824956119173</v>
      </c>
      <c r="X76">
        <f t="shared" si="58"/>
        <v>6.1621824956119173</v>
      </c>
      <c r="Y76">
        <f t="shared" si="96"/>
        <v>6.1621822081746913</v>
      </c>
      <c r="AA76">
        <f t="shared" si="94"/>
        <v>-2.8743722602087018E-7</v>
      </c>
      <c r="AB76">
        <f t="shared" si="54"/>
        <v>-2.8743722602087018E-7</v>
      </c>
      <c r="AC76">
        <v>4</v>
      </c>
      <c r="AN76">
        <v>8</v>
      </c>
      <c r="AO76">
        <f t="shared" si="100"/>
        <v>4.7683715820312473</v>
      </c>
      <c r="AP76">
        <f t="shared" si="99"/>
        <v>9.8455810546874994E-2</v>
      </c>
      <c r="AQ76">
        <f t="shared" si="99"/>
        <v>0.10966152138861852</v>
      </c>
      <c r="AR76">
        <f t="shared" si="99"/>
        <v>0.1124629490990544</v>
      </c>
      <c r="AS76">
        <f t="shared" si="99"/>
        <v>0.11596473373709926</v>
      </c>
      <c r="AT76">
        <f t="shared" si="99"/>
        <v>0.12034196453465529</v>
      </c>
      <c r="AU76">
        <f t="shared" si="99"/>
        <v>0.12581350303160038</v>
      </c>
      <c r="AV76">
        <f t="shared" si="99"/>
        <v>0.13265292615278174</v>
      </c>
      <c r="AW76">
        <f t="shared" si="99"/>
        <v>0.14120220505425843</v>
      </c>
      <c r="AX76">
        <f t="shared" si="99"/>
        <v>0.15188880368110427</v>
      </c>
      <c r="AY76">
        <f t="shared" si="99"/>
        <v>0.16524705196466158</v>
      </c>
      <c r="AZ76">
        <f t="shared" si="99"/>
        <v>0.18194486231910825</v>
      </c>
      <c r="BA76">
        <f t="shared" si="99"/>
        <v>0.20281712526216655</v>
      </c>
      <c r="BB76">
        <f t="shared" si="99"/>
        <v>0.22890745394098941</v>
      </c>
      <c r="BC76">
        <f t="shared" si="99"/>
        <v>0.26152036478951801</v>
      </c>
      <c r="BD76">
        <f t="shared" si="99"/>
        <v>0.30228650335017876</v>
      </c>
      <c r="BE76">
        <f t="shared" si="99"/>
        <v>0.35324417655100476</v>
      </c>
      <c r="BF76">
        <f t="shared" si="99"/>
        <v>9.8455810546874981E-2</v>
      </c>
      <c r="BG76">
        <f t="shared" si="99"/>
        <v>0.10966151788134719</v>
      </c>
      <c r="BH76">
        <f t="shared" si="99"/>
        <v>0.11246294471496525</v>
      </c>
      <c r="BI76">
        <f t="shared" si="99"/>
        <v>0.11596472825698784</v>
      </c>
      <c r="BJ76">
        <f t="shared" si="99"/>
        <v>0.12034195768451603</v>
      </c>
      <c r="BK76">
        <f t="shared" si="99"/>
        <v>0.12581349446892626</v>
      </c>
      <c r="BL76">
        <f t="shared" si="99"/>
        <v>0.13265291544943911</v>
      </c>
      <c r="BM76">
        <f t="shared" si="99"/>
        <v>0.14120219167508011</v>
      </c>
      <c r="BN76">
        <f t="shared" si="99"/>
        <v>0.1518887869571314</v>
      </c>
      <c r="BO76">
        <f t="shared" si="99"/>
        <v>0.16524703105969551</v>
      </c>
      <c r="BP76">
        <f t="shared" si="99"/>
        <v>0.18194483618790064</v>
      </c>
      <c r="BQ76">
        <f t="shared" si="99"/>
        <v>0.20281709259815703</v>
      </c>
      <c r="BR76">
        <f t="shared" si="99"/>
        <v>0.22890741311097748</v>
      </c>
      <c r="BS76">
        <f t="shared" si="99"/>
        <v>0.26152031375200319</v>
      </c>
      <c r="BT76">
        <f t="shared" si="99"/>
        <v>0.30228643955328516</v>
      </c>
      <c r="BU76">
        <f t="shared" si="99"/>
        <v>0.35324409680488766</v>
      </c>
      <c r="BV76">
        <v>23</v>
      </c>
    </row>
    <row r="77" spans="23:74">
      <c r="W77">
        <f t="shared" si="95"/>
        <v>5.3761320065854017</v>
      </c>
      <c r="X77">
        <f t="shared" si="58"/>
        <v>5.3761320065854017</v>
      </c>
      <c r="Y77">
        <f t="shared" si="96"/>
        <v>5.3761317568635043</v>
      </c>
      <c r="AA77">
        <f t="shared" si="94"/>
        <v>-2.4972189738292627E-7</v>
      </c>
      <c r="AB77">
        <f t="shared" si="54"/>
        <v>-2.4972189738292627E-7</v>
      </c>
      <c r="AC77">
        <v>4</v>
      </c>
      <c r="AN77">
        <v>9</v>
      </c>
      <c r="AO77">
        <f t="shared" si="100"/>
        <v>5.9604644775390598</v>
      </c>
      <c r="AP77">
        <f t="shared" si="99"/>
        <v>0.10640309651692707</v>
      </c>
      <c r="AQ77">
        <f t="shared" si="99"/>
        <v>0.12029746411968993</v>
      </c>
      <c r="AR77">
        <f t="shared" si="99"/>
        <v>0.12377105602038067</v>
      </c>
      <c r="AS77">
        <f t="shared" si="99"/>
        <v>0.12811304589624409</v>
      </c>
      <c r="AT77">
        <f t="shared" si="99"/>
        <v>0.13354053324107329</v>
      </c>
      <c r="AU77">
        <f t="shared" si="99"/>
        <v>0.14032489242210985</v>
      </c>
      <c r="AV77">
        <f t="shared" si="99"/>
        <v>0.14880534139840559</v>
      </c>
      <c r="AW77">
        <f t="shared" si="99"/>
        <v>0.15940590261877521</v>
      </c>
      <c r="AX77">
        <f t="shared" si="99"/>
        <v>0.17265660414423722</v>
      </c>
      <c r="AY77">
        <f t="shared" si="99"/>
        <v>0.18921998105106477</v>
      </c>
      <c r="AZ77">
        <f t="shared" si="99"/>
        <v>0.2099242021845992</v>
      </c>
      <c r="BA77">
        <f t="shared" si="99"/>
        <v>0.23580447860151721</v>
      </c>
      <c r="BB77">
        <f t="shared" si="99"/>
        <v>0.26815482412266473</v>
      </c>
      <c r="BC77">
        <f t="shared" si="99"/>
        <v>0.30859275602409919</v>
      </c>
      <c r="BD77">
        <f t="shared" ref="AP77:BU83" si="101">BC44</f>
        <v>0.35914017090089212</v>
      </c>
      <c r="BE77">
        <f t="shared" si="101"/>
        <v>0.42232443949688342</v>
      </c>
      <c r="BF77">
        <f t="shared" si="101"/>
        <v>0.10640309651692707</v>
      </c>
      <c r="BG77">
        <f t="shared" si="101"/>
        <v>0.12029746026165569</v>
      </c>
      <c r="BH77">
        <f t="shared" si="101"/>
        <v>0.12377105119783784</v>
      </c>
      <c r="BI77">
        <f t="shared" si="101"/>
        <v>0.12811303986806555</v>
      </c>
      <c r="BJ77">
        <f t="shared" si="101"/>
        <v>0.13354052570585018</v>
      </c>
      <c r="BK77">
        <f t="shared" si="101"/>
        <v>0.14032488300308091</v>
      </c>
      <c r="BL77">
        <f t="shared" si="101"/>
        <v>0.14880532962461937</v>
      </c>
      <c r="BM77">
        <f t="shared" si="101"/>
        <v>0.15940588790154245</v>
      </c>
      <c r="BN77">
        <f t="shared" si="101"/>
        <v>0.17265658574769627</v>
      </c>
      <c r="BO77">
        <f t="shared" si="101"/>
        <v>0.1892199580553886</v>
      </c>
      <c r="BP77">
        <f t="shared" si="101"/>
        <v>0.20992417344000402</v>
      </c>
      <c r="BQ77">
        <f t="shared" si="101"/>
        <v>0.23580444267077319</v>
      </c>
      <c r="BR77">
        <f t="shared" si="101"/>
        <v>0.26815477920923469</v>
      </c>
      <c r="BS77">
        <f t="shared" si="101"/>
        <v>0.30859269988231164</v>
      </c>
      <c r="BT77">
        <f t="shared" si="101"/>
        <v>0.35914010072365771</v>
      </c>
      <c r="BU77">
        <f t="shared" si="101"/>
        <v>0.42232435177534039</v>
      </c>
      <c r="BV77">
        <v>24</v>
      </c>
    </row>
    <row r="78" spans="23:74">
      <c r="W78">
        <f t="shared" si="95"/>
        <v>4.636793017949941</v>
      </c>
      <c r="X78">
        <f t="shared" si="58"/>
        <v>4.636793017949941</v>
      </c>
      <c r="Y78">
        <f t="shared" si="96"/>
        <v>4.636792803421975</v>
      </c>
      <c r="AA78">
        <f t="shared" si="94"/>
        <v>-2.1452796605814228E-7</v>
      </c>
      <c r="AB78">
        <f t="shared" si="54"/>
        <v>-2.1452796605814228E-7</v>
      </c>
      <c r="AC78">
        <v>4</v>
      </c>
      <c r="AN78">
        <v>10</v>
      </c>
      <c r="AO78">
        <f t="shared" si="100"/>
        <v>7.4505805969238246</v>
      </c>
      <c r="AP78">
        <f t="shared" si="101"/>
        <v>0.11633720397949218</v>
      </c>
      <c r="AQ78">
        <f t="shared" si="101"/>
        <v>0.13359239253352925</v>
      </c>
      <c r="AR78">
        <f t="shared" si="101"/>
        <v>0.13790618967203855</v>
      </c>
      <c r="AS78">
        <f t="shared" si="101"/>
        <v>0.14329843609517512</v>
      </c>
      <c r="AT78">
        <f t="shared" si="101"/>
        <v>0.15003874412409582</v>
      </c>
      <c r="AU78">
        <f t="shared" si="101"/>
        <v>0.15846412916024674</v>
      </c>
      <c r="AV78">
        <f t="shared" si="101"/>
        <v>0.16899586045543538</v>
      </c>
      <c r="AW78">
        <f t="shared" si="101"/>
        <v>0.18216052457442122</v>
      </c>
      <c r="AX78">
        <f t="shared" si="101"/>
        <v>0.19861635472315348</v>
      </c>
      <c r="AY78">
        <f t="shared" si="101"/>
        <v>0.21918614240906875</v>
      </c>
      <c r="AZ78">
        <f t="shared" si="101"/>
        <v>0.24489837701646291</v>
      </c>
      <c r="BA78">
        <f t="shared" si="101"/>
        <v>0.27703867027570561</v>
      </c>
      <c r="BB78">
        <f t="shared" si="101"/>
        <v>0.31721403684975891</v>
      </c>
      <c r="BC78">
        <f t="shared" si="101"/>
        <v>0.36743324506732561</v>
      </c>
      <c r="BD78">
        <f t="shared" si="101"/>
        <v>0.43020725533928389</v>
      </c>
      <c r="BE78">
        <f t="shared" si="101"/>
        <v>0.50867476817923185</v>
      </c>
      <c r="BF78">
        <f t="shared" si="101"/>
        <v>0.11633720397949217</v>
      </c>
      <c r="BG78">
        <f t="shared" si="101"/>
        <v>0.13359238823704131</v>
      </c>
      <c r="BH78">
        <f t="shared" si="101"/>
        <v>0.13790618430142856</v>
      </c>
      <c r="BI78">
        <f t="shared" si="101"/>
        <v>0.14329842938191267</v>
      </c>
      <c r="BJ78">
        <f t="shared" si="101"/>
        <v>0.1500387357325178</v>
      </c>
      <c r="BK78">
        <f t="shared" si="101"/>
        <v>0.1584641186707742</v>
      </c>
      <c r="BL78">
        <f t="shared" si="101"/>
        <v>0.16899584734359471</v>
      </c>
      <c r="BM78">
        <f t="shared" si="101"/>
        <v>0.18216050818462037</v>
      </c>
      <c r="BN78">
        <f t="shared" si="101"/>
        <v>0.19861633423590239</v>
      </c>
      <c r="BO78">
        <f t="shared" si="101"/>
        <v>0.21918611680000497</v>
      </c>
      <c r="BP78">
        <f t="shared" si="101"/>
        <v>0.24489834500513316</v>
      </c>
      <c r="BQ78">
        <f t="shared" si="101"/>
        <v>0.27703863026154341</v>
      </c>
      <c r="BR78">
        <f t="shared" si="101"/>
        <v>0.31721398683205615</v>
      </c>
      <c r="BS78">
        <f t="shared" si="101"/>
        <v>0.36743318254519719</v>
      </c>
      <c r="BT78">
        <f t="shared" si="101"/>
        <v>0.43020717718662349</v>
      </c>
      <c r="BU78">
        <f t="shared" si="101"/>
        <v>0.5086746704884062</v>
      </c>
      <c r="BV78">
        <v>25</v>
      </c>
    </row>
    <row r="79" spans="23:74">
      <c r="W79">
        <f t="shared" si="95"/>
        <v>3.9566351810565759</v>
      </c>
      <c r="X79">
        <f t="shared" si="58"/>
        <v>3.9566351810565759</v>
      </c>
      <c r="Y79">
        <f t="shared" si="96"/>
        <v>3.9566349986655793</v>
      </c>
      <c r="AA79">
        <f t="shared" si="94"/>
        <v>-1.8239099652817004E-7</v>
      </c>
      <c r="AB79">
        <f t="shared" si="54"/>
        <v>-1.8239099652817004E-7</v>
      </c>
      <c r="AC79">
        <v>4</v>
      </c>
      <c r="AN79">
        <v>11</v>
      </c>
      <c r="AO79">
        <f t="shared" si="100"/>
        <v>9.3132257461547798</v>
      </c>
      <c r="AP79">
        <f t="shared" si="101"/>
        <v>0.12875483830769854</v>
      </c>
      <c r="AQ79">
        <f t="shared" si="101"/>
        <v>0.15021105305082838</v>
      </c>
      <c r="AR79">
        <f t="shared" si="101"/>
        <v>0.15557510673661085</v>
      </c>
      <c r="AS79">
        <f t="shared" si="101"/>
        <v>0.16228017384383892</v>
      </c>
      <c r="AT79">
        <f t="shared" si="101"/>
        <v>0.17066150772787395</v>
      </c>
      <c r="AU79">
        <f t="shared" si="101"/>
        <v>0.18113817508291782</v>
      </c>
      <c r="AV79">
        <f t="shared" si="101"/>
        <v>0.19423400927672263</v>
      </c>
      <c r="AW79">
        <f t="shared" si="101"/>
        <v>0.21060380201897866</v>
      </c>
      <c r="AX79">
        <f t="shared" si="101"/>
        <v>0.23106604294679867</v>
      </c>
      <c r="AY79">
        <f t="shared" si="101"/>
        <v>0.2566438441065737</v>
      </c>
      <c r="AZ79">
        <f t="shared" si="101"/>
        <v>0.28861609555629247</v>
      </c>
      <c r="BA79">
        <f t="shared" si="101"/>
        <v>0.32858140986844098</v>
      </c>
      <c r="BB79">
        <f t="shared" si="101"/>
        <v>0.37853805275862656</v>
      </c>
      <c r="BC79">
        <f t="shared" si="101"/>
        <v>0.44098385637135851</v>
      </c>
      <c r="BD79">
        <f t="shared" si="101"/>
        <v>0.51904111088727356</v>
      </c>
      <c r="BE79">
        <f t="shared" si="101"/>
        <v>0.61661267903216721</v>
      </c>
      <c r="BF79">
        <f t="shared" si="101"/>
        <v>0.12875483830769854</v>
      </c>
      <c r="BG79">
        <f t="shared" si="101"/>
        <v>0.15021104820627329</v>
      </c>
      <c r="BH79">
        <f t="shared" si="101"/>
        <v>0.15557510068091698</v>
      </c>
      <c r="BI79">
        <f t="shared" si="101"/>
        <v>0.16228016627422165</v>
      </c>
      <c r="BJ79">
        <f t="shared" si="101"/>
        <v>0.17066149826585239</v>
      </c>
      <c r="BK79">
        <f t="shared" si="101"/>
        <v>0.18113816325539084</v>
      </c>
      <c r="BL79">
        <f t="shared" si="101"/>
        <v>0.19423399449231393</v>
      </c>
      <c r="BM79">
        <f t="shared" si="101"/>
        <v>0.21060378353846776</v>
      </c>
      <c r="BN79">
        <f t="shared" si="101"/>
        <v>0.23106601984616004</v>
      </c>
      <c r="BO79">
        <f t="shared" si="101"/>
        <v>0.25664381523077545</v>
      </c>
      <c r="BP79">
        <f t="shared" si="101"/>
        <v>0.28861605946154473</v>
      </c>
      <c r="BQ79">
        <f t="shared" si="101"/>
        <v>0.32858136475000616</v>
      </c>
      <c r="BR79">
        <f t="shared" si="101"/>
        <v>0.378537996360583</v>
      </c>
      <c r="BS79">
        <f t="shared" si="101"/>
        <v>0.44098378587380421</v>
      </c>
      <c r="BT79">
        <f t="shared" si="101"/>
        <v>0.51904102276533071</v>
      </c>
      <c r="BU79">
        <f t="shared" si="101"/>
        <v>0.61661256887973859</v>
      </c>
      <c r="BV79">
        <v>26</v>
      </c>
    </row>
    <row r="80" spans="23:74">
      <c r="W80">
        <f t="shared" si="95"/>
        <v>3.3435631069122729</v>
      </c>
      <c r="X80">
        <f t="shared" si="58"/>
        <v>3.3435631069122729</v>
      </c>
      <c r="Y80">
        <f t="shared" si="96"/>
        <v>3.3435629532915514</v>
      </c>
      <c r="AA80">
        <f t="shared" si="94"/>
        <v>-1.5362072147695471E-7</v>
      </c>
      <c r="AB80">
        <f t="shared" si="54"/>
        <v>-1.5362072147695471E-7</v>
      </c>
      <c r="AC80">
        <v>4</v>
      </c>
      <c r="AN80">
        <v>12</v>
      </c>
      <c r="AO80">
        <f t="shared" si="100"/>
        <v>11.641532182693474</v>
      </c>
      <c r="AP80">
        <f t="shared" si="101"/>
        <v>0.14427688121795651</v>
      </c>
      <c r="AQ80">
        <f t="shared" si="101"/>
        <v>0.17098437869745226</v>
      </c>
      <c r="AR80">
        <f t="shared" si="101"/>
        <v>0.17766125306732619</v>
      </c>
      <c r="AS80">
        <f t="shared" si="101"/>
        <v>0.18600734602966859</v>
      </c>
      <c r="AT80">
        <f t="shared" si="101"/>
        <v>0.1964399622325966</v>
      </c>
      <c r="AU80">
        <f t="shared" si="101"/>
        <v>0.20948073248625659</v>
      </c>
      <c r="AV80">
        <f t="shared" si="101"/>
        <v>0.22578169530333167</v>
      </c>
      <c r="AW80">
        <f t="shared" si="101"/>
        <v>0.24615789882467548</v>
      </c>
      <c r="AX80">
        <f t="shared" si="101"/>
        <v>0.27162815322635525</v>
      </c>
      <c r="AY80">
        <f t="shared" si="101"/>
        <v>0.30346597122845487</v>
      </c>
      <c r="AZ80">
        <f t="shared" si="101"/>
        <v>0.34326324373107947</v>
      </c>
      <c r="BA80">
        <f t="shared" si="101"/>
        <v>0.39300983435936021</v>
      </c>
      <c r="BB80">
        <f t="shared" si="101"/>
        <v>0.45519307264471109</v>
      </c>
      <c r="BC80">
        <f t="shared" si="101"/>
        <v>0.53292212050139964</v>
      </c>
      <c r="BD80">
        <f t="shared" si="101"/>
        <v>0.63008343032226055</v>
      </c>
      <c r="BE80">
        <f t="shared" si="101"/>
        <v>0.75153506759833644</v>
      </c>
      <c r="BF80">
        <f t="shared" si="101"/>
        <v>0.14427688121795654</v>
      </c>
      <c r="BG80">
        <f t="shared" si="101"/>
        <v>0.17098437316781334</v>
      </c>
      <c r="BH80">
        <f t="shared" si="101"/>
        <v>0.17766124615527754</v>
      </c>
      <c r="BI80">
        <f t="shared" si="101"/>
        <v>0.18600733738960781</v>
      </c>
      <c r="BJ80">
        <f t="shared" si="101"/>
        <v>0.19643995143252063</v>
      </c>
      <c r="BK80">
        <f t="shared" si="101"/>
        <v>0.20948071898616163</v>
      </c>
      <c r="BL80">
        <f t="shared" si="101"/>
        <v>0.22578167842821295</v>
      </c>
      <c r="BM80">
        <f t="shared" si="101"/>
        <v>0.24615787773077705</v>
      </c>
      <c r="BN80">
        <f t="shared" si="101"/>
        <v>0.27162812685898213</v>
      </c>
      <c r="BO80">
        <f t="shared" si="101"/>
        <v>0.30346593826923857</v>
      </c>
      <c r="BP80">
        <f t="shared" si="101"/>
        <v>0.34326320253205911</v>
      </c>
      <c r="BQ80">
        <f t="shared" si="101"/>
        <v>0.39300978286058469</v>
      </c>
      <c r="BR80">
        <f t="shared" si="101"/>
        <v>0.45519300827124165</v>
      </c>
      <c r="BS80">
        <f t="shared" si="101"/>
        <v>0.53292204003456289</v>
      </c>
      <c r="BT80">
        <f t="shared" si="101"/>
        <v>0.63008332973871461</v>
      </c>
      <c r="BU80">
        <f t="shared" si="101"/>
        <v>0.75153494186890402</v>
      </c>
      <c r="BV80">
        <v>27</v>
      </c>
    </row>
    <row r="81" spans="23:74">
      <c r="W81">
        <f>G4*G20</f>
        <v>12.719499297808412</v>
      </c>
      <c r="X81">
        <f t="shared" si="58"/>
        <v>12.719499297808412</v>
      </c>
      <c r="Y81">
        <f>AS20</f>
        <v>12.719498539924524</v>
      </c>
      <c r="AA81">
        <f t="shared" ref="AA81:AA95" si="102">AB4-G4</f>
        <v>-7.578838872035476E-7</v>
      </c>
      <c r="AB81">
        <f t="shared" si="54"/>
        <v>-7.578838872035476E-7</v>
      </c>
      <c r="AC81">
        <v>4</v>
      </c>
      <c r="AN81">
        <v>13</v>
      </c>
      <c r="AO81">
        <f t="shared" si="100"/>
        <v>14.551915228366843</v>
      </c>
      <c r="AP81">
        <f t="shared" si="101"/>
        <v>0.16367943485577896</v>
      </c>
      <c r="AQ81">
        <f t="shared" si="101"/>
        <v>0.19695103575573211</v>
      </c>
      <c r="AR81">
        <f t="shared" si="101"/>
        <v>0.20526893598072041</v>
      </c>
      <c r="AS81">
        <f t="shared" si="101"/>
        <v>0.21566631126195573</v>
      </c>
      <c r="AT81">
        <f t="shared" si="101"/>
        <v>0.22866303036349989</v>
      </c>
      <c r="AU81">
        <f t="shared" si="101"/>
        <v>0.24490892924043015</v>
      </c>
      <c r="AV81">
        <f t="shared" si="101"/>
        <v>0.26521630283659298</v>
      </c>
      <c r="AW81">
        <f t="shared" si="101"/>
        <v>0.29060051983179652</v>
      </c>
      <c r="AX81">
        <f t="shared" si="101"/>
        <v>0.32233079107580087</v>
      </c>
      <c r="AY81">
        <f t="shared" si="101"/>
        <v>0.36199363013080632</v>
      </c>
      <c r="AZ81">
        <f t="shared" si="101"/>
        <v>0.41157217894956322</v>
      </c>
      <c r="BA81">
        <f t="shared" si="101"/>
        <v>0.47354536497300925</v>
      </c>
      <c r="BB81">
        <f t="shared" si="101"/>
        <v>0.5510118475023168</v>
      </c>
      <c r="BC81">
        <f t="shared" si="101"/>
        <v>0.64784495066395131</v>
      </c>
      <c r="BD81">
        <f t="shared" si="101"/>
        <v>0.76888632961599424</v>
      </c>
      <c r="BE81">
        <f t="shared" si="101"/>
        <v>0.92018805330604792</v>
      </c>
      <c r="BF81">
        <f t="shared" si="101"/>
        <v>0.16367943485577896</v>
      </c>
      <c r="BG81">
        <f t="shared" si="101"/>
        <v>0.19695102936973835</v>
      </c>
      <c r="BH81">
        <f t="shared" si="101"/>
        <v>0.20526892799822818</v>
      </c>
      <c r="BI81">
        <f t="shared" si="101"/>
        <v>0.21566630128384048</v>
      </c>
      <c r="BJ81">
        <f t="shared" si="101"/>
        <v>0.22866301789085591</v>
      </c>
      <c r="BK81">
        <f t="shared" si="101"/>
        <v>0.24490891364962511</v>
      </c>
      <c r="BL81">
        <f t="shared" si="101"/>
        <v>0.26521628334808661</v>
      </c>
      <c r="BM81">
        <f t="shared" si="101"/>
        <v>0.29060049547116351</v>
      </c>
      <c r="BN81">
        <f t="shared" si="101"/>
        <v>0.32233076062500965</v>
      </c>
      <c r="BO81">
        <f t="shared" si="101"/>
        <v>0.3619935920673174</v>
      </c>
      <c r="BP81">
        <f t="shared" si="101"/>
        <v>0.41157213137020199</v>
      </c>
      <c r="BQ81">
        <f t="shared" si="101"/>
        <v>0.47354530549880774</v>
      </c>
      <c r="BR81">
        <f t="shared" si="101"/>
        <v>0.55101177315956473</v>
      </c>
      <c r="BS81">
        <f t="shared" si="101"/>
        <v>0.64784485773551126</v>
      </c>
      <c r="BT81">
        <f t="shared" si="101"/>
        <v>0.76888621345544439</v>
      </c>
      <c r="BU81">
        <f t="shared" si="101"/>
        <v>0.92018790810536066</v>
      </c>
      <c r="BV81">
        <v>28</v>
      </c>
    </row>
    <row r="82" spans="23:74">
      <c r="W82">
        <f t="shared" ref="W82:W95" si="103">G5*G21</f>
        <v>12.286916113876226</v>
      </c>
      <c r="X82">
        <f t="shared" si="58"/>
        <v>12.286916113876226</v>
      </c>
      <c r="Y82">
        <f t="shared" ref="Y82:Y95" si="104">AS21</f>
        <v>12.286915384976172</v>
      </c>
      <c r="AA82">
        <f t="shared" si="102"/>
        <v>-7.2890005320402906E-7</v>
      </c>
      <c r="AB82">
        <f t="shared" si="54"/>
        <v>-7.2890005320402906E-7</v>
      </c>
      <c r="AC82">
        <v>4</v>
      </c>
      <c r="AN82">
        <v>14</v>
      </c>
      <c r="AO82">
        <f t="shared" si="100"/>
        <v>18.189894035458554</v>
      </c>
      <c r="AP82">
        <f t="shared" si="101"/>
        <v>0.18793262690305698</v>
      </c>
      <c r="AQ82">
        <f t="shared" si="101"/>
        <v>0.22940935707858193</v>
      </c>
      <c r="AR82">
        <f t="shared" si="101"/>
        <v>0.23977853962246315</v>
      </c>
      <c r="AS82">
        <f t="shared" si="101"/>
        <v>0.2527400178023147</v>
      </c>
      <c r="AT82">
        <f t="shared" si="101"/>
        <v>0.26894186552712906</v>
      </c>
      <c r="AU82">
        <f t="shared" si="101"/>
        <v>0.28919417518314711</v>
      </c>
      <c r="AV82">
        <f t="shared" si="101"/>
        <v>0.31450956225316967</v>
      </c>
      <c r="AW82">
        <f t="shared" si="101"/>
        <v>0.34615379609069785</v>
      </c>
      <c r="AX82">
        <f t="shared" si="101"/>
        <v>0.38570908838760798</v>
      </c>
      <c r="AY82">
        <f t="shared" si="101"/>
        <v>0.43515320375874578</v>
      </c>
      <c r="AZ82">
        <f t="shared" si="101"/>
        <v>0.49695834797266791</v>
      </c>
      <c r="BA82">
        <f t="shared" si="101"/>
        <v>0.57421477824007061</v>
      </c>
      <c r="BB82">
        <f t="shared" si="101"/>
        <v>0.6707853160743239</v>
      </c>
      <c r="BC82">
        <f t="shared" si="101"/>
        <v>0.79149848836714076</v>
      </c>
      <c r="BD82">
        <f t="shared" si="101"/>
        <v>0.94238995373316126</v>
      </c>
      <c r="BE82">
        <f t="shared" si="101"/>
        <v>1.1310042854406874</v>
      </c>
      <c r="BF82">
        <f t="shared" si="101"/>
        <v>0.18793262690305704</v>
      </c>
      <c r="BG82">
        <f t="shared" si="101"/>
        <v>0.2294093496221446</v>
      </c>
      <c r="BH82">
        <f t="shared" si="101"/>
        <v>0.23977853030191651</v>
      </c>
      <c r="BI82">
        <f t="shared" si="101"/>
        <v>0.25274000615163134</v>
      </c>
      <c r="BJ82">
        <f t="shared" si="101"/>
        <v>0.26894185096377499</v>
      </c>
      <c r="BK82">
        <f t="shared" si="101"/>
        <v>0.2891941569789544</v>
      </c>
      <c r="BL82">
        <f t="shared" si="101"/>
        <v>0.31450953949792881</v>
      </c>
      <c r="BM82">
        <f t="shared" si="101"/>
        <v>0.34615376764664668</v>
      </c>
      <c r="BN82">
        <f t="shared" si="101"/>
        <v>0.38570905283254409</v>
      </c>
      <c r="BO82">
        <f t="shared" si="101"/>
        <v>0.43515315931491588</v>
      </c>
      <c r="BP82">
        <f t="shared" si="101"/>
        <v>0.4969582924178807</v>
      </c>
      <c r="BQ82">
        <f t="shared" si="101"/>
        <v>0.57421470879658654</v>
      </c>
      <c r="BR82">
        <f t="shared" si="101"/>
        <v>0.67078522926996875</v>
      </c>
      <c r="BS82">
        <f t="shared" si="101"/>
        <v>0.79149837986169691</v>
      </c>
      <c r="BT82">
        <f t="shared" si="101"/>
        <v>0.94238981810135658</v>
      </c>
      <c r="BU82">
        <f t="shared" si="101"/>
        <v>1.1310041159009314</v>
      </c>
      <c r="BV82">
        <v>29</v>
      </c>
    </row>
    <row r="83" spans="23:74">
      <c r="W83">
        <f t="shared" si="103"/>
        <v>11.785877106295818</v>
      </c>
      <c r="X83">
        <f t="shared" si="58"/>
        <v>11.785877106295818</v>
      </c>
      <c r="Y83">
        <f t="shared" si="104"/>
        <v>11.785876410683869</v>
      </c>
      <c r="AA83">
        <f t="shared" si="102"/>
        <v>-6.9561194848688501E-7</v>
      </c>
      <c r="AB83">
        <f t="shared" si="54"/>
        <v>-6.9561194848688501E-7</v>
      </c>
      <c r="AC83">
        <v>4</v>
      </c>
      <c r="AN83">
        <v>15</v>
      </c>
      <c r="AO83">
        <f t="shared" si="100"/>
        <v>22.737367544323188</v>
      </c>
      <c r="AP83">
        <f t="shared" si="101"/>
        <v>0.21824911696215457</v>
      </c>
      <c r="AQ83">
        <f t="shared" si="101"/>
        <v>0.26998225873214415</v>
      </c>
      <c r="AR83">
        <f t="shared" si="101"/>
        <v>0.28291554417464154</v>
      </c>
      <c r="AS83">
        <f t="shared" si="101"/>
        <v>0.29908215097776331</v>
      </c>
      <c r="AT83">
        <f t="shared" si="101"/>
        <v>0.31929040948166548</v>
      </c>
      <c r="AU83">
        <f t="shared" si="101"/>
        <v>0.34455073261154318</v>
      </c>
      <c r="AV83">
        <f t="shared" si="101"/>
        <v>0.37612613652389038</v>
      </c>
      <c r="AW83">
        <f t="shared" si="101"/>
        <v>0.41559539141432439</v>
      </c>
      <c r="AX83">
        <f t="shared" si="101"/>
        <v>0.46493196002736675</v>
      </c>
      <c r="AY83">
        <f t="shared" si="101"/>
        <v>0.52660267079366985</v>
      </c>
      <c r="AZ83">
        <f t="shared" si="101"/>
        <v>0.60369105925154865</v>
      </c>
      <c r="BA83">
        <f t="shared" si="101"/>
        <v>0.70005154482389709</v>
      </c>
      <c r="BB83">
        <f t="shared" si="101"/>
        <v>0.82050215178933272</v>
      </c>
      <c r="BC83">
        <f t="shared" si="101"/>
        <v>0.97106541049612727</v>
      </c>
      <c r="BD83">
        <f t="shared" si="101"/>
        <v>1.15926948387962</v>
      </c>
      <c r="BE83">
        <f t="shared" si="101"/>
        <v>1.3945245756089866</v>
      </c>
      <c r="BF83">
        <f t="shared" si="101"/>
        <v>0.21824911696215457</v>
      </c>
      <c r="BG83">
        <f t="shared" si="101"/>
        <v>0.26998224993765246</v>
      </c>
      <c r="BH83">
        <f t="shared" si="101"/>
        <v>0.2829155331815269</v>
      </c>
      <c r="BI83">
        <f t="shared" si="101"/>
        <v>0.29908213723637</v>
      </c>
      <c r="BJ83">
        <f t="shared" si="101"/>
        <v>0.31929039230492384</v>
      </c>
      <c r="BK83">
        <f t="shared" si="101"/>
        <v>0.34455071114061608</v>
      </c>
      <c r="BL83">
        <f t="shared" si="101"/>
        <v>0.37612610968523152</v>
      </c>
      <c r="BM83">
        <f t="shared" si="101"/>
        <v>0.41559535786600066</v>
      </c>
      <c r="BN83">
        <f t="shared" si="101"/>
        <v>0.46493191809196216</v>
      </c>
      <c r="BO83">
        <f t="shared" si="101"/>
        <v>0.52660261837441413</v>
      </c>
      <c r="BP83">
        <f t="shared" si="101"/>
        <v>0.60369099372747903</v>
      </c>
      <c r="BQ83">
        <f t="shared" si="101"/>
        <v>0.70005146291881004</v>
      </c>
      <c r="BR83">
        <f t="shared" si="101"/>
        <v>0.82050204940797378</v>
      </c>
      <c r="BS83">
        <f t="shared" si="101"/>
        <v>0.97106528251942859</v>
      </c>
      <c r="BT83">
        <f t="shared" si="101"/>
        <v>1.159269323908747</v>
      </c>
      <c r="BU83">
        <f t="shared" si="101"/>
        <v>1.3945243756453951</v>
      </c>
      <c r="BV83">
        <v>30</v>
      </c>
    </row>
    <row r="84" spans="23:74">
      <c r="W84">
        <f t="shared" si="103"/>
        <v>11.214254912798777</v>
      </c>
      <c r="X84">
        <f t="shared" si="58"/>
        <v>11.214254912798777</v>
      </c>
      <c r="Y84">
        <f t="shared" si="104"/>
        <v>11.214254254794204</v>
      </c>
      <c r="AA84">
        <f t="shared" si="102"/>
        <v>-6.5800457349496355E-7</v>
      </c>
      <c r="AB84">
        <f t="shared" si="54"/>
        <v>-6.5800457349496355E-7</v>
      </c>
      <c r="AC84">
        <v>4</v>
      </c>
    </row>
    <row r="85" spans="23:74">
      <c r="W85">
        <f t="shared" si="103"/>
        <v>10.573243974598155</v>
      </c>
      <c r="X85">
        <f t="shared" si="58"/>
        <v>10.573243974598155</v>
      </c>
      <c r="Y85">
        <f t="shared" si="104"/>
        <v>10.573243358296835</v>
      </c>
      <c r="AA85">
        <f t="shared" si="102"/>
        <v>-6.1630131931167398E-7</v>
      </c>
      <c r="AB85">
        <f t="shared" si="54"/>
        <v>-6.1630131931167398E-7</v>
      </c>
      <c r="AC85">
        <v>4</v>
      </c>
    </row>
    <row r="86" spans="23:74">
      <c r="W86">
        <f t="shared" si="103"/>
        <v>9.8681594424860446</v>
      </c>
      <c r="X86">
        <f t="shared" si="58"/>
        <v>9.8681594424860446</v>
      </c>
      <c r="Y86">
        <f t="shared" si="104"/>
        <v>9.868158871483562</v>
      </c>
      <c r="AA86">
        <f t="shared" si="102"/>
        <v>-5.7100248262997866E-7</v>
      </c>
      <c r="AB86">
        <f t="shared" ref="AB86:AB149" si="105">IFERROR(AA86,"")</f>
        <v>-5.7100248262997866E-7</v>
      </c>
      <c r="AC86">
        <v>4</v>
      </c>
    </row>
    <row r="87" spans="23:74">
      <c r="W87">
        <f t="shared" si="103"/>
        <v>9.1088698555354597</v>
      </c>
      <c r="X87">
        <f t="shared" si="58"/>
        <v>9.1088698555354597</v>
      </c>
      <c r="Y87">
        <f t="shared" si="104"/>
        <v>9.1088693326430441</v>
      </c>
      <c r="AA87">
        <f t="shared" si="102"/>
        <v>-5.2289241558867161E-7</v>
      </c>
      <c r="AB87">
        <f t="shared" si="105"/>
        <v>-5.2289241558867161E-7</v>
      </c>
      <c r="AC87">
        <v>4</v>
      </c>
    </row>
    <row r="88" spans="23:74">
      <c r="W88">
        <f t="shared" si="103"/>
        <v>8.3096537503699466</v>
      </c>
      <c r="X88">
        <f t="shared" si="58"/>
        <v>8.3096537503699466</v>
      </c>
      <c r="Y88">
        <f t="shared" si="104"/>
        <v>8.3096532773654914</v>
      </c>
      <c r="AA88">
        <f t="shared" si="102"/>
        <v>-4.7300445515929823E-7</v>
      </c>
      <c r="AB88">
        <f t="shared" si="105"/>
        <v>-4.7300445515929823E-7</v>
      </c>
      <c r="AC88">
        <v>4</v>
      </c>
    </row>
    <row r="89" spans="23:74">
      <c r="W89">
        <f t="shared" si="103"/>
        <v>7.4883635114834046</v>
      </c>
      <c r="X89">
        <f t="shared" ref="X89:X152" si="106">IFERROR(W89, NA())</f>
        <v>7.4883635114834046</v>
      </c>
      <c r="Y89">
        <f t="shared" si="104"/>
        <v>7.4883630889413597</v>
      </c>
      <c r="AA89">
        <f t="shared" si="102"/>
        <v>-4.2254204490888014E-7</v>
      </c>
      <c r="AB89">
        <f t="shared" si="105"/>
        <v>-4.2254204490888014E-7</v>
      </c>
      <c r="AC89">
        <v>4</v>
      </c>
    </row>
    <row r="90" spans="23:74">
      <c r="W90">
        <f t="shared" si="103"/>
        <v>6.6649455230198305</v>
      </c>
      <c r="X90">
        <f t="shared" si="106"/>
        <v>6.6649455230198305</v>
      </c>
      <c r="Y90">
        <f t="shared" si="104"/>
        <v>6.6649451502533781</v>
      </c>
      <c r="AA90">
        <f t="shared" si="102"/>
        <v>-3.7276645237227513E-7</v>
      </c>
      <c r="AB90">
        <f t="shared" si="105"/>
        <v>-3.7276645237227513E-7</v>
      </c>
      <c r="AC90">
        <v>4</v>
      </c>
    </row>
    <row r="91" spans="23:74">
      <c r="W91">
        <f t="shared" si="103"/>
        <v>5.8595524483338588</v>
      </c>
      <c r="X91">
        <f t="shared" si="106"/>
        <v>5.8595524483338588</v>
      </c>
      <c r="Y91">
        <f t="shared" si="104"/>
        <v>5.8595521234614711</v>
      </c>
      <c r="AA91">
        <f t="shared" si="102"/>
        <v>-3.2487238765810389E-7</v>
      </c>
      <c r="AB91">
        <f t="shared" si="105"/>
        <v>-3.2487238765810389E-7</v>
      </c>
      <c r="AC91">
        <v>4</v>
      </c>
    </row>
    <row r="92" spans="23:74">
      <c r="W92">
        <f t="shared" si="103"/>
        <v>5.0906141683888135</v>
      </c>
      <c r="X92">
        <f t="shared" si="106"/>
        <v>5.0906141683888135</v>
      </c>
      <c r="Y92">
        <f t="shared" si="104"/>
        <v>5.0906138885118519</v>
      </c>
      <c r="AA92">
        <f t="shared" si="102"/>
        <v>-2.7987696160636233E-7</v>
      </c>
      <c r="AB92">
        <f t="shared" si="105"/>
        <v>-2.7987696160636233E-7</v>
      </c>
      <c r="AC92">
        <v>4</v>
      </c>
    </row>
    <row r="93" spans="23:74">
      <c r="W93">
        <f t="shared" si="103"/>
        <v>4.3732476253650869</v>
      </c>
      <c r="X93">
        <f t="shared" si="106"/>
        <v>4.3732476253650869</v>
      </c>
      <c r="Y93">
        <f t="shared" si="104"/>
        <v>4.3732473868221069</v>
      </c>
      <c r="AA93">
        <f t="shared" si="102"/>
        <v>-2.3854298003556096E-7</v>
      </c>
      <c r="AB93">
        <f t="shared" si="105"/>
        <v>-2.3854298003556096E-7</v>
      </c>
      <c r="AC93">
        <v>4</v>
      </c>
    </row>
    <row r="94" spans="23:74">
      <c r="W94">
        <f t="shared" si="103"/>
        <v>3.7182758890682828</v>
      </c>
      <c r="X94">
        <f t="shared" si="106"/>
        <v>3.7182758890682828</v>
      </c>
      <c r="Y94">
        <f t="shared" si="104"/>
        <v>3.7182756877215413</v>
      </c>
      <c r="AA94">
        <f t="shared" si="102"/>
        <v>-2.0134674150185106E-7</v>
      </c>
      <c r="AB94">
        <f t="shared" si="105"/>
        <v>-2.0134674150185106E-7</v>
      </c>
      <c r="AC94">
        <v>4</v>
      </c>
    </row>
    <row r="95" spans="23:74">
      <c r="W95">
        <f t="shared" si="103"/>
        <v>3.1319451637147768</v>
      </c>
      <c r="X95">
        <f t="shared" si="106"/>
        <v>3.1319451637147768</v>
      </c>
      <c r="Y95">
        <f t="shared" si="104"/>
        <v>3.1319449952267444</v>
      </c>
      <c r="AA95">
        <f t="shared" si="102"/>
        <v>-1.6848803241487076E-7</v>
      </c>
      <c r="AB95">
        <f t="shared" si="105"/>
        <v>-1.6848803241487076E-7</v>
      </c>
      <c r="AC95">
        <v>4</v>
      </c>
    </row>
    <row r="96" spans="23:74">
      <c r="W96">
        <f>H4*H20</f>
        <v>12.509229414667967</v>
      </c>
      <c r="X96">
        <f t="shared" si="106"/>
        <v>12.509229414667967</v>
      </c>
      <c r="Y96">
        <f>AT20</f>
        <v>12.509228498376244</v>
      </c>
      <c r="AA96">
        <f t="shared" ref="AA96:AA110" si="107">AC4-H4</f>
        <v>-9.1629172338514309E-7</v>
      </c>
      <c r="AB96">
        <f t="shared" si="105"/>
        <v>-9.1629172338514309E-7</v>
      </c>
      <c r="AC96">
        <v>4</v>
      </c>
    </row>
    <row r="97" spans="23:29">
      <c r="W97">
        <f t="shared" ref="W97:W110" si="108">H5*H21</f>
        <v>12.050481770855404</v>
      </c>
      <c r="X97">
        <f t="shared" si="106"/>
        <v>12.050481770855404</v>
      </c>
      <c r="Y97">
        <f t="shared" ref="Y97:Y110" si="109">AT21</f>
        <v>12.050480894458124</v>
      </c>
      <c r="AA97">
        <f t="shared" si="107"/>
        <v>-8.7639728008070961E-7</v>
      </c>
      <c r="AB97">
        <f t="shared" si="105"/>
        <v>-8.7639728008070961E-7</v>
      </c>
      <c r="AC97">
        <v>4</v>
      </c>
    </row>
    <row r="98" spans="23:29">
      <c r="W98">
        <f t="shared" si="108"/>
        <v>11.522289449694545</v>
      </c>
      <c r="X98">
        <f t="shared" si="106"/>
        <v>11.522289449694545</v>
      </c>
      <c r="Y98">
        <f t="shared" si="109"/>
        <v>11.522288618637599</v>
      </c>
      <c r="AA98">
        <f t="shared" si="107"/>
        <v>-8.3105694592688906E-7</v>
      </c>
      <c r="AB98">
        <f t="shared" si="105"/>
        <v>-8.3105694592688906E-7</v>
      </c>
      <c r="AC98">
        <v>4</v>
      </c>
    </row>
    <row r="99" spans="23:29">
      <c r="W99">
        <f t="shared" si="108"/>
        <v>10.923780497270378</v>
      </c>
      <c r="X99">
        <f t="shared" si="106"/>
        <v>10.923780497270378</v>
      </c>
      <c r="Y99">
        <f t="shared" si="109"/>
        <v>10.923779716822324</v>
      </c>
      <c r="AA99">
        <f t="shared" si="107"/>
        <v>-7.8044805462695876E-7</v>
      </c>
      <c r="AB99">
        <f t="shared" si="105"/>
        <v>-7.8044805462695876E-7</v>
      </c>
      <c r="AC99">
        <v>4</v>
      </c>
    </row>
    <row r="100" spans="23:29">
      <c r="W100">
        <f t="shared" si="108"/>
        <v>10.257750176315156</v>
      </c>
      <c r="X100">
        <f t="shared" si="106"/>
        <v>10.257750176315156</v>
      </c>
      <c r="Y100">
        <f t="shared" si="109"/>
        <v>10.257749451226964</v>
      </c>
      <c r="AA100">
        <f t="shared" si="107"/>
        <v>-7.2508819215499898E-7</v>
      </c>
      <c r="AB100">
        <f t="shared" si="105"/>
        <v>-7.2508819215499898E-7</v>
      </c>
      <c r="AC100">
        <v>4</v>
      </c>
    </row>
    <row r="101" spans="23:29">
      <c r="W101">
        <f t="shared" si="108"/>
        <v>9.5313351955948722</v>
      </c>
      <c r="X101">
        <f t="shared" si="106"/>
        <v>9.5313351955948722</v>
      </c>
      <c r="Y101">
        <f t="shared" si="109"/>
        <v>9.5313345297344902</v>
      </c>
      <c r="AA101">
        <f t="shared" si="107"/>
        <v>-6.6586038194316188E-7</v>
      </c>
      <c r="AB101">
        <f t="shared" si="105"/>
        <v>-6.6586038194316188E-7</v>
      </c>
      <c r="AC101">
        <v>4</v>
      </c>
    </row>
    <row r="102" spans="23:29">
      <c r="W102">
        <f t="shared" si="108"/>
        <v>8.7562313119101525</v>
      </c>
      <c r="X102">
        <f t="shared" si="106"/>
        <v>8.7562313119101525</v>
      </c>
      <c r="Y102">
        <f t="shared" si="109"/>
        <v>8.7562307079228514</v>
      </c>
      <c r="AA102">
        <f t="shared" si="107"/>
        <v>-6.0398730106214771E-7</v>
      </c>
      <c r="AB102">
        <f t="shared" si="105"/>
        <v>-6.0398730106214771E-7</v>
      </c>
      <c r="AC102">
        <v>4</v>
      </c>
    </row>
    <row r="103" spans="23:29">
      <c r="W103">
        <f t="shared" si="108"/>
        <v>7.9482729910739627</v>
      </c>
      <c r="X103">
        <f t="shared" si="106"/>
        <v>7.9482729910739627</v>
      </c>
      <c r="Y103">
        <f t="shared" si="109"/>
        <v>7.948272450126689</v>
      </c>
      <c r="AA103">
        <f t="shared" si="107"/>
        <v>-5.4094727364173423E-7</v>
      </c>
      <c r="AB103">
        <f t="shared" si="105"/>
        <v>-5.4094727364173423E-7</v>
      </c>
      <c r="AC103">
        <v>4</v>
      </c>
    </row>
    <row r="104" spans="23:29">
      <c r="W104">
        <f t="shared" si="108"/>
        <v>7.1263198557453595</v>
      </c>
      <c r="X104">
        <f t="shared" si="106"/>
        <v>7.1263198557453595</v>
      </c>
      <c r="Y104">
        <f t="shared" si="109"/>
        <v>7.1263193774053315</v>
      </c>
      <c r="AA104">
        <f t="shared" si="107"/>
        <v>-4.7834002803170961E-7</v>
      </c>
      <c r="AB104">
        <f t="shared" si="105"/>
        <v>-4.7834002803170961E-7</v>
      </c>
      <c r="AC104">
        <v>4</v>
      </c>
    </row>
    <row r="105" spans="23:29">
      <c r="W105">
        <f t="shared" si="108"/>
        <v>6.3105768573238006</v>
      </c>
      <c r="X105">
        <f t="shared" si="106"/>
        <v>6.3105768573238006</v>
      </c>
      <c r="Y105">
        <f t="shared" si="109"/>
        <v>6.3105764395975736</v>
      </c>
      <c r="AA105">
        <f t="shared" si="107"/>
        <v>-4.1772622694224992E-7</v>
      </c>
      <c r="AB105">
        <f t="shared" si="105"/>
        <v>-4.1772622694224992E-7</v>
      </c>
      <c r="AC105">
        <v>4</v>
      </c>
    </row>
    <row r="106" spans="23:29">
      <c r="W106">
        <f t="shared" si="108"/>
        <v>5.5206477863534316</v>
      </c>
      <c r="X106">
        <f t="shared" si="106"/>
        <v>5.5206477863534316</v>
      </c>
      <c r="Y106">
        <f t="shared" si="109"/>
        <v>5.5206474258793872</v>
      </c>
      <c r="AA106">
        <f t="shared" si="107"/>
        <v>-3.6047404439187858E-7</v>
      </c>
      <c r="AB106">
        <f t="shared" si="105"/>
        <v>-3.6047404439187858E-7</v>
      </c>
      <c r="AC106">
        <v>4</v>
      </c>
    </row>
    <row r="107" spans="23:29">
      <c r="W107">
        <f t="shared" si="108"/>
        <v>4.7737090307870309</v>
      </c>
      <c r="X107">
        <f t="shared" si="106"/>
        <v>4.7737090307870309</v>
      </c>
      <c r="Y107">
        <f t="shared" si="109"/>
        <v>4.7737087231428648</v>
      </c>
      <c r="AA107">
        <f t="shared" si="107"/>
        <v>-3.0764416614204038E-7</v>
      </c>
      <c r="AB107">
        <f t="shared" si="105"/>
        <v>-3.0764416614204038E-7</v>
      </c>
      <c r="AC107">
        <v>4</v>
      </c>
    </row>
    <row r="108" spans="23:29">
      <c r="W108">
        <f t="shared" si="108"/>
        <v>4.0831506909978517</v>
      </c>
      <c r="X108">
        <f t="shared" si="106"/>
        <v>4.0831506909978517</v>
      </c>
      <c r="Y108">
        <f t="shared" si="109"/>
        <v>4.0831504310661026</v>
      </c>
      <c r="AA108">
        <f t="shared" si="107"/>
        <v>-2.5993174901373095E-7</v>
      </c>
      <c r="AB108">
        <f t="shared" si="105"/>
        <v>-2.5993174901373095E-7</v>
      </c>
      <c r="AC108">
        <v>4</v>
      </c>
    </row>
    <row r="109" spans="23:29">
      <c r="W109">
        <f t="shared" si="108"/>
        <v>3.4578845245229943</v>
      </c>
      <c r="X109">
        <f t="shared" si="106"/>
        <v>3.4578845245229943</v>
      </c>
      <c r="Y109">
        <f t="shared" si="109"/>
        <v>3.4578843068561063</v>
      </c>
      <c r="AA109">
        <f t="shared" si="107"/>
        <v>-2.1766688806934553E-7</v>
      </c>
      <c r="AB109">
        <f t="shared" si="105"/>
        <v>-2.1766688806934553E-7</v>
      </c>
      <c r="AC109">
        <v>4</v>
      </c>
    </row>
    <row r="110" spans="23:29">
      <c r="W110">
        <f t="shared" si="108"/>
        <v>2.9023303904657611</v>
      </c>
      <c r="X110">
        <f t="shared" si="106"/>
        <v>2.9023303904657611</v>
      </c>
      <c r="Y110">
        <f t="shared" si="109"/>
        <v>2.9023302096049521</v>
      </c>
      <c r="AA110">
        <f t="shared" si="107"/>
        <v>-1.8086080899593071E-7</v>
      </c>
      <c r="AB110">
        <f t="shared" si="105"/>
        <v>-1.8086080899593071E-7</v>
      </c>
      <c r="AC110">
        <v>4</v>
      </c>
    </row>
    <row r="111" spans="23:29">
      <c r="W111">
        <f>I4*I20</f>
        <v>12.255970479300588</v>
      </c>
      <c r="X111">
        <f t="shared" si="106"/>
        <v>12.255970479300588</v>
      </c>
      <c r="Y111">
        <f>AU20</f>
        <v>12.255969379844045</v>
      </c>
      <c r="AA111">
        <f t="shared" ref="AA111:AA125" si="110">AD4-I4</f>
        <v>-1.09945654358512E-6</v>
      </c>
      <c r="AB111">
        <f t="shared" si="105"/>
        <v>-1.09945654358512E-6</v>
      </c>
      <c r="AC111">
        <v>4</v>
      </c>
    </row>
    <row r="112" spans="23:29">
      <c r="W112">
        <f t="shared" ref="W112:W125" si="111">I5*I21</f>
        <v>11.767434183444381</v>
      </c>
      <c r="X112">
        <f t="shared" si="106"/>
        <v>11.767434183444381</v>
      </c>
      <c r="Y112">
        <f t="shared" ref="Y112:Y125" si="112">AU21</f>
        <v>11.767433138806517</v>
      </c>
      <c r="AA112">
        <f t="shared" si="110"/>
        <v>-1.0446378642114951E-6</v>
      </c>
      <c r="AB112">
        <f t="shared" si="105"/>
        <v>-1.0446378642114951E-6</v>
      </c>
      <c r="AC112">
        <v>4</v>
      </c>
    </row>
    <row r="113" spans="23:29">
      <c r="W113">
        <f t="shared" si="111"/>
        <v>11.20893383600284</v>
      </c>
      <c r="X113">
        <f t="shared" si="106"/>
        <v>11.20893383600284</v>
      </c>
      <c r="Y113">
        <f t="shared" si="112"/>
        <v>11.208932852916098</v>
      </c>
      <c r="AA113">
        <f t="shared" si="110"/>
        <v>-9.8308674267855167E-7</v>
      </c>
      <c r="AB113">
        <f t="shared" si="105"/>
        <v>-9.8308674267855167E-7</v>
      </c>
      <c r="AC113">
        <v>4</v>
      </c>
    </row>
    <row r="114" spans="23:29">
      <c r="W114">
        <f t="shared" si="111"/>
        <v>10.581184898748486</v>
      </c>
      <c r="X114">
        <f t="shared" si="106"/>
        <v>10.581184898748486</v>
      </c>
      <c r="Y114">
        <f t="shared" si="112"/>
        <v>10.581183983420617</v>
      </c>
      <c r="AA114">
        <f t="shared" si="110"/>
        <v>-9.1532786861137083E-7</v>
      </c>
      <c r="AB114">
        <f t="shared" si="105"/>
        <v>-9.1532786861137083E-7</v>
      </c>
      <c r="AC114">
        <v>4</v>
      </c>
    </row>
    <row r="115" spans="23:29">
      <c r="W115">
        <f t="shared" si="111"/>
        <v>9.8889077160788315</v>
      </c>
      <c r="X115">
        <f t="shared" si="106"/>
        <v>9.8889077160788315</v>
      </c>
      <c r="Y115">
        <f t="shared" si="112"/>
        <v>9.8889068737275299</v>
      </c>
      <c r="AA115">
        <f t="shared" si="110"/>
        <v>-8.4235130159981964E-7</v>
      </c>
      <c r="AB115">
        <f t="shared" si="105"/>
        <v>-8.4235130159981964E-7</v>
      </c>
      <c r="AC115">
        <v>4</v>
      </c>
    </row>
    <row r="116" spans="23:29">
      <c r="W116">
        <f t="shared" si="111"/>
        <v>9.1413160496776271</v>
      </c>
      <c r="X116">
        <f t="shared" si="106"/>
        <v>9.1413160496776271</v>
      </c>
      <c r="Y116">
        <f t="shared" si="112"/>
        <v>9.1413152840754766</v>
      </c>
      <c r="AA116">
        <f t="shared" si="110"/>
        <v>-7.6560215056531433E-7</v>
      </c>
      <c r="AB116">
        <f t="shared" si="105"/>
        <v>-7.6560215056531433E-7</v>
      </c>
      <c r="AC116">
        <v>4</v>
      </c>
    </row>
    <row r="117" spans="23:29">
      <c r="W117">
        <f t="shared" si="111"/>
        <v>8.3520569670350575</v>
      </c>
      <c r="X117">
        <f t="shared" si="106"/>
        <v>8.3520569670350575</v>
      </c>
      <c r="Y117">
        <f t="shared" si="112"/>
        <v>8.3520562801402072</v>
      </c>
      <c r="AA117">
        <f t="shared" si="110"/>
        <v>-6.8689485033246456E-7</v>
      </c>
      <c r="AB117">
        <f t="shared" si="105"/>
        <v>-6.8689485033246456E-7</v>
      </c>
      <c r="AC117">
        <v>4</v>
      </c>
    </row>
    <row r="118" spans="23:29">
      <c r="W118">
        <f t="shared" si="111"/>
        <v>7.5384698226338784</v>
      </c>
      <c r="X118">
        <f t="shared" si="106"/>
        <v>7.5384698226338784</v>
      </c>
      <c r="Y118">
        <f t="shared" si="112"/>
        <v>7.5384692143787282</v>
      </c>
      <c r="AA118">
        <f t="shared" si="110"/>
        <v>-6.0825515024731658E-7</v>
      </c>
      <c r="AB118">
        <f t="shared" si="105"/>
        <v>-6.0825515024731658E-7</v>
      </c>
      <c r="AC118">
        <v>4</v>
      </c>
    </row>
    <row r="119" spans="23:29">
      <c r="W119">
        <f t="shared" si="111"/>
        <v>6.7201894080180384</v>
      </c>
      <c r="X119">
        <f t="shared" si="106"/>
        <v>6.7201894080180384</v>
      </c>
      <c r="Y119">
        <f t="shared" si="112"/>
        <v>6.7201888763027613</v>
      </c>
      <c r="AA119">
        <f t="shared" si="110"/>
        <v>-5.3171527714113154E-7</v>
      </c>
      <c r="AB119">
        <f t="shared" si="105"/>
        <v>-5.3171527714113154E-7</v>
      </c>
      <c r="AC119">
        <v>4</v>
      </c>
    </row>
    <row r="120" spans="23:29">
      <c r="W120">
        <f t="shared" si="111"/>
        <v>5.9173051629300994</v>
      </c>
      <c r="X120">
        <f t="shared" si="106"/>
        <v>5.9173051629300994</v>
      </c>
      <c r="Y120">
        <f t="shared" si="112"/>
        <v>5.917304703825585</v>
      </c>
      <c r="AA120">
        <f t="shared" si="110"/>
        <v>-4.5910451440533961E-7</v>
      </c>
      <c r="AB120">
        <f t="shared" si="105"/>
        <v>-4.5910451440533961E-7</v>
      </c>
      <c r="AC120">
        <v>4</v>
      </c>
    </row>
    <row r="121" spans="23:29">
      <c r="W121">
        <f t="shared" si="111"/>
        <v>5.1484293602352453</v>
      </c>
      <c r="X121">
        <f t="shared" si="106"/>
        <v>5.1484293602352453</v>
      </c>
      <c r="Y121">
        <f t="shared" si="112"/>
        <v>5.1484289683549349</v>
      </c>
      <c r="AA121">
        <f t="shared" si="110"/>
        <v>-3.9188031042414195E-7</v>
      </c>
      <c r="AB121">
        <f t="shared" si="105"/>
        <v>-3.9188031042414195E-7</v>
      </c>
      <c r="AC121">
        <v>4</v>
      </c>
    </row>
    <row r="122" spans="23:29">
      <c r="W122">
        <f t="shared" si="111"/>
        <v>4.4290573396456923</v>
      </c>
      <c r="X122">
        <f t="shared" si="106"/>
        <v>4.4290573396456923</v>
      </c>
      <c r="Y122">
        <f t="shared" si="112"/>
        <v>4.4290570086141248</v>
      </c>
      <c r="AA122">
        <f t="shared" si="110"/>
        <v>-3.3103156749092477E-7</v>
      </c>
      <c r="AB122">
        <f t="shared" si="105"/>
        <v>-3.3103156749092477E-7</v>
      </c>
      <c r="AC122">
        <v>4</v>
      </c>
    </row>
    <row r="123" spans="23:29">
      <c r="W123">
        <f t="shared" si="111"/>
        <v>3.7705075547248232</v>
      </c>
      <c r="X123">
        <f t="shared" si="106"/>
        <v>3.7705075547248232</v>
      </c>
      <c r="Y123">
        <f t="shared" si="112"/>
        <v>3.7705072776620652</v>
      </c>
      <c r="AA123">
        <f t="shared" si="110"/>
        <v>-2.7706275806949066E-7</v>
      </c>
      <c r="AB123">
        <f t="shared" si="105"/>
        <v>-2.7706275806949066E-7</v>
      </c>
      <c r="AC123">
        <v>4</v>
      </c>
    </row>
    <row r="124" spans="23:29">
      <c r="W124">
        <f t="shared" si="111"/>
        <v>3.1795537953995363</v>
      </c>
      <c r="X124">
        <f t="shared" si="106"/>
        <v>3.1795537953995363</v>
      </c>
      <c r="Y124">
        <f t="shared" si="112"/>
        <v>3.1795535653540274</v>
      </c>
      <c r="AA124">
        <f t="shared" si="110"/>
        <v>-2.3004550886440711E-7</v>
      </c>
      <c r="AB124">
        <f t="shared" si="105"/>
        <v>-2.3004550886440711E-7</v>
      </c>
      <c r="AC124">
        <v>4</v>
      </c>
    </row>
    <row r="125" spans="23:29">
      <c r="W125">
        <f t="shared" si="111"/>
        <v>2.6586827509445423</v>
      </c>
      <c r="X125">
        <f t="shared" si="106"/>
        <v>2.6586827509445423</v>
      </c>
      <c r="Y125">
        <f t="shared" si="112"/>
        <v>2.6586825612329736</v>
      </c>
      <c r="AA125">
        <f t="shared" si="110"/>
        <v>-1.8971156867664263E-7</v>
      </c>
      <c r="AB125">
        <f t="shared" si="105"/>
        <v>-1.8971156867664263E-7</v>
      </c>
      <c r="AC125">
        <v>4</v>
      </c>
    </row>
    <row r="126" spans="23:29">
      <c r="W126">
        <f>J4*J20</f>
        <v>11.953461738212136</v>
      </c>
      <c r="X126">
        <f t="shared" si="106"/>
        <v>11.953461738212136</v>
      </c>
      <c r="Y126">
        <f>AV20</f>
        <v>11.953460430897714</v>
      </c>
      <c r="AA126">
        <f t="shared" ref="AA126:AA140" si="113">AE4-J4</f>
        <v>-1.3073144220498989E-6</v>
      </c>
      <c r="AB126">
        <f t="shared" si="105"/>
        <v>-1.3073144220498989E-6</v>
      </c>
      <c r="AC126">
        <v>4</v>
      </c>
    </row>
    <row r="127" spans="23:29">
      <c r="W127">
        <f t="shared" ref="W127:W140" si="114">J5*J21</f>
        <v>11.431789870204465</v>
      </c>
      <c r="X127">
        <f t="shared" si="106"/>
        <v>11.431789870204465</v>
      </c>
      <c r="Y127">
        <f t="shared" ref="Y127:Y139" si="115">AV21</f>
        <v>11.431788637835711</v>
      </c>
      <c r="AA127">
        <f t="shared" si="113"/>
        <v>-1.2323687546000883E-6</v>
      </c>
      <c r="AB127">
        <f t="shared" si="105"/>
        <v>-1.2323687546000883E-6</v>
      </c>
      <c r="AC127">
        <v>4</v>
      </c>
    </row>
    <row r="128" spans="23:29">
      <c r="W128">
        <f t="shared" si="114"/>
        <v>10.840419161273189</v>
      </c>
      <c r="X128">
        <f t="shared" si="106"/>
        <v>10.840419161273189</v>
      </c>
      <c r="Y128">
        <f t="shared" si="115"/>
        <v>10.840418011888561</v>
      </c>
      <c r="AA128">
        <f t="shared" si="113"/>
        <v>-1.1493846283627818E-6</v>
      </c>
      <c r="AB128">
        <f t="shared" si="105"/>
        <v>-1.1493846283627818E-6</v>
      </c>
      <c r="AC128">
        <v>4</v>
      </c>
    </row>
    <row r="129" spans="23:29">
      <c r="W129">
        <f t="shared" si="114"/>
        <v>10.182019620425985</v>
      </c>
      <c r="X129">
        <f t="shared" si="106"/>
        <v>10.182019620425985</v>
      </c>
      <c r="Y129">
        <f t="shared" si="115"/>
        <v>10.182018560962621</v>
      </c>
      <c r="AA129">
        <f t="shared" si="113"/>
        <v>-1.0594633632621253E-6</v>
      </c>
      <c r="AB129">
        <f t="shared" si="105"/>
        <v>-1.0594633632621253E-6</v>
      </c>
      <c r="AC129">
        <v>4</v>
      </c>
    </row>
    <row r="130" spans="23:29">
      <c r="W130">
        <f t="shared" si="114"/>
        <v>9.4635513393652708</v>
      </c>
      <c r="X130">
        <f t="shared" si="106"/>
        <v>9.4635513393652708</v>
      </c>
      <c r="Y130">
        <f t="shared" si="115"/>
        <v>9.4635503750592136</v>
      </c>
      <c r="AA130">
        <f t="shared" si="113"/>
        <v>-9.6430605722730434E-7</v>
      </c>
      <c r="AB130">
        <f t="shared" si="105"/>
        <v>-9.6430605722730434E-7</v>
      </c>
      <c r="AC130">
        <v>4</v>
      </c>
    </row>
    <row r="131" spans="23:29">
      <c r="W131">
        <f t="shared" si="114"/>
        <v>8.6964939106610863</v>
      </c>
      <c r="X131">
        <f t="shared" si="106"/>
        <v>8.6964939106610863</v>
      </c>
      <c r="Y131">
        <f t="shared" si="115"/>
        <v>8.696493044529058</v>
      </c>
      <c r="AA131">
        <f t="shared" si="113"/>
        <v>-8.6613202832097613E-7</v>
      </c>
      <c r="AB131">
        <f t="shared" si="105"/>
        <v>-8.6613202832097613E-7</v>
      </c>
      <c r="AC131">
        <v>4</v>
      </c>
    </row>
    <row r="132" spans="23:29">
      <c r="W132">
        <f t="shared" si="114"/>
        <v>7.8964469614572561</v>
      </c>
      <c r="X132">
        <f t="shared" si="106"/>
        <v>7.8964469614572561</v>
      </c>
      <c r="Y132">
        <f t="shared" si="115"/>
        <v>7.8964461939600277</v>
      </c>
      <c r="AA132">
        <f t="shared" si="113"/>
        <v>-7.6749722843771906E-7</v>
      </c>
      <c r="AB132">
        <f t="shared" si="105"/>
        <v>-7.6749722843771906E-7</v>
      </c>
      <c r="AC132">
        <v>4</v>
      </c>
    </row>
    <row r="133" spans="23:29">
      <c r="W133">
        <f t="shared" si="114"/>
        <v>7.0820430486029329</v>
      </c>
      <c r="X133">
        <f t="shared" si="106"/>
        <v>7.0820430486029329</v>
      </c>
      <c r="Y133">
        <f t="shared" si="115"/>
        <v>7.082042377565843</v>
      </c>
      <c r="AA133">
        <f t="shared" si="113"/>
        <v>-6.7103708989435518E-7</v>
      </c>
      <c r="AB133">
        <f t="shared" si="105"/>
        <v>-6.7103708989435518E-7</v>
      </c>
      <c r="AC133">
        <v>4</v>
      </c>
    </row>
    <row r="134" spans="23:29">
      <c r="W134">
        <f t="shared" si="114"/>
        <v>6.2732939991379313</v>
      </c>
      <c r="X134">
        <f t="shared" si="106"/>
        <v>6.2732939991379313</v>
      </c>
      <c r="Y134">
        <f t="shared" si="115"/>
        <v>6.2732934199528039</v>
      </c>
      <c r="AA134">
        <f t="shared" si="113"/>
        <v>-5.7918512741395034E-7</v>
      </c>
      <c r="AB134">
        <f t="shared" si="105"/>
        <v>-5.7918512741395034E-7</v>
      </c>
      <c r="AC134">
        <v>4</v>
      </c>
    </row>
    <row r="135" spans="23:29">
      <c r="W135">
        <f t="shared" si="114"/>
        <v>5.4896640878191674</v>
      </c>
      <c r="X135">
        <f t="shared" si="106"/>
        <v>5.4896640878191674</v>
      </c>
      <c r="Y135">
        <f t="shared" si="115"/>
        <v>5.489663593889424</v>
      </c>
      <c r="AA135">
        <f t="shared" si="113"/>
        <v>-4.9392974332818085E-7</v>
      </c>
      <c r="AB135">
        <f t="shared" si="105"/>
        <v>-4.9392974332818085E-7</v>
      </c>
      <c r="AC135">
        <v>4</v>
      </c>
    </row>
    <row r="136" spans="23:29">
      <c r="W136">
        <f t="shared" si="114"/>
        <v>4.7482527768421852</v>
      </c>
      <c r="X136">
        <f t="shared" si="106"/>
        <v>4.7482527768421852</v>
      </c>
      <c r="Y136">
        <f t="shared" si="115"/>
        <v>4.7482523601823887</v>
      </c>
      <c r="AA136">
        <f t="shared" si="113"/>
        <v>-4.166597964427865E-7</v>
      </c>
      <c r="AB136">
        <f t="shared" si="105"/>
        <v>-4.166597964427865E-7</v>
      </c>
      <c r="AC136">
        <v>4</v>
      </c>
    </row>
    <row r="137" spans="23:29">
      <c r="W137">
        <f t="shared" si="114"/>
        <v>4.0624334643220328</v>
      </c>
      <c r="X137">
        <f t="shared" si="106"/>
        <v>4.0624334643220328</v>
      </c>
      <c r="Y137">
        <f t="shared" si="115"/>
        <v>4.0624331162017437</v>
      </c>
      <c r="AA137">
        <f t="shared" si="113"/>
        <v>-3.4812028903985492E-7</v>
      </c>
      <c r="AB137">
        <f t="shared" si="105"/>
        <v>-3.4812028903985492E-7</v>
      </c>
      <c r="AC137">
        <v>4</v>
      </c>
    </row>
    <row r="138" spans="23:29">
      <c r="W138">
        <f t="shared" si="114"/>
        <v>3.441150361353154</v>
      </c>
      <c r="X138">
        <f t="shared" si="106"/>
        <v>3.441150361353154</v>
      </c>
      <c r="Y138">
        <f t="shared" si="115"/>
        <v>3.4411500728863578</v>
      </c>
      <c r="AA138">
        <f t="shared" si="113"/>
        <v>-2.8846679622773763E-7</v>
      </c>
      <c r="AB138">
        <f t="shared" si="105"/>
        <v>-2.8846679622773763E-7</v>
      </c>
      <c r="AC138">
        <v>4</v>
      </c>
    </row>
    <row r="139" spans="23:29">
      <c r="W139">
        <f t="shared" si="114"/>
        <v>2.8888895440849245</v>
      </c>
      <c r="X139">
        <f t="shared" si="106"/>
        <v>2.8888895440849245</v>
      </c>
      <c r="Y139">
        <f t="shared" si="115"/>
        <v>2.8888893066999155</v>
      </c>
      <c r="AA139">
        <f t="shared" si="113"/>
        <v>-2.3738500898318193E-7</v>
      </c>
      <c r="AB139">
        <f t="shared" si="105"/>
        <v>-2.3738500898318193E-7</v>
      </c>
      <c r="AC139">
        <v>4</v>
      </c>
    </row>
    <row r="140" spans="23:29">
      <c r="W140">
        <f t="shared" si="114"/>
        <v>2.4061866454303069</v>
      </c>
      <c r="X140">
        <f t="shared" si="106"/>
        <v>2.4061866454303069</v>
      </c>
      <c r="Y140">
        <f>AV34</f>
        <v>2.4061864511944462</v>
      </c>
      <c r="AA140">
        <f t="shared" si="113"/>
        <v>-1.942358607287531E-7</v>
      </c>
      <c r="AB140">
        <f t="shared" si="105"/>
        <v>-1.942358607287531E-7</v>
      </c>
      <c r="AC140">
        <v>4</v>
      </c>
    </row>
    <row r="141" spans="23:29">
      <c r="W141">
        <f>K4*K20</f>
        <v>11.595697351680682</v>
      </c>
      <c r="X141">
        <f t="shared" si="106"/>
        <v>11.595697351680682</v>
      </c>
      <c r="Y141">
        <f>AW20</f>
        <v>11.595695813892899</v>
      </c>
      <c r="AA141">
        <f t="shared" ref="AA141:AA155" si="116">AF4-K4</f>
        <v>-1.5377877833344655E-6</v>
      </c>
      <c r="AB141">
        <f t="shared" si="105"/>
        <v>-1.5377877833344655E-6</v>
      </c>
      <c r="AC141">
        <v>4</v>
      </c>
    </row>
    <row r="142" spans="23:29">
      <c r="W142">
        <f t="shared" ref="W142:W155" si="117">K5*K21</f>
        <v>11.038233360978353</v>
      </c>
      <c r="X142">
        <f t="shared" si="106"/>
        <v>11.038233360978353</v>
      </c>
      <c r="Y142">
        <f t="shared" ref="Y142:Y155" si="118">AW21</f>
        <v>11.038231924757067</v>
      </c>
      <c r="AA142">
        <f t="shared" si="116"/>
        <v>-1.4362212858998191E-6</v>
      </c>
      <c r="AB142">
        <f t="shared" si="105"/>
        <v>-1.4362212858998191E-6</v>
      </c>
      <c r="AC142">
        <v>4</v>
      </c>
    </row>
    <row r="143" spans="23:29">
      <c r="W143">
        <f t="shared" si="117"/>
        <v>10.412505891609422</v>
      </c>
      <c r="X143">
        <f t="shared" si="106"/>
        <v>10.412505891609422</v>
      </c>
      <c r="Y143">
        <f t="shared" si="118"/>
        <v>10.412504566066616</v>
      </c>
      <c r="AA143">
        <f t="shared" si="116"/>
        <v>-1.3255428061853536E-6</v>
      </c>
      <c r="AB143">
        <f t="shared" si="105"/>
        <v>-1.3255428061853536E-6</v>
      </c>
      <c r="AC143">
        <v>4</v>
      </c>
    </row>
    <row r="144" spans="23:29">
      <c r="W144">
        <f t="shared" si="117"/>
        <v>9.7235068955545625</v>
      </c>
      <c r="X144">
        <f t="shared" si="106"/>
        <v>9.7235068955545625</v>
      </c>
      <c r="Y144">
        <f t="shared" si="118"/>
        <v>9.7235056878131978</v>
      </c>
      <c r="AA144">
        <f t="shared" si="116"/>
        <v>-1.2077413646949253E-6</v>
      </c>
      <c r="AB144">
        <f t="shared" si="105"/>
        <v>-1.2077413646949253E-6</v>
      </c>
      <c r="AC144">
        <v>4</v>
      </c>
    </row>
    <row r="145" spans="23:29">
      <c r="W145">
        <f t="shared" si="117"/>
        <v>8.9806879872720522</v>
      </c>
      <c r="X145">
        <f t="shared" si="106"/>
        <v>8.9806879872720522</v>
      </c>
      <c r="Y145">
        <f t="shared" si="118"/>
        <v>8.9806869017570499</v>
      </c>
      <c r="AA145">
        <f t="shared" si="116"/>
        <v>-1.0855150023303395E-6</v>
      </c>
      <c r="AB145">
        <f t="shared" si="105"/>
        <v>-1.0855150023303395E-6</v>
      </c>
      <c r="AC145">
        <v>4</v>
      </c>
    </row>
    <row r="146" spans="23:29">
      <c r="W146">
        <f t="shared" si="117"/>
        <v>8.1978531058174369</v>
      </c>
      <c r="X146">
        <f t="shared" si="106"/>
        <v>8.1978531058174369</v>
      </c>
      <c r="Y146">
        <f t="shared" si="118"/>
        <v>8.1978521437489871</v>
      </c>
      <c r="AA146">
        <f t="shared" si="116"/>
        <v>-9.6206844979462858E-7</v>
      </c>
      <c r="AB146">
        <f t="shared" si="105"/>
        <v>-9.6206844979462858E-7</v>
      </c>
      <c r="AC146">
        <v>4</v>
      </c>
    </row>
    <row r="147" spans="23:29">
      <c r="W147">
        <f t="shared" si="117"/>
        <v>7.3923736234313449</v>
      </c>
      <c r="X147">
        <f t="shared" si="106"/>
        <v>7.3923736234313449</v>
      </c>
      <c r="Y147">
        <f t="shared" si="118"/>
        <v>7.3923727826342676</v>
      </c>
      <c r="AA147">
        <f t="shared" si="116"/>
        <v>-8.4079707729500797E-7</v>
      </c>
      <c r="AB147">
        <f t="shared" si="105"/>
        <v>-8.4079707729500797E-7</v>
      </c>
      <c r="AC147">
        <v>4</v>
      </c>
    </row>
    <row r="148" spans="23:29">
      <c r="W148">
        <f t="shared" si="117"/>
        <v>6.583764476848688</v>
      </c>
      <c r="X148">
        <f t="shared" si="106"/>
        <v>6.583764476848688</v>
      </c>
      <c r="Y148">
        <f t="shared" si="118"/>
        <v>6.5837637519321968</v>
      </c>
      <c r="AA148">
        <f t="shared" si="116"/>
        <v>-7.2491649127925939E-7</v>
      </c>
      <c r="AB148">
        <f t="shared" si="105"/>
        <v>-7.2491649127925939E-7</v>
      </c>
      <c r="AC148">
        <v>4</v>
      </c>
    </row>
    <row r="149" spans="23:29">
      <c r="W149">
        <f t="shared" si="117"/>
        <v>5.7918439407883566</v>
      </c>
      <c r="X149">
        <f t="shared" si="106"/>
        <v>5.7918439407883566</v>
      </c>
      <c r="Y149">
        <f t="shared" si="118"/>
        <v>5.7918433236680631</v>
      </c>
      <c r="AA149">
        <f t="shared" si="116"/>
        <v>-6.1712029353344633E-7</v>
      </c>
      <c r="AB149">
        <f t="shared" si="105"/>
        <v>-6.1712029353344633E-7</v>
      </c>
      <c r="AC149">
        <v>4</v>
      </c>
    </row>
    <row r="150" spans="23:29">
      <c r="W150">
        <f t="shared" si="117"/>
        <v>5.0348326276743736</v>
      </c>
      <c r="X150">
        <f t="shared" si="106"/>
        <v>5.0348326276743736</v>
      </c>
      <c r="Y150">
        <f t="shared" si="118"/>
        <v>5.0348321083320444</v>
      </c>
      <c r="AA150">
        <f t="shared" si="116"/>
        <v>-5.1934232914163658E-7</v>
      </c>
      <c r="AB150">
        <f t="shared" ref="AB150:AB213" si="119">IFERROR(AA150,"")</f>
        <v>-5.1934232914163658E-7</v>
      </c>
      <c r="AC150">
        <v>4</v>
      </c>
    </row>
    <row r="151" spans="23:29">
      <c r="W151">
        <f t="shared" si="117"/>
        <v>4.3277674522016847</v>
      </c>
      <c r="X151">
        <f t="shared" si="106"/>
        <v>4.3277674522016847</v>
      </c>
      <c r="Y151">
        <f t="shared" si="118"/>
        <v>4.3277670195366742</v>
      </c>
      <c r="AA151">
        <f t="shared" si="116"/>
        <v>-4.3266501048577766E-7</v>
      </c>
      <c r="AB151">
        <f t="shared" si="119"/>
        <v>-4.3266501048577766E-7</v>
      </c>
      <c r="AC151">
        <v>4</v>
      </c>
    </row>
    <row r="152" spans="23:29">
      <c r="W152">
        <f t="shared" si="117"/>
        <v>3.6815038691451782</v>
      </c>
      <c r="X152">
        <f t="shared" si="106"/>
        <v>3.6815038691451782</v>
      </c>
      <c r="Y152">
        <f t="shared" si="118"/>
        <v>3.681503511775793</v>
      </c>
      <c r="AA152">
        <f t="shared" si="116"/>
        <v>-3.5736938519548289E-7</v>
      </c>
      <c r="AB152">
        <f t="shared" si="119"/>
        <v>-3.5736938519548289E-7</v>
      </c>
      <c r="AC152">
        <v>4</v>
      </c>
    </row>
    <row r="153" spans="23:29">
      <c r="W153">
        <f t="shared" si="117"/>
        <v>3.1024032520537848</v>
      </c>
      <c r="X153">
        <f t="shared" ref="X153:X216" si="120">IFERROR(W153, NA())</f>
        <v>3.1024032520537848</v>
      </c>
      <c r="Y153">
        <f t="shared" si="118"/>
        <v>3.1024029589678115</v>
      </c>
      <c r="AA153">
        <f t="shared" si="116"/>
        <v>-2.9308597326860308E-7</v>
      </c>
      <c r="AB153">
        <f t="shared" si="119"/>
        <v>-2.9308597326860308E-7</v>
      </c>
      <c r="AC153">
        <v>4</v>
      </c>
    </row>
    <row r="154" spans="23:29">
      <c r="W154">
        <f t="shared" si="117"/>
        <v>2.5926277660746293</v>
      </c>
      <c r="X154">
        <f t="shared" si="120"/>
        <v>2.5926277660746293</v>
      </c>
      <c r="Y154">
        <f t="shared" si="118"/>
        <v>2.5926275270835126</v>
      </c>
      <c r="AA154">
        <f t="shared" si="116"/>
        <v>-2.3899111667446959E-7</v>
      </c>
      <c r="AB154">
        <f t="shared" si="119"/>
        <v>-2.3899111667446959E-7</v>
      </c>
      <c r="AC154">
        <v>4</v>
      </c>
    </row>
    <row r="155" spans="23:29">
      <c r="W155">
        <f t="shared" si="117"/>
        <v>2.1508525465489829</v>
      </c>
      <c r="X155">
        <f t="shared" si="120"/>
        <v>2.1508525465489829</v>
      </c>
      <c r="Y155">
        <f t="shared" si="118"/>
        <v>2.1508523525488292</v>
      </c>
      <c r="AA155">
        <f t="shared" si="116"/>
        <v>-1.9400015371928703E-7</v>
      </c>
      <c r="AB155">
        <f t="shared" si="119"/>
        <v>-1.9400015371928703E-7</v>
      </c>
      <c r="AC155">
        <v>4</v>
      </c>
    </row>
    <row r="156" spans="23:29">
      <c r="W156">
        <f>L4*L20</f>
        <v>11.177521511283448</v>
      </c>
      <c r="X156">
        <f t="shared" si="120"/>
        <v>11.177521511283448</v>
      </c>
      <c r="Y156">
        <f>AX20</f>
        <v>11.177519725191996</v>
      </c>
      <c r="AA156">
        <f t="shared" ref="AA156:AA170" si="121">AG4-L4</f>
        <v>-1.7860914525158478E-6</v>
      </c>
      <c r="AB156">
        <f t="shared" si="119"/>
        <v>-1.7860914525158478E-6</v>
      </c>
      <c r="AC156">
        <v>4</v>
      </c>
    </row>
    <row r="157" spans="23:29">
      <c r="W157">
        <f t="shared" ref="W157:W170" si="122">L5*L21</f>
        <v>10.582821486579244</v>
      </c>
      <c r="X157">
        <f t="shared" si="120"/>
        <v>10.582821486579244</v>
      </c>
      <c r="Y157">
        <f t="shared" ref="Y157:Y170" si="123">AX21</f>
        <v>10.582819836384656</v>
      </c>
      <c r="AA157">
        <f t="shared" si="121"/>
        <v>-1.6501945871993939E-6</v>
      </c>
      <c r="AB157">
        <f t="shared" si="119"/>
        <v>-1.6501945871993939E-6</v>
      </c>
      <c r="AC157">
        <v>4</v>
      </c>
    </row>
    <row r="158" spans="23:29">
      <c r="W158">
        <f t="shared" si="122"/>
        <v>9.9228874605132678</v>
      </c>
      <c r="X158">
        <f t="shared" si="120"/>
        <v>9.9228874605132678</v>
      </c>
      <c r="Y158">
        <f t="shared" si="123"/>
        <v>9.9228859557458762</v>
      </c>
      <c r="AA158">
        <f t="shared" si="121"/>
        <v>-1.5047673915802307E-6</v>
      </c>
      <c r="AB158">
        <f t="shared" si="119"/>
        <v>-1.5047673915802307E-6</v>
      </c>
      <c r="AC158">
        <v>4</v>
      </c>
    </row>
    <row r="159" spans="23:29">
      <c r="W159">
        <f t="shared" si="122"/>
        <v>9.2053426581408822</v>
      </c>
      <c r="X159">
        <f t="shared" si="120"/>
        <v>9.2053426581408822</v>
      </c>
      <c r="Y159">
        <f t="shared" si="123"/>
        <v>9.2053413050779103</v>
      </c>
      <c r="AA159">
        <f t="shared" si="121"/>
        <v>-1.3530629718871978E-6</v>
      </c>
      <c r="AB159">
        <f t="shared" si="119"/>
        <v>-1.3530629718871978E-6</v>
      </c>
      <c r="AC159">
        <v>4</v>
      </c>
    </row>
    <row r="160" spans="23:29">
      <c r="W160">
        <f t="shared" si="122"/>
        <v>8.4422469323783424</v>
      </c>
      <c r="X160">
        <f t="shared" si="120"/>
        <v>8.4422469323783424</v>
      </c>
      <c r="Y160">
        <f t="shared" si="123"/>
        <v>8.44224573331336</v>
      </c>
      <c r="AA160">
        <f t="shared" si="121"/>
        <v>-1.1990649824156208E-6</v>
      </c>
      <c r="AB160">
        <f t="shared" si="119"/>
        <v>-1.1990649824156208E-6</v>
      </c>
      <c r="AC160">
        <v>4</v>
      </c>
    </row>
    <row r="161" spans="23:29">
      <c r="W161">
        <f t="shared" si="122"/>
        <v>7.6495867400866979</v>
      </c>
      <c r="X161">
        <f t="shared" si="120"/>
        <v>7.6495867400866979</v>
      </c>
      <c r="Y161">
        <f t="shared" si="123"/>
        <v>7.649585692978258</v>
      </c>
      <c r="AA161">
        <f t="shared" si="121"/>
        <v>-1.0471084399554798E-6</v>
      </c>
      <c r="AB161">
        <f t="shared" si="119"/>
        <v>-1.0471084399554798E-6</v>
      </c>
      <c r="AC161">
        <v>4</v>
      </c>
    </row>
    <row r="162" spans="23:29">
      <c r="W162">
        <f t="shared" si="122"/>
        <v>6.8460941470440178</v>
      </c>
      <c r="X162">
        <f t="shared" si="120"/>
        <v>6.8460941470440178</v>
      </c>
      <c r="Y162">
        <f t="shared" si="123"/>
        <v>6.846093245640775</v>
      </c>
      <c r="AA162">
        <f t="shared" si="121"/>
        <v>-9.0140324271459349E-7</v>
      </c>
      <c r="AB162">
        <f t="shared" si="119"/>
        <v>-9.0140324271459349E-7</v>
      </c>
      <c r="AC162">
        <v>4</v>
      </c>
    </row>
    <row r="163" spans="23:29">
      <c r="W163">
        <f t="shared" si="122"/>
        <v>6.0515459405667018</v>
      </c>
      <c r="X163">
        <f t="shared" si="120"/>
        <v>6.0515459405667018</v>
      </c>
      <c r="Y163">
        <f t="shared" si="123"/>
        <v>6.0515451750016815</v>
      </c>
      <c r="AA163">
        <f t="shared" si="121"/>
        <v>-7.6556502026647877E-7</v>
      </c>
      <c r="AB163">
        <f t="shared" si="119"/>
        <v>-7.6556502026647877E-7</v>
      </c>
      <c r="AC163">
        <v>4</v>
      </c>
    </row>
    <row r="164" spans="23:29">
      <c r="W164">
        <f t="shared" si="122"/>
        <v>5.2848547810547517</v>
      </c>
      <c r="X164">
        <f t="shared" si="120"/>
        <v>5.2848547810547517</v>
      </c>
      <c r="Y164">
        <f t="shared" si="123"/>
        <v>5.2848541387927215</v>
      </c>
      <c r="AA164">
        <f t="shared" si="121"/>
        <v>-6.4226203022599293E-7</v>
      </c>
      <c r="AB164">
        <f t="shared" si="119"/>
        <v>-6.4226203022599293E-7</v>
      </c>
      <c r="AC164">
        <v>4</v>
      </c>
    </row>
    <row r="165" spans="23:29">
      <c r="W165">
        <f t="shared" si="122"/>
        <v>4.5623327544620169</v>
      </c>
      <c r="X165">
        <f t="shared" si="120"/>
        <v>4.5623327544620169</v>
      </c>
      <c r="Y165">
        <f t="shared" si="123"/>
        <v>4.5623322214124853</v>
      </c>
      <c r="AA165">
        <f t="shared" si="121"/>
        <v>-5.3304953162580659E-7</v>
      </c>
      <c r="AB165">
        <f t="shared" si="119"/>
        <v>-5.3304953162580659E-7</v>
      </c>
      <c r="AC165">
        <v>4</v>
      </c>
    </row>
    <row r="166" spans="23:29">
      <c r="W166">
        <f t="shared" si="122"/>
        <v>3.8964508032301297</v>
      </c>
      <c r="X166">
        <f t="shared" si="120"/>
        <v>3.8964508032301297</v>
      </c>
      <c r="Y166">
        <f t="shared" si="123"/>
        <v>3.8964503648283135</v>
      </c>
      <c r="AA166">
        <f t="shared" si="121"/>
        <v>-4.3840181618293173E-7</v>
      </c>
      <c r="AB166">
        <f t="shared" si="119"/>
        <v>-4.3840181618293173E-7</v>
      </c>
      <c r="AC166">
        <v>4</v>
      </c>
    </row>
    <row r="167" spans="23:29">
      <c r="W167">
        <f t="shared" si="122"/>
        <v>3.2952627425117749</v>
      </c>
      <c r="X167">
        <f t="shared" si="120"/>
        <v>3.2952627425117749</v>
      </c>
      <c r="Y167">
        <f t="shared" si="123"/>
        <v>3.2952623846157079</v>
      </c>
      <c r="AA167">
        <f t="shared" si="121"/>
        <v>-3.5789606700475929E-7</v>
      </c>
      <c r="AB167">
        <f t="shared" si="119"/>
        <v>-3.5789606700475929E-7</v>
      </c>
      <c r="AC167">
        <v>4</v>
      </c>
    </row>
    <row r="168" spans="23:29">
      <c r="W168">
        <f t="shared" si="122"/>
        <v>2.762479839184659</v>
      </c>
      <c r="X168">
        <f t="shared" si="120"/>
        <v>2.762479839184659</v>
      </c>
      <c r="Y168">
        <f t="shared" si="123"/>
        <v>2.7624795487109819</v>
      </c>
      <c r="AA168">
        <f t="shared" si="121"/>
        <v>-2.9047367711143579E-7</v>
      </c>
      <c r="AB168">
        <f t="shared" si="119"/>
        <v>-2.9047367711143579E-7</v>
      </c>
      <c r="AC168">
        <v>4</v>
      </c>
    </row>
    <row r="169" spans="23:29">
      <c r="W169">
        <f t="shared" si="122"/>
        <v>2.2980414564250244</v>
      </c>
      <c r="X169">
        <f t="shared" si="120"/>
        <v>2.2980414564250244</v>
      </c>
      <c r="Y169">
        <f t="shared" si="123"/>
        <v>2.2980412217174258</v>
      </c>
      <c r="AA169">
        <f t="shared" si="121"/>
        <v>-2.3470759868970958E-7</v>
      </c>
      <c r="AB169">
        <f t="shared" si="119"/>
        <v>-2.3470759868970958E-7</v>
      </c>
      <c r="AC169">
        <v>4</v>
      </c>
    </row>
    <row r="170" spans="23:29">
      <c r="W170">
        <f t="shared" si="122"/>
        <v>1.8989651116565482</v>
      </c>
      <c r="X170">
        <f t="shared" si="120"/>
        <v>1.8989651116565482</v>
      </c>
      <c r="Y170">
        <f t="shared" si="123"/>
        <v>1.8989649226291405</v>
      </c>
      <c r="AA170">
        <f t="shared" si="121"/>
        <v>-1.8902740772652749E-7</v>
      </c>
      <c r="AB170">
        <f t="shared" si="119"/>
        <v>-1.8902740772652749E-7</v>
      </c>
      <c r="AC170">
        <v>4</v>
      </c>
    </row>
    <row r="171" spans="23:29">
      <c r="W171">
        <f>M4*M20</f>
        <v>10.695386613544416</v>
      </c>
      <c r="X171">
        <f t="shared" si="120"/>
        <v>10.695386613544416</v>
      </c>
      <c r="Y171">
        <f>AY20</f>
        <v>10.69538456938087</v>
      </c>
      <c r="AA171">
        <f t="shared" ref="AA171:AA185" si="124">AH4-M4</f>
        <v>-2.0441635459889085E-6</v>
      </c>
      <c r="AB171">
        <f t="shared" si="119"/>
        <v>-2.0441635459889085E-6</v>
      </c>
      <c r="AC171">
        <v>4</v>
      </c>
    </row>
    <row r="172" spans="23:29">
      <c r="W172">
        <f t="shared" ref="W172:W185" si="125">M5*M21</f>
        <v>10.063809714518101</v>
      </c>
      <c r="X172">
        <f t="shared" si="120"/>
        <v>10.063809714518101</v>
      </c>
      <c r="Y172">
        <f t="shared" ref="Y172:Y185" si="126">AY21</f>
        <v>10.06380784913924</v>
      </c>
      <c r="AA172">
        <f t="shared" si="124"/>
        <v>-1.8653788611544542E-6</v>
      </c>
      <c r="AB172">
        <f t="shared" si="119"/>
        <v>-1.8653788611544542E-6</v>
      </c>
      <c r="AC172">
        <v>4</v>
      </c>
    </row>
    <row r="173" spans="23:29">
      <c r="W173">
        <f t="shared" si="125"/>
        <v>9.3720216796489169</v>
      </c>
      <c r="X173">
        <f t="shared" si="120"/>
        <v>9.3720216796489169</v>
      </c>
      <c r="Y173">
        <f t="shared" si="126"/>
        <v>9.3720200017344855</v>
      </c>
      <c r="AA173">
        <f t="shared" si="124"/>
        <v>-1.6779144313971983E-6</v>
      </c>
      <c r="AB173">
        <f t="shared" si="119"/>
        <v>-1.6779144313971983E-6</v>
      </c>
      <c r="AC173">
        <v>4</v>
      </c>
    </row>
    <row r="174" spans="23:29">
      <c r="W174">
        <f t="shared" si="125"/>
        <v>8.6304485100249835</v>
      </c>
      <c r="X174">
        <f t="shared" si="120"/>
        <v>8.6304485100249835</v>
      </c>
      <c r="Y174">
        <f t="shared" si="126"/>
        <v>8.6304470233541402</v>
      </c>
      <c r="AA174">
        <f t="shared" si="124"/>
        <v>-1.4866708433203257E-6</v>
      </c>
      <c r="AB174">
        <f t="shared" si="119"/>
        <v>-1.4866708433203257E-6</v>
      </c>
      <c r="AC174">
        <v>4</v>
      </c>
    </row>
    <row r="175" spans="23:29">
      <c r="W175">
        <f t="shared" si="125"/>
        <v>7.8536599351655196</v>
      </c>
      <c r="X175">
        <f t="shared" si="120"/>
        <v>7.8536599351655196</v>
      </c>
      <c r="Y175">
        <f t="shared" si="126"/>
        <v>7.8536586380435791</v>
      </c>
      <c r="AA175">
        <f t="shared" si="124"/>
        <v>-1.2971219405244483E-6</v>
      </c>
      <c r="AB175">
        <f t="shared" si="119"/>
        <v>-1.2971219405244483E-6</v>
      </c>
      <c r="AC175">
        <v>4</v>
      </c>
    </row>
    <row r="176" spans="23:29">
      <c r="W176">
        <f t="shared" si="125"/>
        <v>7.0594252975037257</v>
      </c>
      <c r="X176">
        <f t="shared" si="120"/>
        <v>7.0594252975037257</v>
      </c>
      <c r="Y176">
        <f t="shared" si="126"/>
        <v>7.059424182787275</v>
      </c>
      <c r="AA176">
        <f t="shared" si="124"/>
        <v>-1.1147164507008256E-6</v>
      </c>
      <c r="AB176">
        <f t="shared" si="119"/>
        <v>-1.1147164507008256E-6</v>
      </c>
      <c r="AC176">
        <v>4</v>
      </c>
    </row>
    <row r="177" spans="23:29">
      <c r="W177">
        <f t="shared" si="125"/>
        <v>6.2671812271869252</v>
      </c>
      <c r="X177">
        <f t="shared" si="120"/>
        <v>6.2671812271869252</v>
      </c>
      <c r="Y177">
        <f t="shared" si="126"/>
        <v>6.2671802829349694</v>
      </c>
      <c r="AA177">
        <f t="shared" si="124"/>
        <v>-9.4425195573677456E-7</v>
      </c>
      <c r="AB177">
        <f t="shared" si="119"/>
        <v>-9.4425195573677456E-7</v>
      </c>
      <c r="AC177">
        <v>4</v>
      </c>
    </row>
    <row r="178" spans="23:29">
      <c r="W178">
        <f t="shared" si="125"/>
        <v>5.4961713723343371</v>
      </c>
      <c r="X178">
        <f t="shared" si="120"/>
        <v>5.4961713723343371</v>
      </c>
      <c r="Y178">
        <f t="shared" si="126"/>
        <v>5.4961705829655507</v>
      </c>
      <c r="AA178">
        <f t="shared" si="124"/>
        <v>-7.8936878633584229E-7</v>
      </c>
      <c r="AB178">
        <f t="shared" si="119"/>
        <v>-7.8936878633584229E-7</v>
      </c>
      <c r="AC178">
        <v>4</v>
      </c>
    </row>
    <row r="179" spans="23:29">
      <c r="W179">
        <f t="shared" si="125"/>
        <v>4.7636248061055166</v>
      </c>
      <c r="X179">
        <f t="shared" si="120"/>
        <v>4.7636248061055166</v>
      </c>
      <c r="Y179">
        <f t="shared" si="126"/>
        <v>4.7636241538297659</v>
      </c>
      <c r="AA179">
        <f t="shared" si="124"/>
        <v>-6.5227575074544575E-7</v>
      </c>
      <c r="AB179">
        <f t="shared" si="119"/>
        <v>-6.5227575074544575E-7</v>
      </c>
      <c r="AC179">
        <v>4</v>
      </c>
    </row>
    <row r="180" spans="23:29">
      <c r="W180">
        <f t="shared" si="125"/>
        <v>4.0833269003064911</v>
      </c>
      <c r="X180">
        <f t="shared" si="120"/>
        <v>4.0833269003064911</v>
      </c>
      <c r="Y180">
        <f t="shared" si="126"/>
        <v>4.0833263665637789</v>
      </c>
      <c r="AA180">
        <f t="shared" si="124"/>
        <v>-5.337427122498184E-7</v>
      </c>
      <c r="AB180">
        <f t="shared" si="119"/>
        <v>-5.337427122498184E-7</v>
      </c>
      <c r="AC180">
        <v>4</v>
      </c>
    </row>
    <row r="181" spans="23:29">
      <c r="W181">
        <f t="shared" si="125"/>
        <v>3.4648106618378951</v>
      </c>
      <c r="X181">
        <f t="shared" si="120"/>
        <v>3.4648106618378951</v>
      </c>
      <c r="Y181">
        <f t="shared" si="126"/>
        <v>3.4648102285236453</v>
      </c>
      <c r="AA181">
        <f t="shared" si="124"/>
        <v>-4.3331424981474242E-7</v>
      </c>
      <c r="AB181">
        <f t="shared" si="119"/>
        <v>-4.3331424981474242E-7</v>
      </c>
      <c r="AC181">
        <v>4</v>
      </c>
    </row>
    <row r="182" spans="23:29">
      <c r="W182">
        <f t="shared" si="125"/>
        <v>2.9132164258317346</v>
      </c>
      <c r="X182">
        <f t="shared" si="120"/>
        <v>2.9132164258317346</v>
      </c>
      <c r="Y182">
        <f t="shared" si="126"/>
        <v>2.9132160761826968</v>
      </c>
      <c r="AA182">
        <f t="shared" si="124"/>
        <v>-3.4964903772305433E-7</v>
      </c>
      <c r="AB182">
        <f t="shared" si="119"/>
        <v>-3.4964903772305433E-7</v>
      </c>
      <c r="AC182">
        <v>4</v>
      </c>
    </row>
    <row r="183" spans="23:29">
      <c r="W183">
        <f t="shared" si="125"/>
        <v>2.4297077566229026</v>
      </c>
      <c r="X183">
        <f t="shared" si="120"/>
        <v>2.4297077566229026</v>
      </c>
      <c r="Y183">
        <f t="shared" si="126"/>
        <v>2.4297074757391379</v>
      </c>
      <c r="AA183">
        <f t="shared" si="124"/>
        <v>-2.8088376469170839E-7</v>
      </c>
      <c r="AB183">
        <f t="shared" si="119"/>
        <v>-2.8088376469170839E-7</v>
      </c>
      <c r="AC183">
        <v>4</v>
      </c>
    </row>
    <row r="184" spans="23:29">
      <c r="W184">
        <f t="shared" si="125"/>
        <v>2.0122412992338665</v>
      </c>
      <c r="X184">
        <f t="shared" si="120"/>
        <v>2.0122412992338665</v>
      </c>
      <c r="Y184">
        <f t="shared" si="126"/>
        <v>2.0122410742861669</v>
      </c>
      <c r="AA184">
        <f t="shared" si="124"/>
        <v>-2.2494769957859262E-7</v>
      </c>
      <c r="AB184">
        <f t="shared" si="119"/>
        <v>-2.2494769957859262E-7</v>
      </c>
      <c r="AC184">
        <v>4</v>
      </c>
    </row>
    <row r="185" spans="23:29">
      <c r="W185">
        <f t="shared" si="125"/>
        <v>1.6564765921477778</v>
      </c>
      <c r="X185">
        <f t="shared" si="120"/>
        <v>1.6564765921477778</v>
      </c>
      <c r="Y185">
        <f t="shared" si="126"/>
        <v>1.6564764123553395</v>
      </c>
      <c r="AA185">
        <f t="shared" si="124"/>
        <v>-1.7979243827070945E-7</v>
      </c>
      <c r="AB185">
        <f t="shared" si="119"/>
        <v>-1.7979243827070945E-7</v>
      </c>
      <c r="AC185">
        <v>4</v>
      </c>
    </row>
    <row r="186" spans="23:29">
      <c r="W186">
        <f>N4*N20</f>
        <v>10.148215995670094</v>
      </c>
      <c r="X186">
        <f t="shared" si="120"/>
        <v>10.148215995670094</v>
      </c>
      <c r="Y186">
        <f>AZ20</f>
        <v>10.148213695223976</v>
      </c>
      <c r="AA186">
        <f t="shared" ref="AA186:AA200" si="127">AI4-N4</f>
        <v>-2.3004461180420321E-6</v>
      </c>
      <c r="AB186">
        <f t="shared" si="119"/>
        <v>-2.3004461180420321E-6</v>
      </c>
      <c r="AC186">
        <v>4</v>
      </c>
    </row>
    <row r="187" spans="23:29">
      <c r="W187">
        <f t="shared" ref="W187:W200" si="128">N5*N21</f>
        <v>9.4824987113527381</v>
      </c>
      <c r="X187">
        <f t="shared" si="120"/>
        <v>9.4824987113527381</v>
      </c>
      <c r="Y187">
        <f t="shared" ref="Y187:Y200" si="129">AZ21</f>
        <v>9.4824966412218714</v>
      </c>
      <c r="AA187">
        <f t="shared" si="127"/>
        <v>-2.0701308667270268E-6</v>
      </c>
      <c r="AB187">
        <f t="shared" si="119"/>
        <v>-2.0701308667270268E-6</v>
      </c>
      <c r="AC187">
        <v>4</v>
      </c>
    </row>
    <row r="188" spans="23:29">
      <c r="W188">
        <f t="shared" si="128"/>
        <v>8.7638676970578118</v>
      </c>
      <c r="X188">
        <f t="shared" si="120"/>
        <v>8.7638676970578118</v>
      </c>
      <c r="Y188">
        <f t="shared" si="129"/>
        <v>8.7638658630344395</v>
      </c>
      <c r="AA188">
        <f t="shared" si="127"/>
        <v>-1.8340233722824451E-6</v>
      </c>
      <c r="AB188">
        <f t="shared" si="119"/>
        <v>-1.8340233722824451E-6</v>
      </c>
      <c r="AC188">
        <v>4</v>
      </c>
    </row>
    <row r="189" spans="23:29">
      <c r="W189">
        <f t="shared" si="128"/>
        <v>8.0054971080141684</v>
      </c>
      <c r="X189">
        <f t="shared" si="120"/>
        <v>8.0054971080141684</v>
      </c>
      <c r="Y189">
        <f t="shared" si="129"/>
        <v>8.005495509064831</v>
      </c>
      <c r="AA189">
        <f t="shared" si="127"/>
        <v>-1.5989493373780306E-6</v>
      </c>
      <c r="AB189">
        <f t="shared" si="119"/>
        <v>-1.5989493373780306E-6</v>
      </c>
      <c r="AC189">
        <v>4</v>
      </c>
    </row>
    <row r="190" spans="23:29">
      <c r="W190">
        <f t="shared" si="128"/>
        <v>7.2240876087332273</v>
      </c>
      <c r="X190">
        <f t="shared" si="120"/>
        <v>7.2240876087332273</v>
      </c>
      <c r="Y190">
        <f t="shared" si="129"/>
        <v>7.2240862368642613</v>
      </c>
      <c r="AA190">
        <f t="shared" si="127"/>
        <v>-1.3718689659825145E-6</v>
      </c>
      <c r="AB190">
        <f t="shared" si="119"/>
        <v>-1.3718689659825145E-6</v>
      </c>
      <c r="AC190">
        <v>4</v>
      </c>
    </row>
    <row r="191" spans="23:29">
      <c r="W191">
        <f t="shared" si="128"/>
        <v>6.4385153639975714</v>
      </c>
      <c r="X191">
        <f t="shared" si="120"/>
        <v>6.4385153639975714</v>
      </c>
      <c r="Y191">
        <f t="shared" si="129"/>
        <v>6.4385142049341697</v>
      </c>
      <c r="AA191">
        <f t="shared" si="127"/>
        <v>-1.1590634017011325E-6</v>
      </c>
      <c r="AB191">
        <f t="shared" si="119"/>
        <v>-1.1590634017011325E-6</v>
      </c>
      <c r="AC191">
        <v>4</v>
      </c>
    </row>
    <row r="192" spans="23:29">
      <c r="W192">
        <f t="shared" si="128"/>
        <v>5.6680598508742763</v>
      </c>
      <c r="X192">
        <f t="shared" si="120"/>
        <v>5.6680598508742763</v>
      </c>
      <c r="Y192">
        <f t="shared" si="129"/>
        <v>5.6680588854410399</v>
      </c>
      <c r="AA192">
        <f t="shared" si="127"/>
        <v>-9.6543323646613999E-7</v>
      </c>
      <c r="AB192">
        <f t="shared" si="119"/>
        <v>-9.6543323646613999E-7</v>
      </c>
      <c r="AC192">
        <v>4</v>
      </c>
    </row>
    <row r="193" spans="23:29">
      <c r="W193">
        <f t="shared" si="128"/>
        <v>4.9305509076658902</v>
      </c>
      <c r="X193">
        <f t="shared" si="120"/>
        <v>4.9305509076658902</v>
      </c>
      <c r="Y193">
        <f t="shared" si="129"/>
        <v>4.9305501135930934</v>
      </c>
      <c r="AA193">
        <f t="shared" si="127"/>
        <v>-7.9407279685028698E-7</v>
      </c>
      <c r="AB193">
        <f t="shared" si="119"/>
        <v>-7.9407279685028698E-7</v>
      </c>
      <c r="AC193">
        <v>4</v>
      </c>
    </row>
    <row r="194" spans="23:29">
      <c r="W194">
        <f t="shared" si="128"/>
        <v>4.2408022031891308</v>
      </c>
      <c r="X194">
        <f t="shared" si="120"/>
        <v>4.2408022031891308</v>
      </c>
      <c r="Y194">
        <f t="shared" si="129"/>
        <v>4.240801556996237</v>
      </c>
      <c r="AA194">
        <f t="shared" si="127"/>
        <v>-6.4619289386058654E-7</v>
      </c>
      <c r="AB194">
        <f t="shared" si="119"/>
        <v>-6.4619289386058654E-7</v>
      </c>
      <c r="AC194">
        <v>4</v>
      </c>
    </row>
    <row r="195" spans="23:29">
      <c r="W195">
        <f t="shared" si="128"/>
        <v>3.6096049098132332</v>
      </c>
      <c r="X195">
        <f t="shared" si="120"/>
        <v>3.6096049098132332</v>
      </c>
      <c r="Y195">
        <f t="shared" si="129"/>
        <v>3.6096043884588811</v>
      </c>
      <c r="AA195">
        <f t="shared" si="127"/>
        <v>-5.213543521342956E-7</v>
      </c>
      <c r="AB195">
        <f t="shared" si="119"/>
        <v>-5.213543521342956E-7</v>
      </c>
      <c r="AC195">
        <v>4</v>
      </c>
    </row>
    <row r="196" spans="23:29">
      <c r="W196">
        <f t="shared" si="128"/>
        <v>3.0433862272159828</v>
      </c>
      <c r="X196">
        <f t="shared" si="120"/>
        <v>3.0433862272159828</v>
      </c>
      <c r="Y196">
        <f t="shared" si="129"/>
        <v>3.0433858093200858</v>
      </c>
      <c r="AA196">
        <f t="shared" si="127"/>
        <v>-4.1789589699803287E-7</v>
      </c>
      <c r="AB196">
        <f t="shared" si="119"/>
        <v>-4.1789589699803287E-7</v>
      </c>
      <c r="AC196">
        <v>4</v>
      </c>
    </row>
    <row r="197" spans="23:29">
      <c r="W197">
        <f t="shared" si="128"/>
        <v>2.5444659232687283</v>
      </c>
      <c r="X197">
        <f t="shared" si="120"/>
        <v>2.5444659232687283</v>
      </c>
      <c r="Y197">
        <f t="shared" si="129"/>
        <v>2.5444655898498976</v>
      </c>
      <c r="AA197">
        <f t="shared" si="127"/>
        <v>-3.3341883076687395E-7</v>
      </c>
      <c r="AB197">
        <f t="shared" si="119"/>
        <v>-3.3341883076687395E-7</v>
      </c>
      <c r="AC197">
        <v>4</v>
      </c>
    </row>
    <row r="198" spans="23:29">
      <c r="W198">
        <f t="shared" si="128"/>
        <v>2.1117303632577511</v>
      </c>
      <c r="X198">
        <f t="shared" si="120"/>
        <v>2.1117303632577511</v>
      </c>
      <c r="Y198">
        <f t="shared" si="129"/>
        <v>2.1117300980382252</v>
      </c>
      <c r="AA198">
        <f t="shared" si="127"/>
        <v>-2.6521952589675379E-7</v>
      </c>
      <c r="AB198">
        <f t="shared" si="119"/>
        <v>-2.6521952589675379E-7</v>
      </c>
      <c r="AC198">
        <v>4</v>
      </c>
    </row>
    <row r="199" spans="23:29">
      <c r="W199">
        <f t="shared" si="128"/>
        <v>1.7415088549294657</v>
      </c>
      <c r="X199">
        <f t="shared" si="120"/>
        <v>1.7415088549294657</v>
      </c>
      <c r="Y199">
        <f t="shared" si="129"/>
        <v>1.7415086443176058</v>
      </c>
      <c r="AA199">
        <f t="shared" si="127"/>
        <v>-2.106118599520812E-7</v>
      </c>
      <c r="AB199">
        <f t="shared" si="119"/>
        <v>-2.106118599520812E-7</v>
      </c>
      <c r="AC199">
        <v>4</v>
      </c>
    </row>
    <row r="200" spans="23:29">
      <c r="W200">
        <f t="shared" si="128"/>
        <v>1.4284664099273185</v>
      </c>
      <c r="X200">
        <f t="shared" si="120"/>
        <v>1.4284664099273185</v>
      </c>
      <c r="Y200">
        <f t="shared" si="129"/>
        <v>1.4284662427986743</v>
      </c>
      <c r="AA200">
        <f t="shared" si="127"/>
        <v>-1.6712864425727503E-7</v>
      </c>
      <c r="AB200">
        <f t="shared" si="119"/>
        <v>-1.6712864425727503E-7</v>
      </c>
      <c r="AC200">
        <v>4</v>
      </c>
    </row>
    <row r="201" spans="23:29">
      <c r="W201">
        <f>O4*O20</f>
        <v>9.5382508315398162</v>
      </c>
      <c r="X201">
        <f t="shared" si="120"/>
        <v>9.5382508315398162</v>
      </c>
      <c r="Y201">
        <f>BA20</f>
        <v>9.5382482912683209</v>
      </c>
      <c r="AA201">
        <f t="shared" ref="AA201:AA215" si="130">AJ4-O4</f>
        <v>-2.5402714953770555E-6</v>
      </c>
      <c r="AB201">
        <f t="shared" si="119"/>
        <v>-2.5402714953770555E-6</v>
      </c>
      <c r="AC201">
        <v>4</v>
      </c>
    </row>
    <row r="202" spans="23:29">
      <c r="W202">
        <f t="shared" ref="W202:W215" si="131">O5*O21</f>
        <v>8.8439385006122713</v>
      </c>
      <c r="X202">
        <f t="shared" si="120"/>
        <v>8.8439385006122713</v>
      </c>
      <c r="Y202">
        <f t="shared" ref="Y202:Y215" si="132">BA21</f>
        <v>8.8439362497255392</v>
      </c>
      <c r="AA202">
        <f t="shared" si="130"/>
        <v>-2.2508867321135995E-6</v>
      </c>
      <c r="AB202">
        <f t="shared" si="119"/>
        <v>-2.2508867321135995E-6</v>
      </c>
      <c r="AC202">
        <v>4</v>
      </c>
    </row>
    <row r="203" spans="23:29">
      <c r="W203">
        <f t="shared" si="131"/>
        <v>8.1063385331684348</v>
      </c>
      <c r="X203">
        <f t="shared" si="120"/>
        <v>8.1063385331684348</v>
      </c>
      <c r="Y203">
        <f t="shared" si="132"/>
        <v>8.1063365717388915</v>
      </c>
      <c r="AA203">
        <f t="shared" si="130"/>
        <v>-1.9614295432290874E-6</v>
      </c>
      <c r="AB203">
        <f t="shared" si="119"/>
        <v>-1.9614295432290874E-6</v>
      </c>
      <c r="AC203">
        <v>4</v>
      </c>
    </row>
    <row r="204" spans="23:29">
      <c r="W204">
        <f t="shared" si="131"/>
        <v>7.3410210136726519</v>
      </c>
      <c r="X204">
        <f t="shared" si="120"/>
        <v>7.3410210136726519</v>
      </c>
      <c r="Y204">
        <f t="shared" si="132"/>
        <v>7.3410193330081457</v>
      </c>
      <c r="AA204">
        <f t="shared" si="130"/>
        <v>-1.6806645062317216E-6</v>
      </c>
      <c r="AB204">
        <f t="shared" si="119"/>
        <v>-1.6806645062317216E-6</v>
      </c>
      <c r="AC204">
        <v>4</v>
      </c>
    </row>
    <row r="205" spans="23:29">
      <c r="W205">
        <f t="shared" si="131"/>
        <v>6.5661367282224452</v>
      </c>
      <c r="X205">
        <f t="shared" si="120"/>
        <v>6.5661367282224452</v>
      </c>
      <c r="Y205">
        <f t="shared" si="132"/>
        <v>6.566135311527094</v>
      </c>
      <c r="AA205">
        <f t="shared" si="130"/>
        <v>-1.4166953512528835E-6</v>
      </c>
      <c r="AB205">
        <f t="shared" si="119"/>
        <v>-1.4166953512528835E-6</v>
      </c>
      <c r="AC205">
        <v>4</v>
      </c>
    </row>
    <row r="206" spans="23:29">
      <c r="W206">
        <f t="shared" si="131"/>
        <v>5.800759932087419</v>
      </c>
      <c r="X206">
        <f t="shared" si="120"/>
        <v>5.800759932087419</v>
      </c>
      <c r="Y206">
        <f t="shared" si="132"/>
        <v>5.8007587560652514</v>
      </c>
      <c r="AA206">
        <f t="shared" si="130"/>
        <v>-1.1760221676482274E-6</v>
      </c>
      <c r="AB206">
        <f t="shared" si="119"/>
        <v>-1.1760221676482274E-6</v>
      </c>
      <c r="AC206">
        <v>4</v>
      </c>
    </row>
    <row r="207" spans="23:29">
      <c r="W207">
        <f t="shared" si="131"/>
        <v>5.0630470815963244</v>
      </c>
      <c r="X207">
        <f t="shared" si="120"/>
        <v>5.0630470815963244</v>
      </c>
      <c r="Y207">
        <f t="shared" si="132"/>
        <v>5.0630461186827098</v>
      </c>
      <c r="AA207">
        <f t="shared" si="130"/>
        <v>-9.6291361462164105E-7</v>
      </c>
      <c r="AB207">
        <f t="shared" si="119"/>
        <v>-9.6291361462164105E-7</v>
      </c>
      <c r="AC207">
        <v>4</v>
      </c>
    </row>
    <row r="208" spans="23:29">
      <c r="W208">
        <f t="shared" si="131"/>
        <v>4.3685784851152292</v>
      </c>
      <c r="X208">
        <f t="shared" si="120"/>
        <v>4.3685784851152292</v>
      </c>
      <c r="Y208">
        <f t="shared" si="132"/>
        <v>4.3685777058959046</v>
      </c>
      <c r="AA208">
        <f t="shared" si="130"/>
        <v>-7.7921932462032828E-7</v>
      </c>
      <c r="AB208">
        <f t="shared" si="119"/>
        <v>-7.7921932462032828E-7</v>
      </c>
      <c r="AC208">
        <v>4</v>
      </c>
    </row>
    <row r="209" spans="23:29">
      <c r="W209">
        <f t="shared" si="131"/>
        <v>3.7291895484723927</v>
      </c>
      <c r="X209">
        <f t="shared" si="120"/>
        <v>3.7291895484723927</v>
      </c>
      <c r="Y209">
        <f t="shared" si="132"/>
        <v>3.7291889238679516</v>
      </c>
      <c r="AA209">
        <f t="shared" si="130"/>
        <v>-6.2460444105738588E-7</v>
      </c>
      <c r="AB209">
        <f t="shared" si="119"/>
        <v>-6.2460444105738588E-7</v>
      </c>
      <c r="AC209">
        <v>4</v>
      </c>
    </row>
    <row r="210" spans="23:29">
      <c r="W210">
        <f t="shared" si="131"/>
        <v>3.1524461137000053</v>
      </c>
      <c r="X210">
        <f t="shared" si="120"/>
        <v>3.1524461137000053</v>
      </c>
      <c r="Y210">
        <f t="shared" si="132"/>
        <v>3.1524456166283299</v>
      </c>
      <c r="AA210">
        <f t="shared" si="130"/>
        <v>-4.9707167537604846E-7</v>
      </c>
      <c r="AB210">
        <f t="shared" si="119"/>
        <v>-4.9707167537604846E-7</v>
      </c>
      <c r="AC210">
        <v>4</v>
      </c>
    </row>
    <row r="211" spans="23:29">
      <c r="W211">
        <f t="shared" si="131"/>
        <v>2.6417427302263006</v>
      </c>
      <c r="X211">
        <f t="shared" si="120"/>
        <v>2.6417427302263006</v>
      </c>
      <c r="Y211">
        <f t="shared" si="132"/>
        <v>2.6417423366354305</v>
      </c>
      <c r="AA211">
        <f t="shared" si="130"/>
        <v>-3.935908701180324E-7</v>
      </c>
      <c r="AB211">
        <f t="shared" si="119"/>
        <v>-3.935908701180324E-7</v>
      </c>
      <c r="AC211">
        <v>4</v>
      </c>
    </row>
    <row r="212" spans="23:29">
      <c r="W212">
        <f t="shared" si="131"/>
        <v>2.1968702985967599</v>
      </c>
      <c r="X212">
        <f t="shared" si="120"/>
        <v>2.1968702985967599</v>
      </c>
      <c r="Y212">
        <f t="shared" si="132"/>
        <v>2.196869987915048</v>
      </c>
      <c r="AA212">
        <f t="shared" si="130"/>
        <v>-3.1068171191250826E-7</v>
      </c>
      <c r="AB212">
        <f t="shared" si="119"/>
        <v>-3.1068171191250826E-7</v>
      </c>
      <c r="AC212">
        <v>4</v>
      </c>
    </row>
    <row r="213" spans="23:29">
      <c r="W213">
        <f t="shared" si="131"/>
        <v>1.8148432551012208</v>
      </c>
      <c r="X213">
        <f t="shared" si="120"/>
        <v>1.8148432551012208</v>
      </c>
      <c r="Y213">
        <f t="shared" si="132"/>
        <v>1.8148430102417996</v>
      </c>
      <c r="AA213">
        <f t="shared" si="130"/>
        <v>-2.4485942118346316E-7</v>
      </c>
      <c r="AB213">
        <f t="shared" si="119"/>
        <v>-2.4485942118346316E-7</v>
      </c>
      <c r="AC213">
        <v>4</v>
      </c>
    </row>
    <row r="214" spans="23:29">
      <c r="W214">
        <f t="shared" si="131"/>
        <v>1.4907901312739451</v>
      </c>
      <c r="X214">
        <f t="shared" si="120"/>
        <v>1.4907901312739451</v>
      </c>
      <c r="Y214">
        <f t="shared" si="132"/>
        <v>1.4907899383551781</v>
      </c>
      <c r="AA214">
        <f t="shared" si="130"/>
        <v>-1.9291876696136967E-7</v>
      </c>
      <c r="AB214">
        <f t="shared" ref="AB214:AB260" si="133">IFERROR(AA214,"")</f>
        <v>-1.9291876696136967E-7</v>
      </c>
      <c r="AC214">
        <v>4</v>
      </c>
    </row>
    <row r="215" spans="23:29">
      <c r="W215">
        <f t="shared" si="131"/>
        <v>1.2187659990874384</v>
      </c>
      <c r="X215">
        <f t="shared" si="120"/>
        <v>1.2187659990874384</v>
      </c>
      <c r="Y215">
        <f t="shared" si="132"/>
        <v>1.2187658470111533</v>
      </c>
      <c r="AA215">
        <f t="shared" si="130"/>
        <v>-1.5207628512037275E-7</v>
      </c>
      <c r="AB215">
        <f t="shared" si="133"/>
        <v>-1.5207628512037275E-7</v>
      </c>
      <c r="AC215">
        <v>4</v>
      </c>
    </row>
    <row r="216" spans="23:29">
      <c r="W216">
        <f>P4*P20</f>
        <v>8.8717015468607823</v>
      </c>
      <c r="X216">
        <f t="shared" si="120"/>
        <v>8.8717015468607823</v>
      </c>
      <c r="Y216">
        <f>BB20</f>
        <v>8.8716987998112042</v>
      </c>
      <c r="AA216">
        <f t="shared" ref="AA216:AA230" si="134">AK4-P4</f>
        <v>-2.7470495780335114E-6</v>
      </c>
      <c r="AB216">
        <f t="shared" si="133"/>
        <v>-2.7470495780335114E-6</v>
      </c>
      <c r="AC216">
        <v>4</v>
      </c>
    </row>
    <row r="217" spans="23:29">
      <c r="W217">
        <f t="shared" ref="W217:W230" si="135">P5*P21</f>
        <v>8.1572892700271904</v>
      </c>
      <c r="X217">
        <f t="shared" ref="X217:X260" si="136">IFERROR(W217, NA())</f>
        <v>8.1572892700271904</v>
      </c>
      <c r="Y217">
        <f t="shared" ref="Y217:Y230" si="137">BB21</f>
        <v>8.1572868763590645</v>
      </c>
      <c r="AA217">
        <f t="shared" si="134"/>
        <v>-2.3936681259328907E-6</v>
      </c>
      <c r="AB217">
        <f t="shared" si="133"/>
        <v>-2.3936681259328907E-6</v>
      </c>
      <c r="AC217">
        <v>4</v>
      </c>
    </row>
    <row r="218" spans="23:29">
      <c r="W218">
        <f t="shared" si="135"/>
        <v>7.4112784455318552</v>
      </c>
      <c r="X218">
        <f t="shared" si="136"/>
        <v>7.4112784455318552</v>
      </c>
      <c r="Y218">
        <f t="shared" si="137"/>
        <v>7.4112763961659915</v>
      </c>
      <c r="AA218">
        <f t="shared" si="134"/>
        <v>-2.0493658636766554E-6</v>
      </c>
      <c r="AB218">
        <f t="shared" si="133"/>
        <v>-2.0493658636766554E-6</v>
      </c>
      <c r="AC218">
        <v>4</v>
      </c>
    </row>
    <row r="219" spans="23:29">
      <c r="W219">
        <f t="shared" si="135"/>
        <v>6.6509630040182905</v>
      </c>
      <c r="X219">
        <f t="shared" si="136"/>
        <v>6.6509630040182905</v>
      </c>
      <c r="Y219">
        <f t="shared" si="137"/>
        <v>6.650961279581983</v>
      </c>
      <c r="AA219">
        <f t="shared" si="134"/>
        <v>-1.7244363075263891E-6</v>
      </c>
      <c r="AB219">
        <f t="shared" si="133"/>
        <v>-1.7244363075263891E-6</v>
      </c>
      <c r="AC219">
        <v>4</v>
      </c>
    </row>
    <row r="220" spans="23:29">
      <c r="W220">
        <f t="shared" si="135"/>
        <v>5.8950093172322759</v>
      </c>
      <c r="X220">
        <f t="shared" si="136"/>
        <v>5.8950093172322759</v>
      </c>
      <c r="Y220">
        <f t="shared" si="137"/>
        <v>5.8950078898653846</v>
      </c>
      <c r="AA220">
        <f t="shared" si="134"/>
        <v>-1.4273668913489246E-6</v>
      </c>
      <c r="AB220">
        <f t="shared" si="133"/>
        <v>-1.4273668913489246E-6</v>
      </c>
      <c r="AC220">
        <v>4</v>
      </c>
    </row>
    <row r="221" spans="23:29">
      <c r="W221">
        <f t="shared" si="135"/>
        <v>5.1616612235887516</v>
      </c>
      <c r="X221">
        <f t="shared" si="136"/>
        <v>5.1616612235887516</v>
      </c>
      <c r="Y221">
        <f t="shared" si="137"/>
        <v>5.1616600596376907</v>
      </c>
      <c r="AA221">
        <f t="shared" si="134"/>
        <v>-1.1639510608674186E-6</v>
      </c>
      <c r="AB221">
        <f t="shared" si="133"/>
        <v>-1.1639510608674186E-6</v>
      </c>
      <c r="AC221">
        <v>4</v>
      </c>
    </row>
    <row r="222" spans="23:29">
      <c r="W222">
        <f t="shared" si="135"/>
        <v>4.4670296501106419</v>
      </c>
      <c r="X222">
        <f t="shared" si="136"/>
        <v>4.4670296501106419</v>
      </c>
      <c r="Y222">
        <f t="shared" si="137"/>
        <v>4.4670287131721738</v>
      </c>
      <c r="AA222">
        <f t="shared" si="134"/>
        <v>-9.3693846814346671E-7</v>
      </c>
      <c r="AB222">
        <f t="shared" si="133"/>
        <v>-9.3693846814346671E-7</v>
      </c>
      <c r="AC222">
        <v>4</v>
      </c>
    </row>
    <row r="223" spans="23:29">
      <c r="W223">
        <f t="shared" si="135"/>
        <v>3.8237947395103271</v>
      </c>
      <c r="X223">
        <f t="shared" si="136"/>
        <v>3.8237947395103271</v>
      </c>
      <c r="Y223">
        <f t="shared" si="137"/>
        <v>3.8237939932702361</v>
      </c>
      <c r="AA223">
        <f t="shared" si="134"/>
        <v>-7.462400910540623E-7</v>
      </c>
      <c r="AB223">
        <f t="shared" si="133"/>
        <v>-7.462400910540623E-7</v>
      </c>
      <c r="AC223">
        <v>4</v>
      </c>
    </row>
    <row r="224" spans="23:29">
      <c r="W224">
        <f t="shared" si="135"/>
        <v>3.2405173563126128</v>
      </c>
      <c r="X224">
        <f t="shared" si="136"/>
        <v>3.2405173563126128</v>
      </c>
      <c r="Y224">
        <f t="shared" si="137"/>
        <v>3.2405167667704622</v>
      </c>
      <c r="AA224">
        <f t="shared" si="134"/>
        <v>-5.8954215065298854E-7</v>
      </c>
      <c r="AB224">
        <f t="shared" si="133"/>
        <v>-5.8954215065298854E-7</v>
      </c>
      <c r="AC224">
        <v>4</v>
      </c>
    </row>
    <row r="225" spans="23:29">
      <c r="W225">
        <f t="shared" si="135"/>
        <v>2.7215832633107166</v>
      </c>
      <c r="X225">
        <f t="shared" si="136"/>
        <v>2.7215832633107166</v>
      </c>
      <c r="Y225">
        <f t="shared" si="137"/>
        <v>2.7215828002084237</v>
      </c>
      <c r="AA225">
        <f t="shared" si="134"/>
        <v>-4.6310229295798422E-7</v>
      </c>
      <c r="AB225">
        <f t="shared" si="133"/>
        <v>-4.6310229295798422E-7</v>
      </c>
      <c r="AC225">
        <v>4</v>
      </c>
    </row>
    <row r="226" spans="23:29">
      <c r="W226">
        <f t="shared" si="135"/>
        <v>2.2676570704714498</v>
      </c>
      <c r="X226">
        <f t="shared" si="136"/>
        <v>2.2676570704714498</v>
      </c>
      <c r="Y226">
        <f t="shared" si="137"/>
        <v>2.2676567079541488</v>
      </c>
      <c r="AA226">
        <f t="shared" si="134"/>
        <v>-3.6251730106684477E-7</v>
      </c>
      <c r="AB226">
        <f t="shared" si="133"/>
        <v>-3.6251730106684477E-7</v>
      </c>
      <c r="AC226">
        <v>4</v>
      </c>
    </row>
    <row r="227" spans="23:29">
      <c r="W227">
        <f t="shared" si="135"/>
        <v>1.8764470689467909</v>
      </c>
      <c r="X227">
        <f t="shared" si="136"/>
        <v>1.8764470689467909</v>
      </c>
      <c r="Y227">
        <f t="shared" si="137"/>
        <v>1.8764467856187883</v>
      </c>
      <c r="AA227">
        <f t="shared" si="134"/>
        <v>-2.8332800261487989E-7</v>
      </c>
      <c r="AB227">
        <f t="shared" si="133"/>
        <v>-2.8332800261487989E-7</v>
      </c>
      <c r="AC227">
        <v>4</v>
      </c>
    </row>
    <row r="228" spans="23:29">
      <c r="W228">
        <f t="shared" si="135"/>
        <v>1.5435794358164983</v>
      </c>
      <c r="X228">
        <f t="shared" si="136"/>
        <v>1.5435794358164983</v>
      </c>
      <c r="Y228">
        <f t="shared" si="137"/>
        <v>1.5435792144017462</v>
      </c>
      <c r="AA228">
        <f t="shared" si="134"/>
        <v>-2.2141475208847794E-7</v>
      </c>
      <c r="AB228">
        <f t="shared" si="133"/>
        <v>-2.2141475208847794E-7</v>
      </c>
      <c r="AC228">
        <v>4</v>
      </c>
    </row>
    <row r="229" spans="23:29">
      <c r="W229">
        <f t="shared" si="135"/>
        <v>1.2634264648459999</v>
      </c>
      <c r="X229">
        <f t="shared" si="136"/>
        <v>1.2634264648459999</v>
      </c>
      <c r="Y229">
        <f>BB33</f>
        <v>1.263426291644596</v>
      </c>
      <c r="AA229">
        <f t="shared" si="134"/>
        <v>-1.7320140388576988E-7</v>
      </c>
      <c r="AB229">
        <f t="shared" si="133"/>
        <v>-1.7320140388576988E-7</v>
      </c>
      <c r="AC229">
        <v>4</v>
      </c>
    </row>
    <row r="230" spans="23:29">
      <c r="W230">
        <f t="shared" si="135"/>
        <v>1.0297968818383665</v>
      </c>
      <c r="X230">
        <f t="shared" si="136"/>
        <v>1.0297968818383665</v>
      </c>
      <c r="Y230">
        <f t="shared" si="137"/>
        <v>1.0297967461214479</v>
      </c>
      <c r="AA230">
        <f t="shared" si="134"/>
        <v>-1.3571691859226576E-7</v>
      </c>
      <c r="AB230">
        <f t="shared" si="133"/>
        <v>-1.3571691859226576E-7</v>
      </c>
      <c r="AC230">
        <v>4</v>
      </c>
    </row>
    <row r="231" spans="23:29">
      <c r="W231">
        <f>Q4*Q20</f>
        <v>8.1589958158995817</v>
      </c>
      <c r="X231">
        <f t="shared" si="136"/>
        <v>8.1589958158995817</v>
      </c>
      <c r="Y231">
        <f>BC20</f>
        <v>8.158992911635762</v>
      </c>
      <c r="AA231">
        <f t="shared" ref="AA231:AA245" si="138">AL4-Q4</f>
        <v>-2.9042638196585813E-6</v>
      </c>
      <c r="AB231">
        <f t="shared" si="133"/>
        <v>-2.9042638196585813E-6</v>
      </c>
      <c r="AC231">
        <v>4</v>
      </c>
    </row>
    <row r="232" spans="23:29">
      <c r="W232">
        <f t="shared" ref="W232:W245" si="139">Q5*Q21</f>
        <v>7.4356530028598655</v>
      </c>
      <c r="X232">
        <f t="shared" si="136"/>
        <v>7.4356530028598655</v>
      </c>
      <c r="Y232">
        <f t="shared" ref="Y232:Y245" si="140">BC21</f>
        <v>7.4356505167493303</v>
      </c>
      <c r="AA232">
        <f t="shared" si="138"/>
        <v>-2.4861105352158575E-6</v>
      </c>
      <c r="AB232">
        <f t="shared" si="133"/>
        <v>-2.4861105352158575E-6</v>
      </c>
      <c r="AC232">
        <v>4</v>
      </c>
    </row>
    <row r="233" spans="23:29">
      <c r="W233">
        <f t="shared" si="139"/>
        <v>6.6938425230637204</v>
      </c>
      <c r="X233">
        <f t="shared" si="136"/>
        <v>6.6938425230637204</v>
      </c>
      <c r="Y233">
        <f t="shared" si="140"/>
        <v>6.6938404333142829</v>
      </c>
      <c r="AA233">
        <f t="shared" si="138"/>
        <v>-2.0897494374949588E-6</v>
      </c>
      <c r="AB233">
        <f t="shared" si="133"/>
        <v>-2.0897494374949588E-6</v>
      </c>
      <c r="AC233">
        <v>4</v>
      </c>
    </row>
    <row r="234" spans="23:29">
      <c r="W234">
        <f t="shared" si="139"/>
        <v>5.9516429014259149</v>
      </c>
      <c r="X234">
        <f t="shared" si="136"/>
        <v>5.9516429014259149</v>
      </c>
      <c r="Y234">
        <f t="shared" si="140"/>
        <v>5.9516411753423215</v>
      </c>
      <c r="AA234">
        <f t="shared" si="138"/>
        <v>-1.7260835933896601E-6</v>
      </c>
      <c r="AB234">
        <f t="shared" si="133"/>
        <v>-1.7260835933896601E-6</v>
      </c>
      <c r="AC234">
        <v>4</v>
      </c>
    </row>
    <row r="235" spans="23:29">
      <c r="W235">
        <f t="shared" si="139"/>
        <v>5.2271703961215064</v>
      </c>
      <c r="X235">
        <f t="shared" si="136"/>
        <v>5.2271703961215064</v>
      </c>
      <c r="Y235">
        <f t="shared" si="140"/>
        <v>5.2271689932756855</v>
      </c>
      <c r="AA235">
        <f t="shared" si="138"/>
        <v>-1.4028458208414918E-6</v>
      </c>
      <c r="AB235">
        <f t="shared" si="133"/>
        <v>-1.4028458208414918E-6</v>
      </c>
      <c r="AC235">
        <v>4</v>
      </c>
    </row>
    <row r="236" spans="23:29">
      <c r="W236">
        <f t="shared" si="139"/>
        <v>4.5368516957528371</v>
      </c>
      <c r="X236">
        <f t="shared" si="136"/>
        <v>4.5368516957528371</v>
      </c>
      <c r="Y236">
        <f t="shared" si="140"/>
        <v>4.5368505717306205</v>
      </c>
      <c r="AA236">
        <f t="shared" si="138"/>
        <v>-1.1240222166364333E-6</v>
      </c>
      <c r="AB236">
        <f t="shared" si="133"/>
        <v>-1.1240222166364333E-6</v>
      </c>
      <c r="AC236">
        <v>4</v>
      </c>
    </row>
    <row r="237" spans="23:29">
      <c r="W237">
        <f t="shared" si="139"/>
        <v>3.8940277630840603</v>
      </c>
      <c r="X237">
        <f t="shared" si="136"/>
        <v>3.8940277630840603</v>
      </c>
      <c r="Y237">
        <f t="shared" si="140"/>
        <v>3.8940268731015095</v>
      </c>
      <c r="AA237">
        <f t="shared" si="138"/>
        <v>-8.8998255076688793E-7</v>
      </c>
      <c r="AB237">
        <f t="shared" si="133"/>
        <v>-8.8998255076688793E-7</v>
      </c>
      <c r="AC237">
        <v>4</v>
      </c>
    </row>
    <row r="238" spans="23:29">
      <c r="W238">
        <f t="shared" si="139"/>
        <v>3.3081206073212761</v>
      </c>
      <c r="X238">
        <f t="shared" si="136"/>
        <v>3.3081206073212761</v>
      </c>
      <c r="Y238">
        <f t="shared" si="140"/>
        <v>3.3081199091497866</v>
      </c>
      <c r="AA238">
        <f t="shared" si="138"/>
        <v>-6.9817148951045738E-7</v>
      </c>
      <c r="AB238">
        <f t="shared" si="133"/>
        <v>-6.9817148951045738E-7</v>
      </c>
      <c r="AC238">
        <v>4</v>
      </c>
    </row>
    <row r="239" spans="23:29">
      <c r="W239">
        <f t="shared" si="139"/>
        <v>2.7844286894864334</v>
      </c>
      <c r="X239">
        <f t="shared" si="136"/>
        <v>2.7844286894864334</v>
      </c>
      <c r="Y239">
        <f t="shared" si="140"/>
        <v>2.7844281453994149</v>
      </c>
      <c r="AA239">
        <f t="shared" si="138"/>
        <v>-5.4408701855024333E-7</v>
      </c>
      <c r="AB239">
        <f t="shared" si="133"/>
        <v>-5.4408701855024333E-7</v>
      </c>
      <c r="AC239">
        <v>4</v>
      </c>
    </row>
    <row r="240" spans="23:29">
      <c r="W240">
        <f t="shared" si="139"/>
        <v>2.3244614525949689</v>
      </c>
      <c r="X240">
        <f t="shared" si="136"/>
        <v>2.3244614525949689</v>
      </c>
      <c r="Y240">
        <f t="shared" si="140"/>
        <v>2.3244610303267614</v>
      </c>
      <c r="AA240">
        <f t="shared" si="138"/>
        <v>-4.2226820751167793E-7</v>
      </c>
      <c r="AB240">
        <f t="shared" si="133"/>
        <v>-4.2226820751167793E-7</v>
      </c>
      <c r="AC240">
        <v>4</v>
      </c>
    </row>
    <row r="241" spans="23:29">
      <c r="W241">
        <f t="shared" si="139"/>
        <v>1.9266299890367644</v>
      </c>
      <c r="X241">
        <f t="shared" si="136"/>
        <v>1.9266299890367644</v>
      </c>
      <c r="Y241">
        <f t="shared" si="140"/>
        <v>1.9266296619367058</v>
      </c>
      <c r="AA241">
        <f t="shared" si="138"/>
        <v>-3.2710005859470925E-7</v>
      </c>
      <c r="AB241">
        <f t="shared" si="133"/>
        <v>-3.2710005859470925E-7</v>
      </c>
      <c r="AC241">
        <v>4</v>
      </c>
    </row>
    <row r="242" spans="23:29">
      <c r="W242">
        <f t="shared" si="139"/>
        <v>1.5870916635973911</v>
      </c>
      <c r="X242">
        <f t="shared" si="136"/>
        <v>1.5870916635973911</v>
      </c>
      <c r="Y242">
        <f t="shared" si="140"/>
        <v>1.5870914102415661</v>
      </c>
      <c r="AA242">
        <f t="shared" si="138"/>
        <v>-2.5335582498620113E-7</v>
      </c>
      <c r="AB242">
        <f t="shared" si="133"/>
        <v>-2.5335582498620113E-7</v>
      </c>
      <c r="AC242">
        <v>4</v>
      </c>
    </row>
    <row r="243" spans="23:29">
      <c r="W243">
        <f t="shared" si="139"/>
        <v>1.3005825602021257</v>
      </c>
      <c r="X243">
        <f t="shared" si="136"/>
        <v>1.3005825602021257</v>
      </c>
      <c r="Y243">
        <f t="shared" si="140"/>
        <v>1.3005823637148435</v>
      </c>
      <c r="AA243">
        <f t="shared" si="138"/>
        <v>-1.9648728222243506E-7</v>
      </c>
      <c r="AB243">
        <f t="shared" si="133"/>
        <v>-1.9648728222243506E-7</v>
      </c>
      <c r="AC243">
        <v>4</v>
      </c>
    </row>
    <row r="244" spans="23:29">
      <c r="W244">
        <f t="shared" si="139"/>
        <v>1.0611320079993132</v>
      </c>
      <c r="X244">
        <f t="shared" si="136"/>
        <v>1.0611320079993132</v>
      </c>
      <c r="Y244">
        <f t="shared" si="140"/>
        <v>1.0611318552777687</v>
      </c>
      <c r="AA244">
        <f t="shared" si="138"/>
        <v>-1.5272154452183884E-7</v>
      </c>
      <c r="AB244">
        <f t="shared" si="133"/>
        <v>-1.5272154452183884E-7</v>
      </c>
      <c r="AC244">
        <v>4</v>
      </c>
    </row>
    <row r="245" spans="23:29">
      <c r="W245">
        <f t="shared" si="139"/>
        <v>0.86261231913587311</v>
      </c>
      <c r="X245">
        <f t="shared" si="136"/>
        <v>0.86261231913587311</v>
      </c>
      <c r="Y245">
        <f t="shared" si="140"/>
        <v>0.86261220010156081</v>
      </c>
      <c r="AA245">
        <f t="shared" si="138"/>
        <v>-1.1903431229587369E-7</v>
      </c>
      <c r="AB245">
        <f t="shared" si="133"/>
        <v>-1.1903431229587369E-7</v>
      </c>
      <c r="AC245">
        <v>4</v>
      </c>
    </row>
    <row r="246" spans="23:29">
      <c r="W246">
        <f>R4*R20</f>
        <v>7.414448669201521</v>
      </c>
      <c r="X246">
        <f t="shared" si="136"/>
        <v>7.414448669201521</v>
      </c>
      <c r="Y246">
        <f>BD20</f>
        <v>7.4144456712102675</v>
      </c>
      <c r="AA246">
        <f t="shared" ref="AA246:AA260" si="141">AM4-R4</f>
        <v>-2.997991253472776E-6</v>
      </c>
      <c r="AB246">
        <f t="shared" si="133"/>
        <v>-2.997991253472776E-6</v>
      </c>
      <c r="AC246">
        <v>4</v>
      </c>
    </row>
    <row r="247" spans="23:29">
      <c r="W247">
        <f t="shared" ref="W247:W260" si="142">R5*R21</f>
        <v>6.6952789699570818</v>
      </c>
      <c r="X247">
        <f t="shared" si="136"/>
        <v>6.6952789699570818</v>
      </c>
      <c r="Y247">
        <f t="shared" ref="Y247:Y260" si="143">BD21</f>
        <v>6.6952764503689464</v>
      </c>
      <c r="AA247">
        <f t="shared" si="141"/>
        <v>-2.5195881354633798E-6</v>
      </c>
      <c r="AB247">
        <f t="shared" si="133"/>
        <v>-2.5195881354633798E-6</v>
      </c>
      <c r="AC247">
        <v>4</v>
      </c>
    </row>
    <row r="248" spans="23:29">
      <c r="W248">
        <f t="shared" si="142"/>
        <v>5.9712918660287091</v>
      </c>
      <c r="X248">
        <f t="shared" si="136"/>
        <v>5.9712918660287091</v>
      </c>
      <c r="Y248">
        <f t="shared" si="143"/>
        <v>5.9712897873382111</v>
      </c>
      <c r="AA248">
        <f t="shared" si="141"/>
        <v>-2.0786904979530618E-6</v>
      </c>
      <c r="AB248">
        <f t="shared" si="133"/>
        <v>-2.0786904979530618E-6</v>
      </c>
      <c r="AC248">
        <v>4</v>
      </c>
    </row>
    <row r="249" spans="23:29">
      <c r="W249">
        <f t="shared" si="142"/>
        <v>5.2602739726027412</v>
      </c>
      <c r="X249">
        <f t="shared" si="136"/>
        <v>5.2602739726027412</v>
      </c>
      <c r="Y249">
        <f t="shared" si="143"/>
        <v>5.2602722871568224</v>
      </c>
      <c r="AA249">
        <f t="shared" si="141"/>
        <v>-1.6854459188309079E-6</v>
      </c>
      <c r="AB249">
        <f t="shared" si="133"/>
        <v>-1.6854459188309079E-6</v>
      </c>
      <c r="AC249">
        <v>4</v>
      </c>
    </row>
    <row r="250" spans="23:29">
      <c r="W250">
        <f t="shared" si="142"/>
        <v>4.5787663379958738</v>
      </c>
      <c r="X250">
        <f t="shared" si="136"/>
        <v>4.5787663379958738</v>
      </c>
      <c r="Y250">
        <f t="shared" si="143"/>
        <v>4.5787649924962119</v>
      </c>
      <c r="AA250">
        <f t="shared" si="141"/>
        <v>-1.3454996619088888E-6</v>
      </c>
      <c r="AB250">
        <f t="shared" si="133"/>
        <v>-1.3454996619088888E-6</v>
      </c>
      <c r="AC250">
        <v>4</v>
      </c>
    </row>
    <row r="251" spans="23:29">
      <c r="W251">
        <f t="shared" si="142"/>
        <v>3.9405989442005049</v>
      </c>
      <c r="X251">
        <f t="shared" si="136"/>
        <v>3.9405989442005049</v>
      </c>
      <c r="Y251">
        <f t="shared" si="143"/>
        <v>3.9405978842143154</v>
      </c>
      <c r="AA251">
        <f t="shared" si="141"/>
        <v>-1.0599861894888818E-6</v>
      </c>
      <c r="AB251">
        <f t="shared" si="133"/>
        <v>-1.0599861894888818E-6</v>
      </c>
      <c r="AC251">
        <v>4</v>
      </c>
    </row>
    <row r="252" spans="23:29">
      <c r="W252">
        <f t="shared" si="142"/>
        <v>3.3559311351771521</v>
      </c>
      <c r="X252">
        <f t="shared" si="136"/>
        <v>3.3559311351771521</v>
      </c>
      <c r="Y252">
        <f t="shared" si="143"/>
        <v>3.3559303089118973</v>
      </c>
      <c r="AA252">
        <f t="shared" si="141"/>
        <v>-8.2626525488294078E-7</v>
      </c>
      <c r="AB252">
        <f t="shared" si="133"/>
        <v>-8.2626525488294078E-7</v>
      </c>
      <c r="AC252">
        <v>4</v>
      </c>
    </row>
    <row r="253" spans="23:29">
      <c r="W253">
        <f t="shared" si="142"/>
        <v>2.8309036415471769</v>
      </c>
      <c r="X253">
        <f t="shared" si="136"/>
        <v>2.8309036415471769</v>
      </c>
      <c r="Y253">
        <f t="shared" si="143"/>
        <v>2.8309030024607087</v>
      </c>
      <c r="AA253">
        <f t="shared" si="141"/>
        <v>-6.3908646819044179E-7</v>
      </c>
      <c r="AB253">
        <f t="shared" si="133"/>
        <v>-6.3908646819044179E-7</v>
      </c>
      <c r="AC253">
        <v>4</v>
      </c>
    </row>
    <row r="254" spans="23:29">
      <c r="W254">
        <f t="shared" si="142"/>
        <v>2.3678483037889322</v>
      </c>
      <c r="X254">
        <f t="shared" si="136"/>
        <v>2.3678483037889322</v>
      </c>
      <c r="Y254">
        <f t="shared" si="143"/>
        <v>2.3678478119601687</v>
      </c>
      <c r="AA254">
        <f t="shared" si="141"/>
        <v>-4.9182876349362914E-7</v>
      </c>
      <c r="AB254">
        <f t="shared" si="133"/>
        <v>-4.9182876349362914E-7</v>
      </c>
      <c r="AC254">
        <v>4</v>
      </c>
    </row>
    <row r="255" spans="23:29">
      <c r="W255">
        <f t="shared" si="142"/>
        <v>1.9658930511319654</v>
      </c>
      <c r="X255">
        <f t="shared" si="136"/>
        <v>1.9658930511319654</v>
      </c>
      <c r="Y255">
        <f t="shared" si="143"/>
        <v>1.965892673582837</v>
      </c>
      <c r="AA255">
        <f t="shared" si="141"/>
        <v>-3.7754912840526345E-7</v>
      </c>
      <c r="AB255">
        <f t="shared" si="133"/>
        <v>-3.7754912840526345E-7</v>
      </c>
      <c r="AC255">
        <v>4</v>
      </c>
    </row>
    <row r="256" spans="23:29">
      <c r="W256">
        <f t="shared" si="142"/>
        <v>1.6217638927094846</v>
      </c>
      <c r="X256">
        <f t="shared" si="136"/>
        <v>1.6217638927094846</v>
      </c>
      <c r="Y256">
        <f t="shared" si="143"/>
        <v>1.6217636029956373</v>
      </c>
      <c r="AA256">
        <f t="shared" si="141"/>
        <v>-2.8971384735676509E-7</v>
      </c>
      <c r="AB256">
        <f t="shared" si="133"/>
        <v>-2.8971384735676509E-7</v>
      </c>
      <c r="AC256">
        <v>4</v>
      </c>
    </row>
    <row r="257" spans="23:29">
      <c r="W257">
        <f t="shared" si="142"/>
        <v>1.3306101210852783</v>
      </c>
      <c r="X257">
        <f t="shared" si="136"/>
        <v>1.3306101210852783</v>
      </c>
      <c r="Y257">
        <f t="shared" si="143"/>
        <v>1.3306098984784267</v>
      </c>
      <c r="AA257">
        <f t="shared" si="141"/>
        <v>-2.2260685161867855E-7</v>
      </c>
      <c r="AB257">
        <f t="shared" si="133"/>
        <v>-2.2260685161867855E-7</v>
      </c>
      <c r="AC257">
        <v>4</v>
      </c>
    </row>
    <row r="258" spans="23:29">
      <c r="W258">
        <f t="shared" si="142"/>
        <v>1.0867345584435792</v>
      </c>
      <c r="X258">
        <f t="shared" si="136"/>
        <v>1.0867345584435792</v>
      </c>
      <c r="Y258">
        <f t="shared" si="143"/>
        <v>1.0867343869627561</v>
      </c>
      <c r="AA258">
        <f t="shared" si="141"/>
        <v>-1.7148082309681456E-7</v>
      </c>
      <c r="AB258">
        <f t="shared" si="133"/>
        <v>-1.7148082309681456E-7</v>
      </c>
      <c r="AC258">
        <v>4</v>
      </c>
    </row>
    <row r="259" spans="23:29">
      <c r="W259">
        <f t="shared" si="142"/>
        <v>0.88417008032143485</v>
      </c>
      <c r="X259">
        <f t="shared" si="136"/>
        <v>0.88417008032143485</v>
      </c>
      <c r="Y259">
        <f t="shared" si="143"/>
        <v>0.88416994778260927</v>
      </c>
      <c r="AA259">
        <f t="shared" si="141"/>
        <v>-1.3253882558128538E-7</v>
      </c>
      <c r="AB259">
        <f t="shared" si="133"/>
        <v>-1.3253882558128538E-7</v>
      </c>
      <c r="AC259">
        <v>4</v>
      </c>
    </row>
    <row r="260" spans="23:29">
      <c r="W260">
        <f t="shared" si="142"/>
        <v>0.71709036963745676</v>
      </c>
      <c r="X260">
        <f t="shared" si="136"/>
        <v>0.71709036963745676</v>
      </c>
      <c r="Y260">
        <f t="shared" si="143"/>
        <v>0.71709026681247379</v>
      </c>
      <c r="AA260">
        <f t="shared" si="141"/>
        <v>-1.0282498297264908E-7</v>
      </c>
      <c r="AB260">
        <f t="shared" si="133"/>
        <v>-1.0282498297264908E-7</v>
      </c>
      <c r="AC260">
        <v>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C260"/>
  <sheetViews>
    <sheetView topLeftCell="AL61" zoomScale="80" zoomScaleNormal="80" workbookViewId="0">
      <selection activeCell="AN68" sqref="AN68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7.2320979002969783E-8</v>
      </c>
      <c r="BW1" t="s">
        <v>38</v>
      </c>
      <c r="CN1" t="s">
        <v>35</v>
      </c>
      <c r="CQ1" t="s">
        <v>40</v>
      </c>
      <c r="CR1">
        <f>SUM(CN4:DC18)</f>
        <v>6.3000107454165902E-4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W2" t="s">
        <v>31</v>
      </c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s="4" t="s">
        <v>42</v>
      </c>
      <c r="T3">
        <f>'Raw data and fitting summary'!D44</f>
        <v>9.9997987895505333E-2</v>
      </c>
      <c r="U3" s="4" t="s">
        <v>44</v>
      </c>
      <c r="V3">
        <f>'Raw data and fitting summary'!F44</f>
        <v>14.999926196567174</v>
      </c>
      <c r="W3">
        <f>'Raw data and fitting summary'!H44</f>
        <v>6.5000330731166462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13.151003698459908</v>
      </c>
      <c r="E4">
        <f>'Raw data and fitting summary'!E6</f>
        <v>13.035014676702176</v>
      </c>
      <c r="F4">
        <f>'Raw data and fitting summary'!F6</f>
        <v>12.892874207685152</v>
      </c>
      <c r="G4">
        <f>'Raw data and fitting summary'!G6</f>
        <v>12.719499297808412</v>
      </c>
      <c r="H4">
        <f>'Raw data and fitting summary'!H6</f>
        <v>12.509229414667967</v>
      </c>
      <c r="I4">
        <f>'Raw data and fitting summary'!I6</f>
        <v>12.255970479300588</v>
      </c>
      <c r="J4">
        <f>'Raw data and fitting summary'!J6</f>
        <v>11.953461738212136</v>
      </c>
      <c r="K4">
        <f>'Raw data and fitting summary'!K6</f>
        <v>11.595697351680682</v>
      </c>
      <c r="L4">
        <f>'Raw data and fitting summary'!L6</f>
        <v>11.177521511283448</v>
      </c>
      <c r="M4">
        <f>'Raw data and fitting summary'!M6</f>
        <v>10.695386613544416</v>
      </c>
      <c r="N4">
        <f>'Raw data and fitting summary'!N6</f>
        <v>10.148215995670094</v>
      </c>
      <c r="O4">
        <f>'Raw data and fitting summary'!O6</f>
        <v>9.5382508315398162</v>
      </c>
      <c r="P4">
        <f>'Raw data and fitting summary'!P6</f>
        <v>8.8717015468607823</v>
      </c>
      <c r="Q4">
        <f>'Raw data and fitting summary'!Q6</f>
        <v>8.1589958158995817</v>
      </c>
      <c r="R4">
        <f>'Raw data and fitting summary'!R6</f>
        <v>7.414448669201521</v>
      </c>
      <c r="S4" s="4" t="s">
        <v>43</v>
      </c>
      <c r="T4">
        <f>'Raw data and fitting summary'!E44</f>
        <v>4.9999894263542393</v>
      </c>
      <c r="U4" s="4" t="s">
        <v>45</v>
      </c>
      <c r="V4">
        <f>'Raw data and fitting summary'!G44</f>
        <v>0</v>
      </c>
      <c r="X4">
        <f>(($V$3-(($V$3-$V$4)*($C$3/($C$3+$W$3))))*B4/((B4+($T$3-(($T$3-$T$4)*($C$3/($C$3+$W$3))))))*C20)</f>
        <v>13.636321485700842</v>
      </c>
      <c r="Y4">
        <f>(($V$3-(($V$3-$V$4)*($D$3/($D$3+$W$3))))*B4/((B4+($T$3-(($T$3-$T$4)*($D$3/($D$3+$W$3))))))*D20)</f>
        <v>13.15096539842343</v>
      </c>
      <c r="Z4">
        <f>(($V$3-(($V$3-$V$4)*($E$3/($E$3+$W$3))))*B4/((B4+($T$3-(($T$3-$T$4)*($E$3/($E$3+$W$3))))))*E20)</f>
        <v>13.034977271186783</v>
      </c>
      <c r="AA4">
        <f>(($V$3-(($V$3-$V$4)*($F$3/($F$3+$W$3))))*B4/((B4+($T$3-(($T$3-$T$4)*($F$3/($F$3+$W$3))))))*F20)</f>
        <v>12.892837884863638</v>
      </c>
      <c r="AB4">
        <f>(($V$3-(($V$3-$V$4)*($G$3/($G$3+$W$3))))*B4/((B4+($T$3-(($T$3-$T$4)*($G$3/($G$3+$W$3))))))*G20)</f>
        <v>12.719464275453097</v>
      </c>
      <c r="AC4">
        <f>(($V$3-(($V$3-$V$4)*($H$3/($H$3+$W$3))))*B4/((B4+($T$3-(($T$3-$T$4)*($H$3/($H$3+$W$3))))))*H20)</f>
        <v>12.50919593981998</v>
      </c>
      <c r="AD4">
        <f>(($V$3-(($V$3-$V$4)*($I$3/($I$3+$W$3))))*B4/((B4+($T$3-(($T$3-$T$4)*($I$3/($I$3+$W$3))))))*I20)</f>
        <v>12.255938825116656</v>
      </c>
      <c r="AE4">
        <f>(($V$3-(($V$3-$V$4)*($J$3/($J$3+$W$3))))*B4/((B4+($T$3-(($T$3-$T$4)*($J$3/($J$3+$W$3))))))*J20)</f>
        <v>11.953432196839229</v>
      </c>
      <c r="AF4">
        <f>(($V$3-(($V$3-$V$4)*($K$3/($K$3+$W$3))))*B4/((B4+($T$3-(($T$3-$T$4)*($K$3/($K$3+$W$3))))))*K20)</f>
        <v>11.595670222058557</v>
      </c>
      <c r="AG4">
        <f>(($V$3-(($V$3-$V$4)*($L$3/($L$3+$W$3))))*B4/((B4+($T$3-(($T$3-$T$4)*($L$3/($L$3+$W$3))))))*L20)</f>
        <v>11.177497081175634</v>
      </c>
      <c r="AH4">
        <f>(($V$3-(($V$3-$V$4)*($M$3/($M$3+$W$3))))*B4/((B4+($T$3-(($T$3-$T$4)*($M$3/($M$3+$W$3))))))*M20)</f>
        <v>10.695365136001056</v>
      </c>
      <c r="AI4">
        <f>(($V$3-(($V$3-$V$4)*($N$3/($N$3+$W$3))))*B4/((B4+($T$3-(($T$3-$T$4)*($N$3/($N$3+$W$3))))))*N20)</f>
        <v>10.148197661581145</v>
      </c>
      <c r="AJ4">
        <f>(($V$3-(($V$3-$V$4)*($O$3/($O$3+$W$3))))*B4/((B4+($T$3-(($T$3-$T$4)*($O$3/($O$3+$W$3))))))*O20)</f>
        <v>9.5382357417593564</v>
      </c>
      <c r="AK4">
        <f>(($V$3-(($V$3-$V$4)*($P$3/($P$3+$W$3))))*B4/((B4+($T$3-(($T$3-$T$4)*($P$3/($P$3+$W$3))))))*P20)</f>
        <v>8.8716896890450592</v>
      </c>
      <c r="AL4">
        <f>(($V$3-(($V$3-$V$4)*($Q$3/($Q$3+$W$3))))*B4/((B4+($T$3-(($T$3-$T$4)*($Q$3/($Q$3+$W$3))))))*Q20)</f>
        <v>8.1589870518878893</v>
      </c>
      <c r="AM4">
        <f>(($V$3-(($V$3-$V$4)*($R$3/($R$3+$W$3))))*B4/((B4+($T$3-(($T$3-$T$4)*($R$3/($R$3+$W$3))))))*R20)</f>
        <v>7.4144427376954738</v>
      </c>
      <c r="AO4">
        <f>IFERROR(X4, 0)</f>
        <v>13.636321485700842</v>
      </c>
      <c r="AP4">
        <f t="shared" ref="AP4:BD18" si="4">IFERROR(Y4, 0)</f>
        <v>13.15096539842343</v>
      </c>
      <c r="AQ4">
        <f t="shared" si="4"/>
        <v>13.034977271186783</v>
      </c>
      <c r="AR4">
        <f t="shared" si="4"/>
        <v>12.892837884863638</v>
      </c>
      <c r="AS4">
        <f t="shared" si="4"/>
        <v>12.719464275453097</v>
      </c>
      <c r="AT4">
        <f t="shared" si="4"/>
        <v>12.50919593981998</v>
      </c>
      <c r="AU4">
        <f t="shared" si="4"/>
        <v>12.255938825116656</v>
      </c>
      <c r="AV4">
        <f t="shared" si="4"/>
        <v>11.953432196839229</v>
      </c>
      <c r="AW4">
        <f t="shared" si="4"/>
        <v>11.595670222058557</v>
      </c>
      <c r="AX4">
        <f t="shared" si="4"/>
        <v>11.177497081175634</v>
      </c>
      <c r="AY4">
        <f t="shared" si="4"/>
        <v>10.695365136001056</v>
      </c>
      <c r="AZ4">
        <f t="shared" si="4"/>
        <v>10.148197661581145</v>
      </c>
      <c r="BA4">
        <f t="shared" si="4"/>
        <v>9.5382357417593564</v>
      </c>
      <c r="BB4">
        <f t="shared" si="4"/>
        <v>8.8716896890450592</v>
      </c>
      <c r="BC4">
        <f t="shared" si="4"/>
        <v>8.1589870518878893</v>
      </c>
      <c r="BD4">
        <f t="shared" si="4"/>
        <v>7.4144427376954738</v>
      </c>
      <c r="BF4">
        <f>(C4-AO4)^2</f>
        <v>1.7766783738896769E-9</v>
      </c>
      <c r="BG4">
        <f>(D4-AP4)^2</f>
        <v>1.4668927941719558E-9</v>
      </c>
      <c r="BH4">
        <f t="shared" ref="BH4:BU18" si="5">(E4-AQ4)^2</f>
        <v>1.3991725817907746E-9</v>
      </c>
      <c r="BI4">
        <f t="shared" si="5"/>
        <v>1.3193473626815179E-9</v>
      </c>
      <c r="BJ4">
        <f t="shared" si="5"/>
        <v>1.226565371774786E-9</v>
      </c>
      <c r="BK4">
        <f t="shared" si="5"/>
        <v>1.1205654477447721E-9</v>
      </c>
      <c r="BL4">
        <f t="shared" si="5"/>
        <v>1.0019873603886241E-9</v>
      </c>
      <c r="BM4">
        <f t="shared" si="5"/>
        <v>8.7269271323072137E-10</v>
      </c>
      <c r="BN4">
        <f t="shared" si="5"/>
        <v>7.3601639668321212E-10</v>
      </c>
      <c r="BO4">
        <f t="shared" si="5"/>
        <v>5.9683016780636047E-10</v>
      </c>
      <c r="BP4">
        <f t="shared" si="5"/>
        <v>4.6128486877181294E-10</v>
      </c>
      <c r="BQ4">
        <f t="shared" si="5"/>
        <v>3.3613881759884953E-10</v>
      </c>
      <c r="BR4">
        <f t="shared" si="5"/>
        <v>2.2770147432591434E-10</v>
      </c>
      <c r="BS4">
        <f t="shared" si="5"/>
        <v>1.4060779372309674E-10</v>
      </c>
      <c r="BT4">
        <f t="shared" si="5"/>
        <v>7.6807900943888307E-11</v>
      </c>
      <c r="BU4">
        <f t="shared" si="5"/>
        <v>3.5182763988192056E-11</v>
      </c>
      <c r="BW4">
        <f>ABS((AO4-C4)/AO4)</f>
        <v>3.091058159431431E-6</v>
      </c>
      <c r="BX4">
        <f t="shared" ref="BX4:CL18" si="6">ABS((AP4-D4)/AP4)</f>
        <v>2.9123364952366771E-6</v>
      </c>
      <c r="BY4">
        <f t="shared" si="6"/>
        <v>2.869626437734304E-6</v>
      </c>
      <c r="BZ4">
        <f t="shared" si="6"/>
        <v>2.8172867632088454E-6</v>
      </c>
      <c r="CA4">
        <f t="shared" si="6"/>
        <v>2.7534457863987463E-6</v>
      </c>
      <c r="CB4">
        <f t="shared" si="6"/>
        <v>2.6760191580596871E-6</v>
      </c>
      <c r="CC4">
        <f t="shared" si="6"/>
        <v>2.5827628860986098E-6</v>
      </c>
      <c r="CD4">
        <f t="shared" si="6"/>
        <v>2.4713716044515072E-6</v>
      </c>
      <c r="CE4">
        <f t="shared" si="6"/>
        <v>2.3396338121180758E-6</v>
      </c>
      <c r="CF4">
        <f t="shared" si="6"/>
        <v>2.1856510126223772E-6</v>
      </c>
      <c r="CG4">
        <f t="shared" si="6"/>
        <v>2.0081168886417204E-6</v>
      </c>
      <c r="CH4">
        <f t="shared" si="6"/>
        <v>1.8066349868858432E-6</v>
      </c>
      <c r="CI4">
        <f t="shared" si="6"/>
        <v>1.5820305629233906E-6</v>
      </c>
      <c r="CJ4">
        <f t="shared" si="6"/>
        <v>1.3365904510553892E-6</v>
      </c>
      <c r="CK4">
        <f t="shared" si="6"/>
        <v>1.0741543817422597E-6</v>
      </c>
      <c r="CL4">
        <f t="shared" si="6"/>
        <v>7.9999350687039096E-7</v>
      </c>
      <c r="CN4">
        <f>IFERROR(BW4, 0)</f>
        <v>3.091058159431431E-6</v>
      </c>
      <c r="CO4">
        <f t="shared" ref="CO4:DC18" si="7">IFERROR(BX4, 0)</f>
        <v>2.9123364952366771E-6</v>
      </c>
      <c r="CP4">
        <f t="shared" si="7"/>
        <v>2.869626437734304E-6</v>
      </c>
      <c r="CQ4">
        <f t="shared" si="7"/>
        <v>2.8172867632088454E-6</v>
      </c>
      <c r="CR4">
        <f t="shared" si="7"/>
        <v>2.7534457863987463E-6</v>
      </c>
      <c r="CS4">
        <f t="shared" si="7"/>
        <v>2.6760191580596871E-6</v>
      </c>
      <c r="CT4">
        <f t="shared" si="7"/>
        <v>2.5827628860986098E-6</v>
      </c>
      <c r="CU4">
        <f t="shared" si="7"/>
        <v>2.4713716044515072E-6</v>
      </c>
      <c r="CV4">
        <f t="shared" si="7"/>
        <v>2.3396338121180758E-6</v>
      </c>
      <c r="CW4">
        <f t="shared" si="7"/>
        <v>2.1856510126223772E-6</v>
      </c>
      <c r="CX4">
        <f t="shared" si="7"/>
        <v>2.0081168886417204E-6</v>
      </c>
      <c r="CY4">
        <f t="shared" si="7"/>
        <v>1.8066349868858432E-6</v>
      </c>
      <c r="CZ4">
        <f t="shared" si="7"/>
        <v>1.5820305629233906E-6</v>
      </c>
      <c r="DA4">
        <f t="shared" si="7"/>
        <v>1.3365904510553892E-6</v>
      </c>
      <c r="DB4">
        <f t="shared" si="7"/>
        <v>1.0741543817422597E-6</v>
      </c>
      <c r="DC4">
        <f t="shared" si="7"/>
        <v>7.9999350687039096E-7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12.776231340023458</v>
      </c>
      <c r="E5">
        <f>'Raw data and fitting summary'!E7</f>
        <v>12.644154768302091</v>
      </c>
      <c r="F5">
        <f>'Raw data and fitting summary'!F7</f>
        <v>12.482850154113734</v>
      </c>
      <c r="G5">
        <f>'Raw data and fitting summary'!G7</f>
        <v>12.286916113876226</v>
      </c>
      <c r="H5">
        <f>'Raw data and fitting summary'!H7</f>
        <v>12.050481770855404</v>
      </c>
      <c r="I5">
        <f>'Raw data and fitting summary'!I7</f>
        <v>11.767434183444381</v>
      </c>
      <c r="J5">
        <f>'Raw data and fitting summary'!J7</f>
        <v>11.431789870204465</v>
      </c>
      <c r="K5">
        <f>'Raw data and fitting summary'!K7</f>
        <v>11.038233360978353</v>
      </c>
      <c r="L5">
        <f>'Raw data and fitting summary'!L7</f>
        <v>10.582821486579244</v>
      </c>
      <c r="M5">
        <f>'Raw data and fitting summary'!M7</f>
        <v>10.063809714518101</v>
      </c>
      <c r="N5">
        <f>'Raw data and fitting summary'!N7</f>
        <v>9.4824987113527381</v>
      </c>
      <c r="O5">
        <f>'Raw data and fitting summary'!O7</f>
        <v>8.8439385006122713</v>
      </c>
      <c r="P5">
        <f>'Raw data and fitting summary'!P7</f>
        <v>8.1572892700271904</v>
      </c>
      <c r="Q5">
        <f>'Raw data and fitting summary'!Q7</f>
        <v>7.4356530028598655</v>
      </c>
      <c r="R5">
        <f>'Raw data and fitting summary'!R7</f>
        <v>6.6952789699570818</v>
      </c>
      <c r="X5">
        <f>(($V$3-(($V$3-$V$4)*($C$3/($C$3+$W$3))))*B5/((B5+($T$3-(($T$3-$T$4)*($C$3/($C$3+$W$3))))))*C21)</f>
        <v>13.333297539157385</v>
      </c>
      <c r="Y5">
        <f t="shared" ref="Y5:Y18" si="8">(($V$3-(($V$3-$V$4)*($D$3/($D$3+$W$3))))*B5/((B5+($T$3-(($T$3-$T$4)*($D$3/($D$3+$W$3))))))*D21)</f>
        <v>12.776199537324134</v>
      </c>
      <c r="Z5">
        <f t="shared" ref="Z5:Z18" si="9">(($V$3-(($V$3-$V$4)*($E$3/($E$3+$W$3))))*B5/((B5+($T$3-(($T$3-$T$4)*($E$3/($E$3+$W$3))))))*E21)</f>
        <v>12.644123879974947</v>
      </c>
      <c r="AA5">
        <f t="shared" ref="AA5:AA18" si="10">(($V$3-(($V$3-$V$4)*($F$3/($F$3+$W$3))))*B5/((B5+($T$3-(($T$3-$T$4)*($F$3/($F$3+$W$3))))))*F21)</f>
        <v>12.482820365911243</v>
      </c>
      <c r="AB5">
        <f t="shared" ref="AB5:AB18" si="11">(($V$3-(($V$3-$V$4)*($G$3/($G$3+$W$3))))*B5/((B5+($T$3-(($T$3-$T$4)*($G$3/($G$3+$W$3))))))*G21)</f>
        <v>12.286887637432269</v>
      </c>
      <c r="AC5">
        <f t="shared" ref="AC5:AC18" si="12">(($V$3-(($V$3-$V$4)*($H$3/($H$3+$W$3))))*B5/((B5+($T$3-(($T$3-$T$4)*($H$3/($H$3+$W$3))))))*H21)</f>
        <v>12.050454841468413</v>
      </c>
      <c r="AD5">
        <f t="shared" ref="AD5:AD18" si="13">(($V$3-(($V$3-$V$4)*($I$3/($I$3+$W$3))))*B5/((B5+($T$3-(($T$3-$T$4)*($I$3/($I$3+$W$3))))))*I21)</f>
        <v>11.767409054557397</v>
      </c>
      <c r="AE5">
        <f t="shared" ref="AE5:AE18" si="14">(($V$3-(($V$3-$V$4)*($J$3/($J$3+$W$3))))*B5/((B5+($T$3-(($T$3-$T$4)*($J$3/($J$3+$W$3))))))*J21)</f>
        <v>11.431766803573048</v>
      </c>
      <c r="AF5">
        <f t="shared" ref="AF5:AF18" si="15">(($V$3-(($V$3-$V$4)*($K$3/($K$3+$W$3))))*B5/((B5+($T$3-(($T$3-$T$4)*($K$3/($K$3+$W$3))))))*K21)</f>
        <v>11.03821261179128</v>
      </c>
      <c r="AG5">
        <f t="shared" ref="AG5:AG18" si="16">(($V$3-(($V$3-$V$4)*($L$3/($L$3+$W$3))))*B5/((B5+($T$3-(($T$3-$T$4)*($L$3/($L$3+$W$3))))))*L21)</f>
        <v>10.582803283493176</v>
      </c>
      <c r="AH5">
        <f t="shared" ref="AH5:AH18" si="17">(($V$3-(($V$3-$V$4)*($M$3/($M$3+$W$3))))*B5/((B5+($T$3-(($T$3-$T$4)*($M$3/($M$3+$W$3))))))*M21)</f>
        <v>10.063794235762144</v>
      </c>
      <c r="AI5">
        <f t="shared" ref="AI5:AI18" si="18">(($V$3-(($V$3-$V$4)*($N$3/($N$3+$W$3))))*B5/((B5+($T$3-(($T$3-$T$4)*($N$3/($N$3+$W$3))))))*N21)</f>
        <v>9.4824860596458898</v>
      </c>
      <c r="AJ5">
        <f t="shared" ref="AJ5:AJ18" si="19">(($V$3-(($V$3-$V$4)*($O$3/($O$3+$W$3))))*B5/((B5+($T$3-(($T$3-$T$4)*($O$3/($O$3+$W$3))))))*O21)</f>
        <v>8.8439286812179709</v>
      </c>
      <c r="AK5">
        <f t="shared" ref="AK5:AK18" si="20">(($V$3-(($V$3-$V$4)*($P$3/($P$3+$W$3))))*B5/((B5+($T$3-(($T$3-$T$4)*($P$3/($P$3+$W$3))))))*P21)</f>
        <v>8.1572821771555439</v>
      </c>
      <c r="AL5">
        <f t="shared" ref="AL5:AL18" si="21">(($V$3-(($V$3-$V$4)*($Q$3/($Q$3+$W$3))))*B5/((B5+($T$3-(($T$3-$T$4)*($Q$3/($Q$3+$W$3))))))*Q21)</f>
        <v>7.4356484190677525</v>
      </c>
      <c r="AM5">
        <f t="shared" ref="AM5:AM18" si="22">(($V$3-(($V$3-$V$4)*($R$3/($R$3+$W$3))))*B5/((B5+($T$3-(($T$3-$T$4)*($R$3/($R$3+$W$3))))))*R21)</f>
        <v>6.6952765808242374</v>
      </c>
      <c r="AO5">
        <f t="shared" ref="AO5:AO18" si="23">IFERROR(X5, 0)</f>
        <v>13.333297539157385</v>
      </c>
      <c r="AP5">
        <f t="shared" si="4"/>
        <v>12.776199537324134</v>
      </c>
      <c r="AQ5">
        <f t="shared" si="4"/>
        <v>12.644123879974947</v>
      </c>
      <c r="AR5">
        <f t="shared" si="4"/>
        <v>12.482820365911243</v>
      </c>
      <c r="AS5">
        <f t="shared" si="4"/>
        <v>12.286887637432269</v>
      </c>
      <c r="AT5">
        <f t="shared" si="4"/>
        <v>12.050454841468413</v>
      </c>
      <c r="AU5">
        <f t="shared" si="4"/>
        <v>11.767409054557397</v>
      </c>
      <c r="AV5">
        <f t="shared" si="4"/>
        <v>11.431766803573048</v>
      </c>
      <c r="AW5">
        <f t="shared" si="4"/>
        <v>11.03821261179128</v>
      </c>
      <c r="AX5">
        <f t="shared" si="4"/>
        <v>10.582803283493176</v>
      </c>
      <c r="AY5">
        <f t="shared" si="4"/>
        <v>10.063794235762144</v>
      </c>
      <c r="AZ5">
        <f t="shared" si="4"/>
        <v>9.4824860596458898</v>
      </c>
      <c r="BA5">
        <f t="shared" si="4"/>
        <v>8.8439286812179709</v>
      </c>
      <c r="BB5">
        <f t="shared" si="4"/>
        <v>8.1572821771555439</v>
      </c>
      <c r="BC5">
        <f t="shared" si="4"/>
        <v>7.4356484190677525</v>
      </c>
      <c r="BD5">
        <f t="shared" si="4"/>
        <v>6.6952765808242374</v>
      </c>
      <c r="BF5">
        <f t="shared" ref="BF5:BG18" si="24">(C5-AO5)^2</f>
        <v>1.2812230317098008E-9</v>
      </c>
      <c r="BG5">
        <f t="shared" si="24"/>
        <v>1.0114116842794414E-9</v>
      </c>
      <c r="BH5">
        <f t="shared" si="5"/>
        <v>9.5408875375728593E-10</v>
      </c>
      <c r="BI5">
        <f t="shared" si="5"/>
        <v>8.8733700766460224E-10</v>
      </c>
      <c r="BJ5">
        <f t="shared" si="5"/>
        <v>8.1090786041615552E-10</v>
      </c>
      <c r="BK5">
        <f t="shared" si="5"/>
        <v>7.2519188368731945E-10</v>
      </c>
      <c r="BL5">
        <f t="shared" si="5"/>
        <v>6.3146096103927018E-10</v>
      </c>
      <c r="BM5">
        <f t="shared" si="5"/>
        <v>5.320694849452094E-10</v>
      </c>
      <c r="BN5">
        <f t="shared" si="5"/>
        <v>4.3052876417004605E-10</v>
      </c>
      <c r="BO5">
        <f t="shared" si="5"/>
        <v>3.3135234239224255E-10</v>
      </c>
      <c r="BP5">
        <f t="shared" si="5"/>
        <v>2.3959188597564776E-10</v>
      </c>
      <c r="BQ5">
        <f t="shared" si="5"/>
        <v>1.6006568617754248E-10</v>
      </c>
      <c r="BR5">
        <f t="shared" si="5"/>
        <v>9.6420504425483414E-11</v>
      </c>
      <c r="BS5">
        <f t="shared" si="5"/>
        <v>5.0308828193206547E-11</v>
      </c>
      <c r="BT5">
        <f t="shared" si="5"/>
        <v>2.1011150135097967E-11</v>
      </c>
      <c r="BU5">
        <f t="shared" si="5"/>
        <v>5.7079557484258929E-12</v>
      </c>
      <c r="BW5">
        <f t="shared" ref="BW5:BW18" si="25">ABS((AO5-C5)/AO5)</f>
        <v>2.6845704029081939E-6</v>
      </c>
      <c r="BX5">
        <f t="shared" si="6"/>
        <v>2.4892143575938206E-6</v>
      </c>
      <c r="BY5">
        <f t="shared" si="6"/>
        <v>2.4428997562227281E-6</v>
      </c>
      <c r="BZ5">
        <f t="shared" si="6"/>
        <v>2.3863359095256467E-6</v>
      </c>
      <c r="CA5">
        <f t="shared" si="6"/>
        <v>2.3176287434984448E-6</v>
      </c>
      <c r="CB5">
        <f t="shared" si="6"/>
        <v>2.2347195475053194E-6</v>
      </c>
      <c r="CC5">
        <f t="shared" si="6"/>
        <v>2.1354647286576585E-6</v>
      </c>
      <c r="CD5">
        <f t="shared" si="6"/>
        <v>2.0177660910795769E-6</v>
      </c>
      <c r="CE5">
        <f t="shared" si="6"/>
        <v>1.8797596859428082E-6</v>
      </c>
      <c r="CF5">
        <f t="shared" si="6"/>
        <v>1.7200627830063447E-6</v>
      </c>
      <c r="CG5">
        <f t="shared" si="6"/>
        <v>1.5380636362747207E-6</v>
      </c>
      <c r="CH5">
        <f t="shared" si="6"/>
        <v>1.3342183440932208E-6</v>
      </c>
      <c r="CI5">
        <f t="shared" si="6"/>
        <v>1.1102977708527061E-6</v>
      </c>
      <c r="CJ5">
        <f t="shared" si="6"/>
        <v>8.6951407250899397E-7</v>
      </c>
      <c r="CK5">
        <f t="shared" si="6"/>
        <v>6.1646165265617214E-7</v>
      </c>
      <c r="CL5">
        <f t="shared" si="6"/>
        <v>3.5683855858798197E-7</v>
      </c>
      <c r="CN5">
        <f t="shared" ref="CN5:CN18" si="26">IFERROR(BW5, 0)</f>
        <v>2.6845704029081939E-6</v>
      </c>
      <c r="CO5">
        <f t="shared" si="7"/>
        <v>2.4892143575938206E-6</v>
      </c>
      <c r="CP5">
        <f t="shared" si="7"/>
        <v>2.4428997562227281E-6</v>
      </c>
      <c r="CQ5">
        <f t="shared" si="7"/>
        <v>2.3863359095256467E-6</v>
      </c>
      <c r="CR5">
        <f t="shared" si="7"/>
        <v>2.3176287434984448E-6</v>
      </c>
      <c r="CS5">
        <f t="shared" si="7"/>
        <v>2.2347195475053194E-6</v>
      </c>
      <c r="CT5">
        <f t="shared" si="7"/>
        <v>2.1354647286576585E-6</v>
      </c>
      <c r="CU5">
        <f t="shared" si="7"/>
        <v>2.0177660910795769E-6</v>
      </c>
      <c r="CV5">
        <f t="shared" si="7"/>
        <v>1.8797596859428082E-6</v>
      </c>
      <c r="CW5">
        <f t="shared" si="7"/>
        <v>1.7200627830063447E-6</v>
      </c>
      <c r="CX5">
        <f t="shared" si="7"/>
        <v>1.5380636362747207E-6</v>
      </c>
      <c r="CY5">
        <f t="shared" si="7"/>
        <v>1.3342183440932208E-6</v>
      </c>
      <c r="CZ5">
        <f t="shared" si="7"/>
        <v>1.1102977708527061E-6</v>
      </c>
      <c r="DA5">
        <f t="shared" si="7"/>
        <v>8.6951407250899397E-7</v>
      </c>
      <c r="DB5">
        <f t="shared" si="7"/>
        <v>6.1646165265617214E-7</v>
      </c>
      <c r="DC5">
        <f t="shared" si="7"/>
        <v>3.5683855858798197E-7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12.336770530306541</v>
      </c>
      <c r="E6">
        <f>'Raw data and fitting summary'!E8</f>
        <v>12.187351754593738</v>
      </c>
      <c r="F6">
        <f>'Raw data and fitting summary'!F8</f>
        <v>12.00559218454309</v>
      </c>
      <c r="G6">
        <f>'Raw data and fitting summary'!G8</f>
        <v>11.785877106295818</v>
      </c>
      <c r="H6">
        <f>'Raw data and fitting summary'!H8</f>
        <v>11.522289449694545</v>
      </c>
      <c r="I6">
        <f>'Raw data and fitting summary'!I8</f>
        <v>11.20893383600284</v>
      </c>
      <c r="J6">
        <f>'Raw data and fitting summary'!J8</f>
        <v>10.840419161273189</v>
      </c>
      <c r="K6">
        <f>'Raw data and fitting summary'!K8</f>
        <v>10.412505891609422</v>
      </c>
      <c r="L6">
        <f>'Raw data and fitting summary'!L8</f>
        <v>9.9228874605132678</v>
      </c>
      <c r="M6">
        <f>'Raw data and fitting summary'!M8</f>
        <v>9.3720216796489169</v>
      </c>
      <c r="N6">
        <f>'Raw data and fitting summary'!N8</f>
        <v>8.7638676970578118</v>
      </c>
      <c r="O6">
        <f>'Raw data and fitting summary'!O8</f>
        <v>8.1063385331684348</v>
      </c>
      <c r="P6">
        <f>'Raw data and fitting summary'!P8</f>
        <v>7.4112784455318552</v>
      </c>
      <c r="Q6">
        <f>'Raw data and fitting summary'!Q8</f>
        <v>6.6938425230637204</v>
      </c>
      <c r="R6">
        <f>'Raw data and fitting summary'!R8</f>
        <v>5.9712918660287091</v>
      </c>
      <c r="X6">
        <f t="shared" ref="X6:X18" si="27">(($V$3-(($V$3-$V$4)*($C$3/($C$3+$W$3))))*B6/((B6+($T$3-(($T$3-$T$4)*($C$3/($C$3+$W$3))))))*C22)</f>
        <v>12.972944417192922</v>
      </c>
      <c r="Y6">
        <f t="shared" si="8"/>
        <v>12.336745942453351</v>
      </c>
      <c r="Z6">
        <f t="shared" si="9"/>
        <v>12.18732806024911</v>
      </c>
      <c r="AA6">
        <f t="shared" si="10"/>
        <v>12.00556955741015</v>
      </c>
      <c r="AB6">
        <f t="shared" si="11"/>
        <v>11.785855740376512</v>
      </c>
      <c r="AC6">
        <f t="shared" si="12"/>
        <v>11.522269555153557</v>
      </c>
      <c r="AD6">
        <f t="shared" si="13"/>
        <v>11.208915631509946</v>
      </c>
      <c r="AE6">
        <f t="shared" si="14"/>
        <v>10.840402862121985</v>
      </c>
      <c r="AF6">
        <f t="shared" si="15"/>
        <v>10.41249169342405</v>
      </c>
      <c r="AG6">
        <f t="shared" si="16"/>
        <v>9.9228755192939122</v>
      </c>
      <c r="AH6">
        <f t="shared" si="17"/>
        <v>9.3720120902244979</v>
      </c>
      <c r="AI6">
        <f t="shared" si="18"/>
        <v>8.7638604734262024</v>
      </c>
      <c r="AJ6">
        <f t="shared" si="19"/>
        <v>8.1063335951604749</v>
      </c>
      <c r="AK6">
        <f t="shared" si="20"/>
        <v>7.4112756160636071</v>
      </c>
      <c r="AL6">
        <f t="shared" si="21"/>
        <v>6.6938415385096119</v>
      </c>
      <c r="AM6">
        <f t="shared" si="22"/>
        <v>5.9712923991749047</v>
      </c>
      <c r="AO6">
        <f t="shared" si="23"/>
        <v>12.972944417192922</v>
      </c>
      <c r="AP6">
        <f t="shared" si="4"/>
        <v>12.336745942453351</v>
      </c>
      <c r="AQ6">
        <f t="shared" si="4"/>
        <v>12.18732806024911</v>
      </c>
      <c r="AR6">
        <f t="shared" si="4"/>
        <v>12.00556955741015</v>
      </c>
      <c r="AS6">
        <f t="shared" si="4"/>
        <v>11.785855740376512</v>
      </c>
      <c r="AT6">
        <f t="shared" si="4"/>
        <v>11.522269555153557</v>
      </c>
      <c r="AU6">
        <f t="shared" si="4"/>
        <v>11.208915631509946</v>
      </c>
      <c r="AV6">
        <f t="shared" si="4"/>
        <v>10.840402862121985</v>
      </c>
      <c r="AW6">
        <f t="shared" si="4"/>
        <v>10.41249169342405</v>
      </c>
      <c r="AX6">
        <f t="shared" si="4"/>
        <v>9.9228755192939122</v>
      </c>
      <c r="AY6">
        <f t="shared" si="4"/>
        <v>9.3720120902244979</v>
      </c>
      <c r="AZ6">
        <f t="shared" si="4"/>
        <v>8.7638604734262024</v>
      </c>
      <c r="BA6">
        <f t="shared" si="4"/>
        <v>8.1063335951604749</v>
      </c>
      <c r="BB6">
        <f t="shared" si="4"/>
        <v>7.4112756160636071</v>
      </c>
      <c r="BC6">
        <f t="shared" si="4"/>
        <v>6.6938415385096119</v>
      </c>
      <c r="BD6">
        <f t="shared" si="4"/>
        <v>5.9712923991749047</v>
      </c>
      <c r="BF6">
        <f t="shared" si="24"/>
        <v>8.1543257435967322E-10</v>
      </c>
      <c r="BG6">
        <f t="shared" si="24"/>
        <v>6.0456252448945028E-10</v>
      </c>
      <c r="BH6">
        <f t="shared" si="5"/>
        <v>5.6142196737727601E-10</v>
      </c>
      <c r="BI6">
        <f t="shared" si="5"/>
        <v>5.1198714511410947E-10</v>
      </c>
      <c r="BJ6">
        <f t="shared" si="5"/>
        <v>4.5650250778168232E-10</v>
      </c>
      <c r="BK6">
        <f t="shared" si="5"/>
        <v>3.9579276115622063E-10</v>
      </c>
      <c r="BL6">
        <f t="shared" si="5"/>
        <v>3.3140356154477691E-10</v>
      </c>
      <c r="BM6">
        <f t="shared" si="5"/>
        <v>2.6566232996513809E-10</v>
      </c>
      <c r="BN6">
        <f t="shared" si="5"/>
        <v>2.0158846786602026E-10</v>
      </c>
      <c r="BO6">
        <f t="shared" si="5"/>
        <v>1.4259271969733897E-10</v>
      </c>
      <c r="BP6">
        <f t="shared" si="5"/>
        <v>9.195706068726236E-11</v>
      </c>
      <c r="BQ6">
        <f t="shared" si="5"/>
        <v>5.2180853627182166E-11</v>
      </c>
      <c r="BR6">
        <f t="shared" si="5"/>
        <v>2.4383922611688876E-11</v>
      </c>
      <c r="BS6">
        <f t="shared" si="5"/>
        <v>8.0058905672576285E-12</v>
      </c>
      <c r="BT6">
        <f t="shared" si="5"/>
        <v>9.6934679249134763E-13</v>
      </c>
      <c r="BU6">
        <f t="shared" si="5"/>
        <v>2.8424486592107198E-13</v>
      </c>
      <c r="BW6">
        <f t="shared" si="25"/>
        <v>2.2011795574974388E-6</v>
      </c>
      <c r="BX6">
        <f t="shared" si="6"/>
        <v>1.9930582427993394E-6</v>
      </c>
      <c r="BY6">
        <f t="shared" si="6"/>
        <v>1.9441787823739065E-6</v>
      </c>
      <c r="BZ6">
        <f t="shared" si="6"/>
        <v>1.8847196571935828E-6</v>
      </c>
      <c r="CA6">
        <f t="shared" si="6"/>
        <v>1.8128441223488971E-6</v>
      </c>
      <c r="CB6">
        <f t="shared" si="6"/>
        <v>1.7266165223440181E-6</v>
      </c>
      <c r="CC6">
        <f t="shared" si="6"/>
        <v>1.6241082985131551E-6</v>
      </c>
      <c r="CD6">
        <f t="shared" si="6"/>
        <v>1.5035558559153135E-6</v>
      </c>
      <c r="CE6">
        <f t="shared" si="6"/>
        <v>1.3635723120202512E-6</v>
      </c>
      <c r="CF6">
        <f t="shared" si="6"/>
        <v>1.2034031196230048E-6</v>
      </c>
      <c r="CG6">
        <f t="shared" si="6"/>
        <v>1.0231980418568551E-6</v>
      </c>
      <c r="CH6">
        <f t="shared" si="6"/>
        <v>8.2425223806615344E-7</v>
      </c>
      <c r="CI6">
        <f t="shared" si="6"/>
        <v>6.0915429915355241E-7</v>
      </c>
      <c r="CJ6">
        <f t="shared" si="6"/>
        <v>3.8177884546780392E-7</v>
      </c>
      <c r="CK6">
        <f t="shared" si="6"/>
        <v>1.4708356969594455E-7</v>
      </c>
      <c r="CL6">
        <f t="shared" si="6"/>
        <v>8.92848917781358E-8</v>
      </c>
      <c r="CN6">
        <f t="shared" si="26"/>
        <v>2.2011795574974388E-6</v>
      </c>
      <c r="CO6">
        <f t="shared" si="7"/>
        <v>1.9930582427993394E-6</v>
      </c>
      <c r="CP6">
        <f t="shared" si="7"/>
        <v>1.9441787823739065E-6</v>
      </c>
      <c r="CQ6">
        <f t="shared" si="7"/>
        <v>1.8847196571935828E-6</v>
      </c>
      <c r="CR6">
        <f t="shared" si="7"/>
        <v>1.8128441223488971E-6</v>
      </c>
      <c r="CS6">
        <f t="shared" si="7"/>
        <v>1.7266165223440181E-6</v>
      </c>
      <c r="CT6">
        <f t="shared" si="7"/>
        <v>1.6241082985131551E-6</v>
      </c>
      <c r="CU6">
        <f t="shared" si="7"/>
        <v>1.5035558559153135E-6</v>
      </c>
      <c r="CV6">
        <f t="shared" si="7"/>
        <v>1.3635723120202512E-6</v>
      </c>
      <c r="CW6">
        <f t="shared" si="7"/>
        <v>1.2034031196230048E-6</v>
      </c>
      <c r="CX6">
        <f t="shared" si="7"/>
        <v>1.0231980418568551E-6</v>
      </c>
      <c r="CY6">
        <f t="shared" si="7"/>
        <v>8.2425223806615344E-7</v>
      </c>
      <c r="CZ6">
        <f t="shared" si="7"/>
        <v>6.0915429915355241E-7</v>
      </c>
      <c r="DA6">
        <f t="shared" si="7"/>
        <v>3.8177884546780392E-7</v>
      </c>
      <c r="DB6">
        <f t="shared" si="7"/>
        <v>1.4708356969594455E-7</v>
      </c>
      <c r="DC6">
        <f t="shared" si="7"/>
        <v>8.92848917781358E-8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11.828205764190246</v>
      </c>
      <c r="E7">
        <f>'Raw data and fitting summary'!E9</f>
        <v>11.660757711501745</v>
      </c>
      <c r="F7">
        <f>'Raw data and fitting summary'!F9</f>
        <v>11.457998770285137</v>
      </c>
      <c r="G7">
        <f>'Raw data and fitting summary'!G9</f>
        <v>11.214254912798777</v>
      </c>
      <c r="H7">
        <f>'Raw data and fitting summary'!H9</f>
        <v>10.923780497270378</v>
      </c>
      <c r="I7">
        <f>'Raw data and fitting summary'!I9</f>
        <v>10.581184898748486</v>
      </c>
      <c r="J7">
        <f>'Raw data and fitting summary'!J9</f>
        <v>10.182019620425985</v>
      </c>
      <c r="K7">
        <f>'Raw data and fitting summary'!K9</f>
        <v>9.7235068955545625</v>
      </c>
      <c r="L7">
        <f>'Raw data and fitting summary'!L9</f>
        <v>9.2053426581408822</v>
      </c>
      <c r="M7">
        <f>'Raw data and fitting summary'!M9</f>
        <v>8.6304485100249835</v>
      </c>
      <c r="N7">
        <f>'Raw data and fitting summary'!N9</f>
        <v>8.0054971080141684</v>
      </c>
      <c r="O7">
        <f>'Raw data and fitting summary'!O9</f>
        <v>7.3410210136726519</v>
      </c>
      <c r="P7">
        <f>'Raw data and fitting summary'!P9</f>
        <v>6.6509630040182905</v>
      </c>
      <c r="Q7">
        <f>'Raw data and fitting summary'!Q9</f>
        <v>5.9516429014259149</v>
      </c>
      <c r="R7">
        <f>'Raw data and fitting summary'!R9</f>
        <v>5.2602739726027412</v>
      </c>
      <c r="X7">
        <f t="shared" si="27"/>
        <v>12.548999121797273</v>
      </c>
      <c r="Y7">
        <f t="shared" si="8"/>
        <v>11.828188981374018</v>
      </c>
      <c r="Z7">
        <f t="shared" si="9"/>
        <v>11.66074174488544</v>
      </c>
      <c r="AA7">
        <f t="shared" si="10"/>
        <v>11.457983769742789</v>
      </c>
      <c r="AB7">
        <f t="shared" si="11"/>
        <v>11.214241041358385</v>
      </c>
      <c r="AC7">
        <f t="shared" si="12"/>
        <v>10.923767925419469</v>
      </c>
      <c r="AD7">
        <f t="shared" si="13"/>
        <v>10.581173795407899</v>
      </c>
      <c r="AE7">
        <f t="shared" si="14"/>
        <v>10.182010140337843</v>
      </c>
      <c r="AF7">
        <f t="shared" si="15"/>
        <v>9.7234991635276895</v>
      </c>
      <c r="AG7">
        <f t="shared" si="16"/>
        <v>9.2053367516266409</v>
      </c>
      <c r="AH7">
        <f t="shared" si="17"/>
        <v>8.6304444426717861</v>
      </c>
      <c r="AI7">
        <f t="shared" si="18"/>
        <v>8.0054948177580414</v>
      </c>
      <c r="AJ7">
        <f t="shared" si="19"/>
        <v>7.3410203590089402</v>
      </c>
      <c r="AK7">
        <f t="shared" si="20"/>
        <v>6.6509637709316998</v>
      </c>
      <c r="AL7">
        <f t="shared" si="21"/>
        <v>5.9516448210738462</v>
      </c>
      <c r="AM7">
        <f t="shared" si="22"/>
        <v>5.2602767469603755</v>
      </c>
      <c r="AO7">
        <f t="shared" si="23"/>
        <v>12.548999121797273</v>
      </c>
      <c r="AP7">
        <f t="shared" si="4"/>
        <v>11.828188981374018</v>
      </c>
      <c r="AQ7">
        <f t="shared" si="4"/>
        <v>11.66074174488544</v>
      </c>
      <c r="AR7">
        <f t="shared" si="4"/>
        <v>11.457983769742789</v>
      </c>
      <c r="AS7">
        <f t="shared" si="4"/>
        <v>11.214241041358385</v>
      </c>
      <c r="AT7">
        <f t="shared" si="4"/>
        <v>10.923767925419469</v>
      </c>
      <c r="AU7">
        <f t="shared" si="4"/>
        <v>10.581173795407899</v>
      </c>
      <c r="AV7">
        <f t="shared" si="4"/>
        <v>10.182010140337843</v>
      </c>
      <c r="AW7">
        <f t="shared" si="4"/>
        <v>9.7234991635276895</v>
      </c>
      <c r="AX7">
        <f t="shared" si="4"/>
        <v>9.2053367516266409</v>
      </c>
      <c r="AY7">
        <f t="shared" si="4"/>
        <v>8.6304444426717861</v>
      </c>
      <c r="AZ7">
        <f t="shared" si="4"/>
        <v>8.0054948177580414</v>
      </c>
      <c r="BA7">
        <f t="shared" si="4"/>
        <v>7.3410203590089402</v>
      </c>
      <c r="BB7">
        <f t="shared" si="4"/>
        <v>6.6509637709316998</v>
      </c>
      <c r="BC7">
        <f t="shared" si="4"/>
        <v>5.9516448210738462</v>
      </c>
      <c r="BD7">
        <f t="shared" si="4"/>
        <v>5.2602767469603755</v>
      </c>
      <c r="BF7">
        <f t="shared" si="24"/>
        <v>4.1967807514732195E-10</v>
      </c>
      <c r="BG7">
        <f t="shared" si="24"/>
        <v>2.8166292055289436E-10</v>
      </c>
      <c r="BH7">
        <f t="shared" si="5"/>
        <v>2.5493283621999021E-10</v>
      </c>
      <c r="BI7">
        <f t="shared" si="5"/>
        <v>2.2501627072875782E-10</v>
      </c>
      <c r="BJ7">
        <f t="shared" si="5"/>
        <v>1.9241685857034967E-10</v>
      </c>
      <c r="BK7">
        <f t="shared" si="5"/>
        <v>1.5805143529414834E-10</v>
      </c>
      <c r="BL7">
        <f t="shared" si="5"/>
        <v>1.2328417218016774E-10</v>
      </c>
      <c r="BM7">
        <f t="shared" si="5"/>
        <v>8.9872071181138746E-11</v>
      </c>
      <c r="BN7">
        <f t="shared" si="5"/>
        <v>5.9784239564583116E-11</v>
      </c>
      <c r="BO7">
        <f t="shared" si="5"/>
        <v>3.4886910482214892E-11</v>
      </c>
      <c r="BP7">
        <f t="shared" si="5"/>
        <v>1.654336203204808E-11</v>
      </c>
      <c r="BQ7">
        <f t="shared" si="5"/>
        <v>5.2452731271184505E-12</v>
      </c>
      <c r="BR7">
        <f t="shared" si="5"/>
        <v>4.2858457539789255E-13</v>
      </c>
      <c r="BS7">
        <f t="shared" si="5"/>
        <v>5.8815617724531594E-13</v>
      </c>
      <c r="BT7">
        <f t="shared" si="5"/>
        <v>3.6850481800717167E-12</v>
      </c>
      <c r="BU7">
        <f t="shared" si="5"/>
        <v>7.6970602829666945E-12</v>
      </c>
      <c r="BW7">
        <f t="shared" si="25"/>
        <v>1.6324844447991349E-6</v>
      </c>
      <c r="BX7">
        <f t="shared" si="6"/>
        <v>1.4188829967739122E-6</v>
      </c>
      <c r="BY7">
        <f t="shared" si="6"/>
        <v>1.3692624923843737E-6</v>
      </c>
      <c r="BZ7">
        <f t="shared" si="6"/>
        <v>1.3091781808447518E-6</v>
      </c>
      <c r="CA7">
        <f t="shared" si="6"/>
        <v>1.236948656767608E-6</v>
      </c>
      <c r="CB7">
        <f t="shared" si="6"/>
        <v>1.1508712923480157E-6</v>
      </c>
      <c r="CC7">
        <f t="shared" si="6"/>
        <v>1.0493486640711315E-6</v>
      </c>
      <c r="CD7">
        <f t="shared" si="6"/>
        <v>9.3106253199437613E-7</v>
      </c>
      <c r="CE7">
        <f t="shared" si="6"/>
        <v>7.9518975041297484E-7</v>
      </c>
      <c r="CF7">
        <f t="shared" si="6"/>
        <v>6.4164021378326365E-7</v>
      </c>
      <c r="CG7">
        <f t="shared" si="6"/>
        <v>4.7127969183677163E-7</v>
      </c>
      <c r="CH7">
        <f t="shared" si="6"/>
        <v>2.8608551739844385E-7</v>
      </c>
      <c r="CI7">
        <f t="shared" si="6"/>
        <v>8.9178844311763378E-8</v>
      </c>
      <c r="CJ7">
        <f t="shared" si="6"/>
        <v>1.1530861325306722E-7</v>
      </c>
      <c r="CK7">
        <f t="shared" si="6"/>
        <v>3.2254074108789265E-7</v>
      </c>
      <c r="CL7">
        <f t="shared" si="6"/>
        <v>5.2741666793432152E-7</v>
      </c>
      <c r="CN7">
        <f t="shared" si="26"/>
        <v>1.6324844447991349E-6</v>
      </c>
      <c r="CO7">
        <f t="shared" si="7"/>
        <v>1.4188829967739122E-6</v>
      </c>
      <c r="CP7">
        <f t="shared" si="7"/>
        <v>1.3692624923843737E-6</v>
      </c>
      <c r="CQ7">
        <f t="shared" si="7"/>
        <v>1.3091781808447518E-6</v>
      </c>
      <c r="CR7">
        <f t="shared" si="7"/>
        <v>1.236948656767608E-6</v>
      </c>
      <c r="CS7">
        <f t="shared" si="7"/>
        <v>1.1508712923480157E-6</v>
      </c>
      <c r="CT7">
        <f t="shared" si="7"/>
        <v>1.0493486640711315E-6</v>
      </c>
      <c r="CU7">
        <f t="shared" si="7"/>
        <v>9.3106253199437613E-7</v>
      </c>
      <c r="CV7">
        <f t="shared" si="7"/>
        <v>7.9518975041297484E-7</v>
      </c>
      <c r="CW7">
        <f t="shared" si="7"/>
        <v>6.4164021378326365E-7</v>
      </c>
      <c r="CX7">
        <f t="shared" si="7"/>
        <v>4.7127969183677163E-7</v>
      </c>
      <c r="CY7">
        <f t="shared" si="7"/>
        <v>2.8608551739844385E-7</v>
      </c>
      <c r="CZ7">
        <f t="shared" si="7"/>
        <v>8.9178844311763378E-8</v>
      </c>
      <c r="DA7">
        <f t="shared" si="7"/>
        <v>1.1530861325306722E-7</v>
      </c>
      <c r="DB7">
        <f t="shared" si="7"/>
        <v>3.2254074108789265E-7</v>
      </c>
      <c r="DC7">
        <f t="shared" si="7"/>
        <v>5.2741666793432152E-7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11.248573889001689</v>
      </c>
      <c r="E8">
        <f>'Raw data and fitting summary'!E10</f>
        <v>11.063229348725608</v>
      </c>
      <c r="F8">
        <f>'Raw data and fitting summary'!F10</f>
        <v>10.839964574182137</v>
      </c>
      <c r="G8">
        <f>'Raw data and fitting summary'!G10</f>
        <v>10.573243974598155</v>
      </c>
      <c r="H8">
        <f>'Raw data and fitting summary'!H10</f>
        <v>10.257750176315156</v>
      </c>
      <c r="I8">
        <f>'Raw data and fitting summary'!I10</f>
        <v>9.8889077160788315</v>
      </c>
      <c r="J8">
        <f>'Raw data and fitting summary'!J10</f>
        <v>9.4635513393652708</v>
      </c>
      <c r="K8">
        <f>'Raw data and fitting summary'!K10</f>
        <v>8.9806879872720522</v>
      </c>
      <c r="L8">
        <f>'Raw data and fitting summary'!L10</f>
        <v>8.4422469323783424</v>
      </c>
      <c r="M8">
        <f>'Raw data and fitting summary'!M10</f>
        <v>7.8536599351655196</v>
      </c>
      <c r="N8">
        <f>'Raw data and fitting summary'!N10</f>
        <v>7.2240876087332273</v>
      </c>
      <c r="O8">
        <f>'Raw data and fitting summary'!O10</f>
        <v>6.5661367282224452</v>
      </c>
      <c r="P8">
        <f>'Raw data and fitting summary'!P10</f>
        <v>5.8950093172322759</v>
      </c>
      <c r="Q8">
        <f>'Raw data and fitting summary'!Q10</f>
        <v>5.2271703961215064</v>
      </c>
      <c r="R8">
        <f>'Raw data and fitting summary'!R10</f>
        <v>4.5787663379958738</v>
      </c>
      <c r="X8">
        <f t="shared" si="27"/>
        <v>12.056503196738984</v>
      </c>
      <c r="Y8">
        <f t="shared" si="8"/>
        <v>11.248565289786249</v>
      </c>
      <c r="Z8">
        <f t="shared" si="9"/>
        <v>11.063221417472487</v>
      </c>
      <c r="AA8">
        <f t="shared" si="10"/>
        <v>10.839957424137902</v>
      </c>
      <c r="AB8">
        <f t="shared" si="11"/>
        <v>10.573237724273952</v>
      </c>
      <c r="AC8">
        <f t="shared" si="12"/>
        <v>10.257744943092645</v>
      </c>
      <c r="AD8">
        <f t="shared" si="13"/>
        <v>9.8889036071630674</v>
      </c>
      <c r="AE8">
        <f t="shared" si="14"/>
        <v>9.4635484403200412</v>
      </c>
      <c r="AF8">
        <f t="shared" si="15"/>
        <v>8.9806863491139417</v>
      </c>
      <c r="AG8">
        <f t="shared" si="16"/>
        <v>8.4422465590987112</v>
      </c>
      <c r="AH8">
        <f t="shared" si="17"/>
        <v>7.8536607743122344</v>
      </c>
      <c r="AI8">
        <f t="shared" si="18"/>
        <v>7.2240895478987071</v>
      </c>
      <c r="AJ8">
        <f t="shared" si="19"/>
        <v>6.5661395995723471</v>
      </c>
      <c r="AK8">
        <f t="shared" si="20"/>
        <v>5.8950129105043532</v>
      </c>
      <c r="AL8">
        <f t="shared" si="21"/>
        <v>5.2271744782744198</v>
      </c>
      <c r="AM8">
        <f t="shared" si="22"/>
        <v>4.5787706757589124</v>
      </c>
      <c r="AO8">
        <f t="shared" si="23"/>
        <v>12.056503196738984</v>
      </c>
      <c r="AP8">
        <f t="shared" si="4"/>
        <v>11.248565289786249</v>
      </c>
      <c r="AQ8">
        <f t="shared" si="4"/>
        <v>11.063221417472487</v>
      </c>
      <c r="AR8">
        <f t="shared" si="4"/>
        <v>10.839957424137902</v>
      </c>
      <c r="AS8">
        <f t="shared" si="4"/>
        <v>10.573237724273952</v>
      </c>
      <c r="AT8">
        <f t="shared" si="4"/>
        <v>10.257744943092645</v>
      </c>
      <c r="AU8">
        <f t="shared" si="4"/>
        <v>9.8889036071630674</v>
      </c>
      <c r="AV8">
        <f t="shared" si="4"/>
        <v>9.4635484403200412</v>
      </c>
      <c r="AW8">
        <f t="shared" si="4"/>
        <v>8.9806863491139417</v>
      </c>
      <c r="AX8">
        <f t="shared" si="4"/>
        <v>8.4422465590987112</v>
      </c>
      <c r="AY8">
        <f t="shared" si="4"/>
        <v>7.8536607743122344</v>
      </c>
      <c r="AZ8">
        <f t="shared" si="4"/>
        <v>7.2240895478987071</v>
      </c>
      <c r="BA8">
        <f t="shared" si="4"/>
        <v>6.5661395995723471</v>
      </c>
      <c r="BB8">
        <f t="shared" si="4"/>
        <v>5.8950129105043532</v>
      </c>
      <c r="BC8">
        <f t="shared" si="4"/>
        <v>5.2271744782744198</v>
      </c>
      <c r="BD8">
        <f t="shared" si="4"/>
        <v>4.5787706757589124</v>
      </c>
      <c r="BF8">
        <f t="shared" si="24"/>
        <v>1.3728618584521272E-10</v>
      </c>
      <c r="BG8">
        <f t="shared" si="24"/>
        <v>7.3946506171075051E-11</v>
      </c>
      <c r="BH8">
        <f t="shared" si="5"/>
        <v>6.2904776068256826E-11</v>
      </c>
      <c r="BI8">
        <f t="shared" si="5"/>
        <v>5.1123132561095937E-11</v>
      </c>
      <c r="BJ8">
        <f t="shared" si="5"/>
        <v>3.9066552643785611E-11</v>
      </c>
      <c r="BK8">
        <f t="shared" si="5"/>
        <v>2.7386617853154566E-11</v>
      </c>
      <c r="BL8">
        <f t="shared" si="5"/>
        <v>1.6883188756291547E-11</v>
      </c>
      <c r="BM8">
        <f t="shared" si="5"/>
        <v>8.4044632435796545E-12</v>
      </c>
      <c r="BN8">
        <f t="shared" si="5"/>
        <v>2.6835619949811029E-12</v>
      </c>
      <c r="BO8">
        <f t="shared" si="5"/>
        <v>1.393376830725683E-13</v>
      </c>
      <c r="BP8">
        <f t="shared" si="5"/>
        <v>7.0416720892890481E-13</v>
      </c>
      <c r="BQ8">
        <f t="shared" si="5"/>
        <v>3.7603627578438608E-12</v>
      </c>
      <c r="BR8">
        <f t="shared" si="5"/>
        <v>8.2446502588259894E-12</v>
      </c>
      <c r="BS8">
        <f t="shared" si="5"/>
        <v>1.2911604220914891E-11</v>
      </c>
      <c r="BT8">
        <f t="shared" si="5"/>
        <v>1.6663972409000781E-11</v>
      </c>
      <c r="BU8">
        <f t="shared" si="5"/>
        <v>1.8816188178542547E-11</v>
      </c>
      <c r="BW8">
        <f t="shared" si="25"/>
        <v>9.7183392191932729E-7</v>
      </c>
      <c r="BX8">
        <f t="shared" si="6"/>
        <v>7.6447219869752474E-7</v>
      </c>
      <c r="BY8">
        <f t="shared" si="6"/>
        <v>7.1690268337245866E-7</v>
      </c>
      <c r="BZ8">
        <f t="shared" si="6"/>
        <v>6.5960076734097325E-7</v>
      </c>
      <c r="CA8">
        <f t="shared" si="6"/>
        <v>5.9114571771566192E-7</v>
      </c>
      <c r="CB8">
        <f t="shared" si="6"/>
        <v>5.1017280507252342E-7</v>
      </c>
      <c r="CC8">
        <f t="shared" si="6"/>
        <v>4.1550771726625355E-7</v>
      </c>
      <c r="CD8">
        <f t="shared" si="6"/>
        <v>3.0633807687848284E-7</v>
      </c>
      <c r="CE8">
        <f t="shared" si="6"/>
        <v>1.8240901049359041E-7</v>
      </c>
      <c r="CF8">
        <f t="shared" si="6"/>
        <v>4.4215675127698227E-8</v>
      </c>
      <c r="CG8">
        <f t="shared" si="6"/>
        <v>1.0684784317733374E-7</v>
      </c>
      <c r="CH8">
        <f t="shared" si="6"/>
        <v>2.6843043222123739E-7</v>
      </c>
      <c r="CI8">
        <f t="shared" si="6"/>
        <v>4.3729650554979559E-7</v>
      </c>
      <c r="CJ8">
        <f t="shared" si="6"/>
        <v>6.0954439485877573E-7</v>
      </c>
      <c r="CK8">
        <f t="shared" si="6"/>
        <v>7.8094827912145978E-7</v>
      </c>
      <c r="CL8">
        <f t="shared" si="6"/>
        <v>9.4736411707782188E-7</v>
      </c>
      <c r="CN8">
        <f t="shared" si="26"/>
        <v>9.7183392191932729E-7</v>
      </c>
      <c r="CO8">
        <f t="shared" si="7"/>
        <v>7.6447219869752474E-7</v>
      </c>
      <c r="CP8">
        <f t="shared" si="7"/>
        <v>7.1690268337245866E-7</v>
      </c>
      <c r="CQ8">
        <f t="shared" si="7"/>
        <v>6.5960076734097325E-7</v>
      </c>
      <c r="CR8">
        <f t="shared" si="7"/>
        <v>5.9114571771566192E-7</v>
      </c>
      <c r="CS8">
        <f t="shared" si="7"/>
        <v>5.1017280507252342E-7</v>
      </c>
      <c r="CT8">
        <f t="shared" si="7"/>
        <v>4.1550771726625355E-7</v>
      </c>
      <c r="CU8">
        <f t="shared" si="7"/>
        <v>3.0633807687848284E-7</v>
      </c>
      <c r="CV8">
        <f t="shared" si="7"/>
        <v>1.8240901049359041E-7</v>
      </c>
      <c r="CW8">
        <f t="shared" si="7"/>
        <v>4.4215675127698227E-8</v>
      </c>
      <c r="CX8">
        <f t="shared" si="7"/>
        <v>1.0684784317733374E-7</v>
      </c>
      <c r="CY8">
        <f t="shared" si="7"/>
        <v>2.6843043222123739E-7</v>
      </c>
      <c r="CZ8">
        <f t="shared" si="7"/>
        <v>4.3729650554979559E-7</v>
      </c>
      <c r="DA8">
        <f t="shared" si="7"/>
        <v>6.0954439485877573E-7</v>
      </c>
      <c r="DB8">
        <f t="shared" si="7"/>
        <v>7.8094827912145978E-7</v>
      </c>
      <c r="DC8">
        <f t="shared" si="7"/>
        <v>9.4736411707782188E-7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10.599310355349697</v>
      </c>
      <c r="E9">
        <f>'Raw data and fitting summary'!E11</f>
        <v>10.397250734546587</v>
      </c>
      <c r="F9">
        <f>'Raw data and fitting summary'!F11</f>
        <v>10.155257688662546</v>
      </c>
      <c r="G9">
        <f>'Raw data and fitting summary'!G11</f>
        <v>9.8681594424860446</v>
      </c>
      <c r="H9">
        <f>'Raw data and fitting summary'!H11</f>
        <v>9.5313351955948722</v>
      </c>
      <c r="I9">
        <f>'Raw data and fitting summary'!I11</f>
        <v>9.1413160496776271</v>
      </c>
      <c r="J9">
        <f>'Raw data and fitting summary'!J11</f>
        <v>8.6964939106610863</v>
      </c>
      <c r="K9">
        <f>'Raw data and fitting summary'!K11</f>
        <v>8.1978531058174369</v>
      </c>
      <c r="L9">
        <f>'Raw data and fitting summary'!L11</f>
        <v>7.6495867400866979</v>
      </c>
      <c r="M9">
        <f>'Raw data and fitting summary'!M11</f>
        <v>7.0594252975037257</v>
      </c>
      <c r="N9">
        <f>'Raw data and fitting summary'!N11</f>
        <v>6.4385153639975714</v>
      </c>
      <c r="O9">
        <f>'Raw data and fitting summary'!O11</f>
        <v>5.800759932087419</v>
      </c>
      <c r="P9">
        <f>'Raw data and fitting summary'!P11</f>
        <v>5.1616612235887516</v>
      </c>
      <c r="Q9">
        <f>'Raw data and fitting summary'!Q11</f>
        <v>4.5368516957528371</v>
      </c>
      <c r="R9">
        <f>'Raw data and fitting summary'!R11</f>
        <v>3.9405989442005049</v>
      </c>
      <c r="U9" t="str">
        <f>BI1</f>
        <v>Sum R2</v>
      </c>
      <c r="V9">
        <f>BJ1</f>
        <v>7.2320979002969783E-8</v>
      </c>
      <c r="X9">
        <f t="shared" si="27"/>
        <v>11.492702348973962</v>
      </c>
      <c r="Y9">
        <f t="shared" si="8"/>
        <v>10.599310022038621</v>
      </c>
      <c r="Z9">
        <f t="shared" si="9"/>
        <v>10.397250840480325</v>
      </c>
      <c r="AA9">
        <f t="shared" si="10"/>
        <v>10.155258298507892</v>
      </c>
      <c r="AB9">
        <f t="shared" si="11"/>
        <v>9.8681606188675968</v>
      </c>
      <c r="AC9">
        <f t="shared" si="12"/>
        <v>9.5313369933353016</v>
      </c>
      <c r="AD9">
        <f t="shared" si="13"/>
        <v>9.141318508496024</v>
      </c>
      <c r="AE9">
        <f t="shared" si="14"/>
        <v>8.6964970469287604</v>
      </c>
      <c r="AF9">
        <f t="shared" si="15"/>
        <v>8.1978569045607816</v>
      </c>
      <c r="AG9">
        <f t="shared" si="16"/>
        <v>7.6495911489649977</v>
      </c>
      <c r="AH9">
        <f t="shared" si="17"/>
        <v>7.0594302247013143</v>
      </c>
      <c r="AI9">
        <f t="shared" si="18"/>
        <v>6.4385206815744684</v>
      </c>
      <c r="AJ9">
        <f t="shared" si="19"/>
        <v>5.800765485231187</v>
      </c>
      <c r="AK9">
        <f t="shared" si="20"/>
        <v>5.1616668446482903</v>
      </c>
      <c r="AL9">
        <f t="shared" si="21"/>
        <v>4.5368572204885407</v>
      </c>
      <c r="AM9">
        <f t="shared" si="22"/>
        <v>3.940604226994842</v>
      </c>
      <c r="AO9">
        <f t="shared" si="23"/>
        <v>11.492702348973962</v>
      </c>
      <c r="AP9">
        <f t="shared" si="4"/>
        <v>10.599310022038621</v>
      </c>
      <c r="AQ9">
        <f t="shared" si="4"/>
        <v>10.397250840480325</v>
      </c>
      <c r="AR9">
        <f t="shared" si="4"/>
        <v>10.155258298507892</v>
      </c>
      <c r="AS9">
        <f t="shared" si="4"/>
        <v>9.8681606188675968</v>
      </c>
      <c r="AT9">
        <f t="shared" si="4"/>
        <v>9.5313369933353016</v>
      </c>
      <c r="AU9">
        <f t="shared" si="4"/>
        <v>9.141318508496024</v>
      </c>
      <c r="AV9">
        <f t="shared" si="4"/>
        <v>8.6964970469287604</v>
      </c>
      <c r="AW9">
        <f t="shared" si="4"/>
        <v>8.1978569045607816</v>
      </c>
      <c r="AX9">
        <f t="shared" si="4"/>
        <v>7.6495911489649977</v>
      </c>
      <c r="AY9">
        <f t="shared" si="4"/>
        <v>7.0594302247013143</v>
      </c>
      <c r="AZ9">
        <f t="shared" si="4"/>
        <v>6.4385206815744684</v>
      </c>
      <c r="BA9">
        <f t="shared" si="4"/>
        <v>5.800765485231187</v>
      </c>
      <c r="BB9">
        <f t="shared" si="4"/>
        <v>5.1616668446482903</v>
      </c>
      <c r="BC9">
        <f t="shared" si="4"/>
        <v>4.5368572204885407</v>
      </c>
      <c r="BD9">
        <f t="shared" si="4"/>
        <v>3.940604226994842</v>
      </c>
      <c r="BF9">
        <f t="shared" si="24"/>
        <v>6.1358470420192616E-12</v>
      </c>
      <c r="BG9">
        <f t="shared" si="24"/>
        <v>1.1109627372885925E-13</v>
      </c>
      <c r="BH9">
        <f t="shared" si="5"/>
        <v>1.1221956894507537E-14</v>
      </c>
      <c r="BI9">
        <f t="shared" si="5"/>
        <v>3.7191134576724218E-13</v>
      </c>
      <c r="BJ9">
        <f t="shared" si="5"/>
        <v>1.3838735562867668E-12</v>
      </c>
      <c r="BK9">
        <f t="shared" si="5"/>
        <v>3.2318706515354496E-12</v>
      </c>
      <c r="BL9">
        <f t="shared" si="5"/>
        <v>6.0457879088786774E-12</v>
      </c>
      <c r="BM9">
        <f t="shared" si="5"/>
        <v>9.8361749230323406E-12</v>
      </c>
      <c r="BN9">
        <f t="shared" si="5"/>
        <v>1.4430450999464186E-11</v>
      </c>
      <c r="BO9">
        <f t="shared" si="5"/>
        <v>1.9438207862249301E-11</v>
      </c>
      <c r="BP9">
        <f t="shared" si="5"/>
        <v>2.4277276077106164E-11</v>
      </c>
      <c r="BQ9">
        <f t="shared" si="5"/>
        <v>2.8276624055878526E-11</v>
      </c>
      <c r="BR9">
        <f t="shared" si="5"/>
        <v>3.0837405707338416E-11</v>
      </c>
      <c r="BS9">
        <f t="shared" si="5"/>
        <v>3.1596310337818212E-11</v>
      </c>
      <c r="BT9">
        <f t="shared" si="5"/>
        <v>3.0522704594501484E-11</v>
      </c>
      <c r="BU9">
        <f t="shared" si="5"/>
        <v>2.7907916008005444E-11</v>
      </c>
      <c r="BW9">
        <f t="shared" si="25"/>
        <v>2.1553365979448549E-7</v>
      </c>
      <c r="BX9">
        <f t="shared" si="6"/>
        <v>3.1446488103835955E-8</v>
      </c>
      <c r="BY9">
        <f t="shared" si="6"/>
        <v>1.0188629653276497E-8</v>
      </c>
      <c r="BZ9">
        <f t="shared" si="6"/>
        <v>6.0052174730772775E-8</v>
      </c>
      <c r="CA9">
        <f t="shared" si="6"/>
        <v>1.1920980997422827E-7</v>
      </c>
      <c r="CB9">
        <f t="shared" si="6"/>
        <v>1.8861366780621737E-7</v>
      </c>
      <c r="CC9">
        <f t="shared" si="6"/>
        <v>2.6897852805407943E-7</v>
      </c>
      <c r="CD9">
        <f t="shared" si="6"/>
        <v>3.6063574299911506E-7</v>
      </c>
      <c r="CE9">
        <f t="shared" si="6"/>
        <v>4.633824899603381E-7</v>
      </c>
      <c r="CF9">
        <f t="shared" si="6"/>
        <v>5.7635476379336559E-7</v>
      </c>
      <c r="CG9">
        <f t="shared" si="6"/>
        <v>6.9795966979877933E-7</v>
      </c>
      <c r="CH9">
        <f t="shared" si="6"/>
        <v>8.2590041408929222E-7</v>
      </c>
      <c r="CI9">
        <f t="shared" si="6"/>
        <v>9.5731223440627664E-7</v>
      </c>
      <c r="CJ9">
        <f t="shared" si="6"/>
        <v>1.0890008417622912E-6</v>
      </c>
      <c r="CK9">
        <f t="shared" si="6"/>
        <v>1.2177451118889779E-6</v>
      </c>
      <c r="CL9">
        <f t="shared" si="6"/>
        <v>1.3406051541289078E-6</v>
      </c>
      <c r="CN9">
        <f t="shared" si="26"/>
        <v>2.1553365979448549E-7</v>
      </c>
      <c r="CO9">
        <f t="shared" si="7"/>
        <v>3.1446488103835955E-8</v>
      </c>
      <c r="CP9">
        <f t="shared" si="7"/>
        <v>1.0188629653276497E-8</v>
      </c>
      <c r="CQ9">
        <f t="shared" si="7"/>
        <v>6.0052174730772775E-8</v>
      </c>
      <c r="CR9">
        <f t="shared" si="7"/>
        <v>1.1920980997422827E-7</v>
      </c>
      <c r="CS9">
        <f t="shared" si="7"/>
        <v>1.8861366780621737E-7</v>
      </c>
      <c r="CT9">
        <f t="shared" si="7"/>
        <v>2.6897852805407943E-7</v>
      </c>
      <c r="CU9">
        <f t="shared" si="7"/>
        <v>3.6063574299911506E-7</v>
      </c>
      <c r="CV9">
        <f t="shared" si="7"/>
        <v>4.633824899603381E-7</v>
      </c>
      <c r="CW9">
        <f t="shared" si="7"/>
        <v>5.7635476379336559E-7</v>
      </c>
      <c r="CX9">
        <f t="shared" si="7"/>
        <v>6.9795966979877933E-7</v>
      </c>
      <c r="CY9">
        <f t="shared" si="7"/>
        <v>8.2590041408929222E-7</v>
      </c>
      <c r="CZ9">
        <f t="shared" si="7"/>
        <v>9.5731223440627664E-7</v>
      </c>
      <c r="DA9">
        <f t="shared" si="7"/>
        <v>1.0890008417622912E-6</v>
      </c>
      <c r="DB9">
        <f t="shared" si="7"/>
        <v>1.2177451118889779E-6</v>
      </c>
      <c r="DC9">
        <f t="shared" si="7"/>
        <v>1.3406051541289078E-6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9.886037322978007</v>
      </c>
      <c r="E10">
        <f>'Raw data and fitting summary'!E12</f>
        <v>9.6696406409349063</v>
      </c>
      <c r="F10">
        <f>'Raw data and fitting summary'!F12</f>
        <v>9.4121120488597505</v>
      </c>
      <c r="G10">
        <f>'Raw data and fitting summary'!G12</f>
        <v>9.1088698555354597</v>
      </c>
      <c r="H10">
        <f>'Raw data and fitting summary'!H12</f>
        <v>8.7562313119101525</v>
      </c>
      <c r="I10">
        <f>'Raw data and fitting summary'!I12</f>
        <v>8.3520569670350575</v>
      </c>
      <c r="J10">
        <f>'Raw data and fitting summary'!J12</f>
        <v>7.8964469614572561</v>
      </c>
      <c r="K10">
        <f>'Raw data and fitting summary'!K12</f>
        <v>7.3923736234313449</v>
      </c>
      <c r="L10">
        <f>'Raw data and fitting summary'!L12</f>
        <v>6.8460941470440178</v>
      </c>
      <c r="M10">
        <f>'Raw data and fitting summary'!M12</f>
        <v>6.2671812271869252</v>
      </c>
      <c r="N10">
        <f>'Raw data and fitting summary'!N12</f>
        <v>5.6680598508742763</v>
      </c>
      <c r="O10">
        <f>'Raw data and fitting summary'!O12</f>
        <v>5.0630470815963244</v>
      </c>
      <c r="P10">
        <f>'Raw data and fitting summary'!P12</f>
        <v>4.4670296501106419</v>
      </c>
      <c r="Q10">
        <f>'Raw data and fitting summary'!Q12</f>
        <v>3.8940277630840603</v>
      </c>
      <c r="R10">
        <f>'Raw data and fitting summary'!R12</f>
        <v>3.3559311351771521</v>
      </c>
      <c r="U10" s="4" t="s">
        <v>39</v>
      </c>
      <c r="V10">
        <f>CR1</f>
        <v>6.3000107454165902E-4</v>
      </c>
      <c r="X10">
        <f t="shared" si="27"/>
        <v>10.858008141291558</v>
      </c>
      <c r="Y10">
        <f t="shared" si="8"/>
        <v>9.8860449732608373</v>
      </c>
      <c r="Z10">
        <f t="shared" si="9"/>
        <v>9.6696484208145215</v>
      </c>
      <c r="AA10">
        <f t="shared" si="10"/>
        <v>9.4121199656429688</v>
      </c>
      <c r="AB10">
        <f t="shared" si="11"/>
        <v>9.1088779093831658</v>
      </c>
      <c r="AC10">
        <f t="shared" si="12"/>
        <v>8.7562394923148883</v>
      </c>
      <c r="AD10">
        <f t="shared" si="13"/>
        <v>8.3520652490680352</v>
      </c>
      <c r="AE10">
        <f t="shared" si="14"/>
        <v>7.8964553024411348</v>
      </c>
      <c r="AF10">
        <f t="shared" si="15"/>
        <v>7.3923819609620063</v>
      </c>
      <c r="AG10">
        <f t="shared" si="16"/>
        <v>6.8461023993758676</v>
      </c>
      <c r="AH10">
        <f t="shared" si="17"/>
        <v>6.2671892967572536</v>
      </c>
      <c r="AI10">
        <f t="shared" si="18"/>
        <v>5.6680676311077827</v>
      </c>
      <c r="AJ10">
        <f t="shared" si="19"/>
        <v>5.0630544662253145</v>
      </c>
      <c r="AK10">
        <f t="shared" si="20"/>
        <v>4.4670365433947339</v>
      </c>
      <c r="AL10">
        <f t="shared" si="21"/>
        <v>3.8940340889026803</v>
      </c>
      <c r="AM10">
        <f t="shared" si="22"/>
        <v>3.3559368432215186</v>
      </c>
      <c r="AO10">
        <f t="shared" si="23"/>
        <v>10.858008141291558</v>
      </c>
      <c r="AP10">
        <f t="shared" si="4"/>
        <v>9.8860449732608373</v>
      </c>
      <c r="AQ10">
        <f t="shared" si="4"/>
        <v>9.6696484208145215</v>
      </c>
      <c r="AR10">
        <f t="shared" si="4"/>
        <v>9.4121199656429688</v>
      </c>
      <c r="AS10">
        <f t="shared" si="4"/>
        <v>9.1088779093831658</v>
      </c>
      <c r="AT10">
        <f t="shared" si="4"/>
        <v>8.7562394923148883</v>
      </c>
      <c r="AU10">
        <f t="shared" si="4"/>
        <v>8.3520652490680352</v>
      </c>
      <c r="AV10">
        <f t="shared" si="4"/>
        <v>7.8964553024411348</v>
      </c>
      <c r="AW10">
        <f t="shared" si="4"/>
        <v>7.3923819609620063</v>
      </c>
      <c r="AX10">
        <f t="shared" si="4"/>
        <v>6.8461023993758676</v>
      </c>
      <c r="AY10">
        <f t="shared" si="4"/>
        <v>6.2671892967572536</v>
      </c>
      <c r="AZ10">
        <f t="shared" si="4"/>
        <v>5.6680676311077827</v>
      </c>
      <c r="BA10">
        <f t="shared" si="4"/>
        <v>5.0630544662253145</v>
      </c>
      <c r="BB10">
        <f t="shared" si="4"/>
        <v>4.4670365433947339</v>
      </c>
      <c r="BC10">
        <f t="shared" si="4"/>
        <v>3.8940340889026803</v>
      </c>
      <c r="BD10">
        <f t="shared" si="4"/>
        <v>3.3559368432215186</v>
      </c>
      <c r="BF10">
        <f t="shared" si="24"/>
        <v>4.7668179157475088E-11</v>
      </c>
      <c r="BG10">
        <f t="shared" si="24"/>
        <v>5.8526827384201368E-11</v>
      </c>
      <c r="BH10">
        <f t="shared" si="5"/>
        <v>6.0526526826997464E-11</v>
      </c>
      <c r="BI10">
        <f t="shared" si="5"/>
        <v>6.267545652587688E-11</v>
      </c>
      <c r="BJ10">
        <f t="shared" si="5"/>
        <v>6.4864462872727891E-11</v>
      </c>
      <c r="BK10">
        <f t="shared" si="5"/>
        <v>6.6919021641903332E-11</v>
      </c>
      <c r="BL10">
        <f t="shared" si="5"/>
        <v>6.8592070242828057E-11</v>
      </c>
      <c r="BM10">
        <f t="shared" si="5"/>
        <v>6.9572012064671678E-11</v>
      </c>
      <c r="BN10">
        <f t="shared" si="5"/>
        <v>6.9514417530262294E-11</v>
      </c>
      <c r="BO10">
        <f t="shared" si="5"/>
        <v>6.8100980960334073E-11</v>
      </c>
      <c r="BP10">
        <f t="shared" si="5"/>
        <v>6.5117965284913947E-11</v>
      </c>
      <c r="BQ10">
        <f t="shared" si="5"/>
        <v>6.0532033413147029E-11</v>
      </c>
      <c r="BR10">
        <f t="shared" si="5"/>
        <v>5.4532745321150785E-11</v>
      </c>
      <c r="BS10">
        <f t="shared" si="5"/>
        <v>4.7517365572744243E-11</v>
      </c>
      <c r="BT10">
        <f t="shared" si="5"/>
        <v>4.0015981213573163E-11</v>
      </c>
      <c r="BU10">
        <f t="shared" si="5"/>
        <v>3.2581770489973812E-11</v>
      </c>
      <c r="BW10">
        <f t="shared" si="25"/>
        <v>6.3586382548021419E-7</v>
      </c>
      <c r="BX10">
        <f t="shared" si="6"/>
        <v>7.7384665465637954E-7</v>
      </c>
      <c r="BY10">
        <f t="shared" si="6"/>
        <v>8.0456695803467593E-7</v>
      </c>
      <c r="BZ10">
        <f t="shared" si="6"/>
        <v>8.4112646749285412E-7</v>
      </c>
      <c r="CA10">
        <f t="shared" si="6"/>
        <v>8.8417561264966547E-7</v>
      </c>
      <c r="CB10">
        <f t="shared" si="6"/>
        <v>9.3423720799373139E-7</v>
      </c>
      <c r="CC10">
        <f t="shared" si="6"/>
        <v>9.916149755380427E-7</v>
      </c>
      <c r="CD10">
        <f t="shared" si="6"/>
        <v>1.0562946992326733E-6</v>
      </c>
      <c r="CE10">
        <f t="shared" si="6"/>
        <v>1.1278544189758849E-6</v>
      </c>
      <c r="CF10">
        <f t="shared" si="6"/>
        <v>1.2054058453200498E-6</v>
      </c>
      <c r="CG10">
        <f t="shared" si="6"/>
        <v>1.2875900098582291E-6</v>
      </c>
      <c r="CH10">
        <f t="shared" si="6"/>
        <v>1.3726430262825876E-6</v>
      </c>
      <c r="CI10">
        <f t="shared" si="6"/>
        <v>1.4585324016051739E-6</v>
      </c>
      <c r="CJ10">
        <f t="shared" si="6"/>
        <v>1.543144772829956E-6</v>
      </c>
      <c r="CK10">
        <f t="shared" si="6"/>
        <v>1.6244897901797581E-6</v>
      </c>
      <c r="CL10">
        <f t="shared" si="6"/>
        <v>1.7008795555950372E-6</v>
      </c>
      <c r="CN10">
        <f t="shared" si="26"/>
        <v>6.3586382548021419E-7</v>
      </c>
      <c r="CO10">
        <f t="shared" si="7"/>
        <v>7.7384665465637954E-7</v>
      </c>
      <c r="CP10">
        <f t="shared" si="7"/>
        <v>8.0456695803467593E-7</v>
      </c>
      <c r="CQ10">
        <f t="shared" si="7"/>
        <v>8.4112646749285412E-7</v>
      </c>
      <c r="CR10">
        <f t="shared" si="7"/>
        <v>8.8417561264966547E-7</v>
      </c>
      <c r="CS10">
        <f t="shared" si="7"/>
        <v>9.3423720799373139E-7</v>
      </c>
      <c r="CT10">
        <f t="shared" si="7"/>
        <v>9.916149755380427E-7</v>
      </c>
      <c r="CU10">
        <f t="shared" si="7"/>
        <v>1.0562946992326733E-6</v>
      </c>
      <c r="CV10">
        <f t="shared" si="7"/>
        <v>1.1278544189758849E-6</v>
      </c>
      <c r="CW10">
        <f t="shared" si="7"/>
        <v>1.2054058453200498E-6</v>
      </c>
      <c r="CX10">
        <f t="shared" si="7"/>
        <v>1.2875900098582291E-6</v>
      </c>
      <c r="CY10">
        <f t="shared" si="7"/>
        <v>1.3726430262825876E-6</v>
      </c>
      <c r="CZ10">
        <f t="shared" si="7"/>
        <v>1.4585324016051739E-6</v>
      </c>
      <c r="DA10">
        <f t="shared" si="7"/>
        <v>1.543144772829956E-6</v>
      </c>
      <c r="DB10">
        <f t="shared" si="7"/>
        <v>1.6244897901797581E-6</v>
      </c>
      <c r="DC10">
        <f t="shared" si="7"/>
        <v>1.7008795555950372E-6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9.1189691636585888</v>
      </c>
      <c r="E11">
        <f>'Raw data and fitting summary'!E13</f>
        <v>8.8918176785649443</v>
      </c>
      <c r="F11">
        <f>'Raw data and fitting summary'!F13</f>
        <v>8.6233117175415082</v>
      </c>
      <c r="G11">
        <f>'Raw data and fitting summary'!G13</f>
        <v>8.3096537503699466</v>
      </c>
      <c r="H11">
        <f>'Raw data and fitting summary'!H13</f>
        <v>7.9482729910739627</v>
      </c>
      <c r="I11">
        <f>'Raw data and fitting summary'!I13</f>
        <v>7.5384698226338784</v>
      </c>
      <c r="J11">
        <f>'Raw data and fitting summary'!J13</f>
        <v>7.0820430486029329</v>
      </c>
      <c r="K11">
        <f>'Raw data and fitting summary'!K13</f>
        <v>6.583764476848688</v>
      </c>
      <c r="L11">
        <f>'Raw data and fitting summary'!L13</f>
        <v>6.0515459405667018</v>
      </c>
      <c r="M11">
        <f>'Raw data and fitting summary'!M13</f>
        <v>5.4961713723343371</v>
      </c>
      <c r="N11">
        <f>'Raw data and fitting summary'!N13</f>
        <v>4.9305509076658902</v>
      </c>
      <c r="O11">
        <f>'Raw data and fitting summary'!O13</f>
        <v>4.3685784851152292</v>
      </c>
      <c r="P11">
        <f>'Raw data and fitting summary'!P13</f>
        <v>3.8237947395103271</v>
      </c>
      <c r="Q11">
        <f>'Raw data and fitting summary'!Q13</f>
        <v>3.3081206073212761</v>
      </c>
      <c r="R11">
        <f>'Raw data and fitting summary'!R13</f>
        <v>2.8309036415471769</v>
      </c>
      <c r="X11">
        <f t="shared" si="27"/>
        <v>10.156856876755477</v>
      </c>
      <c r="Y11">
        <f t="shared" si="8"/>
        <v>9.1189841176534934</v>
      </c>
      <c r="Z11">
        <f t="shared" si="9"/>
        <v>8.8918323835739201</v>
      </c>
      <c r="AA11">
        <f t="shared" si="10"/>
        <v>8.6233261200964009</v>
      </c>
      <c r="AB11">
        <f t="shared" si="11"/>
        <v>8.309667788443603</v>
      </c>
      <c r="AC11">
        <f t="shared" si="12"/>
        <v>7.948286594293025</v>
      </c>
      <c r="AD11">
        <f t="shared" si="13"/>
        <v>7.538482913404807</v>
      </c>
      <c r="AE11">
        <f t="shared" si="14"/>
        <v>7.082055544446324</v>
      </c>
      <c r="AF11">
        <f t="shared" si="15"/>
        <v>6.5837762941222975</v>
      </c>
      <c r="AG11">
        <f t="shared" si="16"/>
        <v>6.0515569995111846</v>
      </c>
      <c r="AH11">
        <f t="shared" si="17"/>
        <v>5.4961816030186323</v>
      </c>
      <c r="AI11">
        <f t="shared" si="18"/>
        <v>4.9305602560356556</v>
      </c>
      <c r="AJ11">
        <f t="shared" si="19"/>
        <v>4.3685869181103181</v>
      </c>
      <c r="AK11">
        <f t="shared" si="20"/>
        <v>3.8238022482573601</v>
      </c>
      <c r="AL11">
        <f t="shared" si="21"/>
        <v>3.3081272077647292</v>
      </c>
      <c r="AM11">
        <f t="shared" si="22"/>
        <v>2.8309093724496801</v>
      </c>
      <c r="AO11">
        <f t="shared" si="23"/>
        <v>10.156856876755477</v>
      </c>
      <c r="AP11">
        <f t="shared" si="4"/>
        <v>9.1189841176534934</v>
      </c>
      <c r="AQ11">
        <f t="shared" si="4"/>
        <v>8.8918323835739201</v>
      </c>
      <c r="AR11">
        <f t="shared" si="4"/>
        <v>8.6233261200964009</v>
      </c>
      <c r="AS11">
        <f t="shared" si="4"/>
        <v>8.309667788443603</v>
      </c>
      <c r="AT11">
        <f t="shared" si="4"/>
        <v>7.948286594293025</v>
      </c>
      <c r="AU11">
        <f t="shared" si="4"/>
        <v>7.538482913404807</v>
      </c>
      <c r="AV11">
        <f t="shared" si="4"/>
        <v>7.082055544446324</v>
      </c>
      <c r="AW11">
        <f t="shared" si="4"/>
        <v>6.5837762941222975</v>
      </c>
      <c r="AX11">
        <f t="shared" si="4"/>
        <v>6.0515569995111846</v>
      </c>
      <c r="AY11">
        <f t="shared" si="4"/>
        <v>5.4961816030186323</v>
      </c>
      <c r="AZ11">
        <f t="shared" si="4"/>
        <v>4.9305602560356556</v>
      </c>
      <c r="BA11">
        <f t="shared" si="4"/>
        <v>4.3685869181103181</v>
      </c>
      <c r="BB11">
        <f t="shared" si="4"/>
        <v>3.8238022482573601</v>
      </c>
      <c r="BC11">
        <f t="shared" si="4"/>
        <v>3.3081272077647292</v>
      </c>
      <c r="BD11">
        <f t="shared" si="4"/>
        <v>2.8309093724496801</v>
      </c>
      <c r="BF11">
        <f t="shared" si="24"/>
        <v>2.563630423724186E-10</v>
      </c>
      <c r="BG11">
        <f t="shared" si="24"/>
        <v>2.2362196360642519E-10</v>
      </c>
      <c r="BH11">
        <f t="shared" si="5"/>
        <v>2.1623728897905941E-10</v>
      </c>
      <c r="BI11">
        <f t="shared" si="5"/>
        <v>2.0743358743757677E-10</v>
      </c>
      <c r="BJ11">
        <f t="shared" si="5"/>
        <v>1.9706751198274471E-10</v>
      </c>
      <c r="BK11">
        <f t="shared" si="5"/>
        <v>1.8504756885684048E-10</v>
      </c>
      <c r="BL11">
        <f t="shared" si="5"/>
        <v>1.7136828350487263E-10</v>
      </c>
      <c r="BM11">
        <f t="shared" si="5"/>
        <v>1.5614610205579634E-10</v>
      </c>
      <c r="BN11">
        <f t="shared" si="5"/>
        <v>1.396479555603189E-10</v>
      </c>
      <c r="BO11">
        <f t="shared" si="5"/>
        <v>1.2230025307439375E-10</v>
      </c>
      <c r="BP11">
        <f t="shared" si="5"/>
        <v>1.0466690114983334E-10</v>
      </c>
      <c r="BQ11">
        <f t="shared" si="5"/>
        <v>8.739201727074012E-11</v>
      </c>
      <c r="BR11">
        <f t="shared" si="5"/>
        <v>7.1115406169459225E-11</v>
      </c>
      <c r="BS11">
        <f t="shared" si="5"/>
        <v>5.6381282006126106E-11</v>
      </c>
      <c r="BT11">
        <f t="shared" si="5"/>
        <v>4.3565853777977533E-11</v>
      </c>
      <c r="BU11">
        <f t="shared" si="5"/>
        <v>3.2843243501417757E-11</v>
      </c>
      <c r="BW11">
        <f t="shared" si="25"/>
        <v>1.5764070764274333E-6</v>
      </c>
      <c r="BX11">
        <f t="shared" si="6"/>
        <v>1.6398750904322611E-6</v>
      </c>
      <c r="BY11">
        <f t="shared" si="6"/>
        <v>1.6537658765350458E-6</v>
      </c>
      <c r="BZ11">
        <f t="shared" si="6"/>
        <v>1.6701855748151617E-6</v>
      </c>
      <c r="CA11">
        <f t="shared" si="6"/>
        <v>1.6893664119679116E-6</v>
      </c>
      <c r="CB11">
        <f t="shared" si="6"/>
        <v>1.7114655971343927E-6</v>
      </c>
      <c r="CC11">
        <f t="shared" si="6"/>
        <v>1.7365259136310208E-6</v>
      </c>
      <c r="CD11">
        <f t="shared" si="6"/>
        <v>1.7644373604122715E-6</v>
      </c>
      <c r="CE11">
        <f t="shared" si="6"/>
        <v>1.7949081319770687E-6</v>
      </c>
      <c r="CF11">
        <f t="shared" si="6"/>
        <v>1.8274544028465398E-6</v>
      </c>
      <c r="CG11">
        <f t="shared" si="6"/>
        <v>1.8614167133175021E-6</v>
      </c>
      <c r="CH11">
        <f t="shared" si="6"/>
        <v>1.8960055815079957E-6</v>
      </c>
      <c r="CI11">
        <f t="shared" si="6"/>
        <v>1.9303713642375272E-6</v>
      </c>
      <c r="CJ11">
        <f t="shared" si="6"/>
        <v>1.9636860238936106E-6</v>
      </c>
      <c r="CK11">
        <f t="shared" si="6"/>
        <v>1.9952205700066414E-6</v>
      </c>
      <c r="CL11">
        <f t="shared" si="6"/>
        <v>2.0244033804096141E-6</v>
      </c>
      <c r="CN11">
        <f t="shared" si="26"/>
        <v>1.5764070764274333E-6</v>
      </c>
      <c r="CO11">
        <f t="shared" si="7"/>
        <v>1.6398750904322611E-6</v>
      </c>
      <c r="CP11">
        <f t="shared" si="7"/>
        <v>1.6537658765350458E-6</v>
      </c>
      <c r="CQ11">
        <f t="shared" si="7"/>
        <v>1.6701855748151617E-6</v>
      </c>
      <c r="CR11">
        <f t="shared" si="7"/>
        <v>1.6893664119679116E-6</v>
      </c>
      <c r="CS11">
        <f t="shared" si="7"/>
        <v>1.7114655971343927E-6</v>
      </c>
      <c r="CT11">
        <f t="shared" si="7"/>
        <v>1.7365259136310208E-6</v>
      </c>
      <c r="CU11">
        <f t="shared" si="7"/>
        <v>1.7644373604122715E-6</v>
      </c>
      <c r="CV11">
        <f t="shared" si="7"/>
        <v>1.7949081319770687E-6</v>
      </c>
      <c r="CW11">
        <f t="shared" si="7"/>
        <v>1.8274544028465398E-6</v>
      </c>
      <c r="CX11">
        <f t="shared" si="7"/>
        <v>1.8614167133175021E-6</v>
      </c>
      <c r="CY11">
        <f t="shared" si="7"/>
        <v>1.8960055815079957E-6</v>
      </c>
      <c r="CZ11">
        <f t="shared" si="7"/>
        <v>1.9303713642375272E-6</v>
      </c>
      <c r="DA11">
        <f t="shared" si="7"/>
        <v>1.9636860238936106E-6</v>
      </c>
      <c r="DB11">
        <f t="shared" si="7"/>
        <v>1.9952205700066414E-6</v>
      </c>
      <c r="DC11">
        <f t="shared" si="7"/>
        <v>2.0244033804096141E-6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8.3127274493154513</v>
      </c>
      <c r="E12">
        <f>'Raw data and fitting summary'!E14</f>
        <v>8.0794336827727378</v>
      </c>
      <c r="F12">
        <f>'Raw data and fitting summary'!F14</f>
        <v>7.8056066816448073</v>
      </c>
      <c r="G12">
        <f>'Raw data and fitting summary'!G14</f>
        <v>7.4883635114834046</v>
      </c>
      <c r="H12">
        <f>'Raw data and fitting summary'!H14</f>
        <v>7.1263198557453595</v>
      </c>
      <c r="I12">
        <f>'Raw data and fitting summary'!I14</f>
        <v>6.7201894080180384</v>
      </c>
      <c r="J12">
        <f>'Raw data and fitting summary'!J14</f>
        <v>6.2732939991379313</v>
      </c>
      <c r="K12">
        <f>'Raw data and fitting summary'!K14</f>
        <v>5.7918439407883566</v>
      </c>
      <c r="L12">
        <f>'Raw data and fitting summary'!L14</f>
        <v>5.2848547810547517</v>
      </c>
      <c r="M12">
        <f>'Raw data and fitting summary'!M14</f>
        <v>4.7636248061055166</v>
      </c>
      <c r="N12">
        <f>'Raw data and fitting summary'!N14</f>
        <v>4.2408022031891308</v>
      </c>
      <c r="O12">
        <f>'Raw data and fitting summary'!O14</f>
        <v>3.7291895484723927</v>
      </c>
      <c r="P12">
        <f>'Raw data and fitting summary'!P14</f>
        <v>3.2405173563126128</v>
      </c>
      <c r="Q12">
        <f>'Raw data and fitting summary'!Q14</f>
        <v>2.7844286894864334</v>
      </c>
      <c r="R12">
        <f>'Raw data and fitting summary'!R14</f>
        <v>2.3678483037889322</v>
      </c>
      <c r="X12">
        <f t="shared" si="27"/>
        <v>9.3982471071447691</v>
      </c>
      <c r="Y12">
        <f t="shared" si="8"/>
        <v>8.312748647912672</v>
      </c>
      <c r="Z12">
        <f t="shared" si="9"/>
        <v>8.0794542102200619</v>
      </c>
      <c r="AA12">
        <f t="shared" si="10"/>
        <v>7.8056264269496269</v>
      </c>
      <c r="AB12">
        <f t="shared" si="11"/>
        <v>7.4883823582169011</v>
      </c>
      <c r="AC12">
        <f t="shared" si="12"/>
        <v>7.1263376869576787</v>
      </c>
      <c r="AD12">
        <f t="shared" si="13"/>
        <v>6.7202061126625621</v>
      </c>
      <c r="AE12">
        <f t="shared" si="14"/>
        <v>6.2733094795515578</v>
      </c>
      <c r="AF12">
        <f t="shared" si="15"/>
        <v>5.791858120384993</v>
      </c>
      <c r="AG12">
        <f t="shared" si="16"/>
        <v>5.2848676110950414</v>
      </c>
      <c r="AH12">
        <f t="shared" si="17"/>
        <v>4.7636362703534676</v>
      </c>
      <c r="AI12">
        <f t="shared" si="18"/>
        <v>4.2408123195441805</v>
      </c>
      <c r="AJ12">
        <f t="shared" si="19"/>
        <v>3.7291983672354108</v>
      </c>
      <c r="AK12">
        <f t="shared" si="20"/>
        <v>3.240524955433</v>
      </c>
      <c r="AL12">
        <f t="shared" si="21"/>
        <v>2.7844351677111585</v>
      </c>
      <c r="AM12">
        <f t="shared" si="22"/>
        <v>2.367853772914891</v>
      </c>
      <c r="AO12">
        <f t="shared" si="23"/>
        <v>9.3982471071447691</v>
      </c>
      <c r="AP12">
        <f t="shared" si="4"/>
        <v>8.312748647912672</v>
      </c>
      <c r="AQ12">
        <f t="shared" si="4"/>
        <v>8.0794542102200619</v>
      </c>
      <c r="AR12">
        <f t="shared" si="4"/>
        <v>7.8056264269496269</v>
      </c>
      <c r="AS12">
        <f t="shared" si="4"/>
        <v>7.4883823582169011</v>
      </c>
      <c r="AT12">
        <f t="shared" si="4"/>
        <v>7.1263376869576787</v>
      </c>
      <c r="AU12">
        <f t="shared" si="4"/>
        <v>6.7202061126625621</v>
      </c>
      <c r="AV12">
        <f t="shared" si="4"/>
        <v>6.2733094795515578</v>
      </c>
      <c r="AW12">
        <f t="shared" si="4"/>
        <v>5.791858120384993</v>
      </c>
      <c r="AX12">
        <f t="shared" si="4"/>
        <v>5.2848676110950414</v>
      </c>
      <c r="AY12">
        <f t="shared" si="4"/>
        <v>4.7636362703534676</v>
      </c>
      <c r="AZ12">
        <f t="shared" si="4"/>
        <v>4.2408123195441805</v>
      </c>
      <c r="BA12">
        <f t="shared" si="4"/>
        <v>3.7291983672354108</v>
      </c>
      <c r="BB12">
        <f t="shared" si="4"/>
        <v>3.240524955433</v>
      </c>
      <c r="BC12">
        <f t="shared" si="4"/>
        <v>2.7844351677111585</v>
      </c>
      <c r="BD12">
        <f t="shared" si="4"/>
        <v>2.367853772914891</v>
      </c>
      <c r="BF12">
        <f t="shared" si="24"/>
        <v>5.9434955571605831E-10</v>
      </c>
      <c r="BG12">
        <f t="shared" si="24"/>
        <v>4.4938052412620638E-10</v>
      </c>
      <c r="BH12">
        <f t="shared" si="5"/>
        <v>4.2137609364657869E-10</v>
      </c>
      <c r="BI12">
        <f t="shared" si="5"/>
        <v>3.8987706242008153E-10</v>
      </c>
      <c r="BJ12">
        <f t="shared" si="5"/>
        <v>3.5519936348819181E-10</v>
      </c>
      <c r="BK12">
        <f t="shared" si="5"/>
        <v>3.1795213276990879E-10</v>
      </c>
      <c r="BL12">
        <f t="shared" si="5"/>
        <v>2.7904514866101486E-10</v>
      </c>
      <c r="BM12">
        <f t="shared" si="5"/>
        <v>2.3964320604858183E-10</v>
      </c>
      <c r="BN12">
        <f t="shared" si="5"/>
        <v>2.0106096077128969E-10</v>
      </c>
      <c r="BO12">
        <f t="shared" si="5"/>
        <v>1.6460993383622908E-10</v>
      </c>
      <c r="BP12">
        <f t="shared" si="5"/>
        <v>1.3142898108095602E-10</v>
      </c>
      <c r="BQ12">
        <f t="shared" si="5"/>
        <v>1.023406394907975E-10</v>
      </c>
      <c r="BR12">
        <f t="shared" si="5"/>
        <v>7.7770581168688131E-11</v>
      </c>
      <c r="BS12">
        <f t="shared" si="5"/>
        <v>5.7746630658694799E-11</v>
      </c>
      <c r="BT12">
        <f t="shared" si="5"/>
        <v>4.1967395588946761E-11</v>
      </c>
      <c r="BU12">
        <f t="shared" si="5"/>
        <v>2.9911338752991746E-11</v>
      </c>
      <c r="BW12">
        <f t="shared" si="25"/>
        <v>2.5940247264872212E-6</v>
      </c>
      <c r="BX12">
        <f t="shared" si="6"/>
        <v>2.5501309035778839E-6</v>
      </c>
      <c r="BY12">
        <f t="shared" si="6"/>
        <v>2.5406972785617164E-6</v>
      </c>
      <c r="BZ12">
        <f t="shared" si="6"/>
        <v>2.5296246245473648E-6</v>
      </c>
      <c r="CA12">
        <f t="shared" si="6"/>
        <v>2.5167963646811247E-6</v>
      </c>
      <c r="CB12">
        <f t="shared" si="6"/>
        <v>2.5021565216821479E-6</v>
      </c>
      <c r="CC12">
        <f t="shared" si="6"/>
        <v>2.4857339557129686E-6</v>
      </c>
      <c r="CD12">
        <f t="shared" si="6"/>
        <v>2.4676629898451428E-6</v>
      </c>
      <c r="CE12">
        <f t="shared" si="6"/>
        <v>2.4481947488498664E-6</v>
      </c>
      <c r="CF12">
        <f t="shared" si="6"/>
        <v>2.4276937917611901E-6</v>
      </c>
      <c r="CG12">
        <f t="shared" si="6"/>
        <v>2.4066169833960623E-6</v>
      </c>
      <c r="CH12">
        <f t="shared" si="6"/>
        <v>2.3854757738366839E-6</v>
      </c>
      <c r="CI12">
        <f t="shared" si="6"/>
        <v>2.3647878577713845E-6</v>
      </c>
      <c r="CJ12">
        <f t="shared" si="6"/>
        <v>2.3450275778401097E-6</v>
      </c>
      <c r="CK12">
        <f t="shared" si="6"/>
        <v>2.3265848672745456E-6</v>
      </c>
      <c r="CL12">
        <f t="shared" si="6"/>
        <v>2.3097397404090926E-6</v>
      </c>
      <c r="CN12">
        <f t="shared" si="26"/>
        <v>2.5940247264872212E-6</v>
      </c>
      <c r="CO12">
        <f t="shared" si="7"/>
        <v>2.5501309035778839E-6</v>
      </c>
      <c r="CP12">
        <f t="shared" si="7"/>
        <v>2.5406972785617164E-6</v>
      </c>
      <c r="CQ12">
        <f t="shared" si="7"/>
        <v>2.5296246245473648E-6</v>
      </c>
      <c r="CR12">
        <f t="shared" si="7"/>
        <v>2.5167963646811247E-6</v>
      </c>
      <c r="CS12">
        <f t="shared" si="7"/>
        <v>2.5021565216821479E-6</v>
      </c>
      <c r="CT12">
        <f t="shared" si="7"/>
        <v>2.4857339557129686E-6</v>
      </c>
      <c r="CU12">
        <f t="shared" si="7"/>
        <v>2.4676629898451428E-6</v>
      </c>
      <c r="CV12">
        <f t="shared" si="7"/>
        <v>2.4481947488498664E-6</v>
      </c>
      <c r="CW12">
        <f t="shared" si="7"/>
        <v>2.4276937917611901E-6</v>
      </c>
      <c r="CX12">
        <f t="shared" si="7"/>
        <v>2.4066169833960623E-6</v>
      </c>
      <c r="CY12">
        <f t="shared" si="7"/>
        <v>2.3854757738366839E-6</v>
      </c>
      <c r="CZ12">
        <f t="shared" si="7"/>
        <v>2.3647878577713845E-6</v>
      </c>
      <c r="DA12">
        <f t="shared" si="7"/>
        <v>2.3450275778401097E-6</v>
      </c>
      <c r="DB12">
        <f t="shared" si="7"/>
        <v>2.3265848672745456E-6</v>
      </c>
      <c r="DC12">
        <f t="shared" si="7"/>
        <v>2.3097397404090926E-6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7.4854564185620935</v>
      </c>
      <c r="E13">
        <f>'Raw data and fitting summary'!E15</f>
        <v>7.2513064230263167</v>
      </c>
      <c r="F13">
        <f>'Raw data and fitting summary'!F15</f>
        <v>6.9784435482879159</v>
      </c>
      <c r="G13">
        <f>'Raw data and fitting summary'!G15</f>
        <v>6.6649455230198305</v>
      </c>
      <c r="H13">
        <f>'Raw data and fitting summary'!H15</f>
        <v>6.3105768573238006</v>
      </c>
      <c r="I13">
        <f>'Raw data and fitting summary'!I15</f>
        <v>5.9173051629300994</v>
      </c>
      <c r="J13">
        <f>'Raw data and fitting summary'!J15</f>
        <v>5.4896640878191674</v>
      </c>
      <c r="K13">
        <f>'Raw data and fitting summary'!K15</f>
        <v>5.0348326276743736</v>
      </c>
      <c r="L13">
        <f>'Raw data and fitting summary'!L15</f>
        <v>4.5623327544620169</v>
      </c>
      <c r="M13">
        <f>'Raw data and fitting summary'!M15</f>
        <v>4.0833269003064911</v>
      </c>
      <c r="N13">
        <f>'Raw data and fitting summary'!N15</f>
        <v>3.6096049098132332</v>
      </c>
      <c r="O13">
        <f>'Raw data and fitting summary'!O15</f>
        <v>3.1524461137000053</v>
      </c>
      <c r="P13">
        <f>'Raw data and fitting summary'!P15</f>
        <v>2.7215832633107166</v>
      </c>
      <c r="Q13">
        <f>'Raw data and fitting summary'!Q15</f>
        <v>2.3244614525949689</v>
      </c>
      <c r="R13">
        <f>'Raw data and fitting summary'!R15</f>
        <v>1.9658930511319654</v>
      </c>
      <c r="X13">
        <f t="shared" si="27"/>
        <v>8.5957340931346238</v>
      </c>
      <c r="Y13">
        <f t="shared" si="8"/>
        <v>7.4854824989490991</v>
      </c>
      <c r="Z13">
        <f t="shared" si="9"/>
        <v>7.2513314025331441</v>
      </c>
      <c r="AA13">
        <f t="shared" si="10"/>
        <v>6.9784672681295179</v>
      </c>
      <c r="AB13">
        <f t="shared" si="11"/>
        <v>6.6649678264680352</v>
      </c>
      <c r="AC13">
        <f t="shared" si="12"/>
        <v>6.3105975994598564</v>
      </c>
      <c r="AD13">
        <f t="shared" si="13"/>
        <v>5.917324221716858</v>
      </c>
      <c r="AE13">
        <f t="shared" si="14"/>
        <v>5.4896813750836095</v>
      </c>
      <c r="AF13">
        <f t="shared" si="15"/>
        <v>5.0348480981683714</v>
      </c>
      <c r="AG13">
        <f t="shared" si="16"/>
        <v>4.5623464111769128</v>
      </c>
      <c r="AH13">
        <f t="shared" si="17"/>
        <v>4.0833387947906905</v>
      </c>
      <c r="AI13">
        <f t="shared" si="18"/>
        <v>3.6096151372816179</v>
      </c>
      <c r="AJ13">
        <f t="shared" si="19"/>
        <v>3.1524548038876303</v>
      </c>
      <c r="AK13">
        <f t="shared" si="20"/>
        <v>2.7215905688818922</v>
      </c>
      <c r="AL13">
        <f t="shared" si="21"/>
        <v>2.3244675371853205</v>
      </c>
      <c r="AM13">
        <f t="shared" si="22"/>
        <v>1.9658980787708427</v>
      </c>
      <c r="AO13">
        <f t="shared" si="23"/>
        <v>8.5957340931346238</v>
      </c>
      <c r="AP13">
        <f t="shared" si="4"/>
        <v>7.4854824989490991</v>
      </c>
      <c r="AQ13">
        <f t="shared" si="4"/>
        <v>7.2513314025331441</v>
      </c>
      <c r="AR13">
        <f t="shared" si="4"/>
        <v>6.9784672681295179</v>
      </c>
      <c r="AS13">
        <f t="shared" si="4"/>
        <v>6.6649678264680352</v>
      </c>
      <c r="AT13">
        <f t="shared" si="4"/>
        <v>6.3105975994598564</v>
      </c>
      <c r="AU13">
        <f t="shared" si="4"/>
        <v>5.917324221716858</v>
      </c>
      <c r="AV13">
        <f t="shared" si="4"/>
        <v>5.4896813750836095</v>
      </c>
      <c r="AW13">
        <f t="shared" si="4"/>
        <v>5.0348480981683714</v>
      </c>
      <c r="AX13">
        <f t="shared" si="4"/>
        <v>4.5623464111769128</v>
      </c>
      <c r="AY13">
        <f t="shared" si="4"/>
        <v>4.0833387947906905</v>
      </c>
      <c r="AZ13">
        <f t="shared" si="4"/>
        <v>3.6096151372816179</v>
      </c>
      <c r="BA13">
        <f t="shared" si="4"/>
        <v>3.1524548038876303</v>
      </c>
      <c r="BB13">
        <f t="shared" si="4"/>
        <v>2.7215905688818922</v>
      </c>
      <c r="BC13">
        <f t="shared" si="4"/>
        <v>2.3244675371853205</v>
      </c>
      <c r="BD13">
        <f t="shared" si="4"/>
        <v>1.9658980787708427</v>
      </c>
      <c r="BF13">
        <f t="shared" si="24"/>
        <v>9.9546091194244498E-10</v>
      </c>
      <c r="BG13">
        <f t="shared" si="24"/>
        <v>6.8018658636072864E-10</v>
      </c>
      <c r="BH13">
        <f t="shared" si="5"/>
        <v>6.2397576134259249E-10</v>
      </c>
      <c r="BI13">
        <f t="shared" si="5"/>
        <v>5.6263088562339698E-10</v>
      </c>
      <c r="BJ13">
        <f t="shared" si="5"/>
        <v>4.9744380182207237E-10</v>
      </c>
      <c r="BK13">
        <f t="shared" si="5"/>
        <v>4.3023620815944613E-10</v>
      </c>
      <c r="BL13">
        <f t="shared" si="5"/>
        <v>3.6323735270839267E-10</v>
      </c>
      <c r="BM13">
        <f t="shared" si="5"/>
        <v>2.9884951189342283E-10</v>
      </c>
      <c r="BN13">
        <f t="shared" si="5"/>
        <v>2.3933618453782373E-10</v>
      </c>
      <c r="BO13">
        <f t="shared" si="5"/>
        <v>1.8650586174619673E-10</v>
      </c>
      <c r="BP13">
        <f t="shared" si="5"/>
        <v>1.414787543688144E-10</v>
      </c>
      <c r="BQ13">
        <f t="shared" si="5"/>
        <v>1.0460110955877334E-10</v>
      </c>
      <c r="BR13">
        <f t="shared" si="5"/>
        <v>7.5519360958746306E-11</v>
      </c>
      <c r="BS13">
        <f t="shared" si="5"/>
        <v>5.3371370201235893E-11</v>
      </c>
      <c r="BT13">
        <f t="shared" si="5"/>
        <v>3.7022239746330194E-11</v>
      </c>
      <c r="BU13">
        <f t="shared" si="5"/>
        <v>2.5277152679730831E-11</v>
      </c>
      <c r="BW13">
        <f t="shared" si="25"/>
        <v>3.6705330049631452E-6</v>
      </c>
      <c r="BX13">
        <f t="shared" si="6"/>
        <v>3.48412904702397E-6</v>
      </c>
      <c r="BY13">
        <f t="shared" si="6"/>
        <v>3.4448166055027094E-6</v>
      </c>
      <c r="BZ13">
        <f t="shared" si="6"/>
        <v>3.3990044934818043E-6</v>
      </c>
      <c r="CA13">
        <f t="shared" si="6"/>
        <v>3.3463699728872727E-6</v>
      </c>
      <c r="CB13">
        <f t="shared" si="6"/>
        <v>3.2868735058668096E-6</v>
      </c>
      <c r="CC13">
        <f t="shared" si="6"/>
        <v>3.2208454437255247E-6</v>
      </c>
      <c r="CD13">
        <f t="shared" si="6"/>
        <v>3.1490469593791383E-6</v>
      </c>
      <c r="CE13">
        <f t="shared" si="6"/>
        <v>3.0726833652614189E-6</v>
      </c>
      <c r="CF13">
        <f t="shared" si="6"/>
        <v>2.9933533460723857E-6</v>
      </c>
      <c r="CG13">
        <f t="shared" si="6"/>
        <v>2.9129310099210791E-6</v>
      </c>
      <c r="CH13">
        <f t="shared" si="6"/>
        <v>2.833395804168869E-6</v>
      </c>
      <c r="CI13">
        <f t="shared" si="6"/>
        <v>2.7566414637707785E-6</v>
      </c>
      <c r="CJ13">
        <f t="shared" si="6"/>
        <v>2.6843020618511457E-6</v>
      </c>
      <c r="CK13">
        <f t="shared" si="6"/>
        <v>2.6176275874906417E-6</v>
      </c>
      <c r="CL13">
        <f t="shared" si="6"/>
        <v>2.5574260087599077E-6</v>
      </c>
      <c r="CN13">
        <f t="shared" si="26"/>
        <v>3.6705330049631452E-6</v>
      </c>
      <c r="CO13">
        <f t="shared" si="7"/>
        <v>3.48412904702397E-6</v>
      </c>
      <c r="CP13">
        <f t="shared" si="7"/>
        <v>3.4448166055027094E-6</v>
      </c>
      <c r="CQ13">
        <f t="shared" si="7"/>
        <v>3.3990044934818043E-6</v>
      </c>
      <c r="CR13">
        <f t="shared" si="7"/>
        <v>3.3463699728872727E-6</v>
      </c>
      <c r="CS13">
        <f t="shared" si="7"/>
        <v>3.2868735058668096E-6</v>
      </c>
      <c r="CT13">
        <f t="shared" si="7"/>
        <v>3.2208454437255247E-6</v>
      </c>
      <c r="CU13">
        <f t="shared" si="7"/>
        <v>3.1490469593791383E-6</v>
      </c>
      <c r="CV13">
        <f t="shared" si="7"/>
        <v>3.0726833652614189E-6</v>
      </c>
      <c r="CW13">
        <f t="shared" si="7"/>
        <v>2.9933533460723857E-6</v>
      </c>
      <c r="CX13">
        <f t="shared" si="7"/>
        <v>2.9129310099210791E-6</v>
      </c>
      <c r="CY13">
        <f t="shared" si="7"/>
        <v>2.833395804168869E-6</v>
      </c>
      <c r="CZ13">
        <f t="shared" si="7"/>
        <v>2.7566414637707785E-6</v>
      </c>
      <c r="DA13">
        <f t="shared" si="7"/>
        <v>2.6843020618511457E-6</v>
      </c>
      <c r="DB13">
        <f t="shared" si="7"/>
        <v>2.6176275874906417E-6</v>
      </c>
      <c r="DC13">
        <f t="shared" si="7"/>
        <v>2.5574260087599077E-6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6.6572999252809737</v>
      </c>
      <c r="E14">
        <f>'Raw data and fitting summary'!E16</f>
        <v>6.4277637978264286</v>
      </c>
      <c r="F14">
        <f>'Raw data and fitting summary'!F16</f>
        <v>6.1621824956119173</v>
      </c>
      <c r="G14">
        <f>'Raw data and fitting summary'!G16</f>
        <v>5.8595524483338588</v>
      </c>
      <c r="H14">
        <f>'Raw data and fitting summary'!H16</f>
        <v>5.5206477863534316</v>
      </c>
      <c r="I14">
        <f>'Raw data and fitting summary'!I16</f>
        <v>5.1484293602352453</v>
      </c>
      <c r="J14">
        <f>'Raw data and fitting summary'!J16</f>
        <v>4.7482527768421852</v>
      </c>
      <c r="K14">
        <f>'Raw data and fitting summary'!K16</f>
        <v>4.3277674522016847</v>
      </c>
      <c r="L14">
        <f>'Raw data and fitting summary'!L16</f>
        <v>3.8964508032301297</v>
      </c>
      <c r="M14">
        <f>'Raw data and fitting summary'!M16</f>
        <v>3.4648106618378951</v>
      </c>
      <c r="N14">
        <f>'Raw data and fitting summary'!N16</f>
        <v>3.0433862272159828</v>
      </c>
      <c r="O14">
        <f>'Raw data and fitting summary'!O16</f>
        <v>2.6417427302263006</v>
      </c>
      <c r="P14">
        <f>'Raw data and fitting summary'!P16</f>
        <v>2.2676570704714498</v>
      </c>
      <c r="Q14">
        <f>'Raw data and fitting summary'!Q16</f>
        <v>1.9266299890367644</v>
      </c>
      <c r="R14">
        <f>'Raw data and fitting summary'!R16</f>
        <v>1.6217638927094846</v>
      </c>
      <c r="X14">
        <f t="shared" si="27"/>
        <v>7.7667355707452481</v>
      </c>
      <c r="Y14">
        <f t="shared" si="8"/>
        <v>6.6573293448640811</v>
      </c>
      <c r="Z14">
        <f t="shared" si="9"/>
        <v>6.4277917197075363</v>
      </c>
      <c r="AA14">
        <f t="shared" si="10"/>
        <v>6.1622087276776183</v>
      </c>
      <c r="AB14">
        <f t="shared" si="11"/>
        <v>5.8595768111880968</v>
      </c>
      <c r="AC14">
        <f t="shared" si="12"/>
        <v>5.520670127171484</v>
      </c>
      <c r="AD14">
        <f t="shared" si="13"/>
        <v>5.1484495669689405</v>
      </c>
      <c r="AE14">
        <f t="shared" si="14"/>
        <v>4.7482707904563162</v>
      </c>
      <c r="AF14">
        <f t="shared" si="15"/>
        <v>4.3277832744450553</v>
      </c>
      <c r="AG14">
        <f t="shared" si="16"/>
        <v>3.8964644980155114</v>
      </c>
      <c r="AH14">
        <f t="shared" si="17"/>
        <v>3.4648223495977746</v>
      </c>
      <c r="AI14">
        <f t="shared" si="18"/>
        <v>3.0433960732252729</v>
      </c>
      <c r="AJ14">
        <f t="shared" si="19"/>
        <v>2.6417509292327548</v>
      </c>
      <c r="AK14">
        <f t="shared" si="20"/>
        <v>2.2676638305473147</v>
      </c>
      <c r="AL14">
        <f t="shared" si="21"/>
        <v>1.926635517236297</v>
      </c>
      <c r="AM14">
        <f t="shared" si="22"/>
        <v>1.6217683841639903</v>
      </c>
      <c r="AO14">
        <f t="shared" si="23"/>
        <v>7.7667355707452481</v>
      </c>
      <c r="AP14">
        <f t="shared" si="4"/>
        <v>6.6573293448640811</v>
      </c>
      <c r="AQ14">
        <f t="shared" si="4"/>
        <v>6.4277917197075363</v>
      </c>
      <c r="AR14">
        <f t="shared" si="4"/>
        <v>6.1622087276776183</v>
      </c>
      <c r="AS14">
        <f t="shared" si="4"/>
        <v>5.8595768111880968</v>
      </c>
      <c r="AT14">
        <f t="shared" si="4"/>
        <v>5.520670127171484</v>
      </c>
      <c r="AU14">
        <f t="shared" si="4"/>
        <v>5.1484495669689405</v>
      </c>
      <c r="AV14">
        <f t="shared" si="4"/>
        <v>4.7482707904563162</v>
      </c>
      <c r="AW14">
        <f t="shared" si="4"/>
        <v>4.3277832744450553</v>
      </c>
      <c r="AX14">
        <f t="shared" si="4"/>
        <v>3.8964644980155114</v>
      </c>
      <c r="AY14">
        <f t="shared" si="4"/>
        <v>3.4648223495977746</v>
      </c>
      <c r="AZ14">
        <f t="shared" si="4"/>
        <v>3.0433960732252729</v>
      </c>
      <c r="BA14">
        <f t="shared" si="4"/>
        <v>2.6417509292327548</v>
      </c>
      <c r="BB14">
        <f t="shared" si="4"/>
        <v>2.2676638305473147</v>
      </c>
      <c r="BC14">
        <f t="shared" si="4"/>
        <v>1.926635517236297</v>
      </c>
      <c r="BD14">
        <f t="shared" si="4"/>
        <v>1.6217683841639903</v>
      </c>
      <c r="BF14">
        <f t="shared" si="24"/>
        <v>1.3797461126086112E-9</v>
      </c>
      <c r="BG14">
        <f t="shared" si="24"/>
        <v>8.6551187021475739E-10</v>
      </c>
      <c r="BH14">
        <f t="shared" si="5"/>
        <v>7.7963144459103369E-10</v>
      </c>
      <c r="BI14">
        <f t="shared" si="5"/>
        <v>6.8812127093946084E-10</v>
      </c>
      <c r="BJ14">
        <f t="shared" si="5"/>
        <v>5.9354866662269989E-10</v>
      </c>
      <c r="BK14">
        <f t="shared" si="5"/>
        <v>4.9911215125103014E-10</v>
      </c>
      <c r="BL14">
        <f t="shared" si="5"/>
        <v>4.08312086628035E-10</v>
      </c>
      <c r="BM14">
        <f t="shared" si="5"/>
        <v>3.2449029406082286E-10</v>
      </c>
      <c r="BN14">
        <f t="shared" si="5"/>
        <v>2.5034338527849943E-10</v>
      </c>
      <c r="BO14">
        <f t="shared" si="5"/>
        <v>1.8754714665117044E-10</v>
      </c>
      <c r="BP14">
        <f t="shared" si="5"/>
        <v>1.3660373100026836E-10</v>
      </c>
      <c r="BQ14">
        <f t="shared" si="5"/>
        <v>9.6943898940819452E-11</v>
      </c>
      <c r="BR14">
        <f t="shared" si="5"/>
        <v>6.7223706836219301E-11</v>
      </c>
      <c r="BS14">
        <f t="shared" si="5"/>
        <v>4.5698625698723382E-11</v>
      </c>
      <c r="BT14">
        <f t="shared" si="5"/>
        <v>3.0560990072123201E-11</v>
      </c>
      <c r="BU14">
        <f t="shared" si="5"/>
        <v>2.0173163576329917E-11</v>
      </c>
      <c r="BW14">
        <f t="shared" si="25"/>
        <v>4.7825670820213338E-6</v>
      </c>
      <c r="BX14">
        <f t="shared" si="6"/>
        <v>4.4191268875893126E-6</v>
      </c>
      <c r="BY14">
        <f t="shared" si="6"/>
        <v>4.3439305947118607E-6</v>
      </c>
      <c r="BZ14">
        <f t="shared" si="6"/>
        <v>4.2569258621730919E-6</v>
      </c>
      <c r="CA14">
        <f t="shared" si="6"/>
        <v>4.1577839190529879E-6</v>
      </c>
      <c r="CB14">
        <f t="shared" si="6"/>
        <v>4.0467583713174127E-6</v>
      </c>
      <c r="CC14">
        <f t="shared" si="6"/>
        <v>3.9248191969915976E-6</v>
      </c>
      <c r="CD14">
        <f t="shared" si="6"/>
        <v>3.7937208988192689E-6</v>
      </c>
      <c r="CE14">
        <f t="shared" si="6"/>
        <v>3.6559694345204891E-6</v>
      </c>
      <c r="CF14">
        <f t="shared" si="6"/>
        <v>3.5146696161834583E-6</v>
      </c>
      <c r="CG14">
        <f t="shared" si="6"/>
        <v>3.3732638213996559E-6</v>
      </c>
      <c r="CH14">
        <f t="shared" si="6"/>
        <v>3.2352047033003644E-6</v>
      </c>
      <c r="CI14">
        <f t="shared" si="6"/>
        <v>3.1036258428018448E-6</v>
      </c>
      <c r="CJ14">
        <f t="shared" si="6"/>
        <v>2.9810749608476597E-6</v>
      </c>
      <c r="CK14">
        <f t="shared" si="6"/>
        <v>2.8693541062294864E-6</v>
      </c>
      <c r="CL14">
        <f t="shared" si="6"/>
        <v>2.7694796306970835E-6</v>
      </c>
      <c r="CN14">
        <f t="shared" si="26"/>
        <v>4.7825670820213338E-6</v>
      </c>
      <c r="CO14">
        <f t="shared" si="7"/>
        <v>4.4191268875893126E-6</v>
      </c>
      <c r="CP14">
        <f t="shared" si="7"/>
        <v>4.3439305947118607E-6</v>
      </c>
      <c r="CQ14">
        <f t="shared" si="7"/>
        <v>4.2569258621730919E-6</v>
      </c>
      <c r="CR14">
        <f t="shared" si="7"/>
        <v>4.1577839190529879E-6</v>
      </c>
      <c r="CS14">
        <f t="shared" si="7"/>
        <v>4.0467583713174127E-6</v>
      </c>
      <c r="CT14">
        <f t="shared" si="7"/>
        <v>3.9248191969915976E-6</v>
      </c>
      <c r="CU14">
        <f t="shared" si="7"/>
        <v>3.7937208988192689E-6</v>
      </c>
      <c r="CV14">
        <f t="shared" si="7"/>
        <v>3.6559694345204891E-6</v>
      </c>
      <c r="CW14">
        <f t="shared" si="7"/>
        <v>3.5146696161834583E-6</v>
      </c>
      <c r="CX14">
        <f t="shared" si="7"/>
        <v>3.3732638213996559E-6</v>
      </c>
      <c r="CY14">
        <f t="shared" si="7"/>
        <v>3.2352047033003644E-6</v>
      </c>
      <c r="CZ14">
        <f t="shared" si="7"/>
        <v>3.1036258428018448E-6</v>
      </c>
      <c r="DA14">
        <f t="shared" si="7"/>
        <v>2.9810749608476597E-6</v>
      </c>
      <c r="DB14">
        <f t="shared" si="7"/>
        <v>2.8693541062294864E-6</v>
      </c>
      <c r="DC14">
        <f t="shared" si="7"/>
        <v>2.7694796306970835E-6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5.8484876803247143</v>
      </c>
      <c r="E15">
        <f>'Raw data and fitting summary'!E17</f>
        <v>5.6286895518338929</v>
      </c>
      <c r="F15">
        <f>'Raw data and fitting summary'!F17</f>
        <v>5.3761320065854017</v>
      </c>
      <c r="G15">
        <f>'Raw data and fitting summary'!G17</f>
        <v>5.0906141683888135</v>
      </c>
      <c r="H15">
        <f>'Raw data and fitting summary'!H17</f>
        <v>4.7737090307870309</v>
      </c>
      <c r="I15">
        <f>'Raw data and fitting summary'!I17</f>
        <v>4.4290573396456923</v>
      </c>
      <c r="J15">
        <f>'Raw data and fitting summary'!J17</f>
        <v>4.0624334643220328</v>
      </c>
      <c r="K15">
        <f>'Raw data and fitting summary'!K17</f>
        <v>3.6815038691451782</v>
      </c>
      <c r="L15">
        <f>'Raw data and fitting summary'!L17</f>
        <v>3.2952627425117749</v>
      </c>
      <c r="M15">
        <f>'Raw data and fitting summary'!M17</f>
        <v>2.9132164258317346</v>
      </c>
      <c r="N15">
        <f>'Raw data and fitting summary'!N17</f>
        <v>2.5444659232687283</v>
      </c>
      <c r="O15">
        <f>'Raw data and fitting summary'!O17</f>
        <v>2.1968702985967599</v>
      </c>
      <c r="P15">
        <f>'Raw data and fitting summary'!P17</f>
        <v>1.8764470689467909</v>
      </c>
      <c r="Q15">
        <f>'Raw data and fitting summary'!Q17</f>
        <v>1.5870916635973911</v>
      </c>
      <c r="R15">
        <f>'Raw data and fitting summary'!R17</f>
        <v>1.3306101210852783</v>
      </c>
      <c r="U15" t="s">
        <v>46</v>
      </c>
      <c r="X15">
        <f t="shared" si="27"/>
        <v>6.9311583048961625</v>
      </c>
      <c r="Y15">
        <f t="shared" si="8"/>
        <v>5.8485188662933094</v>
      </c>
      <c r="Z15">
        <f t="shared" si="9"/>
        <v>5.6287189130942554</v>
      </c>
      <c r="AA15">
        <f t="shared" si="10"/>
        <v>5.3761593341128542</v>
      </c>
      <c r="AB15">
        <f t="shared" si="11"/>
        <v>5.0906392778171083</v>
      </c>
      <c r="AC15">
        <f t="shared" si="12"/>
        <v>4.7737317789938736</v>
      </c>
      <c r="AD15">
        <f t="shared" si="13"/>
        <v>4.4290776401807168</v>
      </c>
      <c r="AE15">
        <f t="shared" si="14"/>
        <v>4.0624512987120962</v>
      </c>
      <c r="AF15">
        <f t="shared" si="15"/>
        <v>3.6815192913897699</v>
      </c>
      <c r="AG15">
        <f t="shared" si="16"/>
        <v>3.2952758752976434</v>
      </c>
      <c r="AH15">
        <f t="shared" si="17"/>
        <v>2.9132274488717642</v>
      </c>
      <c r="AI15">
        <f t="shared" si="18"/>
        <v>2.5444750560418061</v>
      </c>
      <c r="AJ15">
        <f t="shared" si="19"/>
        <v>2.1968777809055831</v>
      </c>
      <c r="AK15">
        <f t="shared" si="20"/>
        <v>1.8764531427339619</v>
      </c>
      <c r="AL15">
        <f t="shared" si="21"/>
        <v>1.5870965585139918</v>
      </c>
      <c r="AM15">
        <f t="shared" si="22"/>
        <v>1.3306140449192361</v>
      </c>
      <c r="AO15">
        <f t="shared" si="23"/>
        <v>6.9311583048961625</v>
      </c>
      <c r="AP15">
        <f t="shared" si="4"/>
        <v>5.8485188662933094</v>
      </c>
      <c r="AQ15">
        <f t="shared" si="4"/>
        <v>5.6287189130942554</v>
      </c>
      <c r="AR15">
        <f t="shared" si="4"/>
        <v>5.3761593341128542</v>
      </c>
      <c r="AS15">
        <f t="shared" si="4"/>
        <v>5.0906392778171083</v>
      </c>
      <c r="AT15">
        <f t="shared" si="4"/>
        <v>4.7737317789938736</v>
      </c>
      <c r="AU15">
        <f t="shared" si="4"/>
        <v>4.4290776401807168</v>
      </c>
      <c r="AV15">
        <f t="shared" si="4"/>
        <v>4.0624512987120962</v>
      </c>
      <c r="AW15">
        <f t="shared" si="4"/>
        <v>3.6815192913897699</v>
      </c>
      <c r="AX15">
        <f t="shared" si="4"/>
        <v>3.2952758752976434</v>
      </c>
      <c r="AY15">
        <f t="shared" si="4"/>
        <v>2.9132274488717642</v>
      </c>
      <c r="AZ15">
        <f t="shared" si="4"/>
        <v>2.5444750560418061</v>
      </c>
      <c r="BA15">
        <f t="shared" si="4"/>
        <v>2.1968777809055831</v>
      </c>
      <c r="BB15">
        <f t="shared" si="4"/>
        <v>1.8764531427339619</v>
      </c>
      <c r="BC15">
        <f t="shared" si="4"/>
        <v>1.5870965585139918</v>
      </c>
      <c r="BD15">
        <f t="shared" si="4"/>
        <v>1.3306140449192361</v>
      </c>
      <c r="BF15">
        <f t="shared" si="24"/>
        <v>1.6742469504528422E-9</v>
      </c>
      <c r="BG15">
        <f t="shared" si="24"/>
        <v>9.725646372134506E-10</v>
      </c>
      <c r="BH15">
        <f t="shared" si="5"/>
        <v>8.6208361007864548E-10</v>
      </c>
      <c r="BI15">
        <f t="shared" si="5"/>
        <v>7.4679375666670425E-10</v>
      </c>
      <c r="BJ15">
        <f t="shared" si="5"/>
        <v>6.3048338929228865E-10</v>
      </c>
      <c r="BK15">
        <f t="shared" si="5"/>
        <v>5.1748091455694283E-10</v>
      </c>
      <c r="BL15">
        <f t="shared" si="5"/>
        <v>4.1211172228311573E-10</v>
      </c>
      <c r="BM15">
        <f t="shared" si="5"/>
        <v>3.1806546893422679E-10</v>
      </c>
      <c r="BN15">
        <f t="shared" si="5"/>
        <v>2.3784562824350248E-10</v>
      </c>
      <c r="BO15">
        <f t="shared" si="5"/>
        <v>1.7247006466954644E-10</v>
      </c>
      <c r="BP15">
        <f t="shared" si="5"/>
        <v>1.2150741149515956E-10</v>
      </c>
      <c r="BQ15">
        <f t="shared" si="5"/>
        <v>8.3407544090428784E-11</v>
      </c>
      <c r="BR15">
        <f t="shared" si="5"/>
        <v>5.598494532562195E-11</v>
      </c>
      <c r="BS15">
        <f t="shared" si="5"/>
        <v>3.6890890598487395E-11</v>
      </c>
      <c r="BT15">
        <f t="shared" si="5"/>
        <v>2.3960208527977618E-11</v>
      </c>
      <c r="BU15">
        <f t="shared" si="5"/>
        <v>1.5396472928015382E-11</v>
      </c>
      <c r="BW15">
        <f t="shared" si="25"/>
        <v>5.903423505955206E-6</v>
      </c>
      <c r="BX15">
        <f t="shared" si="6"/>
        <v>5.332284858447809E-6</v>
      </c>
      <c r="BY15">
        <f t="shared" si="6"/>
        <v>5.2163308944538682E-6</v>
      </c>
      <c r="BZ15">
        <f t="shared" si="6"/>
        <v>5.0830947808955618E-6</v>
      </c>
      <c r="CA15">
        <f t="shared" si="6"/>
        <v>4.9324705453454785E-6</v>
      </c>
      <c r="CB15">
        <f t="shared" si="6"/>
        <v>4.7652880169705436E-6</v>
      </c>
      <c r="CC15">
        <f t="shared" si="6"/>
        <v>4.5834678625604316E-6</v>
      </c>
      <c r="CD15">
        <f t="shared" si="6"/>
        <v>4.390056335955173E-6</v>
      </c>
      <c r="CE15">
        <f t="shared" si="6"/>
        <v>4.1890978617661998E-6</v>
      </c>
      <c r="CF15">
        <f t="shared" si="6"/>
        <v>3.9853373027159654E-6</v>
      </c>
      <c r="CG15">
        <f t="shared" si="6"/>
        <v>3.7837897050963757E-6</v>
      </c>
      <c r="CH15">
        <f t="shared" si="6"/>
        <v>3.5892562814108417E-6</v>
      </c>
      <c r="CI15">
        <f t="shared" si="6"/>
        <v>3.4058830619644352E-6</v>
      </c>
      <c r="CJ15">
        <f t="shared" si="6"/>
        <v>3.236844572703252E-6</v>
      </c>
      <c r="CK15">
        <f t="shared" si="6"/>
        <v>3.0841958382799473E-6</v>
      </c>
      <c r="CL15">
        <f t="shared" si="6"/>
        <v>2.9488896293674245E-6</v>
      </c>
      <c r="CN15">
        <f t="shared" si="26"/>
        <v>5.903423505955206E-6</v>
      </c>
      <c r="CO15">
        <f t="shared" si="7"/>
        <v>5.332284858447809E-6</v>
      </c>
      <c r="CP15">
        <f t="shared" si="7"/>
        <v>5.2163308944538682E-6</v>
      </c>
      <c r="CQ15">
        <f t="shared" si="7"/>
        <v>5.0830947808955618E-6</v>
      </c>
      <c r="CR15">
        <f t="shared" si="7"/>
        <v>4.9324705453454785E-6</v>
      </c>
      <c r="CS15">
        <f t="shared" si="7"/>
        <v>4.7652880169705436E-6</v>
      </c>
      <c r="CT15">
        <f t="shared" si="7"/>
        <v>4.5834678625604316E-6</v>
      </c>
      <c r="CU15">
        <f t="shared" si="7"/>
        <v>4.390056335955173E-6</v>
      </c>
      <c r="CV15">
        <f t="shared" si="7"/>
        <v>4.1890978617661998E-6</v>
      </c>
      <c r="CW15">
        <f t="shared" si="7"/>
        <v>3.9853373027159654E-6</v>
      </c>
      <c r="CX15">
        <f t="shared" si="7"/>
        <v>3.7837897050963757E-6</v>
      </c>
      <c r="CY15">
        <f t="shared" si="7"/>
        <v>3.5892562814108417E-6</v>
      </c>
      <c r="CZ15">
        <f t="shared" si="7"/>
        <v>3.4058830619644352E-6</v>
      </c>
      <c r="DA15">
        <f t="shared" si="7"/>
        <v>3.236844572703252E-6</v>
      </c>
      <c r="DB15">
        <f t="shared" si="7"/>
        <v>3.0841958382799473E-6</v>
      </c>
      <c r="DC15">
        <f t="shared" si="7"/>
        <v>2.9488896293674245E-6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5.0774042826792689</v>
      </c>
      <c r="E16">
        <f>'Raw data and fitting summary'!E18</f>
        <v>4.8716579257852004</v>
      </c>
      <c r="F16">
        <f>'Raw data and fitting summary'!F18</f>
        <v>4.636793017949941</v>
      </c>
      <c r="G16">
        <f>'Raw data and fitting summary'!G18</f>
        <v>4.3732476253650869</v>
      </c>
      <c r="H16">
        <f>'Raw data and fitting summary'!H18</f>
        <v>4.0831506909978517</v>
      </c>
      <c r="I16">
        <f>'Raw data and fitting summary'!I18</f>
        <v>3.7705075547248232</v>
      </c>
      <c r="J16">
        <f>'Raw data and fitting summary'!J18</f>
        <v>3.441150361353154</v>
      </c>
      <c r="K16">
        <f>'Raw data and fitting summary'!K18</f>
        <v>3.1024032520537848</v>
      </c>
      <c r="L16">
        <f>'Raw data and fitting summary'!L18</f>
        <v>2.762479839184659</v>
      </c>
      <c r="M16">
        <f>'Raw data and fitting summary'!M18</f>
        <v>2.4297077566229026</v>
      </c>
      <c r="N16">
        <f>'Raw data and fitting summary'!N18</f>
        <v>2.1117303632577511</v>
      </c>
      <c r="O16">
        <f>'Raw data and fitting summary'!O18</f>
        <v>1.8148432551012208</v>
      </c>
      <c r="P16">
        <f>'Raw data and fitting summary'!P18</f>
        <v>1.5435794358164983</v>
      </c>
      <c r="Q16">
        <f>'Raw data and fitting summary'!Q18</f>
        <v>1.3005825602021257</v>
      </c>
      <c r="R16">
        <f>'Raw data and fitting summary'!R18</f>
        <v>1.0867345584435792</v>
      </c>
      <c r="X16">
        <f t="shared" si="27"/>
        <v>6.1095458111467611</v>
      </c>
      <c r="Y16">
        <f t="shared" si="8"/>
        <v>5.0774357772342249</v>
      </c>
      <c r="Z16">
        <f t="shared" si="9"/>
        <v>4.8716873645666103</v>
      </c>
      <c r="AA16">
        <f t="shared" si="10"/>
        <v>4.6368201904958841</v>
      </c>
      <c r="AB16">
        <f t="shared" si="11"/>
        <v>4.3732723570944856</v>
      </c>
      <c r="AC16">
        <f t="shared" si="12"/>
        <v>4.0831728609181805</v>
      </c>
      <c r="AD16">
        <f t="shared" si="13"/>
        <v>3.7705271102936933</v>
      </c>
      <c r="AE16">
        <f t="shared" si="14"/>
        <v>3.4411673272580989</v>
      </c>
      <c r="AF16">
        <f t="shared" si="15"/>
        <v>3.1024177304816836</v>
      </c>
      <c r="AG16">
        <f t="shared" si="16"/>
        <v>2.7624920009199703</v>
      </c>
      <c r="AH16">
        <f t="shared" si="17"/>
        <v>2.4297178245053663</v>
      </c>
      <c r="AI16">
        <f t="shared" si="18"/>
        <v>2.1117385913110107</v>
      </c>
      <c r="AJ16">
        <f t="shared" si="19"/>
        <v>1.8148499073275433</v>
      </c>
      <c r="AK16">
        <f t="shared" si="20"/>
        <v>1.5435847680844883</v>
      </c>
      <c r="AL16">
        <f t="shared" si="21"/>
        <v>1.300586807246896</v>
      </c>
      <c r="AM16">
        <f t="shared" si="22"/>
        <v>1.0867379264254917</v>
      </c>
      <c r="AO16">
        <f t="shared" si="23"/>
        <v>6.1095458111467611</v>
      </c>
      <c r="AP16">
        <f t="shared" si="4"/>
        <v>5.0774357772342249</v>
      </c>
      <c r="AQ16">
        <f t="shared" si="4"/>
        <v>4.8716873645666103</v>
      </c>
      <c r="AR16">
        <f t="shared" si="4"/>
        <v>4.6368201904958841</v>
      </c>
      <c r="AS16">
        <f t="shared" si="4"/>
        <v>4.3732723570944856</v>
      </c>
      <c r="AT16">
        <f t="shared" si="4"/>
        <v>4.0831728609181805</v>
      </c>
      <c r="AU16">
        <f t="shared" si="4"/>
        <v>3.7705271102936933</v>
      </c>
      <c r="AV16">
        <f t="shared" si="4"/>
        <v>3.4411673272580989</v>
      </c>
      <c r="AW16">
        <f t="shared" si="4"/>
        <v>3.1024177304816836</v>
      </c>
      <c r="AX16">
        <f t="shared" si="4"/>
        <v>2.7624920009199703</v>
      </c>
      <c r="AY16">
        <f t="shared" si="4"/>
        <v>2.4297178245053663</v>
      </c>
      <c r="AZ16">
        <f t="shared" si="4"/>
        <v>2.1117385913110107</v>
      </c>
      <c r="BA16">
        <f t="shared" si="4"/>
        <v>1.8148499073275433</v>
      </c>
      <c r="BB16">
        <f t="shared" si="4"/>
        <v>1.5435847680844883</v>
      </c>
      <c r="BC16">
        <f t="shared" si="4"/>
        <v>1.300586807246896</v>
      </c>
      <c r="BD16">
        <f t="shared" si="4"/>
        <v>1.0867379264254917</v>
      </c>
      <c r="BF16">
        <f t="shared" si="24"/>
        <v>1.8318997144658336E-9</v>
      </c>
      <c r="BG16">
        <f t="shared" si="24"/>
        <v>9.9190699187592773E-10</v>
      </c>
      <c r="BH16">
        <f t="shared" si="5"/>
        <v>8.6664185090161093E-10</v>
      </c>
      <c r="BI16">
        <f t="shared" si="5"/>
        <v>7.3834725302924262E-10</v>
      </c>
      <c r="BJ16">
        <f t="shared" si="5"/>
        <v>6.1165843904817962E-10</v>
      </c>
      <c r="BK16">
        <f t="shared" si="5"/>
        <v>4.9150536738910774E-10</v>
      </c>
      <c r="BL16">
        <f t="shared" si="5"/>
        <v>3.8242027382974669E-10</v>
      </c>
      <c r="BM16">
        <f t="shared" si="5"/>
        <v>2.8784193060047556E-10</v>
      </c>
      <c r="BN16">
        <f t="shared" si="5"/>
        <v>2.0962487442109563E-10</v>
      </c>
      <c r="BO16">
        <f t="shared" si="5"/>
        <v>1.4790780578131505E-10</v>
      </c>
      <c r="BP16">
        <f t="shared" si="5"/>
        <v>1.0136225730319422E-10</v>
      </c>
      <c r="BQ16">
        <f t="shared" si="5"/>
        <v>6.7700860443109592E-11</v>
      </c>
      <c r="BR16">
        <f t="shared" si="5"/>
        <v>4.4252115045185202E-11</v>
      </c>
      <c r="BS16">
        <f t="shared" si="5"/>
        <v>2.843308191764366E-11</v>
      </c>
      <c r="BT16">
        <f t="shared" si="5"/>
        <v>1.803738928102897E-11</v>
      </c>
      <c r="BU16">
        <f t="shared" si="5"/>
        <v>1.1343302162739344E-11</v>
      </c>
      <c r="BW16">
        <f t="shared" si="25"/>
        <v>7.0055449154871359E-6</v>
      </c>
      <c r="BX16">
        <f t="shared" si="6"/>
        <v>6.2028465425803037E-6</v>
      </c>
      <c r="BY16">
        <f t="shared" si="6"/>
        <v>6.0428305855682518E-6</v>
      </c>
      <c r="BZ16">
        <f t="shared" si="6"/>
        <v>5.8601681382392145E-6</v>
      </c>
      <c r="CA16">
        <f t="shared" si="6"/>
        <v>5.6551999004891409E-6</v>
      </c>
      <c r="CB16">
        <f t="shared" si="6"/>
        <v>5.4295816229292944E-6</v>
      </c>
      <c r="CC16">
        <f t="shared" si="6"/>
        <v>5.1864283952828724E-6</v>
      </c>
      <c r="CD16">
        <f t="shared" si="6"/>
        <v>4.9302760753719429E-6</v>
      </c>
      <c r="CE16">
        <f t="shared" si="6"/>
        <v>4.6668208979594756E-6</v>
      </c>
      <c r="CF16">
        <f t="shared" si="6"/>
        <v>4.402450869438438E-6</v>
      </c>
      <c r="CG16">
        <f t="shared" si="6"/>
        <v>4.1436426741303965E-6</v>
      </c>
      <c r="CH16">
        <f t="shared" si="6"/>
        <v>3.8963408129553605E-6</v>
      </c>
      <c r="CI16">
        <f t="shared" si="6"/>
        <v>3.6654415858843058E-6</v>
      </c>
      <c r="CJ16">
        <f t="shared" si="6"/>
        <v>3.4544704640100091E-6</v>
      </c>
      <c r="CK16">
        <f t="shared" si="6"/>
        <v>3.2654835084030748E-6</v>
      </c>
      <c r="CL16">
        <f t="shared" si="6"/>
        <v>3.0991666257108689E-6</v>
      </c>
      <c r="CN16">
        <f t="shared" si="26"/>
        <v>7.0055449154871359E-6</v>
      </c>
      <c r="CO16">
        <f t="shared" si="7"/>
        <v>6.2028465425803037E-6</v>
      </c>
      <c r="CP16">
        <f t="shared" si="7"/>
        <v>6.0428305855682518E-6</v>
      </c>
      <c r="CQ16">
        <f t="shared" si="7"/>
        <v>5.8601681382392145E-6</v>
      </c>
      <c r="CR16">
        <f t="shared" si="7"/>
        <v>5.6551999004891409E-6</v>
      </c>
      <c r="CS16">
        <f t="shared" si="7"/>
        <v>5.4295816229292944E-6</v>
      </c>
      <c r="CT16">
        <f t="shared" si="7"/>
        <v>5.1864283952828724E-6</v>
      </c>
      <c r="CU16">
        <f t="shared" si="7"/>
        <v>4.9302760753719429E-6</v>
      </c>
      <c r="CV16">
        <f t="shared" si="7"/>
        <v>4.6668208979594756E-6</v>
      </c>
      <c r="CW16">
        <f t="shared" si="7"/>
        <v>4.402450869438438E-6</v>
      </c>
      <c r="CX16">
        <f t="shared" si="7"/>
        <v>4.1436426741303965E-6</v>
      </c>
      <c r="CY16">
        <f t="shared" si="7"/>
        <v>3.8963408129553605E-6</v>
      </c>
      <c r="CZ16">
        <f t="shared" si="7"/>
        <v>3.6654415858843058E-6</v>
      </c>
      <c r="DA16">
        <f t="shared" si="7"/>
        <v>3.4544704640100091E-6</v>
      </c>
      <c r="DB16">
        <f t="shared" si="7"/>
        <v>3.2654835084030748E-6</v>
      </c>
      <c r="DC16">
        <f t="shared" si="7"/>
        <v>3.0991666257108689E-6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4.3590202476362858</v>
      </c>
      <c r="E17">
        <f>'Raw data and fitting summary'!E19</f>
        <v>4.1705151780722511</v>
      </c>
      <c r="F17">
        <f>'Raw data and fitting summary'!F19</f>
        <v>3.9566351810565759</v>
      </c>
      <c r="G17">
        <f>'Raw data and fitting summary'!G19</f>
        <v>3.7182758890682828</v>
      </c>
      <c r="H17">
        <f>'Raw data and fitting summary'!H19</f>
        <v>3.4578845245229943</v>
      </c>
      <c r="I17">
        <f>'Raw data and fitting summary'!I19</f>
        <v>3.1795537953995363</v>
      </c>
      <c r="J17">
        <f>'Raw data and fitting summary'!J19</f>
        <v>2.8888895440849245</v>
      </c>
      <c r="K17">
        <f>'Raw data and fitting summary'!K19</f>
        <v>2.5926277660746293</v>
      </c>
      <c r="L17">
        <f>'Raw data and fitting summary'!L19</f>
        <v>2.2980414564250244</v>
      </c>
      <c r="M17">
        <f>'Raw data and fitting summary'!M19</f>
        <v>2.0122412992338665</v>
      </c>
      <c r="N17">
        <f>'Raw data and fitting summary'!N19</f>
        <v>1.7415088549294657</v>
      </c>
      <c r="O17">
        <f>'Raw data and fitting summary'!O19</f>
        <v>1.4907901312739451</v>
      </c>
      <c r="P17">
        <f>'Raw data and fitting summary'!P19</f>
        <v>1.2634264648459999</v>
      </c>
      <c r="Q17">
        <f>'Raw data and fitting summary'!Q19</f>
        <v>1.0611320079993132</v>
      </c>
      <c r="R17">
        <f>'Raw data and fitting summary'!R19</f>
        <v>0.88417008032143485</v>
      </c>
      <c r="X17">
        <f t="shared" si="27"/>
        <v>5.3210987347949352</v>
      </c>
      <c r="Y17">
        <f t="shared" si="8"/>
        <v>4.3590508216267123</v>
      </c>
      <c r="Z17">
        <f t="shared" si="9"/>
        <v>4.1705435724375413</v>
      </c>
      <c r="AA17">
        <f t="shared" si="10"/>
        <v>3.9566611962616438</v>
      </c>
      <c r="AB17">
        <f t="shared" si="11"/>
        <v>3.7182993703816662</v>
      </c>
      <c r="AC17">
        <f t="shared" si="12"/>
        <v>3.4579053793798775</v>
      </c>
      <c r="AD17">
        <f t="shared" si="13"/>
        <v>3.179572006394364</v>
      </c>
      <c r="AE17">
        <f t="shared" si="14"/>
        <v>2.8889051744467826</v>
      </c>
      <c r="AF17">
        <f t="shared" si="15"/>
        <v>2.592640955759268</v>
      </c>
      <c r="AG17">
        <f t="shared" si="16"/>
        <v>2.2980524090756087</v>
      </c>
      <c r="AH17">
        <f t="shared" si="17"/>
        <v>2.0122502624877496</v>
      </c>
      <c r="AI17">
        <f t="shared" si="18"/>
        <v>1.7415160980048972</v>
      </c>
      <c r="AJ17">
        <f t="shared" si="19"/>
        <v>1.4907959239272985</v>
      </c>
      <c r="AK17">
        <f t="shared" si="20"/>
        <v>1.2634310607432302</v>
      </c>
      <c r="AL17">
        <f t="shared" si="21"/>
        <v>1.0611356338945097</v>
      </c>
      <c r="AM17">
        <f t="shared" si="22"/>
        <v>0.88417293088398585</v>
      </c>
      <c r="AO17">
        <f t="shared" si="23"/>
        <v>5.3210987347949352</v>
      </c>
      <c r="AP17">
        <f t="shared" si="4"/>
        <v>4.3590508216267123</v>
      </c>
      <c r="AQ17">
        <f t="shared" si="4"/>
        <v>4.1705435724375413</v>
      </c>
      <c r="AR17">
        <f t="shared" si="4"/>
        <v>3.9566611962616438</v>
      </c>
      <c r="AS17">
        <f t="shared" si="4"/>
        <v>3.7182993703816662</v>
      </c>
      <c r="AT17">
        <f t="shared" si="4"/>
        <v>3.4579053793798775</v>
      </c>
      <c r="AU17">
        <f t="shared" si="4"/>
        <v>3.179572006394364</v>
      </c>
      <c r="AV17">
        <f t="shared" si="4"/>
        <v>2.8889051744467826</v>
      </c>
      <c r="AW17">
        <f t="shared" si="4"/>
        <v>2.592640955759268</v>
      </c>
      <c r="AX17">
        <f t="shared" si="4"/>
        <v>2.2980524090756087</v>
      </c>
      <c r="AY17">
        <f t="shared" si="4"/>
        <v>2.0122502624877496</v>
      </c>
      <c r="AZ17">
        <f t="shared" si="4"/>
        <v>1.7415160980048972</v>
      </c>
      <c r="BA17">
        <f t="shared" si="4"/>
        <v>1.4907959239272985</v>
      </c>
      <c r="BB17">
        <f t="shared" si="4"/>
        <v>1.2634310607432302</v>
      </c>
      <c r="BC17">
        <f t="shared" si="4"/>
        <v>1.0611356338945097</v>
      </c>
      <c r="BD17">
        <f t="shared" si="4"/>
        <v>0.88417293088398585</v>
      </c>
      <c r="BF17">
        <f t="shared" si="24"/>
        <v>1.8408350014752438E-9</v>
      </c>
      <c r="BG17">
        <f t="shared" si="24"/>
        <v>9.3476889059951661E-10</v>
      </c>
      <c r="BH17">
        <f t="shared" si="5"/>
        <v>8.0623998022869353E-10</v>
      </c>
      <c r="BI17">
        <f t="shared" si="5"/>
        <v>6.7679089472764546E-10</v>
      </c>
      <c r="BJ17">
        <f t="shared" si="5"/>
        <v>5.5137207821308886E-10</v>
      </c>
      <c r="BK17">
        <f t="shared" si="5"/>
        <v>4.3492505561834187E-10</v>
      </c>
      <c r="BL17">
        <f t="shared" si="5"/>
        <v>3.3164033261390353E-10</v>
      </c>
      <c r="BM17">
        <f t="shared" si="5"/>
        <v>2.4430821181649963E-10</v>
      </c>
      <c r="BN17">
        <f t="shared" si="5"/>
        <v>1.7396778086845437E-10</v>
      </c>
      <c r="BO17">
        <f t="shared" si="5"/>
        <v>1.1996055482092701E-10</v>
      </c>
      <c r="BP17">
        <f t="shared" si="5"/>
        <v>8.0339920173081129E-11</v>
      </c>
      <c r="BQ17">
        <f t="shared" si="5"/>
        <v>5.2462141705370268E-11</v>
      </c>
      <c r="BR17">
        <f t="shared" si="5"/>
        <v>3.355483287301977E-11</v>
      </c>
      <c r="BS17">
        <f t="shared" si="5"/>
        <v>2.112227135186256E-11</v>
      </c>
      <c r="BT17">
        <f t="shared" si="5"/>
        <v>1.3147115976256396E-11</v>
      </c>
      <c r="BU17">
        <f t="shared" si="5"/>
        <v>8.1257068571890836E-12</v>
      </c>
      <c r="BW17">
        <f t="shared" si="25"/>
        <v>8.0631755300185789E-6</v>
      </c>
      <c r="BX17">
        <f t="shared" si="6"/>
        <v>7.0139100638168664E-6</v>
      </c>
      <c r="BY17">
        <f t="shared" si="6"/>
        <v>6.8083128246812885E-6</v>
      </c>
      <c r="BZ17">
        <f t="shared" si="6"/>
        <v>6.5750398574770072E-6</v>
      </c>
      <c r="CA17">
        <f t="shared" si="6"/>
        <v>6.3150680040772107E-6</v>
      </c>
      <c r="CB17">
        <f t="shared" si="6"/>
        <v>6.0310663812698398E-6</v>
      </c>
      <c r="CC17">
        <f t="shared" si="6"/>
        <v>5.7274987926234938E-6</v>
      </c>
      <c r="CD17">
        <f t="shared" si="6"/>
        <v>5.410479373431297E-6</v>
      </c>
      <c r="CE17">
        <f t="shared" si="6"/>
        <v>5.0873548878429097E-6</v>
      </c>
      <c r="CF17">
        <f t="shared" si="6"/>
        <v>4.7660577891987021E-6</v>
      </c>
      <c r="CG17">
        <f t="shared" si="6"/>
        <v>4.4543435029937131E-6</v>
      </c>
      <c r="CH17">
        <f t="shared" si="6"/>
        <v>4.1590631517714653E-6</v>
      </c>
      <c r="CI17">
        <f t="shared" si="6"/>
        <v>3.8856112097297807E-6</v>
      </c>
      <c r="CJ17">
        <f t="shared" si="6"/>
        <v>3.6376319794117675E-6</v>
      </c>
      <c r="CK17">
        <f t="shared" si="6"/>
        <v>3.4169950388223145E-6</v>
      </c>
      <c r="CL17">
        <f t="shared" si="6"/>
        <v>3.2239875836896588E-6</v>
      </c>
      <c r="CN17">
        <f t="shared" si="26"/>
        <v>8.0631755300185789E-6</v>
      </c>
      <c r="CO17">
        <f t="shared" si="7"/>
        <v>7.0139100638168664E-6</v>
      </c>
      <c r="CP17">
        <f t="shared" si="7"/>
        <v>6.8083128246812885E-6</v>
      </c>
      <c r="CQ17">
        <f t="shared" si="7"/>
        <v>6.5750398574770072E-6</v>
      </c>
      <c r="CR17">
        <f t="shared" si="7"/>
        <v>6.3150680040772107E-6</v>
      </c>
      <c r="CS17">
        <f t="shared" si="7"/>
        <v>6.0310663812698398E-6</v>
      </c>
      <c r="CT17">
        <f t="shared" si="7"/>
        <v>5.7274987926234938E-6</v>
      </c>
      <c r="CU17">
        <f t="shared" si="7"/>
        <v>5.410479373431297E-6</v>
      </c>
      <c r="CV17">
        <f t="shared" si="7"/>
        <v>5.0873548878429097E-6</v>
      </c>
      <c r="CW17">
        <f t="shared" si="7"/>
        <v>4.7660577891987021E-6</v>
      </c>
      <c r="CX17">
        <f t="shared" si="7"/>
        <v>4.4543435029937131E-6</v>
      </c>
      <c r="CY17">
        <f t="shared" si="7"/>
        <v>4.1590631517714653E-6</v>
      </c>
      <c r="CZ17">
        <f t="shared" si="7"/>
        <v>3.8856112097297807E-6</v>
      </c>
      <c r="DA17">
        <f t="shared" si="7"/>
        <v>3.6376319794117675E-6</v>
      </c>
      <c r="DB17">
        <f t="shared" si="7"/>
        <v>3.4169950388223145E-6</v>
      </c>
      <c r="DC17">
        <f t="shared" si="7"/>
        <v>3.2239875836896588E-6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3.7039472047919153</v>
      </c>
      <c r="E18">
        <f>'Raw data and fitting summary'!E20</f>
        <v>3.5346238813913788</v>
      </c>
      <c r="F18">
        <f>'Raw data and fitting summary'!F20</f>
        <v>3.3435631069122729</v>
      </c>
      <c r="G18">
        <f>'Raw data and fitting summary'!G20</f>
        <v>3.1319451637147768</v>
      </c>
      <c r="H18">
        <f>'Raw data and fitting summary'!H20</f>
        <v>2.9023303904657611</v>
      </c>
      <c r="I18">
        <f>'Raw data and fitting summary'!I20</f>
        <v>2.6586827509445423</v>
      </c>
      <c r="J18">
        <f>'Raw data and fitting summary'!J20</f>
        <v>2.4061866454303069</v>
      </c>
      <c r="K18">
        <f>'Raw data and fitting summary'!K20</f>
        <v>2.1508525465489829</v>
      </c>
      <c r="L18">
        <f>'Raw data and fitting summary'!L20</f>
        <v>1.8989651116565482</v>
      </c>
      <c r="M18">
        <f>'Raw data and fitting summary'!M20</f>
        <v>1.6564765921477778</v>
      </c>
      <c r="N18">
        <f>'Raw data and fitting summary'!N20</f>
        <v>1.4284664099273185</v>
      </c>
      <c r="O18">
        <f>'Raw data and fitting summary'!O20</f>
        <v>1.2187659990874384</v>
      </c>
      <c r="P18">
        <f>'Raw data and fitting summary'!P20</f>
        <v>1.0297968818383665</v>
      </c>
      <c r="Q18">
        <f>'Raw data and fitting summary'!Q20</f>
        <v>0.86261231913587311</v>
      </c>
      <c r="R18">
        <f>'Raw data and fitting summary'!R20</f>
        <v>0.71709036963745676</v>
      </c>
      <c r="X18">
        <f t="shared" si="27"/>
        <v>4.5819615156325328</v>
      </c>
      <c r="Y18">
        <f t="shared" si="8"/>
        <v>3.7039759235498839</v>
      </c>
      <c r="Z18">
        <f t="shared" si="9"/>
        <v>3.5346504003035757</v>
      </c>
      <c r="AA18">
        <f t="shared" si="10"/>
        <v>3.3435872456123614</v>
      </c>
      <c r="AB18">
        <f t="shared" si="11"/>
        <v>3.1319667923945445</v>
      </c>
      <c r="AC18">
        <f t="shared" si="12"/>
        <v>2.9023494458135883</v>
      </c>
      <c r="AD18">
        <f t="shared" si="13"/>
        <v>2.6586992465841832</v>
      </c>
      <c r="AE18">
        <f t="shared" si="14"/>
        <v>2.4062006740626432</v>
      </c>
      <c r="AF18">
        <f t="shared" si="15"/>
        <v>2.1508642726152623</v>
      </c>
      <c r="AG18">
        <f t="shared" si="16"/>
        <v>1.8989747555866197</v>
      </c>
      <c r="AH18">
        <f t="shared" si="17"/>
        <v>1.6564844093007813</v>
      </c>
      <c r="AI18">
        <f t="shared" si="18"/>
        <v>1.4284726683649092</v>
      </c>
      <c r="AJ18">
        <f t="shared" si="19"/>
        <v>1.2187709600106134</v>
      </c>
      <c r="AK18">
        <f t="shared" si="20"/>
        <v>1.0298007851714928</v>
      </c>
      <c r="AL18">
        <f t="shared" si="21"/>
        <v>0.86261537504374586</v>
      </c>
      <c r="AM18">
        <f t="shared" si="22"/>
        <v>0.717092755363965</v>
      </c>
      <c r="AO18">
        <f t="shared" si="23"/>
        <v>4.5819615156325328</v>
      </c>
      <c r="AP18">
        <f t="shared" si="4"/>
        <v>3.7039759235498839</v>
      </c>
      <c r="AQ18">
        <f t="shared" si="4"/>
        <v>3.5346504003035757</v>
      </c>
      <c r="AR18">
        <f t="shared" si="4"/>
        <v>3.3435872456123614</v>
      </c>
      <c r="AS18">
        <f t="shared" si="4"/>
        <v>3.1319667923945445</v>
      </c>
      <c r="AT18">
        <f t="shared" si="4"/>
        <v>2.9023494458135883</v>
      </c>
      <c r="AU18">
        <f t="shared" si="4"/>
        <v>2.6586992465841832</v>
      </c>
      <c r="AV18">
        <f t="shared" si="4"/>
        <v>2.4062006740626432</v>
      </c>
      <c r="AW18">
        <f t="shared" si="4"/>
        <v>2.1508642726152623</v>
      </c>
      <c r="AX18">
        <f t="shared" si="4"/>
        <v>1.8989747555866197</v>
      </c>
      <c r="AY18">
        <f t="shared" si="4"/>
        <v>1.6564844093007813</v>
      </c>
      <c r="AZ18">
        <f t="shared" si="4"/>
        <v>1.4284726683649092</v>
      </c>
      <c r="BA18">
        <f t="shared" si="4"/>
        <v>1.2187709600106134</v>
      </c>
      <c r="BB18">
        <f t="shared" si="4"/>
        <v>1.0298007851714928</v>
      </c>
      <c r="BC18">
        <f t="shared" si="4"/>
        <v>0.86261537504374586</v>
      </c>
      <c r="BD18">
        <f t="shared" si="4"/>
        <v>0.717092755363965</v>
      </c>
      <c r="BF18">
        <f t="shared" si="24"/>
        <v>1.7212625124277525E-9</v>
      </c>
      <c r="BG18">
        <f t="shared" si="24"/>
        <v>8.2476705925991341E-10</v>
      </c>
      <c r="BH18">
        <f t="shared" si="5"/>
        <v>7.0325270410418602E-10</v>
      </c>
      <c r="BI18">
        <f t="shared" si="5"/>
        <v>5.8267684196494302E-10</v>
      </c>
      <c r="BJ18">
        <f t="shared" si="5"/>
        <v>4.6779978849055045E-10</v>
      </c>
      <c r="BK18">
        <f t="shared" si="5"/>
        <v>3.6310628081563407E-10</v>
      </c>
      <c r="BL18">
        <f t="shared" si="5"/>
        <v>2.7210612716246649E-10</v>
      </c>
      <c r="BM18">
        <f t="shared" si="5"/>
        <v>1.9680252522534777E-10</v>
      </c>
      <c r="BN18">
        <f t="shared" si="5"/>
        <v>1.3750063038665519E-10</v>
      </c>
      <c r="BO18">
        <f t="shared" si="5"/>
        <v>9.3005387222292359E-11</v>
      </c>
      <c r="BP18">
        <f t="shared" si="5"/>
        <v>6.1107881081306769E-11</v>
      </c>
      <c r="BQ18">
        <f t="shared" si="5"/>
        <v>3.916804107558059E-11</v>
      </c>
      <c r="BR18">
        <f t="shared" si="5"/>
        <v>2.461075874749497E-11</v>
      </c>
      <c r="BS18">
        <f t="shared" si="5"/>
        <v>1.5236009494684428E-11</v>
      </c>
      <c r="BT18">
        <f t="shared" si="5"/>
        <v>9.3385729267415847E-12</v>
      </c>
      <c r="BU18">
        <f t="shared" si="5"/>
        <v>5.6916909721003989E-12</v>
      </c>
      <c r="BW18">
        <f t="shared" si="25"/>
        <v>9.0546593881077769E-6</v>
      </c>
      <c r="BX18">
        <f t="shared" si="6"/>
        <v>7.7534947746343458E-6</v>
      </c>
      <c r="BY18">
        <f t="shared" si="6"/>
        <v>7.5025558947983635E-6</v>
      </c>
      <c r="BZ18">
        <f t="shared" si="6"/>
        <v>7.2194018924511979E-6</v>
      </c>
      <c r="CA18">
        <f t="shared" si="6"/>
        <v>6.9057819578893529E-6</v>
      </c>
      <c r="CB18">
        <f t="shared" si="6"/>
        <v>6.5654905389450519E-6</v>
      </c>
      <c r="CC18">
        <f t="shared" si="6"/>
        <v>6.2044022700552395E-6</v>
      </c>
      <c r="CD18">
        <f t="shared" si="6"/>
        <v>5.8302004847135898E-6</v>
      </c>
      <c r="CE18">
        <f t="shared" si="6"/>
        <v>5.4517927647043905E-6</v>
      </c>
      <c r="CF18">
        <f t="shared" si="6"/>
        <v>5.0784930358030245E-6</v>
      </c>
      <c r="CG18">
        <f t="shared" si="6"/>
        <v>4.719122594624978E-6</v>
      </c>
      <c r="CH18">
        <f t="shared" si="6"/>
        <v>4.3812091958156234E-6</v>
      </c>
      <c r="CI18">
        <f t="shared" si="6"/>
        <v>4.0704310635039183E-6</v>
      </c>
      <c r="CJ18">
        <f t="shared" si="6"/>
        <v>3.7903769180231177E-6</v>
      </c>
      <c r="CK18">
        <f t="shared" si="6"/>
        <v>3.5426077034576767E-6</v>
      </c>
      <c r="CL18">
        <f t="shared" si="6"/>
        <v>3.3269427007740528E-6</v>
      </c>
      <c r="CN18">
        <f t="shared" si="26"/>
        <v>9.0546593881077769E-6</v>
      </c>
      <c r="CO18">
        <f t="shared" si="7"/>
        <v>7.7534947746343458E-6</v>
      </c>
      <c r="CP18">
        <f t="shared" si="7"/>
        <v>7.5025558947983635E-6</v>
      </c>
      <c r="CQ18">
        <f t="shared" si="7"/>
        <v>7.2194018924511979E-6</v>
      </c>
      <c r="CR18">
        <f t="shared" si="7"/>
        <v>6.9057819578893529E-6</v>
      </c>
      <c r="CS18">
        <f t="shared" si="7"/>
        <v>6.5654905389450519E-6</v>
      </c>
      <c r="CT18">
        <f t="shared" si="7"/>
        <v>6.2044022700552395E-6</v>
      </c>
      <c r="CU18">
        <f t="shared" si="7"/>
        <v>5.8302004847135898E-6</v>
      </c>
      <c r="CV18">
        <f t="shared" si="7"/>
        <v>5.4517927647043905E-6</v>
      </c>
      <c r="CW18">
        <f t="shared" si="7"/>
        <v>5.0784930358030245E-6</v>
      </c>
      <c r="CX18">
        <f t="shared" si="7"/>
        <v>4.719122594624978E-6</v>
      </c>
      <c r="CY18">
        <f t="shared" si="7"/>
        <v>4.3812091958156234E-6</v>
      </c>
      <c r="CZ18">
        <f t="shared" si="7"/>
        <v>4.0704310635039183E-6</v>
      </c>
      <c r="DA18">
        <f t="shared" si="7"/>
        <v>3.7903769180231177E-6</v>
      </c>
      <c r="DB18">
        <f t="shared" si="7"/>
        <v>3.5426077034576767E-6</v>
      </c>
      <c r="DC18">
        <f t="shared" si="7"/>
        <v>3.3269427007740528E-6</v>
      </c>
    </row>
    <row r="19" spans="1:107">
      <c r="A19" s="3"/>
      <c r="B19" s="3"/>
    </row>
    <row r="20" spans="1:107">
      <c r="B20">
        <f t="shared" ref="B20:R34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13.636321485700842</v>
      </c>
      <c r="AP20">
        <f t="shared" ref="AP20:BD34" si="30">IFERROR(Y4, NA())</f>
        <v>13.15096539842343</v>
      </c>
      <c r="AQ20">
        <f t="shared" si="30"/>
        <v>13.034977271186783</v>
      </c>
      <c r="AR20">
        <f t="shared" si="30"/>
        <v>12.892837884863638</v>
      </c>
      <c r="AS20">
        <f t="shared" si="30"/>
        <v>12.719464275453097</v>
      </c>
      <c r="AT20">
        <f t="shared" si="30"/>
        <v>12.50919593981998</v>
      </c>
      <c r="AU20">
        <f t="shared" si="30"/>
        <v>12.255938825116656</v>
      </c>
      <c r="AV20">
        <f t="shared" si="30"/>
        <v>11.953432196839229</v>
      </c>
      <c r="AW20">
        <f t="shared" si="30"/>
        <v>11.595670222058557</v>
      </c>
      <c r="AX20">
        <f t="shared" si="30"/>
        <v>11.177497081175634</v>
      </c>
      <c r="AY20">
        <f t="shared" si="30"/>
        <v>10.695365136001056</v>
      </c>
      <c r="AZ20">
        <f t="shared" si="30"/>
        <v>10.148197661581145</v>
      </c>
      <c r="BA20">
        <f t="shared" si="30"/>
        <v>9.5382357417593564</v>
      </c>
      <c r="BB20">
        <f t="shared" si="30"/>
        <v>8.8716896890450592</v>
      </c>
      <c r="BC20">
        <f t="shared" si="30"/>
        <v>8.1589870518878893</v>
      </c>
      <c r="BD20">
        <f t="shared" si="30"/>
        <v>7.4144427376954738</v>
      </c>
      <c r="BE20">
        <f t="shared" ref="BE20:BT34" si="31">IFERROR(AO52,NA())</f>
        <v>13.636363636363635</v>
      </c>
      <c r="BF20">
        <f t="shared" si="31"/>
        <v>13.151003698459908</v>
      </c>
      <c r="BG20">
        <f t="shared" si="31"/>
        <v>13.035014676702176</v>
      </c>
      <c r="BH20">
        <f t="shared" si="31"/>
        <v>12.892874207685152</v>
      </c>
      <c r="BI20">
        <f t="shared" si="31"/>
        <v>12.719499297808412</v>
      </c>
      <c r="BJ20">
        <f t="shared" si="31"/>
        <v>12.509229414667967</v>
      </c>
      <c r="BK20">
        <f t="shared" si="31"/>
        <v>12.255970479300588</v>
      </c>
      <c r="BL20">
        <f t="shared" si="31"/>
        <v>11.953461738212136</v>
      </c>
      <c r="BM20">
        <f t="shared" si="31"/>
        <v>11.595697351680682</v>
      </c>
      <c r="BN20">
        <f t="shared" si="31"/>
        <v>11.177521511283448</v>
      </c>
      <c r="BO20">
        <f t="shared" si="31"/>
        <v>10.695386613544416</v>
      </c>
      <c r="BP20">
        <f t="shared" si="31"/>
        <v>10.148215995670094</v>
      </c>
      <c r="BQ20">
        <f t="shared" si="31"/>
        <v>9.5382508315398162</v>
      </c>
      <c r="BR20">
        <f t="shared" si="31"/>
        <v>8.8717015468607823</v>
      </c>
      <c r="BS20">
        <f t="shared" si="31"/>
        <v>8.1589958158995817</v>
      </c>
      <c r="BT20">
        <f t="shared" si="31"/>
        <v>7.414448669201521</v>
      </c>
    </row>
    <row r="21" spans="1:107">
      <c r="B21">
        <f t="shared" si="28"/>
        <v>1</v>
      </c>
      <c r="C21">
        <f t="shared" si="28"/>
        <v>1</v>
      </c>
      <c r="D21">
        <f t="shared" si="28"/>
        <v>1</v>
      </c>
      <c r="E21">
        <f t="shared" si="28"/>
        <v>1</v>
      </c>
      <c r="F21">
        <f t="shared" si="28"/>
        <v>1</v>
      </c>
      <c r="G21">
        <f t="shared" si="28"/>
        <v>1</v>
      </c>
      <c r="H21">
        <f t="shared" si="28"/>
        <v>1</v>
      </c>
      <c r="I21">
        <f t="shared" si="28"/>
        <v>1</v>
      </c>
      <c r="J21">
        <f t="shared" si="28"/>
        <v>1</v>
      </c>
      <c r="K21">
        <f t="shared" si="28"/>
        <v>1</v>
      </c>
      <c r="L21">
        <f t="shared" si="28"/>
        <v>1</v>
      </c>
      <c r="M21">
        <f t="shared" si="28"/>
        <v>1</v>
      </c>
      <c r="N21">
        <f t="shared" si="28"/>
        <v>1</v>
      </c>
      <c r="O21">
        <f t="shared" si="28"/>
        <v>1</v>
      </c>
      <c r="P21">
        <f t="shared" si="28"/>
        <v>1</v>
      </c>
      <c r="Q21">
        <f t="shared" si="28"/>
        <v>1</v>
      </c>
      <c r="R21">
        <f t="shared" si="28"/>
        <v>1</v>
      </c>
      <c r="W21">
        <f t="shared" ref="W21:W35" si="32">C4*C20</f>
        <v>13.636363636363635</v>
      </c>
      <c r="X21">
        <f>IFERROR(W21, NA())</f>
        <v>13.636363636363635</v>
      </c>
      <c r="Y21">
        <f>AO20</f>
        <v>13.636321485700842</v>
      </c>
      <c r="AA21">
        <f t="shared" ref="AA21:AA35" si="33">X4-C4</f>
        <v>-4.2150662793005722E-5</v>
      </c>
      <c r="AB21">
        <f>IFERROR(AA21,"")</f>
        <v>-4.2150662793005722E-5</v>
      </c>
      <c r="AC21">
        <v>5</v>
      </c>
      <c r="AM21">
        <f t="shared" si="29"/>
        <v>0.8</v>
      </c>
      <c r="AN21">
        <f t="shared" ref="AN21:AN34" si="34">IFERROR(AM21, NA())</f>
        <v>0.8</v>
      </c>
      <c r="AO21">
        <f t="shared" ref="AO21:AO34" si="35">IFERROR(X5, NA())</f>
        <v>13.333297539157385</v>
      </c>
      <c r="AP21">
        <f t="shared" si="30"/>
        <v>12.776199537324134</v>
      </c>
      <c r="AQ21">
        <f t="shared" si="30"/>
        <v>12.644123879974947</v>
      </c>
      <c r="AR21">
        <f t="shared" si="30"/>
        <v>12.482820365911243</v>
      </c>
      <c r="AS21">
        <f t="shared" si="30"/>
        <v>12.286887637432269</v>
      </c>
      <c r="AT21">
        <f t="shared" si="30"/>
        <v>12.050454841468413</v>
      </c>
      <c r="AU21">
        <f t="shared" si="30"/>
        <v>11.767409054557397</v>
      </c>
      <c r="AV21">
        <f t="shared" si="30"/>
        <v>11.431766803573048</v>
      </c>
      <c r="AW21">
        <f t="shared" si="30"/>
        <v>11.03821261179128</v>
      </c>
      <c r="AX21">
        <f t="shared" si="30"/>
        <v>10.582803283493176</v>
      </c>
      <c r="AY21">
        <f t="shared" si="30"/>
        <v>10.063794235762144</v>
      </c>
      <c r="AZ21">
        <f t="shared" si="30"/>
        <v>9.4824860596458898</v>
      </c>
      <c r="BA21">
        <f t="shared" si="30"/>
        <v>8.8439286812179709</v>
      </c>
      <c r="BB21">
        <f t="shared" si="30"/>
        <v>8.1572821771555439</v>
      </c>
      <c r="BC21">
        <f t="shared" si="30"/>
        <v>7.4356484190677525</v>
      </c>
      <c r="BD21">
        <f t="shared" si="30"/>
        <v>6.6952765808242374</v>
      </c>
      <c r="BE21">
        <f t="shared" si="31"/>
        <v>13.333333333333332</v>
      </c>
      <c r="BF21">
        <f t="shared" si="31"/>
        <v>12.776231340023458</v>
      </c>
      <c r="BG21">
        <f t="shared" si="31"/>
        <v>12.644154768302091</v>
      </c>
      <c r="BH21">
        <f t="shared" si="31"/>
        <v>12.482850154113734</v>
      </c>
      <c r="BI21">
        <f t="shared" si="31"/>
        <v>12.286916113876226</v>
      </c>
      <c r="BJ21">
        <f t="shared" si="31"/>
        <v>12.050481770855404</v>
      </c>
      <c r="BK21">
        <f t="shared" si="31"/>
        <v>11.767434183444381</v>
      </c>
      <c r="BL21">
        <f t="shared" si="31"/>
        <v>11.431789870204465</v>
      </c>
      <c r="BM21">
        <f t="shared" si="31"/>
        <v>11.038233360978353</v>
      </c>
      <c r="BN21">
        <f t="shared" si="31"/>
        <v>10.582821486579244</v>
      </c>
      <c r="BO21">
        <f t="shared" si="31"/>
        <v>10.063809714518101</v>
      </c>
      <c r="BP21">
        <f t="shared" si="31"/>
        <v>9.4824987113527381</v>
      </c>
      <c r="BQ21">
        <f t="shared" si="31"/>
        <v>8.8439385006122713</v>
      </c>
      <c r="BR21">
        <f t="shared" si="31"/>
        <v>8.1572892700271904</v>
      </c>
      <c r="BS21">
        <f t="shared" si="31"/>
        <v>7.4356530028598655</v>
      </c>
      <c r="BT21">
        <f t="shared" si="31"/>
        <v>6.6952789699570818</v>
      </c>
    </row>
    <row r="22" spans="1:107">
      <c r="B22">
        <f t="shared" si="28"/>
        <v>1</v>
      </c>
      <c r="C22">
        <f t="shared" si="28"/>
        <v>1</v>
      </c>
      <c r="D22">
        <f t="shared" si="28"/>
        <v>1</v>
      </c>
      <c r="E22">
        <f t="shared" si="28"/>
        <v>1</v>
      </c>
      <c r="F22">
        <f t="shared" si="28"/>
        <v>1</v>
      </c>
      <c r="G22">
        <f t="shared" si="28"/>
        <v>1</v>
      </c>
      <c r="H22">
        <f t="shared" si="28"/>
        <v>1</v>
      </c>
      <c r="I22">
        <f t="shared" si="28"/>
        <v>1</v>
      </c>
      <c r="J22">
        <f t="shared" si="28"/>
        <v>1</v>
      </c>
      <c r="K22">
        <f t="shared" si="28"/>
        <v>1</v>
      </c>
      <c r="L22">
        <f t="shared" si="28"/>
        <v>1</v>
      </c>
      <c r="M22">
        <f t="shared" si="28"/>
        <v>1</v>
      </c>
      <c r="N22">
        <f t="shared" si="28"/>
        <v>1</v>
      </c>
      <c r="O22">
        <f t="shared" si="28"/>
        <v>1</v>
      </c>
      <c r="P22">
        <f t="shared" si="28"/>
        <v>1</v>
      </c>
      <c r="Q22">
        <f t="shared" si="28"/>
        <v>1</v>
      </c>
      <c r="R22">
        <f t="shared" si="28"/>
        <v>1</v>
      </c>
      <c r="W22">
        <f t="shared" si="32"/>
        <v>13.333333333333332</v>
      </c>
      <c r="X22">
        <f>IFERROR(W22, NA())</f>
        <v>13.333333333333332</v>
      </c>
      <c r="Y22">
        <f t="shared" ref="Y22:Y34" si="36">AO21</f>
        <v>13.333297539157385</v>
      </c>
      <c r="AA22">
        <f t="shared" si="33"/>
        <v>-3.5794175946790574E-5</v>
      </c>
      <c r="AB22">
        <f t="shared" ref="AB22:AB85" si="37">IFERROR(AA22,"")</f>
        <v>-3.5794175946790574E-5</v>
      </c>
      <c r="AC22">
        <v>5</v>
      </c>
      <c r="AM22">
        <f t="shared" si="29"/>
        <v>0.64000000000000012</v>
      </c>
      <c r="AN22">
        <f t="shared" si="34"/>
        <v>0.64000000000000012</v>
      </c>
      <c r="AO22">
        <f t="shared" si="35"/>
        <v>12.972944417192922</v>
      </c>
      <c r="AP22">
        <f t="shared" si="30"/>
        <v>12.336745942453351</v>
      </c>
      <c r="AQ22">
        <f t="shared" si="30"/>
        <v>12.18732806024911</v>
      </c>
      <c r="AR22">
        <f t="shared" si="30"/>
        <v>12.00556955741015</v>
      </c>
      <c r="AS22">
        <f t="shared" si="30"/>
        <v>11.785855740376512</v>
      </c>
      <c r="AT22">
        <f t="shared" si="30"/>
        <v>11.522269555153557</v>
      </c>
      <c r="AU22">
        <f t="shared" si="30"/>
        <v>11.208915631509946</v>
      </c>
      <c r="AV22">
        <f t="shared" si="30"/>
        <v>10.840402862121985</v>
      </c>
      <c r="AW22">
        <f t="shared" si="30"/>
        <v>10.41249169342405</v>
      </c>
      <c r="AX22">
        <f t="shared" si="30"/>
        <v>9.9228755192939122</v>
      </c>
      <c r="AY22">
        <f t="shared" si="30"/>
        <v>9.3720120902244979</v>
      </c>
      <c r="AZ22">
        <f t="shared" si="30"/>
        <v>8.7638604734262024</v>
      </c>
      <c r="BA22">
        <f t="shared" si="30"/>
        <v>8.1063335951604749</v>
      </c>
      <c r="BB22">
        <f t="shared" si="30"/>
        <v>7.4112756160636071</v>
      </c>
      <c r="BC22">
        <f t="shared" si="30"/>
        <v>6.6938415385096119</v>
      </c>
      <c r="BD22">
        <f t="shared" si="30"/>
        <v>5.9712923991749047</v>
      </c>
      <c r="BE22">
        <f t="shared" si="31"/>
        <v>12.972972972972974</v>
      </c>
      <c r="BF22">
        <f t="shared" si="31"/>
        <v>12.336770530306541</v>
      </c>
      <c r="BG22">
        <f t="shared" si="31"/>
        <v>12.187351754593738</v>
      </c>
      <c r="BH22">
        <f t="shared" si="31"/>
        <v>12.00559218454309</v>
      </c>
      <c r="BI22">
        <f t="shared" si="31"/>
        <v>11.785877106295818</v>
      </c>
      <c r="BJ22">
        <f t="shared" si="31"/>
        <v>11.522289449694545</v>
      </c>
      <c r="BK22">
        <f t="shared" si="31"/>
        <v>11.20893383600284</v>
      </c>
      <c r="BL22">
        <f t="shared" si="31"/>
        <v>10.840419161273189</v>
      </c>
      <c r="BM22">
        <f t="shared" si="31"/>
        <v>10.412505891609422</v>
      </c>
      <c r="BN22">
        <f t="shared" si="31"/>
        <v>9.9228874605132678</v>
      </c>
      <c r="BO22">
        <f t="shared" si="31"/>
        <v>9.3720216796489169</v>
      </c>
      <c r="BP22">
        <f t="shared" si="31"/>
        <v>8.7638676970578118</v>
      </c>
      <c r="BQ22">
        <f t="shared" si="31"/>
        <v>8.1063385331684348</v>
      </c>
      <c r="BR22">
        <f t="shared" si="31"/>
        <v>7.4112784455318552</v>
      </c>
      <c r="BS22">
        <f t="shared" si="31"/>
        <v>6.6938425230637204</v>
      </c>
      <c r="BT22">
        <f t="shared" si="31"/>
        <v>5.9712918660287091</v>
      </c>
    </row>
    <row r="23" spans="1:107">
      <c r="B23">
        <f t="shared" si="28"/>
        <v>1</v>
      </c>
      <c r="C23">
        <f t="shared" si="28"/>
        <v>1</v>
      </c>
      <c r="D23">
        <f t="shared" si="28"/>
        <v>1</v>
      </c>
      <c r="E23">
        <f t="shared" si="28"/>
        <v>1</v>
      </c>
      <c r="F23">
        <f t="shared" si="28"/>
        <v>1</v>
      </c>
      <c r="G23">
        <f t="shared" si="28"/>
        <v>1</v>
      </c>
      <c r="H23">
        <f t="shared" si="28"/>
        <v>1</v>
      </c>
      <c r="I23">
        <f t="shared" si="28"/>
        <v>1</v>
      </c>
      <c r="J23">
        <f t="shared" si="28"/>
        <v>1</v>
      </c>
      <c r="K23">
        <f t="shared" si="28"/>
        <v>1</v>
      </c>
      <c r="L23">
        <f t="shared" si="28"/>
        <v>1</v>
      </c>
      <c r="M23">
        <f t="shared" si="28"/>
        <v>1</v>
      </c>
      <c r="N23">
        <f t="shared" si="28"/>
        <v>1</v>
      </c>
      <c r="O23">
        <f t="shared" si="28"/>
        <v>1</v>
      </c>
      <c r="P23">
        <f t="shared" si="28"/>
        <v>1</v>
      </c>
      <c r="Q23">
        <f t="shared" si="28"/>
        <v>1</v>
      </c>
      <c r="R23">
        <f t="shared" si="28"/>
        <v>1</v>
      </c>
      <c r="W23">
        <f t="shared" si="32"/>
        <v>12.972972972972974</v>
      </c>
      <c r="X23">
        <f>IFERROR(W23, NA())</f>
        <v>12.972972972972974</v>
      </c>
      <c r="Y23">
        <f t="shared" si="36"/>
        <v>12.972944417192922</v>
      </c>
      <c r="AA23">
        <f t="shared" si="33"/>
        <v>-2.8555780051675583E-5</v>
      </c>
      <c r="AB23">
        <f t="shared" si="37"/>
        <v>-2.8555780051675583E-5</v>
      </c>
      <c r="AC23">
        <v>5</v>
      </c>
      <c r="AM23">
        <f t="shared" si="29"/>
        <v>0.51200000000000012</v>
      </c>
      <c r="AN23">
        <f t="shared" si="34"/>
        <v>0.51200000000000012</v>
      </c>
      <c r="AO23">
        <f t="shared" si="35"/>
        <v>12.548999121797273</v>
      </c>
      <c r="AP23">
        <f t="shared" si="30"/>
        <v>11.828188981374018</v>
      </c>
      <c r="AQ23">
        <f t="shared" si="30"/>
        <v>11.66074174488544</v>
      </c>
      <c r="AR23">
        <f t="shared" si="30"/>
        <v>11.457983769742789</v>
      </c>
      <c r="AS23">
        <f t="shared" si="30"/>
        <v>11.214241041358385</v>
      </c>
      <c r="AT23">
        <f t="shared" si="30"/>
        <v>10.923767925419469</v>
      </c>
      <c r="AU23">
        <f t="shared" si="30"/>
        <v>10.581173795407899</v>
      </c>
      <c r="AV23">
        <f t="shared" si="30"/>
        <v>10.182010140337843</v>
      </c>
      <c r="AW23">
        <f t="shared" si="30"/>
        <v>9.7234991635276895</v>
      </c>
      <c r="AX23">
        <f t="shared" si="30"/>
        <v>9.2053367516266409</v>
      </c>
      <c r="AY23">
        <f t="shared" si="30"/>
        <v>8.6304444426717861</v>
      </c>
      <c r="AZ23">
        <f t="shared" si="30"/>
        <v>8.0054948177580414</v>
      </c>
      <c r="BA23">
        <f t="shared" si="30"/>
        <v>7.3410203590089402</v>
      </c>
      <c r="BB23">
        <f t="shared" si="30"/>
        <v>6.6509637709316998</v>
      </c>
      <c r="BC23">
        <f t="shared" si="30"/>
        <v>5.9516448210738462</v>
      </c>
      <c r="BD23">
        <f t="shared" si="30"/>
        <v>5.2602767469603755</v>
      </c>
      <c r="BE23">
        <f t="shared" si="31"/>
        <v>12.549019607843137</v>
      </c>
      <c r="BF23">
        <f t="shared" si="31"/>
        <v>11.828205764190246</v>
      </c>
      <c r="BG23">
        <f t="shared" si="31"/>
        <v>11.660757711501745</v>
      </c>
      <c r="BH23">
        <f t="shared" si="31"/>
        <v>11.457998770285137</v>
      </c>
      <c r="BI23">
        <f t="shared" si="31"/>
        <v>11.214254912798777</v>
      </c>
      <c r="BJ23">
        <f t="shared" si="31"/>
        <v>10.923780497270378</v>
      </c>
      <c r="BK23">
        <f t="shared" si="31"/>
        <v>10.581184898748486</v>
      </c>
      <c r="BL23">
        <f t="shared" si="31"/>
        <v>10.182019620425985</v>
      </c>
      <c r="BM23">
        <f t="shared" si="31"/>
        <v>9.7235068955545625</v>
      </c>
      <c r="BN23">
        <f t="shared" si="31"/>
        <v>9.2053426581408822</v>
      </c>
      <c r="BO23">
        <f t="shared" si="31"/>
        <v>8.6304485100249835</v>
      </c>
      <c r="BP23">
        <f t="shared" si="31"/>
        <v>8.0054971080141684</v>
      </c>
      <c r="BQ23">
        <f t="shared" si="31"/>
        <v>7.3410210136726519</v>
      </c>
      <c r="BR23">
        <f t="shared" si="31"/>
        <v>6.6509630040182905</v>
      </c>
      <c r="BS23">
        <f t="shared" si="31"/>
        <v>5.9516429014259149</v>
      </c>
      <c r="BT23">
        <f t="shared" si="31"/>
        <v>5.2602739726027412</v>
      </c>
    </row>
    <row r="24" spans="1:107">
      <c r="B24">
        <f t="shared" si="28"/>
        <v>1</v>
      </c>
      <c r="C24">
        <f t="shared" si="28"/>
        <v>1</v>
      </c>
      <c r="D24">
        <f t="shared" si="28"/>
        <v>1</v>
      </c>
      <c r="E24">
        <f t="shared" si="28"/>
        <v>1</v>
      </c>
      <c r="F24">
        <f t="shared" si="28"/>
        <v>1</v>
      </c>
      <c r="G24">
        <f t="shared" si="28"/>
        <v>1</v>
      </c>
      <c r="H24">
        <f t="shared" si="28"/>
        <v>1</v>
      </c>
      <c r="I24">
        <f t="shared" si="28"/>
        <v>1</v>
      </c>
      <c r="J24">
        <f t="shared" si="28"/>
        <v>1</v>
      </c>
      <c r="K24">
        <f t="shared" si="28"/>
        <v>1</v>
      </c>
      <c r="L24">
        <f t="shared" si="28"/>
        <v>1</v>
      </c>
      <c r="M24">
        <f t="shared" si="28"/>
        <v>1</v>
      </c>
      <c r="N24">
        <f t="shared" si="28"/>
        <v>1</v>
      </c>
      <c r="O24">
        <f t="shared" si="28"/>
        <v>1</v>
      </c>
      <c r="P24">
        <f t="shared" si="28"/>
        <v>1</v>
      </c>
      <c r="Q24">
        <f t="shared" si="28"/>
        <v>1</v>
      </c>
      <c r="R24">
        <f t="shared" si="28"/>
        <v>1</v>
      </c>
      <c r="W24">
        <f t="shared" si="32"/>
        <v>12.549019607843137</v>
      </c>
      <c r="X24">
        <f>IFERROR(W24, NA())</f>
        <v>12.549019607843137</v>
      </c>
      <c r="Y24">
        <f t="shared" si="36"/>
        <v>12.548999121797273</v>
      </c>
      <c r="AA24">
        <f t="shared" si="33"/>
        <v>-2.0486045864132052E-5</v>
      </c>
      <c r="AB24">
        <f t="shared" si="37"/>
        <v>-2.0486045864132052E-5</v>
      </c>
      <c r="AC24">
        <v>5</v>
      </c>
      <c r="AM24">
        <f t="shared" si="29"/>
        <v>0.40960000000000013</v>
      </c>
      <c r="AN24">
        <f t="shared" si="34"/>
        <v>0.40960000000000013</v>
      </c>
      <c r="AO24">
        <f t="shared" si="35"/>
        <v>12.056503196738984</v>
      </c>
      <c r="AP24">
        <f t="shared" si="30"/>
        <v>11.248565289786249</v>
      </c>
      <c r="AQ24">
        <f t="shared" si="30"/>
        <v>11.063221417472487</v>
      </c>
      <c r="AR24">
        <f t="shared" si="30"/>
        <v>10.839957424137902</v>
      </c>
      <c r="AS24">
        <f t="shared" si="30"/>
        <v>10.573237724273952</v>
      </c>
      <c r="AT24">
        <f t="shared" si="30"/>
        <v>10.257744943092645</v>
      </c>
      <c r="AU24">
        <f t="shared" si="30"/>
        <v>9.8889036071630674</v>
      </c>
      <c r="AV24">
        <f t="shared" si="30"/>
        <v>9.4635484403200412</v>
      </c>
      <c r="AW24">
        <f t="shared" si="30"/>
        <v>8.9806863491139417</v>
      </c>
      <c r="AX24">
        <f t="shared" si="30"/>
        <v>8.4422465590987112</v>
      </c>
      <c r="AY24">
        <f t="shared" si="30"/>
        <v>7.8536607743122344</v>
      </c>
      <c r="AZ24">
        <f t="shared" si="30"/>
        <v>7.2240895478987071</v>
      </c>
      <c r="BA24">
        <f t="shared" si="30"/>
        <v>6.5661395995723471</v>
      </c>
      <c r="BB24">
        <f t="shared" si="30"/>
        <v>5.8950129105043532</v>
      </c>
      <c r="BC24">
        <f t="shared" si="30"/>
        <v>5.2271744782744198</v>
      </c>
      <c r="BD24">
        <f t="shared" si="30"/>
        <v>4.5787706757589124</v>
      </c>
      <c r="BE24">
        <f t="shared" si="31"/>
        <v>12.05651491365777</v>
      </c>
      <c r="BF24">
        <f t="shared" si="31"/>
        <v>11.248573889001689</v>
      </c>
      <c r="BG24">
        <f t="shared" si="31"/>
        <v>11.063229348725608</v>
      </c>
      <c r="BH24">
        <f t="shared" si="31"/>
        <v>10.839964574182137</v>
      </c>
      <c r="BI24">
        <f t="shared" si="31"/>
        <v>10.573243974598155</v>
      </c>
      <c r="BJ24">
        <f t="shared" si="31"/>
        <v>10.257750176315156</v>
      </c>
      <c r="BK24">
        <f t="shared" si="31"/>
        <v>9.8889077160788315</v>
      </c>
      <c r="BL24">
        <f t="shared" si="31"/>
        <v>9.4635513393652708</v>
      </c>
      <c r="BM24">
        <f t="shared" si="31"/>
        <v>8.9806879872720522</v>
      </c>
      <c r="BN24">
        <f t="shared" si="31"/>
        <v>8.4422469323783424</v>
      </c>
      <c r="BO24">
        <f t="shared" si="31"/>
        <v>7.8536599351655196</v>
      </c>
      <c r="BP24">
        <f t="shared" si="31"/>
        <v>7.2240876087332273</v>
      </c>
      <c r="BQ24">
        <f t="shared" si="31"/>
        <v>6.5661367282224452</v>
      </c>
      <c r="BR24">
        <f t="shared" si="31"/>
        <v>5.8950093172322759</v>
      </c>
      <c r="BS24">
        <f t="shared" si="31"/>
        <v>5.2271703961215064</v>
      </c>
      <c r="BT24">
        <f t="shared" si="31"/>
        <v>4.5787663379958738</v>
      </c>
    </row>
    <row r="25" spans="1:107">
      <c r="B25">
        <f t="shared" si="28"/>
        <v>1</v>
      </c>
      <c r="C25">
        <f t="shared" si="28"/>
        <v>1</v>
      </c>
      <c r="D25">
        <f t="shared" si="28"/>
        <v>1</v>
      </c>
      <c r="E25">
        <f t="shared" si="28"/>
        <v>1</v>
      </c>
      <c r="F25">
        <f t="shared" si="28"/>
        <v>1</v>
      </c>
      <c r="G25">
        <f t="shared" si="28"/>
        <v>1</v>
      </c>
      <c r="H25">
        <f t="shared" si="28"/>
        <v>1</v>
      </c>
      <c r="I25">
        <f t="shared" si="28"/>
        <v>1</v>
      </c>
      <c r="J25">
        <f t="shared" si="28"/>
        <v>1</v>
      </c>
      <c r="K25">
        <f t="shared" si="28"/>
        <v>1</v>
      </c>
      <c r="L25">
        <f t="shared" si="28"/>
        <v>1</v>
      </c>
      <c r="M25">
        <f t="shared" si="28"/>
        <v>1</v>
      </c>
      <c r="N25">
        <f t="shared" si="28"/>
        <v>1</v>
      </c>
      <c r="O25">
        <f t="shared" si="28"/>
        <v>1</v>
      </c>
      <c r="P25">
        <f t="shared" si="28"/>
        <v>1</v>
      </c>
      <c r="Q25">
        <f t="shared" si="28"/>
        <v>1</v>
      </c>
      <c r="R25">
        <f t="shared" si="28"/>
        <v>1</v>
      </c>
      <c r="W25">
        <f t="shared" si="32"/>
        <v>12.05651491365777</v>
      </c>
      <c r="X25">
        <f t="shared" ref="X25:X88" si="38">IFERROR(W25, NA())</f>
        <v>12.05651491365777</v>
      </c>
      <c r="Y25">
        <f t="shared" si="36"/>
        <v>12.056503196738984</v>
      </c>
      <c r="AA25">
        <f t="shared" si="33"/>
        <v>-1.1716918786319752E-5</v>
      </c>
      <c r="AB25">
        <f t="shared" si="37"/>
        <v>-1.1716918786319752E-5</v>
      </c>
      <c r="AC25">
        <v>5</v>
      </c>
      <c r="AM25">
        <f t="shared" si="29"/>
        <v>0.32768000000000014</v>
      </c>
      <c r="AN25">
        <f t="shared" si="34"/>
        <v>0.32768000000000014</v>
      </c>
      <c r="AO25">
        <f t="shared" si="35"/>
        <v>11.492702348973962</v>
      </c>
      <c r="AP25">
        <f t="shared" si="30"/>
        <v>10.599310022038621</v>
      </c>
      <c r="AQ25">
        <f t="shared" si="30"/>
        <v>10.397250840480325</v>
      </c>
      <c r="AR25">
        <f t="shared" si="30"/>
        <v>10.155258298507892</v>
      </c>
      <c r="AS25">
        <f t="shared" si="30"/>
        <v>9.8681606188675968</v>
      </c>
      <c r="AT25">
        <f t="shared" si="30"/>
        <v>9.5313369933353016</v>
      </c>
      <c r="AU25">
        <f t="shared" si="30"/>
        <v>9.141318508496024</v>
      </c>
      <c r="AV25">
        <f t="shared" si="30"/>
        <v>8.6964970469287604</v>
      </c>
      <c r="AW25">
        <f t="shared" si="30"/>
        <v>8.1978569045607816</v>
      </c>
      <c r="AX25">
        <f t="shared" si="30"/>
        <v>7.6495911489649977</v>
      </c>
      <c r="AY25">
        <f t="shared" si="30"/>
        <v>7.0594302247013143</v>
      </c>
      <c r="AZ25">
        <f t="shared" si="30"/>
        <v>6.4385206815744684</v>
      </c>
      <c r="BA25">
        <f t="shared" si="30"/>
        <v>5.800765485231187</v>
      </c>
      <c r="BB25">
        <f t="shared" si="30"/>
        <v>5.1616668446482903</v>
      </c>
      <c r="BC25">
        <f t="shared" si="30"/>
        <v>4.5368572204885407</v>
      </c>
      <c r="BD25">
        <f t="shared" si="30"/>
        <v>3.940604226994842</v>
      </c>
      <c r="BE25">
        <f t="shared" si="31"/>
        <v>11.49270482603816</v>
      </c>
      <c r="BF25">
        <f t="shared" si="31"/>
        <v>10.599310355349697</v>
      </c>
      <c r="BG25">
        <f t="shared" si="31"/>
        <v>10.397250734546587</v>
      </c>
      <c r="BH25">
        <f t="shared" si="31"/>
        <v>10.155257688662546</v>
      </c>
      <c r="BI25">
        <f t="shared" si="31"/>
        <v>9.8681594424860446</v>
      </c>
      <c r="BJ25">
        <f t="shared" si="31"/>
        <v>9.5313351955948722</v>
      </c>
      <c r="BK25">
        <f t="shared" si="31"/>
        <v>9.1413160496776271</v>
      </c>
      <c r="BL25">
        <f t="shared" si="31"/>
        <v>8.6964939106610863</v>
      </c>
      <c r="BM25">
        <f t="shared" si="31"/>
        <v>8.1978531058174369</v>
      </c>
      <c r="BN25">
        <f t="shared" si="31"/>
        <v>7.6495867400866979</v>
      </c>
      <c r="BO25">
        <f t="shared" si="31"/>
        <v>7.0594252975037257</v>
      </c>
      <c r="BP25">
        <f t="shared" si="31"/>
        <v>6.4385153639975714</v>
      </c>
      <c r="BQ25">
        <f t="shared" si="31"/>
        <v>5.800759932087419</v>
      </c>
      <c r="BR25">
        <f t="shared" si="31"/>
        <v>5.1616612235887516</v>
      </c>
      <c r="BS25">
        <f t="shared" si="31"/>
        <v>4.5368516957528371</v>
      </c>
      <c r="BT25">
        <f t="shared" si="31"/>
        <v>3.9405989442005049</v>
      </c>
    </row>
    <row r="26" spans="1:107">
      <c r="B26">
        <f t="shared" si="28"/>
        <v>1</v>
      </c>
      <c r="C26">
        <f t="shared" si="28"/>
        <v>1</v>
      </c>
      <c r="D26">
        <f t="shared" si="28"/>
        <v>1</v>
      </c>
      <c r="E26">
        <f t="shared" si="28"/>
        <v>1</v>
      </c>
      <c r="F26">
        <f t="shared" si="28"/>
        <v>1</v>
      </c>
      <c r="G26">
        <f t="shared" si="28"/>
        <v>1</v>
      </c>
      <c r="H26">
        <f t="shared" si="28"/>
        <v>1</v>
      </c>
      <c r="I26">
        <f t="shared" si="28"/>
        <v>1</v>
      </c>
      <c r="J26">
        <f t="shared" si="28"/>
        <v>1</v>
      </c>
      <c r="K26">
        <f t="shared" si="28"/>
        <v>1</v>
      </c>
      <c r="L26">
        <f t="shared" si="28"/>
        <v>1</v>
      </c>
      <c r="M26">
        <f t="shared" si="28"/>
        <v>1</v>
      </c>
      <c r="N26">
        <f t="shared" si="28"/>
        <v>1</v>
      </c>
      <c r="O26">
        <f t="shared" si="28"/>
        <v>1</v>
      </c>
      <c r="P26">
        <f t="shared" si="28"/>
        <v>1</v>
      </c>
      <c r="Q26">
        <f t="shared" si="28"/>
        <v>1</v>
      </c>
      <c r="R26">
        <f t="shared" si="28"/>
        <v>1</v>
      </c>
      <c r="W26">
        <f t="shared" si="32"/>
        <v>11.49270482603816</v>
      </c>
      <c r="X26">
        <f t="shared" si="38"/>
        <v>11.49270482603816</v>
      </c>
      <c r="Y26">
        <f t="shared" si="36"/>
        <v>11.492702348973962</v>
      </c>
      <c r="AA26">
        <f t="shared" si="33"/>
        <v>-2.4770641982030384E-6</v>
      </c>
      <c r="AB26">
        <f t="shared" si="37"/>
        <v>-2.4770641982030384E-6</v>
      </c>
      <c r="AC26">
        <v>5</v>
      </c>
      <c r="AM26">
        <f t="shared" si="29"/>
        <v>0.2621440000000001</v>
      </c>
      <c r="AN26">
        <f t="shared" si="34"/>
        <v>0.2621440000000001</v>
      </c>
      <c r="AO26">
        <f t="shared" si="35"/>
        <v>10.858008141291558</v>
      </c>
      <c r="AP26">
        <f t="shared" si="30"/>
        <v>9.8860449732608373</v>
      </c>
      <c r="AQ26">
        <f t="shared" si="30"/>
        <v>9.6696484208145215</v>
      </c>
      <c r="AR26">
        <f t="shared" si="30"/>
        <v>9.4121199656429688</v>
      </c>
      <c r="AS26">
        <f t="shared" si="30"/>
        <v>9.1088779093831658</v>
      </c>
      <c r="AT26">
        <f t="shared" si="30"/>
        <v>8.7562394923148883</v>
      </c>
      <c r="AU26">
        <f t="shared" si="30"/>
        <v>8.3520652490680352</v>
      </c>
      <c r="AV26">
        <f t="shared" si="30"/>
        <v>7.8964553024411348</v>
      </c>
      <c r="AW26">
        <f t="shared" si="30"/>
        <v>7.3923819609620063</v>
      </c>
      <c r="AX26">
        <f t="shared" si="30"/>
        <v>6.8461023993758676</v>
      </c>
      <c r="AY26">
        <f t="shared" si="30"/>
        <v>6.2671892967572536</v>
      </c>
      <c r="AZ26">
        <f t="shared" si="30"/>
        <v>5.6680676311077827</v>
      </c>
      <c r="BA26">
        <f t="shared" si="30"/>
        <v>5.0630544662253145</v>
      </c>
      <c r="BB26">
        <f t="shared" si="30"/>
        <v>4.4670365433947339</v>
      </c>
      <c r="BC26">
        <f t="shared" si="30"/>
        <v>3.8940340889026803</v>
      </c>
      <c r="BD26">
        <f t="shared" si="30"/>
        <v>3.3559368432215186</v>
      </c>
      <c r="BE26">
        <f t="shared" si="31"/>
        <v>10.858001237076964</v>
      </c>
      <c r="BF26">
        <f t="shared" si="31"/>
        <v>9.886037322978007</v>
      </c>
      <c r="BG26">
        <f t="shared" si="31"/>
        <v>9.6696406409349063</v>
      </c>
      <c r="BH26">
        <f t="shared" si="31"/>
        <v>9.4121120488597505</v>
      </c>
      <c r="BI26">
        <f t="shared" si="31"/>
        <v>9.1088698555354597</v>
      </c>
      <c r="BJ26">
        <f t="shared" si="31"/>
        <v>8.7562313119101525</v>
      </c>
      <c r="BK26">
        <f t="shared" si="31"/>
        <v>8.3520569670350575</v>
      </c>
      <c r="BL26">
        <f t="shared" si="31"/>
        <v>7.8964469614572561</v>
      </c>
      <c r="BM26">
        <f t="shared" si="31"/>
        <v>7.3923736234313449</v>
      </c>
      <c r="BN26">
        <f t="shared" si="31"/>
        <v>6.8460941470440178</v>
      </c>
      <c r="BO26">
        <f t="shared" si="31"/>
        <v>6.2671812271869252</v>
      </c>
      <c r="BP26">
        <f t="shared" si="31"/>
        <v>5.6680598508742763</v>
      </c>
      <c r="BQ26">
        <f t="shared" si="31"/>
        <v>5.0630470815963244</v>
      </c>
      <c r="BR26">
        <f t="shared" si="31"/>
        <v>4.4670296501106419</v>
      </c>
      <c r="BS26">
        <f t="shared" si="31"/>
        <v>3.8940277630840603</v>
      </c>
      <c r="BT26">
        <f t="shared" si="31"/>
        <v>3.3559311351771521</v>
      </c>
    </row>
    <row r="27" spans="1:107">
      <c r="B27">
        <f t="shared" si="28"/>
        <v>1</v>
      </c>
      <c r="C27">
        <f t="shared" si="28"/>
        <v>1</v>
      </c>
      <c r="D27">
        <f t="shared" si="28"/>
        <v>1</v>
      </c>
      <c r="E27">
        <f t="shared" si="28"/>
        <v>1</v>
      </c>
      <c r="F27">
        <f t="shared" si="28"/>
        <v>1</v>
      </c>
      <c r="G27">
        <f t="shared" si="28"/>
        <v>1</v>
      </c>
      <c r="H27">
        <f t="shared" si="28"/>
        <v>1</v>
      </c>
      <c r="I27">
        <f t="shared" si="28"/>
        <v>1</v>
      </c>
      <c r="J27">
        <f t="shared" si="28"/>
        <v>1</v>
      </c>
      <c r="K27">
        <f t="shared" si="28"/>
        <v>1</v>
      </c>
      <c r="L27">
        <f t="shared" si="28"/>
        <v>1</v>
      </c>
      <c r="M27">
        <f t="shared" si="28"/>
        <v>1</v>
      </c>
      <c r="N27">
        <f t="shared" si="28"/>
        <v>1</v>
      </c>
      <c r="O27">
        <f t="shared" si="28"/>
        <v>1</v>
      </c>
      <c r="P27">
        <f t="shared" si="28"/>
        <v>1</v>
      </c>
      <c r="Q27">
        <f t="shared" si="28"/>
        <v>1</v>
      </c>
      <c r="R27">
        <f t="shared" si="28"/>
        <v>1</v>
      </c>
      <c r="W27">
        <f t="shared" si="32"/>
        <v>10.858001237076964</v>
      </c>
      <c r="X27">
        <f t="shared" si="38"/>
        <v>10.858001237076964</v>
      </c>
      <c r="Y27">
        <f t="shared" si="36"/>
        <v>10.858008141291558</v>
      </c>
      <c r="AA27">
        <f t="shared" si="33"/>
        <v>6.9042145938169597E-6</v>
      </c>
      <c r="AB27">
        <f t="shared" si="37"/>
        <v>6.9042145938169597E-6</v>
      </c>
      <c r="AC27">
        <v>5</v>
      </c>
      <c r="AM27">
        <f t="shared" si="29"/>
        <v>0.2097152000000001</v>
      </c>
      <c r="AN27">
        <f t="shared" si="34"/>
        <v>0.2097152000000001</v>
      </c>
      <c r="AO27">
        <f t="shared" si="35"/>
        <v>10.156856876755477</v>
      </c>
      <c r="AP27">
        <f t="shared" si="30"/>
        <v>9.1189841176534934</v>
      </c>
      <c r="AQ27">
        <f t="shared" si="30"/>
        <v>8.8918323835739201</v>
      </c>
      <c r="AR27">
        <f t="shared" si="30"/>
        <v>8.6233261200964009</v>
      </c>
      <c r="AS27">
        <f t="shared" si="30"/>
        <v>8.309667788443603</v>
      </c>
      <c r="AT27">
        <f t="shared" si="30"/>
        <v>7.948286594293025</v>
      </c>
      <c r="AU27">
        <f t="shared" si="30"/>
        <v>7.538482913404807</v>
      </c>
      <c r="AV27">
        <f t="shared" si="30"/>
        <v>7.082055544446324</v>
      </c>
      <c r="AW27">
        <f t="shared" si="30"/>
        <v>6.5837762941222975</v>
      </c>
      <c r="AX27">
        <f t="shared" si="30"/>
        <v>6.0515569995111846</v>
      </c>
      <c r="AY27">
        <f t="shared" si="30"/>
        <v>5.4961816030186323</v>
      </c>
      <c r="AZ27">
        <f t="shared" si="30"/>
        <v>4.9305602560356556</v>
      </c>
      <c r="BA27">
        <f t="shared" si="30"/>
        <v>4.3685869181103181</v>
      </c>
      <c r="BB27">
        <f t="shared" si="30"/>
        <v>3.8238022482573601</v>
      </c>
      <c r="BC27">
        <f t="shared" si="30"/>
        <v>3.3081272077647292</v>
      </c>
      <c r="BD27">
        <f t="shared" si="30"/>
        <v>2.8309093724496801</v>
      </c>
      <c r="BE27">
        <f t="shared" si="31"/>
        <v>10.156840865414422</v>
      </c>
      <c r="BF27">
        <f t="shared" si="31"/>
        <v>9.1189691636585888</v>
      </c>
      <c r="BG27">
        <f t="shared" si="31"/>
        <v>8.8918176785649443</v>
      </c>
      <c r="BH27">
        <f t="shared" si="31"/>
        <v>8.6233117175415082</v>
      </c>
      <c r="BI27">
        <f t="shared" si="31"/>
        <v>8.3096537503699466</v>
      </c>
      <c r="BJ27">
        <f t="shared" si="31"/>
        <v>7.9482729910739627</v>
      </c>
      <c r="BK27">
        <f t="shared" si="31"/>
        <v>7.5384698226338784</v>
      </c>
      <c r="BL27">
        <f t="shared" si="31"/>
        <v>7.0820430486029329</v>
      </c>
      <c r="BM27">
        <f t="shared" si="31"/>
        <v>6.583764476848688</v>
      </c>
      <c r="BN27">
        <f t="shared" si="31"/>
        <v>6.0515459405667018</v>
      </c>
      <c r="BO27">
        <f t="shared" si="31"/>
        <v>5.4961713723343371</v>
      </c>
      <c r="BP27">
        <f t="shared" si="31"/>
        <v>4.9305509076658902</v>
      </c>
      <c r="BQ27">
        <f t="shared" si="31"/>
        <v>4.3685784851152292</v>
      </c>
      <c r="BR27">
        <f t="shared" si="31"/>
        <v>3.8237947395103271</v>
      </c>
      <c r="BS27">
        <f t="shared" si="31"/>
        <v>3.3081206073212761</v>
      </c>
      <c r="BT27">
        <f t="shared" si="31"/>
        <v>2.8309036415471769</v>
      </c>
    </row>
    <row r="28" spans="1:107">
      <c r="B28">
        <f t="shared" si="28"/>
        <v>1</v>
      </c>
      <c r="C28">
        <f t="shared" si="28"/>
        <v>1</v>
      </c>
      <c r="D28">
        <f t="shared" si="28"/>
        <v>1</v>
      </c>
      <c r="E28">
        <f t="shared" si="28"/>
        <v>1</v>
      </c>
      <c r="F28">
        <f t="shared" si="28"/>
        <v>1</v>
      </c>
      <c r="G28">
        <f t="shared" si="28"/>
        <v>1</v>
      </c>
      <c r="H28">
        <f t="shared" si="28"/>
        <v>1</v>
      </c>
      <c r="I28">
        <f t="shared" si="28"/>
        <v>1</v>
      </c>
      <c r="J28">
        <f t="shared" si="28"/>
        <v>1</v>
      </c>
      <c r="K28">
        <f t="shared" si="28"/>
        <v>1</v>
      </c>
      <c r="L28">
        <f t="shared" si="28"/>
        <v>1</v>
      </c>
      <c r="M28">
        <f t="shared" si="28"/>
        <v>1</v>
      </c>
      <c r="N28">
        <f t="shared" si="28"/>
        <v>1</v>
      </c>
      <c r="O28">
        <f t="shared" si="28"/>
        <v>1</v>
      </c>
      <c r="P28">
        <f t="shared" si="28"/>
        <v>1</v>
      </c>
      <c r="Q28">
        <f t="shared" si="28"/>
        <v>1</v>
      </c>
      <c r="R28">
        <f t="shared" si="28"/>
        <v>1</v>
      </c>
      <c r="W28">
        <f t="shared" si="32"/>
        <v>10.156840865414422</v>
      </c>
      <c r="X28">
        <f t="shared" si="38"/>
        <v>10.156840865414422</v>
      </c>
      <c r="Y28">
        <f t="shared" si="36"/>
        <v>10.156856876755477</v>
      </c>
      <c r="AA28">
        <f t="shared" si="33"/>
        <v>1.6011341054777972E-5</v>
      </c>
      <c r="AB28">
        <f t="shared" si="37"/>
        <v>1.6011341054777972E-5</v>
      </c>
      <c r="AC28">
        <v>5</v>
      </c>
      <c r="AM28">
        <f t="shared" si="29"/>
        <v>0.16777216000000009</v>
      </c>
      <c r="AN28">
        <f t="shared" si="34"/>
        <v>0.16777216000000009</v>
      </c>
      <c r="AO28">
        <f t="shared" si="35"/>
        <v>9.3982471071447691</v>
      </c>
      <c r="AP28">
        <f t="shared" si="30"/>
        <v>8.312748647912672</v>
      </c>
      <c r="AQ28">
        <f t="shared" si="30"/>
        <v>8.0794542102200619</v>
      </c>
      <c r="AR28">
        <f t="shared" si="30"/>
        <v>7.8056264269496269</v>
      </c>
      <c r="AS28">
        <f t="shared" si="30"/>
        <v>7.4883823582169011</v>
      </c>
      <c r="AT28">
        <f t="shared" si="30"/>
        <v>7.1263376869576787</v>
      </c>
      <c r="AU28">
        <f t="shared" si="30"/>
        <v>6.7202061126625621</v>
      </c>
      <c r="AV28">
        <f t="shared" si="30"/>
        <v>6.2733094795515578</v>
      </c>
      <c r="AW28">
        <f t="shared" si="30"/>
        <v>5.791858120384993</v>
      </c>
      <c r="AX28">
        <f t="shared" si="30"/>
        <v>5.2848676110950414</v>
      </c>
      <c r="AY28">
        <f t="shared" si="30"/>
        <v>4.7636362703534676</v>
      </c>
      <c r="AZ28">
        <f t="shared" si="30"/>
        <v>4.2408123195441805</v>
      </c>
      <c r="BA28">
        <f t="shared" si="30"/>
        <v>3.7291983672354108</v>
      </c>
      <c r="BB28">
        <f t="shared" si="30"/>
        <v>3.240524955433</v>
      </c>
      <c r="BC28">
        <f t="shared" si="30"/>
        <v>2.7844351677111585</v>
      </c>
      <c r="BD28">
        <f t="shared" si="30"/>
        <v>2.367853772914891</v>
      </c>
      <c r="BE28">
        <f t="shared" si="31"/>
        <v>9.3982227278593875</v>
      </c>
      <c r="BF28">
        <f t="shared" si="31"/>
        <v>8.3127274493154513</v>
      </c>
      <c r="BG28">
        <f t="shared" si="31"/>
        <v>8.0794336827727378</v>
      </c>
      <c r="BH28">
        <f t="shared" si="31"/>
        <v>7.8056066816448073</v>
      </c>
      <c r="BI28">
        <f t="shared" si="31"/>
        <v>7.4883635114834046</v>
      </c>
      <c r="BJ28">
        <f t="shared" si="31"/>
        <v>7.1263198557453595</v>
      </c>
      <c r="BK28">
        <f t="shared" si="31"/>
        <v>6.7201894080180384</v>
      </c>
      <c r="BL28">
        <f t="shared" si="31"/>
        <v>6.2732939991379313</v>
      </c>
      <c r="BM28">
        <f t="shared" si="31"/>
        <v>5.7918439407883566</v>
      </c>
      <c r="BN28">
        <f t="shared" si="31"/>
        <v>5.2848547810547517</v>
      </c>
      <c r="BO28">
        <f t="shared" si="31"/>
        <v>4.7636248061055166</v>
      </c>
      <c r="BP28">
        <f t="shared" si="31"/>
        <v>4.2408022031891308</v>
      </c>
      <c r="BQ28">
        <f t="shared" si="31"/>
        <v>3.7291895484723927</v>
      </c>
      <c r="BR28">
        <f t="shared" si="31"/>
        <v>3.2405173563126128</v>
      </c>
      <c r="BS28">
        <f t="shared" si="31"/>
        <v>2.7844286894864334</v>
      </c>
      <c r="BT28">
        <f t="shared" si="31"/>
        <v>2.3678483037889322</v>
      </c>
    </row>
    <row r="29" spans="1:107">
      <c r="B29">
        <f t="shared" si="28"/>
        <v>1</v>
      </c>
      <c r="C29">
        <f t="shared" si="28"/>
        <v>1</v>
      </c>
      <c r="D29">
        <f t="shared" si="28"/>
        <v>1</v>
      </c>
      <c r="E29">
        <f t="shared" si="28"/>
        <v>1</v>
      </c>
      <c r="F29">
        <f t="shared" si="28"/>
        <v>1</v>
      </c>
      <c r="G29">
        <f t="shared" si="28"/>
        <v>1</v>
      </c>
      <c r="H29">
        <f t="shared" si="28"/>
        <v>1</v>
      </c>
      <c r="I29">
        <f t="shared" si="28"/>
        <v>1</v>
      </c>
      <c r="J29">
        <f t="shared" si="28"/>
        <v>1</v>
      </c>
      <c r="K29">
        <f t="shared" si="28"/>
        <v>1</v>
      </c>
      <c r="L29">
        <f t="shared" si="28"/>
        <v>1</v>
      </c>
      <c r="M29">
        <f t="shared" si="28"/>
        <v>1</v>
      </c>
      <c r="N29">
        <f t="shared" si="28"/>
        <v>1</v>
      </c>
      <c r="O29">
        <f t="shared" si="28"/>
        <v>1</v>
      </c>
      <c r="P29">
        <f t="shared" si="28"/>
        <v>1</v>
      </c>
      <c r="Q29">
        <f t="shared" si="28"/>
        <v>1</v>
      </c>
      <c r="R29">
        <f t="shared" si="28"/>
        <v>1</v>
      </c>
      <c r="W29">
        <f t="shared" si="32"/>
        <v>9.3982227278593875</v>
      </c>
      <c r="X29">
        <f t="shared" si="38"/>
        <v>9.3982227278593875</v>
      </c>
      <c r="Y29">
        <f t="shared" si="36"/>
        <v>9.3982471071447691</v>
      </c>
      <c r="AA29">
        <f t="shared" si="33"/>
        <v>2.4379285381570526E-5</v>
      </c>
      <c r="AB29">
        <f t="shared" si="37"/>
        <v>2.4379285381570526E-5</v>
      </c>
      <c r="AC29">
        <v>5</v>
      </c>
      <c r="AM29">
        <f t="shared" si="29"/>
        <v>0.13421772800000006</v>
      </c>
      <c r="AN29">
        <f t="shared" si="34"/>
        <v>0.13421772800000006</v>
      </c>
      <c r="AO29">
        <f t="shared" si="35"/>
        <v>8.5957340931346238</v>
      </c>
      <c r="AP29">
        <f t="shared" si="30"/>
        <v>7.4854824989490991</v>
      </c>
      <c r="AQ29">
        <f t="shared" si="30"/>
        <v>7.2513314025331441</v>
      </c>
      <c r="AR29">
        <f t="shared" si="30"/>
        <v>6.9784672681295179</v>
      </c>
      <c r="AS29">
        <f t="shared" si="30"/>
        <v>6.6649678264680352</v>
      </c>
      <c r="AT29">
        <f t="shared" si="30"/>
        <v>6.3105975994598564</v>
      </c>
      <c r="AU29">
        <f t="shared" si="30"/>
        <v>5.917324221716858</v>
      </c>
      <c r="AV29">
        <f t="shared" si="30"/>
        <v>5.4896813750836095</v>
      </c>
      <c r="AW29">
        <f t="shared" si="30"/>
        <v>5.0348480981683714</v>
      </c>
      <c r="AX29">
        <f t="shared" si="30"/>
        <v>4.5623464111769128</v>
      </c>
      <c r="AY29">
        <f t="shared" si="30"/>
        <v>4.0833387947906905</v>
      </c>
      <c r="AZ29">
        <f t="shared" si="30"/>
        <v>3.6096151372816179</v>
      </c>
      <c r="BA29">
        <f t="shared" si="30"/>
        <v>3.1524548038876303</v>
      </c>
      <c r="BB29">
        <f t="shared" si="30"/>
        <v>2.7215905688818922</v>
      </c>
      <c r="BC29">
        <f t="shared" si="30"/>
        <v>2.3244675371853205</v>
      </c>
      <c r="BD29">
        <f t="shared" si="30"/>
        <v>1.9658980787708427</v>
      </c>
      <c r="BE29">
        <f t="shared" si="31"/>
        <v>8.595702542208933</v>
      </c>
      <c r="BF29">
        <f t="shared" si="31"/>
        <v>7.4854564185620935</v>
      </c>
      <c r="BG29">
        <f t="shared" si="31"/>
        <v>7.2513064230263167</v>
      </c>
      <c r="BH29">
        <f t="shared" si="31"/>
        <v>6.9784435482879159</v>
      </c>
      <c r="BI29">
        <f t="shared" si="31"/>
        <v>6.6649455230198305</v>
      </c>
      <c r="BJ29">
        <f t="shared" si="31"/>
        <v>6.3105768573238006</v>
      </c>
      <c r="BK29">
        <f t="shared" si="31"/>
        <v>5.9173051629300994</v>
      </c>
      <c r="BL29">
        <f t="shared" si="31"/>
        <v>5.4896640878191674</v>
      </c>
      <c r="BM29">
        <f t="shared" si="31"/>
        <v>5.0348326276743736</v>
      </c>
      <c r="BN29">
        <f t="shared" si="31"/>
        <v>4.5623327544620169</v>
      </c>
      <c r="BO29">
        <f t="shared" si="31"/>
        <v>4.0833269003064911</v>
      </c>
      <c r="BP29">
        <f t="shared" si="31"/>
        <v>3.6096049098132332</v>
      </c>
      <c r="BQ29">
        <f t="shared" si="31"/>
        <v>3.1524461137000053</v>
      </c>
      <c r="BR29">
        <f t="shared" si="31"/>
        <v>2.7215832633107166</v>
      </c>
      <c r="BS29">
        <f t="shared" si="31"/>
        <v>2.3244614525949689</v>
      </c>
      <c r="BT29">
        <f t="shared" si="31"/>
        <v>1.9658930511319654</v>
      </c>
    </row>
    <row r="30" spans="1:107">
      <c r="B30">
        <f t="shared" si="28"/>
        <v>1</v>
      </c>
      <c r="C30">
        <f t="shared" si="28"/>
        <v>1</v>
      </c>
      <c r="D30">
        <f t="shared" si="28"/>
        <v>1</v>
      </c>
      <c r="E30">
        <f t="shared" si="28"/>
        <v>1</v>
      </c>
      <c r="F30">
        <f t="shared" si="28"/>
        <v>1</v>
      </c>
      <c r="G30">
        <f t="shared" si="28"/>
        <v>1</v>
      </c>
      <c r="H30">
        <f t="shared" si="28"/>
        <v>1</v>
      </c>
      <c r="I30">
        <f t="shared" si="28"/>
        <v>1</v>
      </c>
      <c r="J30">
        <f t="shared" si="28"/>
        <v>1</v>
      </c>
      <c r="K30">
        <f t="shared" si="28"/>
        <v>1</v>
      </c>
      <c r="L30">
        <f t="shared" si="28"/>
        <v>1</v>
      </c>
      <c r="M30">
        <f t="shared" si="28"/>
        <v>1</v>
      </c>
      <c r="N30">
        <f t="shared" si="28"/>
        <v>1</v>
      </c>
      <c r="O30">
        <f t="shared" si="28"/>
        <v>1</v>
      </c>
      <c r="P30">
        <f t="shared" si="28"/>
        <v>1</v>
      </c>
      <c r="Q30">
        <f t="shared" si="28"/>
        <v>1</v>
      </c>
      <c r="R30">
        <f t="shared" si="28"/>
        <v>1</v>
      </c>
      <c r="W30">
        <f t="shared" si="32"/>
        <v>8.595702542208933</v>
      </c>
      <c r="X30">
        <f t="shared" si="38"/>
        <v>8.595702542208933</v>
      </c>
      <c r="Y30">
        <f t="shared" si="36"/>
        <v>8.5957340931346238</v>
      </c>
      <c r="AA30">
        <f t="shared" si="33"/>
        <v>3.1550925690737586E-5</v>
      </c>
      <c r="AB30">
        <f t="shared" si="37"/>
        <v>3.1550925690737586E-5</v>
      </c>
      <c r="AC30">
        <v>5</v>
      </c>
      <c r="AM30">
        <f t="shared" si="29"/>
        <v>0.10737418240000006</v>
      </c>
      <c r="AN30">
        <f t="shared" si="34"/>
        <v>0.10737418240000006</v>
      </c>
      <c r="AO30">
        <f t="shared" si="35"/>
        <v>7.7667355707452481</v>
      </c>
      <c r="AP30">
        <f t="shared" si="30"/>
        <v>6.6573293448640811</v>
      </c>
      <c r="AQ30">
        <f t="shared" si="30"/>
        <v>6.4277917197075363</v>
      </c>
      <c r="AR30">
        <f t="shared" si="30"/>
        <v>6.1622087276776183</v>
      </c>
      <c r="AS30">
        <f t="shared" si="30"/>
        <v>5.8595768111880968</v>
      </c>
      <c r="AT30">
        <f t="shared" si="30"/>
        <v>5.520670127171484</v>
      </c>
      <c r="AU30">
        <f t="shared" si="30"/>
        <v>5.1484495669689405</v>
      </c>
      <c r="AV30">
        <f t="shared" si="30"/>
        <v>4.7482707904563162</v>
      </c>
      <c r="AW30">
        <f t="shared" si="30"/>
        <v>4.3277832744450553</v>
      </c>
      <c r="AX30">
        <f t="shared" si="30"/>
        <v>3.8964644980155114</v>
      </c>
      <c r="AY30">
        <f t="shared" si="30"/>
        <v>3.4648223495977746</v>
      </c>
      <c r="AZ30">
        <f t="shared" si="30"/>
        <v>3.0433960732252729</v>
      </c>
      <c r="BA30">
        <f t="shared" si="30"/>
        <v>2.6417509292327548</v>
      </c>
      <c r="BB30">
        <f t="shared" si="30"/>
        <v>2.2676638305473147</v>
      </c>
      <c r="BC30">
        <f t="shared" si="30"/>
        <v>1.926635517236297</v>
      </c>
      <c r="BD30">
        <f t="shared" si="30"/>
        <v>1.6217683841639903</v>
      </c>
      <c r="BE30">
        <f t="shared" si="31"/>
        <v>7.7666984258113727</v>
      </c>
      <c r="BF30">
        <f t="shared" si="31"/>
        <v>6.6572999252809737</v>
      </c>
      <c r="BG30">
        <f t="shared" si="31"/>
        <v>6.4277637978264286</v>
      </c>
      <c r="BH30">
        <f t="shared" si="31"/>
        <v>6.1621824956119173</v>
      </c>
      <c r="BI30">
        <f t="shared" si="31"/>
        <v>5.8595524483338588</v>
      </c>
      <c r="BJ30">
        <f t="shared" si="31"/>
        <v>5.5206477863534316</v>
      </c>
      <c r="BK30">
        <f t="shared" si="31"/>
        <v>5.1484293602352453</v>
      </c>
      <c r="BL30">
        <f t="shared" si="31"/>
        <v>4.7482527768421852</v>
      </c>
      <c r="BM30">
        <f t="shared" si="31"/>
        <v>4.3277674522016847</v>
      </c>
      <c r="BN30">
        <f t="shared" si="31"/>
        <v>3.8964508032301297</v>
      </c>
      <c r="BO30">
        <f t="shared" si="31"/>
        <v>3.4648106618378951</v>
      </c>
      <c r="BP30">
        <f t="shared" si="31"/>
        <v>3.0433862272159828</v>
      </c>
      <c r="BQ30">
        <f t="shared" si="31"/>
        <v>2.6417427302263006</v>
      </c>
      <c r="BR30">
        <f t="shared" si="31"/>
        <v>2.2676570704714498</v>
      </c>
      <c r="BS30">
        <f t="shared" si="31"/>
        <v>1.9266299890367644</v>
      </c>
      <c r="BT30">
        <f t="shared" si="31"/>
        <v>1.6217638927094846</v>
      </c>
    </row>
    <row r="31" spans="1:107">
      <c r="B31">
        <f t="shared" si="28"/>
        <v>1</v>
      </c>
      <c r="C31">
        <f t="shared" si="28"/>
        <v>1</v>
      </c>
      <c r="D31">
        <f t="shared" si="28"/>
        <v>1</v>
      </c>
      <c r="E31">
        <f t="shared" si="28"/>
        <v>1</v>
      </c>
      <c r="F31">
        <f t="shared" si="28"/>
        <v>1</v>
      </c>
      <c r="G31">
        <f t="shared" si="28"/>
        <v>1</v>
      </c>
      <c r="H31">
        <f t="shared" si="28"/>
        <v>1</v>
      </c>
      <c r="I31">
        <f t="shared" si="28"/>
        <v>1</v>
      </c>
      <c r="J31">
        <f t="shared" si="28"/>
        <v>1</v>
      </c>
      <c r="K31">
        <f t="shared" si="28"/>
        <v>1</v>
      </c>
      <c r="L31">
        <f t="shared" si="28"/>
        <v>1</v>
      </c>
      <c r="M31">
        <f t="shared" si="28"/>
        <v>1</v>
      </c>
      <c r="N31">
        <f t="shared" si="28"/>
        <v>1</v>
      </c>
      <c r="O31">
        <f t="shared" si="28"/>
        <v>1</v>
      </c>
      <c r="P31">
        <f t="shared" si="28"/>
        <v>1</v>
      </c>
      <c r="Q31">
        <f t="shared" si="28"/>
        <v>1</v>
      </c>
      <c r="R31">
        <f t="shared" si="28"/>
        <v>1</v>
      </c>
      <c r="W31">
        <f t="shared" si="32"/>
        <v>7.7666984258113727</v>
      </c>
      <c r="X31">
        <f t="shared" si="38"/>
        <v>7.7666984258113727</v>
      </c>
      <c r="Y31">
        <f t="shared" si="36"/>
        <v>7.7667355707452481</v>
      </c>
      <c r="AA31">
        <f t="shared" si="33"/>
        <v>3.7144933875410402E-5</v>
      </c>
      <c r="AB31">
        <f t="shared" si="37"/>
        <v>3.7144933875410402E-5</v>
      </c>
      <c r="AC31">
        <v>5</v>
      </c>
      <c r="AM31">
        <f t="shared" si="29"/>
        <v>8.589934592000005E-2</v>
      </c>
      <c r="AN31">
        <f t="shared" si="34"/>
        <v>8.589934592000005E-2</v>
      </c>
      <c r="AO31">
        <f t="shared" si="35"/>
        <v>6.9311583048961625</v>
      </c>
      <c r="AP31">
        <f t="shared" si="30"/>
        <v>5.8485188662933094</v>
      </c>
      <c r="AQ31">
        <f t="shared" si="30"/>
        <v>5.6287189130942554</v>
      </c>
      <c r="AR31">
        <f t="shared" si="30"/>
        <v>5.3761593341128542</v>
      </c>
      <c r="AS31">
        <f t="shared" si="30"/>
        <v>5.0906392778171083</v>
      </c>
      <c r="AT31">
        <f t="shared" si="30"/>
        <v>4.7737317789938736</v>
      </c>
      <c r="AU31">
        <f t="shared" si="30"/>
        <v>4.4290776401807168</v>
      </c>
      <c r="AV31">
        <f t="shared" si="30"/>
        <v>4.0624512987120962</v>
      </c>
      <c r="AW31">
        <f t="shared" si="30"/>
        <v>3.6815192913897699</v>
      </c>
      <c r="AX31">
        <f t="shared" si="30"/>
        <v>3.2952758752976434</v>
      </c>
      <c r="AY31">
        <f t="shared" si="30"/>
        <v>2.9132274488717642</v>
      </c>
      <c r="AZ31">
        <f t="shared" si="30"/>
        <v>2.5444750560418061</v>
      </c>
      <c r="BA31">
        <f t="shared" si="30"/>
        <v>2.1968777809055831</v>
      </c>
      <c r="BB31">
        <f t="shared" si="30"/>
        <v>1.8764531427339619</v>
      </c>
      <c r="BC31">
        <f t="shared" si="30"/>
        <v>1.5870965585139918</v>
      </c>
      <c r="BD31">
        <f t="shared" si="30"/>
        <v>1.3306140449192361</v>
      </c>
      <c r="BE31">
        <f t="shared" si="31"/>
        <v>6.9311173873333018</v>
      </c>
      <c r="BF31">
        <f t="shared" si="31"/>
        <v>5.8484876803247143</v>
      </c>
      <c r="BG31">
        <f t="shared" si="31"/>
        <v>5.6286895518338929</v>
      </c>
      <c r="BH31">
        <f t="shared" si="31"/>
        <v>5.3761320065854017</v>
      </c>
      <c r="BI31">
        <f t="shared" si="31"/>
        <v>5.0906141683888135</v>
      </c>
      <c r="BJ31">
        <f t="shared" si="31"/>
        <v>4.7737090307870309</v>
      </c>
      <c r="BK31">
        <f t="shared" si="31"/>
        <v>4.4290573396456923</v>
      </c>
      <c r="BL31">
        <f t="shared" si="31"/>
        <v>4.0624334643220328</v>
      </c>
      <c r="BM31">
        <f t="shared" si="31"/>
        <v>3.6815038691451782</v>
      </c>
      <c r="BN31">
        <f t="shared" si="31"/>
        <v>3.2952627425117749</v>
      </c>
      <c r="BO31">
        <f t="shared" si="31"/>
        <v>2.9132164258317346</v>
      </c>
      <c r="BP31">
        <f t="shared" si="31"/>
        <v>2.5444659232687283</v>
      </c>
      <c r="BQ31">
        <f t="shared" si="31"/>
        <v>2.1968702985967599</v>
      </c>
      <c r="BR31">
        <f t="shared" si="31"/>
        <v>1.8764470689467909</v>
      </c>
      <c r="BS31">
        <f t="shared" si="31"/>
        <v>1.5870916635973911</v>
      </c>
      <c r="BT31">
        <f t="shared" si="31"/>
        <v>1.3306101210852783</v>
      </c>
    </row>
    <row r="32" spans="1:107">
      <c r="B32">
        <f t="shared" si="28"/>
        <v>1</v>
      </c>
      <c r="C32">
        <f t="shared" si="28"/>
        <v>1</v>
      </c>
      <c r="D32">
        <f t="shared" si="28"/>
        <v>1</v>
      </c>
      <c r="E32">
        <f t="shared" si="28"/>
        <v>1</v>
      </c>
      <c r="F32">
        <f t="shared" si="28"/>
        <v>1</v>
      </c>
      <c r="G32">
        <f t="shared" si="28"/>
        <v>1</v>
      </c>
      <c r="H32">
        <f t="shared" si="28"/>
        <v>1</v>
      </c>
      <c r="I32">
        <f t="shared" si="28"/>
        <v>1</v>
      </c>
      <c r="J32">
        <f t="shared" si="28"/>
        <v>1</v>
      </c>
      <c r="K32">
        <f t="shared" si="28"/>
        <v>1</v>
      </c>
      <c r="L32">
        <f t="shared" si="28"/>
        <v>1</v>
      </c>
      <c r="M32">
        <f t="shared" si="28"/>
        <v>1</v>
      </c>
      <c r="N32">
        <f t="shared" si="28"/>
        <v>1</v>
      </c>
      <c r="O32">
        <f t="shared" si="28"/>
        <v>1</v>
      </c>
      <c r="P32">
        <f t="shared" si="28"/>
        <v>1</v>
      </c>
      <c r="Q32">
        <f t="shared" si="28"/>
        <v>1</v>
      </c>
      <c r="R32">
        <f t="shared" si="28"/>
        <v>1</v>
      </c>
      <c r="W32">
        <f t="shared" si="32"/>
        <v>6.9311173873333018</v>
      </c>
      <c r="X32">
        <f t="shared" si="38"/>
        <v>6.9311173873333018</v>
      </c>
      <c r="Y32">
        <f t="shared" si="36"/>
        <v>6.9311583048961625</v>
      </c>
      <c r="AA32">
        <f t="shared" si="33"/>
        <v>4.0917562860620649E-5</v>
      </c>
      <c r="AB32">
        <f t="shared" si="37"/>
        <v>4.0917562860620649E-5</v>
      </c>
      <c r="AC32">
        <v>5</v>
      </c>
      <c r="AM32">
        <f t="shared" si="29"/>
        <v>6.871947673600004E-2</v>
      </c>
      <c r="AN32">
        <f t="shared" si="34"/>
        <v>6.871947673600004E-2</v>
      </c>
      <c r="AO32">
        <f t="shared" si="35"/>
        <v>6.1095458111467611</v>
      </c>
      <c r="AP32">
        <f t="shared" si="30"/>
        <v>5.0774357772342249</v>
      </c>
      <c r="AQ32">
        <f t="shared" si="30"/>
        <v>4.8716873645666103</v>
      </c>
      <c r="AR32">
        <f t="shared" si="30"/>
        <v>4.6368201904958841</v>
      </c>
      <c r="AS32">
        <f t="shared" si="30"/>
        <v>4.3732723570944856</v>
      </c>
      <c r="AT32">
        <f t="shared" si="30"/>
        <v>4.0831728609181805</v>
      </c>
      <c r="AU32">
        <f t="shared" si="30"/>
        <v>3.7705271102936933</v>
      </c>
      <c r="AV32">
        <f t="shared" si="30"/>
        <v>3.4411673272580989</v>
      </c>
      <c r="AW32">
        <f t="shared" si="30"/>
        <v>3.1024177304816836</v>
      </c>
      <c r="AX32">
        <f t="shared" si="30"/>
        <v>2.7624920009199703</v>
      </c>
      <c r="AY32">
        <f t="shared" si="30"/>
        <v>2.4297178245053663</v>
      </c>
      <c r="AZ32">
        <f t="shared" si="30"/>
        <v>2.1117385913110107</v>
      </c>
      <c r="BA32">
        <f t="shared" si="30"/>
        <v>1.8148499073275433</v>
      </c>
      <c r="BB32">
        <f t="shared" si="30"/>
        <v>1.5435847680844883</v>
      </c>
      <c r="BC32">
        <f t="shared" si="30"/>
        <v>1.300586807246896</v>
      </c>
      <c r="BD32">
        <f t="shared" si="30"/>
        <v>1.0867379264254917</v>
      </c>
      <c r="BE32">
        <f t="shared" si="31"/>
        <v>6.1095030104491679</v>
      </c>
      <c r="BF32">
        <f t="shared" si="31"/>
        <v>5.0774042826792689</v>
      </c>
      <c r="BG32">
        <f t="shared" si="31"/>
        <v>4.8716579257852004</v>
      </c>
      <c r="BH32">
        <f t="shared" si="31"/>
        <v>4.636793017949941</v>
      </c>
      <c r="BI32">
        <f t="shared" si="31"/>
        <v>4.3732476253650869</v>
      </c>
      <c r="BJ32">
        <f t="shared" si="31"/>
        <v>4.0831506909978517</v>
      </c>
      <c r="BK32">
        <f t="shared" si="31"/>
        <v>3.7705075547248232</v>
      </c>
      <c r="BL32">
        <f t="shared" si="31"/>
        <v>3.441150361353154</v>
      </c>
      <c r="BM32">
        <f t="shared" si="31"/>
        <v>3.1024032520537848</v>
      </c>
      <c r="BN32">
        <f t="shared" si="31"/>
        <v>2.762479839184659</v>
      </c>
      <c r="BO32">
        <f t="shared" si="31"/>
        <v>2.4297077566229026</v>
      </c>
      <c r="BP32">
        <f t="shared" si="31"/>
        <v>2.1117303632577511</v>
      </c>
      <c r="BQ32">
        <f t="shared" si="31"/>
        <v>1.8148432551012208</v>
      </c>
      <c r="BR32">
        <f t="shared" si="31"/>
        <v>1.5435794358164983</v>
      </c>
      <c r="BS32">
        <f t="shared" si="31"/>
        <v>1.3005825602021257</v>
      </c>
      <c r="BT32">
        <f t="shared" si="31"/>
        <v>1.0867345584435792</v>
      </c>
    </row>
    <row r="33" spans="2:72">
      <c r="B33">
        <f t="shared" si="28"/>
        <v>1</v>
      </c>
      <c r="C33">
        <f t="shared" si="28"/>
        <v>1</v>
      </c>
      <c r="D33">
        <f t="shared" si="28"/>
        <v>1</v>
      </c>
      <c r="E33">
        <f t="shared" si="28"/>
        <v>1</v>
      </c>
      <c r="F33">
        <f t="shared" si="28"/>
        <v>1</v>
      </c>
      <c r="G33">
        <f t="shared" si="28"/>
        <v>1</v>
      </c>
      <c r="H33">
        <f t="shared" si="28"/>
        <v>1</v>
      </c>
      <c r="I33">
        <f t="shared" si="28"/>
        <v>1</v>
      </c>
      <c r="J33">
        <f t="shared" si="28"/>
        <v>1</v>
      </c>
      <c r="K33">
        <f t="shared" si="28"/>
        <v>1</v>
      </c>
      <c r="L33">
        <f t="shared" si="28"/>
        <v>1</v>
      </c>
      <c r="M33">
        <f t="shared" si="28"/>
        <v>1</v>
      </c>
      <c r="N33">
        <f t="shared" si="28"/>
        <v>1</v>
      </c>
      <c r="O33">
        <f t="shared" si="28"/>
        <v>1</v>
      </c>
      <c r="P33">
        <f t="shared" si="28"/>
        <v>1</v>
      </c>
      <c r="Q33">
        <f t="shared" si="28"/>
        <v>1</v>
      </c>
      <c r="R33">
        <f t="shared" si="28"/>
        <v>1</v>
      </c>
      <c r="W33">
        <f t="shared" si="32"/>
        <v>6.1095030104491679</v>
      </c>
      <c r="X33">
        <f t="shared" si="38"/>
        <v>6.1095030104491679</v>
      </c>
      <c r="Y33">
        <f t="shared" si="36"/>
        <v>6.1095458111467611</v>
      </c>
      <c r="AA33">
        <f t="shared" si="33"/>
        <v>4.280069759321492E-5</v>
      </c>
      <c r="AB33">
        <f t="shared" si="37"/>
        <v>4.280069759321492E-5</v>
      </c>
      <c r="AC33">
        <v>5</v>
      </c>
      <c r="AM33">
        <f t="shared" si="29"/>
        <v>5.4975581388800036E-2</v>
      </c>
      <c r="AN33">
        <f t="shared" si="34"/>
        <v>5.4975581388800036E-2</v>
      </c>
      <c r="AO33">
        <f t="shared" si="35"/>
        <v>5.3210987347949352</v>
      </c>
      <c r="AP33">
        <f t="shared" si="30"/>
        <v>4.3590508216267123</v>
      </c>
      <c r="AQ33">
        <f t="shared" si="30"/>
        <v>4.1705435724375413</v>
      </c>
      <c r="AR33">
        <f t="shared" si="30"/>
        <v>3.9566611962616438</v>
      </c>
      <c r="AS33">
        <f t="shared" si="30"/>
        <v>3.7182993703816662</v>
      </c>
      <c r="AT33">
        <f t="shared" si="30"/>
        <v>3.4579053793798775</v>
      </c>
      <c r="AU33">
        <f t="shared" si="30"/>
        <v>3.179572006394364</v>
      </c>
      <c r="AV33">
        <f t="shared" si="30"/>
        <v>2.8889051744467826</v>
      </c>
      <c r="AW33">
        <f t="shared" si="30"/>
        <v>2.592640955759268</v>
      </c>
      <c r="AX33">
        <f t="shared" si="30"/>
        <v>2.2980524090756087</v>
      </c>
      <c r="AY33">
        <f t="shared" si="30"/>
        <v>2.0122502624877496</v>
      </c>
      <c r="AZ33">
        <f t="shared" si="30"/>
        <v>1.7415160980048972</v>
      </c>
      <c r="BA33">
        <f t="shared" si="30"/>
        <v>1.4907959239272985</v>
      </c>
      <c r="BB33">
        <f t="shared" si="30"/>
        <v>1.2634310607432302</v>
      </c>
      <c r="BC33">
        <f t="shared" si="30"/>
        <v>1.0611356338945097</v>
      </c>
      <c r="BD33">
        <f t="shared" si="30"/>
        <v>0.88417293088398585</v>
      </c>
      <c r="BE33">
        <f t="shared" si="31"/>
        <v>5.321055829841824</v>
      </c>
      <c r="BF33">
        <f t="shared" si="31"/>
        <v>4.3590202476362858</v>
      </c>
      <c r="BG33">
        <f t="shared" si="31"/>
        <v>4.1705151780722511</v>
      </c>
      <c r="BH33">
        <f t="shared" si="31"/>
        <v>3.9566351810565759</v>
      </c>
      <c r="BI33">
        <f t="shared" si="31"/>
        <v>3.7182758890682828</v>
      </c>
      <c r="BJ33">
        <f t="shared" si="31"/>
        <v>3.4578845245229943</v>
      </c>
      <c r="BK33">
        <f t="shared" si="31"/>
        <v>3.1795537953995363</v>
      </c>
      <c r="BL33">
        <f t="shared" si="31"/>
        <v>2.8888895440849245</v>
      </c>
      <c r="BM33">
        <f t="shared" si="31"/>
        <v>2.5926277660746293</v>
      </c>
      <c r="BN33">
        <f t="shared" si="31"/>
        <v>2.2980414564250244</v>
      </c>
      <c r="BO33">
        <f t="shared" si="31"/>
        <v>2.0122412992338665</v>
      </c>
      <c r="BP33">
        <f t="shared" si="31"/>
        <v>1.7415088549294657</v>
      </c>
      <c r="BQ33">
        <f t="shared" si="31"/>
        <v>1.4907901312739451</v>
      </c>
      <c r="BR33">
        <f t="shared" si="31"/>
        <v>1.2634264648459999</v>
      </c>
      <c r="BS33">
        <f t="shared" si="31"/>
        <v>1.0611320079993132</v>
      </c>
      <c r="BT33">
        <f t="shared" si="31"/>
        <v>0.88417008032143485</v>
      </c>
    </row>
    <row r="34" spans="2:72">
      <c r="B34">
        <f t="shared" si="28"/>
        <v>1</v>
      </c>
      <c r="C34">
        <f t="shared" si="28"/>
        <v>1</v>
      </c>
      <c r="D34">
        <f t="shared" si="28"/>
        <v>1</v>
      </c>
      <c r="E34">
        <f t="shared" si="28"/>
        <v>1</v>
      </c>
      <c r="F34">
        <f t="shared" si="28"/>
        <v>1</v>
      </c>
      <c r="G34">
        <f t="shared" si="28"/>
        <v>1</v>
      </c>
      <c r="H34">
        <f t="shared" si="28"/>
        <v>1</v>
      </c>
      <c r="I34">
        <f t="shared" si="28"/>
        <v>1</v>
      </c>
      <c r="J34">
        <f t="shared" si="28"/>
        <v>1</v>
      </c>
      <c r="K34">
        <f t="shared" si="28"/>
        <v>1</v>
      </c>
      <c r="L34">
        <f t="shared" si="28"/>
        <v>1</v>
      </c>
      <c r="M34">
        <f t="shared" si="28"/>
        <v>1</v>
      </c>
      <c r="N34">
        <f t="shared" si="28"/>
        <v>1</v>
      </c>
      <c r="O34">
        <f t="shared" si="28"/>
        <v>1</v>
      </c>
      <c r="P34">
        <f t="shared" si="28"/>
        <v>1</v>
      </c>
      <c r="Q34">
        <f t="shared" si="28"/>
        <v>1</v>
      </c>
      <c r="R34">
        <f t="shared" si="28"/>
        <v>1</v>
      </c>
      <c r="W34">
        <f t="shared" si="32"/>
        <v>5.321055829841824</v>
      </c>
      <c r="X34">
        <f t="shared" si="38"/>
        <v>5.321055829841824</v>
      </c>
      <c r="Y34">
        <f t="shared" si="36"/>
        <v>5.3210987347949352</v>
      </c>
      <c r="AA34">
        <f t="shared" si="33"/>
        <v>4.2904953111211341E-5</v>
      </c>
      <c r="AB34">
        <f t="shared" si="37"/>
        <v>4.2904953111211341E-5</v>
      </c>
      <c r="AC34">
        <v>5</v>
      </c>
      <c r="AM34">
        <f t="shared" si="29"/>
        <v>4.3980465111040035E-2</v>
      </c>
      <c r="AN34">
        <f t="shared" si="34"/>
        <v>4.3980465111040035E-2</v>
      </c>
      <c r="AO34">
        <f t="shared" si="35"/>
        <v>4.5819615156325328</v>
      </c>
      <c r="AP34">
        <f t="shared" si="30"/>
        <v>3.7039759235498839</v>
      </c>
      <c r="AQ34">
        <f t="shared" si="30"/>
        <v>3.5346504003035757</v>
      </c>
      <c r="AR34">
        <f t="shared" si="30"/>
        <v>3.3435872456123614</v>
      </c>
      <c r="AS34">
        <f t="shared" si="30"/>
        <v>3.1319667923945445</v>
      </c>
      <c r="AT34">
        <f t="shared" si="30"/>
        <v>2.9023494458135883</v>
      </c>
      <c r="AU34">
        <f t="shared" si="30"/>
        <v>2.6586992465841832</v>
      </c>
      <c r="AV34">
        <f t="shared" si="30"/>
        <v>2.4062006740626432</v>
      </c>
      <c r="AW34">
        <f t="shared" si="30"/>
        <v>2.1508642726152623</v>
      </c>
      <c r="AX34">
        <f t="shared" si="30"/>
        <v>1.8989747555866197</v>
      </c>
      <c r="AY34">
        <f t="shared" si="30"/>
        <v>1.6564844093007813</v>
      </c>
      <c r="AZ34">
        <f t="shared" si="30"/>
        <v>1.4284726683649092</v>
      </c>
      <c r="BA34">
        <f t="shared" si="30"/>
        <v>1.2187709600106134</v>
      </c>
      <c r="BB34">
        <f t="shared" si="30"/>
        <v>1.0298007851714928</v>
      </c>
      <c r="BC34">
        <f t="shared" si="30"/>
        <v>0.86261537504374586</v>
      </c>
      <c r="BD34">
        <f t="shared" si="30"/>
        <v>0.717092755363965</v>
      </c>
      <c r="BE34">
        <f t="shared" si="31"/>
        <v>4.5819200275316794</v>
      </c>
      <c r="BF34">
        <f t="shared" si="31"/>
        <v>3.7039472047919153</v>
      </c>
      <c r="BG34">
        <f t="shared" si="31"/>
        <v>3.5346238813913788</v>
      </c>
      <c r="BH34">
        <f t="shared" si="31"/>
        <v>3.3435631069122729</v>
      </c>
      <c r="BI34">
        <f t="shared" si="31"/>
        <v>3.1319451637147768</v>
      </c>
      <c r="BJ34">
        <f t="shared" si="31"/>
        <v>2.9023303904657611</v>
      </c>
      <c r="BK34">
        <f t="shared" si="31"/>
        <v>2.6586827509445423</v>
      </c>
      <c r="BL34">
        <f t="shared" si="31"/>
        <v>2.4061866454303069</v>
      </c>
      <c r="BM34">
        <f t="shared" si="31"/>
        <v>2.1508525465489829</v>
      </c>
      <c r="BN34">
        <f t="shared" si="31"/>
        <v>1.8989651116565482</v>
      </c>
      <c r="BO34">
        <f t="shared" si="31"/>
        <v>1.6564765921477778</v>
      </c>
      <c r="BP34">
        <f t="shared" si="31"/>
        <v>1.4284664099273185</v>
      </c>
      <c r="BQ34">
        <f t="shared" si="31"/>
        <v>1.2187659990874384</v>
      </c>
      <c r="BR34">
        <f t="shared" si="31"/>
        <v>1.0297968818383665</v>
      </c>
      <c r="BS34">
        <f t="shared" si="31"/>
        <v>0.86261231913587311</v>
      </c>
      <c r="BT34">
        <f t="shared" si="31"/>
        <v>0.71709036963745676</v>
      </c>
    </row>
    <row r="35" spans="2:72">
      <c r="W35">
        <f t="shared" si="32"/>
        <v>4.5819200275316794</v>
      </c>
      <c r="X35">
        <f t="shared" si="38"/>
        <v>4.5819200275316794</v>
      </c>
      <c r="Y35">
        <f>AO34</f>
        <v>4.5819615156325328</v>
      </c>
      <c r="AA35">
        <f t="shared" si="33"/>
        <v>4.1488100853470655E-5</v>
      </c>
      <c r="AB35">
        <f t="shared" si="37"/>
        <v>4.1488100853470655E-5</v>
      </c>
      <c r="AC35">
        <v>5</v>
      </c>
    </row>
    <row r="36" spans="2:72">
      <c r="W36">
        <f t="shared" ref="W36:W50" si="39">D4*D20</f>
        <v>13.151003698459908</v>
      </c>
      <c r="X36">
        <f t="shared" si="38"/>
        <v>13.151003698459908</v>
      </c>
      <c r="Y36">
        <f>AP20</f>
        <v>13.15096539842343</v>
      </c>
      <c r="AA36">
        <f t="shared" ref="AA36:AA50" si="40">Y4-D4</f>
        <v>-3.8300036477423305E-5</v>
      </c>
      <c r="AB36">
        <f t="shared" si="37"/>
        <v>-3.8300036477423305E-5</v>
      </c>
      <c r="AC36">
        <v>5</v>
      </c>
      <c r="AN36">
        <f t="shared" ref="AN36:BT43" si="41">1/AN20</f>
        <v>1</v>
      </c>
      <c r="AO36">
        <f t="shared" si="41"/>
        <v>7.3333560010931706E-2</v>
      </c>
      <c r="AP36">
        <f t="shared" si="41"/>
        <v>7.6040044947565777E-2</v>
      </c>
      <c r="AQ36">
        <f t="shared" si="41"/>
        <v>7.6716666181724305E-2</v>
      </c>
      <c r="AR36">
        <f t="shared" si="41"/>
        <v>7.7562442724422462E-2</v>
      </c>
      <c r="AS36">
        <f t="shared" si="41"/>
        <v>7.8619663402795137E-2</v>
      </c>
      <c r="AT36">
        <f t="shared" si="41"/>
        <v>7.9941189250760991E-2</v>
      </c>
      <c r="AU36">
        <f t="shared" si="41"/>
        <v>8.1593096560718323E-2</v>
      </c>
      <c r="AV36">
        <f t="shared" si="41"/>
        <v>8.3657980698164977E-2</v>
      </c>
      <c r="AW36">
        <f t="shared" si="41"/>
        <v>8.6239085869973281E-2</v>
      </c>
      <c r="AX36">
        <f t="shared" si="41"/>
        <v>8.9465467334733706E-2</v>
      </c>
      <c r="AY36">
        <f t="shared" si="41"/>
        <v>9.3498444165684189E-2</v>
      </c>
      <c r="AZ36">
        <f t="shared" si="41"/>
        <v>9.8539665204372309E-2</v>
      </c>
      <c r="BA36">
        <f t="shared" si="41"/>
        <v>0.10484119150273245</v>
      </c>
      <c r="BB36">
        <f t="shared" si="41"/>
        <v>0.11271809937568264</v>
      </c>
      <c r="BC36">
        <f t="shared" si="41"/>
        <v>0.12256423421687038</v>
      </c>
      <c r="BD36">
        <f t="shared" si="41"/>
        <v>0.13487190276835503</v>
      </c>
      <c r="BE36">
        <f t="shared" si="41"/>
        <v>7.3333333333333348E-2</v>
      </c>
      <c r="BF36">
        <f t="shared" si="41"/>
        <v>7.6039823494012726E-2</v>
      </c>
      <c r="BG36">
        <f t="shared" si="41"/>
        <v>7.6716446034182553E-2</v>
      </c>
      <c r="BH36">
        <f t="shared" si="41"/>
        <v>7.7562224209394875E-2</v>
      </c>
      <c r="BI36">
        <f t="shared" si="41"/>
        <v>7.8619446928410261E-2</v>
      </c>
      <c r="BJ36">
        <f t="shared" si="41"/>
        <v>7.9940975327179503E-2</v>
      </c>
      <c r="BK36">
        <f t="shared" si="41"/>
        <v>8.1592885825641046E-2</v>
      </c>
      <c r="BL36">
        <f t="shared" si="41"/>
        <v>8.3657773948717956E-2</v>
      </c>
      <c r="BM36">
        <f t="shared" si="41"/>
        <v>8.6238884102564112E-2</v>
      </c>
      <c r="BN36">
        <f t="shared" si="41"/>
        <v>8.9465271794871806E-2</v>
      </c>
      <c r="BO36">
        <f t="shared" si="41"/>
        <v>9.3498256410256428E-2</v>
      </c>
      <c r="BP36">
        <f t="shared" si="41"/>
        <v>9.8539487179487184E-2</v>
      </c>
      <c r="BQ36">
        <f t="shared" si="41"/>
        <v>0.10484102564102564</v>
      </c>
      <c r="BR36">
        <f t="shared" si="41"/>
        <v>0.11271794871794873</v>
      </c>
      <c r="BS36">
        <f t="shared" si="41"/>
        <v>0.12256410256410256</v>
      </c>
      <c r="BT36">
        <f t="shared" si="41"/>
        <v>0.13487179487179488</v>
      </c>
    </row>
    <row r="37" spans="2:72">
      <c r="W37">
        <f t="shared" si="39"/>
        <v>12.776231340023458</v>
      </c>
      <c r="X37">
        <f t="shared" si="38"/>
        <v>12.776231340023458</v>
      </c>
      <c r="Y37">
        <f t="shared" ref="Y37:Y49" si="42">AP21</f>
        <v>12.776199537324134</v>
      </c>
      <c r="AA37">
        <f t="shared" si="40"/>
        <v>-3.1802699323790762E-5</v>
      </c>
      <c r="AB37">
        <f t="shared" si="37"/>
        <v>-3.1802699323790762E-5</v>
      </c>
      <c r="AC37">
        <v>5</v>
      </c>
      <c r="AN37">
        <f t="shared" si="41"/>
        <v>1.25</v>
      </c>
      <c r="AO37">
        <f t="shared" si="41"/>
        <v>7.5000201342780223E-2</v>
      </c>
      <c r="AP37">
        <f t="shared" si="41"/>
        <v>7.8270537109147359E-2</v>
      </c>
      <c r="AQ37">
        <f t="shared" si="41"/>
        <v>7.9088121050739132E-2</v>
      </c>
      <c r="AR37">
        <f t="shared" si="41"/>
        <v>8.011010097772886E-2</v>
      </c>
      <c r="AS37">
        <f t="shared" si="41"/>
        <v>8.1387575886466029E-2</v>
      </c>
      <c r="AT37">
        <f t="shared" si="41"/>
        <v>8.298441952238747E-2</v>
      </c>
      <c r="AU37">
        <f t="shared" si="41"/>
        <v>8.4980474067289286E-2</v>
      </c>
      <c r="AV37">
        <f t="shared" si="41"/>
        <v>8.7475542248416555E-2</v>
      </c>
      <c r="AW37">
        <f t="shared" si="41"/>
        <v>9.0594377474825613E-2</v>
      </c>
      <c r="AX37">
        <f t="shared" si="41"/>
        <v>9.4492921507836974E-2</v>
      </c>
      <c r="AY37">
        <f t="shared" si="41"/>
        <v>9.9366101549101152E-2</v>
      </c>
      <c r="AZ37">
        <f t="shared" si="41"/>
        <v>0.1054575766006814</v>
      </c>
      <c r="BA37">
        <f t="shared" si="41"/>
        <v>0.11307192041515668</v>
      </c>
      <c r="BB37">
        <f t="shared" si="41"/>
        <v>0.12258985018325079</v>
      </c>
      <c r="BC37">
        <f t="shared" si="41"/>
        <v>0.13448726239336845</v>
      </c>
      <c r="BD37">
        <f t="shared" si="41"/>
        <v>0.14935902765601547</v>
      </c>
      <c r="BE37">
        <f t="shared" si="41"/>
        <v>7.5000000000000011E-2</v>
      </c>
      <c r="BF37">
        <f t="shared" si="41"/>
        <v>7.8270342277487595E-2</v>
      </c>
      <c r="BG37">
        <f t="shared" si="41"/>
        <v>7.9087927846859474E-2</v>
      </c>
      <c r="BH37">
        <f t="shared" si="41"/>
        <v>8.0109909808574381E-2</v>
      </c>
      <c r="BI37">
        <f t="shared" si="41"/>
        <v>8.1387387260717953E-2</v>
      </c>
      <c r="BJ37">
        <f t="shared" si="41"/>
        <v>8.2984234075897445E-2</v>
      </c>
      <c r="BK37">
        <f t="shared" si="41"/>
        <v>8.4980292594871817E-2</v>
      </c>
      <c r="BL37">
        <f t="shared" si="41"/>
        <v>8.7475365743589745E-2</v>
      </c>
      <c r="BM37">
        <f t="shared" si="41"/>
        <v>9.0594207179487185E-2</v>
      </c>
      <c r="BN37">
        <f t="shared" si="41"/>
        <v>9.4492758974358992E-2</v>
      </c>
      <c r="BO37">
        <f t="shared" si="41"/>
        <v>9.9365948717948752E-2</v>
      </c>
      <c r="BP37">
        <f t="shared" si="41"/>
        <v>0.10545743589743591</v>
      </c>
      <c r="BQ37">
        <f t="shared" si="41"/>
        <v>0.11307179487179489</v>
      </c>
      <c r="BR37">
        <f t="shared" si="41"/>
        <v>0.1225897435897436</v>
      </c>
      <c r="BS37">
        <f t="shared" si="41"/>
        <v>0.1344871794871795</v>
      </c>
      <c r="BT37">
        <f t="shared" si="41"/>
        <v>0.14935897435897436</v>
      </c>
    </row>
    <row r="38" spans="2:72">
      <c r="W38">
        <f t="shared" si="39"/>
        <v>12.336770530306541</v>
      </c>
      <c r="X38">
        <f t="shared" si="38"/>
        <v>12.336770530306541</v>
      </c>
      <c r="Y38">
        <f t="shared" si="42"/>
        <v>12.336745942453351</v>
      </c>
      <c r="AA38">
        <f t="shared" si="40"/>
        <v>-2.4587853189927955E-5</v>
      </c>
      <c r="AB38">
        <f t="shared" si="37"/>
        <v>-2.4587853189927955E-5</v>
      </c>
      <c r="AC38">
        <v>5</v>
      </c>
      <c r="AN38">
        <f t="shared" si="41"/>
        <v>1.5624999999999998</v>
      </c>
      <c r="AO38">
        <f t="shared" si="41"/>
        <v>7.7083503007590884E-2</v>
      </c>
      <c r="AP38">
        <f t="shared" si="41"/>
        <v>8.105865231112433E-2</v>
      </c>
      <c r="AQ38">
        <f t="shared" si="41"/>
        <v>8.2052439637007688E-2</v>
      </c>
      <c r="AR38">
        <f t="shared" si="41"/>
        <v>8.3294673794361881E-2</v>
      </c>
      <c r="AS38">
        <f t="shared" si="41"/>
        <v>8.4847466491054638E-2</v>
      </c>
      <c r="AT38">
        <f t="shared" si="41"/>
        <v>8.6788457361920576E-2</v>
      </c>
      <c r="AU38">
        <f t="shared" si="41"/>
        <v>8.9214695950502992E-2</v>
      </c>
      <c r="AV38">
        <f t="shared" si="41"/>
        <v>9.224749418623103E-2</v>
      </c>
      <c r="AW38">
        <f t="shared" si="41"/>
        <v>9.6038491980891025E-2</v>
      </c>
      <c r="AX38">
        <f t="shared" si="41"/>
        <v>0.10077723922421608</v>
      </c>
      <c r="AY38">
        <f t="shared" si="41"/>
        <v>0.10670067327837239</v>
      </c>
      <c r="AZ38">
        <f t="shared" si="41"/>
        <v>0.11410496584606775</v>
      </c>
      <c r="BA38">
        <f t="shared" si="41"/>
        <v>0.12336033155568696</v>
      </c>
      <c r="BB38">
        <f t="shared" si="41"/>
        <v>0.13492953869271099</v>
      </c>
      <c r="BC38">
        <f t="shared" si="41"/>
        <v>0.14939104761399097</v>
      </c>
      <c r="BD38">
        <f t="shared" si="41"/>
        <v>0.16746793376559102</v>
      </c>
      <c r="BE38">
        <f t="shared" si="41"/>
        <v>7.7083333333333323E-2</v>
      </c>
      <c r="BF38">
        <f t="shared" si="41"/>
        <v>8.1058490756831178E-2</v>
      </c>
      <c r="BG38">
        <f t="shared" si="41"/>
        <v>8.2052280112705642E-2</v>
      </c>
      <c r="BH38">
        <f t="shared" si="41"/>
        <v>8.3294516807548721E-2</v>
      </c>
      <c r="BI38">
        <f t="shared" si="41"/>
        <v>8.4847312676102557E-2</v>
      </c>
      <c r="BJ38">
        <f t="shared" si="41"/>
        <v>8.6788307511794879E-2</v>
      </c>
      <c r="BK38">
        <f t="shared" si="41"/>
        <v>8.9214551056410268E-2</v>
      </c>
      <c r="BL38">
        <f t="shared" si="41"/>
        <v>9.2247355487179494E-2</v>
      </c>
      <c r="BM38">
        <f t="shared" si="41"/>
        <v>9.6038361025641034E-2</v>
      </c>
      <c r="BN38">
        <f t="shared" si="41"/>
        <v>0.10077711794871796</v>
      </c>
      <c r="BO38">
        <f t="shared" si="41"/>
        <v>0.10670056410256414</v>
      </c>
      <c r="BP38">
        <f t="shared" si="41"/>
        <v>0.1141048717948718</v>
      </c>
      <c r="BQ38">
        <f t="shared" si="41"/>
        <v>0.12336025641025641</v>
      </c>
      <c r="BR38">
        <f t="shared" si="41"/>
        <v>0.13492948717948716</v>
      </c>
      <c r="BS38">
        <f t="shared" si="41"/>
        <v>0.14939102564102563</v>
      </c>
      <c r="BT38">
        <f t="shared" si="41"/>
        <v>0.16746794871794868</v>
      </c>
    </row>
    <row r="39" spans="2:72">
      <c r="W39">
        <f t="shared" si="39"/>
        <v>11.828205764190246</v>
      </c>
      <c r="X39">
        <f t="shared" si="38"/>
        <v>11.828205764190246</v>
      </c>
      <c r="Y39">
        <f t="shared" si="42"/>
        <v>11.828188981374018</v>
      </c>
      <c r="AA39">
        <f t="shared" si="40"/>
        <v>-1.6782816228300135E-5</v>
      </c>
      <c r="AB39">
        <f t="shared" si="37"/>
        <v>-1.6782816228300135E-5</v>
      </c>
      <c r="AC39">
        <v>5</v>
      </c>
      <c r="AN39">
        <f t="shared" si="41"/>
        <v>1.9531249999999996</v>
      </c>
      <c r="AO39">
        <f t="shared" si="41"/>
        <v>7.9687630088604203E-2</v>
      </c>
      <c r="AP39">
        <f t="shared" si="41"/>
        <v>8.4543796313595543E-2</v>
      </c>
      <c r="AQ39">
        <f t="shared" si="41"/>
        <v>8.5757837869843367E-2</v>
      </c>
      <c r="AR39">
        <f t="shared" si="41"/>
        <v>8.7275389815153162E-2</v>
      </c>
      <c r="AS39">
        <f t="shared" si="41"/>
        <v>8.9172329746790402E-2</v>
      </c>
      <c r="AT39">
        <f t="shared" si="41"/>
        <v>9.1543504661336927E-2</v>
      </c>
      <c r="AU39">
        <f t="shared" si="41"/>
        <v>9.4507473304520126E-2</v>
      </c>
      <c r="AV39">
        <f t="shared" si="41"/>
        <v>9.82124341084991E-2</v>
      </c>
      <c r="AW39">
        <f t="shared" si="41"/>
        <v>0.10284363511347283</v>
      </c>
      <c r="AX39">
        <f t="shared" si="41"/>
        <v>0.10863263636968998</v>
      </c>
      <c r="AY39">
        <f t="shared" si="41"/>
        <v>0.11586888793996142</v>
      </c>
      <c r="AZ39">
        <f t="shared" si="41"/>
        <v>0.12491420240280068</v>
      </c>
      <c r="BA39">
        <f t="shared" si="41"/>
        <v>0.13622084548134983</v>
      </c>
      <c r="BB39">
        <f t="shared" si="41"/>
        <v>0.1503541493295362</v>
      </c>
      <c r="BC39">
        <f t="shared" si="41"/>
        <v>0.16802077913976921</v>
      </c>
      <c r="BD39">
        <f t="shared" si="41"/>
        <v>0.19010406640256047</v>
      </c>
      <c r="BE39">
        <f t="shared" si="41"/>
        <v>7.9687499999999994E-2</v>
      </c>
      <c r="BF39">
        <f t="shared" si="41"/>
        <v>8.4543676356010664E-2</v>
      </c>
      <c r="BG39">
        <f t="shared" si="41"/>
        <v>8.5757720445013327E-2</v>
      </c>
      <c r="BH39">
        <f t="shared" si="41"/>
        <v>8.7275275556266671E-2</v>
      </c>
      <c r="BI39">
        <f t="shared" si="41"/>
        <v>8.9172219445333337E-2</v>
      </c>
      <c r="BJ39">
        <f t="shared" si="41"/>
        <v>9.1543399306666662E-2</v>
      </c>
      <c r="BK39">
        <f t="shared" si="41"/>
        <v>9.4507374133333336E-2</v>
      </c>
      <c r="BL39">
        <f t="shared" si="41"/>
        <v>9.821234266666666E-2</v>
      </c>
      <c r="BM39">
        <f t="shared" si="41"/>
        <v>0.10284355333333332</v>
      </c>
      <c r="BN39">
        <f t="shared" si="41"/>
        <v>0.10863256666666668</v>
      </c>
      <c r="BO39">
        <f t="shared" si="41"/>
        <v>0.11586883333333335</v>
      </c>
      <c r="BP39">
        <f t="shared" si="41"/>
        <v>0.12491416666666669</v>
      </c>
      <c r="BQ39">
        <f t="shared" si="41"/>
        <v>0.13622083333333332</v>
      </c>
      <c r="BR39">
        <f t="shared" si="41"/>
        <v>0.15035416666666665</v>
      </c>
      <c r="BS39">
        <f t="shared" si="41"/>
        <v>0.16802083333333331</v>
      </c>
      <c r="BT39">
        <f t="shared" si="41"/>
        <v>0.1901041666666666</v>
      </c>
    </row>
    <row r="40" spans="2:72">
      <c r="W40">
        <f t="shared" si="39"/>
        <v>11.248573889001689</v>
      </c>
      <c r="X40">
        <f t="shared" si="38"/>
        <v>11.248573889001689</v>
      </c>
      <c r="Y40">
        <f t="shared" si="42"/>
        <v>11.248565289786249</v>
      </c>
      <c r="AA40">
        <f t="shared" si="40"/>
        <v>-8.5992154392755538E-6</v>
      </c>
      <c r="AB40">
        <f t="shared" si="37"/>
        <v>-8.5992154392755538E-6</v>
      </c>
      <c r="AC40">
        <v>5</v>
      </c>
      <c r="AN40">
        <f t="shared" si="41"/>
        <v>2.4414062499999991</v>
      </c>
      <c r="AO40">
        <f t="shared" si="41"/>
        <v>8.2942788939870879E-2</v>
      </c>
      <c r="AP40">
        <f t="shared" si="41"/>
        <v>8.8900226316684552E-2</v>
      </c>
      <c r="AQ40">
        <f t="shared" si="41"/>
        <v>9.0389585660887992E-2</v>
      </c>
      <c r="AR40">
        <f t="shared" si="41"/>
        <v>9.2251284841142228E-2</v>
      </c>
      <c r="AS40">
        <f t="shared" si="41"/>
        <v>9.4578408816460097E-2</v>
      </c>
      <c r="AT40">
        <f t="shared" si="41"/>
        <v>9.7487313785607377E-2</v>
      </c>
      <c r="AU40">
        <f t="shared" si="41"/>
        <v>0.10112344499704153</v>
      </c>
      <c r="AV40">
        <f t="shared" si="41"/>
        <v>0.10566860901133419</v>
      </c>
      <c r="AW40">
        <f t="shared" si="41"/>
        <v>0.11135006402920003</v>
      </c>
      <c r="AX40">
        <f t="shared" si="41"/>
        <v>0.11845188280153232</v>
      </c>
      <c r="AY40">
        <f t="shared" si="41"/>
        <v>0.12732915626694771</v>
      </c>
      <c r="AZ40">
        <f t="shared" si="41"/>
        <v>0.13842574809871688</v>
      </c>
      <c r="BA40">
        <f t="shared" si="41"/>
        <v>0.15229648788842839</v>
      </c>
      <c r="BB40">
        <f t="shared" si="41"/>
        <v>0.16963491262556779</v>
      </c>
      <c r="BC40">
        <f t="shared" si="41"/>
        <v>0.19130794354699199</v>
      </c>
      <c r="BD40">
        <f t="shared" si="41"/>
        <v>0.21839923219877225</v>
      </c>
      <c r="BE40">
        <f t="shared" si="41"/>
        <v>8.2942708333333337E-2</v>
      </c>
      <c r="BF40">
        <f t="shared" si="41"/>
        <v>8.8900158354985034E-2</v>
      </c>
      <c r="BG40">
        <f t="shared" si="41"/>
        <v>9.0389520860397934E-2</v>
      </c>
      <c r="BH40">
        <f t="shared" si="41"/>
        <v>9.2251223992164094E-2</v>
      </c>
      <c r="BI40">
        <f t="shared" si="41"/>
        <v>9.457835290687179E-2</v>
      </c>
      <c r="BJ40">
        <f t="shared" si="41"/>
        <v>9.7487264050256428E-2</v>
      </c>
      <c r="BK40">
        <f t="shared" si="41"/>
        <v>0.10112340297948719</v>
      </c>
      <c r="BL40">
        <f t="shared" si="41"/>
        <v>0.10566857664102565</v>
      </c>
      <c r="BM40">
        <f t="shared" si="41"/>
        <v>0.11135004371794872</v>
      </c>
      <c r="BN40">
        <f t="shared" si="41"/>
        <v>0.11845187756410258</v>
      </c>
      <c r="BO40">
        <f t="shared" si="41"/>
        <v>0.12732916987179488</v>
      </c>
      <c r="BP40">
        <f t="shared" si="41"/>
        <v>0.13842578525641025</v>
      </c>
      <c r="BQ40">
        <f t="shared" si="41"/>
        <v>0.15229655448717946</v>
      </c>
      <c r="BR40">
        <f t="shared" si="41"/>
        <v>0.16963501602564099</v>
      </c>
      <c r="BS40">
        <f t="shared" si="41"/>
        <v>0.19130809294871795</v>
      </c>
      <c r="BT40">
        <f t="shared" si="41"/>
        <v>0.21839943910256404</v>
      </c>
    </row>
    <row r="41" spans="2:72">
      <c r="W41">
        <f t="shared" si="39"/>
        <v>10.599310355349697</v>
      </c>
      <c r="X41">
        <f t="shared" si="38"/>
        <v>10.599310355349697</v>
      </c>
      <c r="Y41">
        <f t="shared" si="42"/>
        <v>10.599310022038621</v>
      </c>
      <c r="AA41">
        <f t="shared" si="40"/>
        <v>-3.3331107651690672E-7</v>
      </c>
      <c r="AB41">
        <f t="shared" si="37"/>
        <v>-3.3331107651690672E-7</v>
      </c>
      <c r="AC41">
        <v>5</v>
      </c>
      <c r="AN41">
        <f t="shared" si="41"/>
        <v>3.0517578124999987</v>
      </c>
      <c r="AO41">
        <f t="shared" si="41"/>
        <v>8.7011737503954176E-2</v>
      </c>
      <c r="AP41">
        <f t="shared" si="41"/>
        <v>9.4345763820545825E-2</v>
      </c>
      <c r="AQ41">
        <f t="shared" si="41"/>
        <v>9.617927039969372E-2</v>
      </c>
      <c r="AR41">
        <f t="shared" si="41"/>
        <v>9.8471153623628613E-2</v>
      </c>
      <c r="AS41">
        <f t="shared" si="41"/>
        <v>0.10133600765354721</v>
      </c>
      <c r="AT41">
        <f t="shared" si="41"/>
        <v>0.10491707519094548</v>
      </c>
      <c r="AU41">
        <f t="shared" si="41"/>
        <v>0.10939340961269328</v>
      </c>
      <c r="AV41">
        <f t="shared" si="41"/>
        <v>0.11498882763987808</v>
      </c>
      <c r="AW41">
        <f t="shared" si="41"/>
        <v>0.12198310017385906</v>
      </c>
      <c r="AX41">
        <f t="shared" si="41"/>
        <v>0.13072594084133524</v>
      </c>
      <c r="AY41">
        <f t="shared" si="41"/>
        <v>0.14165449167568056</v>
      </c>
      <c r="AZ41">
        <f t="shared" si="41"/>
        <v>0.15531518021861213</v>
      </c>
      <c r="BA41">
        <f t="shared" si="41"/>
        <v>0.17239104089727658</v>
      </c>
      <c r="BB41">
        <f t="shared" si="41"/>
        <v>0.19373586674560722</v>
      </c>
      <c r="BC41">
        <f t="shared" si="41"/>
        <v>0.22041689905602041</v>
      </c>
      <c r="BD41">
        <f t="shared" si="41"/>
        <v>0.25376818944403701</v>
      </c>
      <c r="BE41">
        <f t="shared" si="41"/>
        <v>8.7011718749999994E-2</v>
      </c>
      <c r="BF41">
        <f t="shared" si="41"/>
        <v>9.434576085370297E-2</v>
      </c>
      <c r="BG41">
        <f t="shared" si="41"/>
        <v>9.61792713796287E-2</v>
      </c>
      <c r="BH41">
        <f t="shared" si="41"/>
        <v>9.8471159537035891E-2</v>
      </c>
      <c r="BI41">
        <f t="shared" si="41"/>
        <v>0.10133601973379487</v>
      </c>
      <c r="BJ41">
        <f t="shared" si="41"/>
        <v>0.10491709497974358</v>
      </c>
      <c r="BK41">
        <f t="shared" si="41"/>
        <v>0.10939343903717949</v>
      </c>
      <c r="BL41">
        <f t="shared" si="41"/>
        <v>0.11498886910897434</v>
      </c>
      <c r="BM41">
        <f t="shared" si="41"/>
        <v>0.12198315669871794</v>
      </c>
      <c r="BN41">
        <f t="shared" si="41"/>
        <v>0.13072601618589744</v>
      </c>
      <c r="BO41">
        <f t="shared" si="41"/>
        <v>0.14165459054487178</v>
      </c>
      <c r="BP41">
        <f t="shared" si="41"/>
        <v>0.15531530849358974</v>
      </c>
      <c r="BQ41">
        <f t="shared" si="41"/>
        <v>0.17239120592948712</v>
      </c>
      <c r="BR41">
        <f t="shared" si="41"/>
        <v>0.19373607772435894</v>
      </c>
      <c r="BS41">
        <f t="shared" si="41"/>
        <v>0.22041716746794868</v>
      </c>
      <c r="BT41">
        <f t="shared" si="41"/>
        <v>0.25376852964743579</v>
      </c>
    </row>
    <row r="42" spans="2:72">
      <c r="W42">
        <f t="shared" si="39"/>
        <v>9.886037322978007</v>
      </c>
      <c r="X42">
        <f t="shared" si="38"/>
        <v>9.886037322978007</v>
      </c>
      <c r="Y42">
        <f t="shared" si="42"/>
        <v>9.8860449732608373</v>
      </c>
      <c r="AA42">
        <f t="shared" si="40"/>
        <v>7.6502828303404158E-6</v>
      </c>
      <c r="AB42">
        <f t="shared" si="37"/>
        <v>7.6502828303404158E-6</v>
      </c>
      <c r="AC42">
        <v>5</v>
      </c>
      <c r="AN42">
        <f t="shared" si="41"/>
        <v>3.8146972656249987</v>
      </c>
      <c r="AO42">
        <f t="shared" si="41"/>
        <v>9.2097923209058324E-2</v>
      </c>
      <c r="AP42">
        <f t="shared" si="41"/>
        <v>0.10115268570037241</v>
      </c>
      <c r="AQ42">
        <f t="shared" si="41"/>
        <v>0.10341637632320091</v>
      </c>
      <c r="AR42">
        <f t="shared" si="41"/>
        <v>0.10624598960173656</v>
      </c>
      <c r="AS42">
        <f t="shared" si="41"/>
        <v>0.10978300619990612</v>
      </c>
      <c r="AT42">
        <f t="shared" si="41"/>
        <v>0.11420427694761805</v>
      </c>
      <c r="AU42">
        <f t="shared" si="41"/>
        <v>0.11973086538225799</v>
      </c>
      <c r="AV42">
        <f t="shared" si="41"/>
        <v>0.12663910092555794</v>
      </c>
      <c r="AW42">
        <f t="shared" si="41"/>
        <v>0.13527439535468283</v>
      </c>
      <c r="AX42">
        <f t="shared" si="41"/>
        <v>0.14606851339108892</v>
      </c>
      <c r="AY42">
        <f t="shared" si="41"/>
        <v>0.15956116093659664</v>
      </c>
      <c r="AZ42">
        <f t="shared" si="41"/>
        <v>0.17642697036848115</v>
      </c>
      <c r="BA42">
        <f t="shared" si="41"/>
        <v>0.19750923215833688</v>
      </c>
      <c r="BB42">
        <f t="shared" si="41"/>
        <v>0.22386205939565648</v>
      </c>
      <c r="BC42">
        <f t="shared" si="41"/>
        <v>0.25680309344230601</v>
      </c>
      <c r="BD42">
        <f t="shared" si="41"/>
        <v>0.29797938600061791</v>
      </c>
      <c r="BE42">
        <f t="shared" si="41"/>
        <v>9.2097981770833337E-2</v>
      </c>
      <c r="BF42">
        <f t="shared" si="41"/>
        <v>0.10115276397710042</v>
      </c>
      <c r="BG42">
        <f t="shared" si="41"/>
        <v>0.10341645952866717</v>
      </c>
      <c r="BH42">
        <f t="shared" si="41"/>
        <v>0.10624607896812566</v>
      </c>
      <c r="BI42">
        <f t="shared" si="41"/>
        <v>0.10978310326744871</v>
      </c>
      <c r="BJ42">
        <f t="shared" si="41"/>
        <v>0.11420438364160257</v>
      </c>
      <c r="BK42">
        <f t="shared" si="41"/>
        <v>0.11973098410929488</v>
      </c>
      <c r="BL42">
        <f t="shared" si="41"/>
        <v>0.12663923469391025</v>
      </c>
      <c r="BM42">
        <f t="shared" si="41"/>
        <v>0.13527454792467949</v>
      </c>
      <c r="BN42">
        <f t="shared" si="41"/>
        <v>0.14606868946314103</v>
      </c>
      <c r="BO42">
        <f t="shared" si="41"/>
        <v>0.15956136638621796</v>
      </c>
      <c r="BP42">
        <f t="shared" si="41"/>
        <v>0.1764272125400641</v>
      </c>
      <c r="BQ42">
        <f t="shared" si="41"/>
        <v>0.19750952023237175</v>
      </c>
      <c r="BR42">
        <f t="shared" si="41"/>
        <v>0.22386240484775638</v>
      </c>
      <c r="BS42">
        <f t="shared" si="41"/>
        <v>0.25680351061698709</v>
      </c>
      <c r="BT42">
        <f t="shared" si="41"/>
        <v>0.29797989282852561</v>
      </c>
    </row>
    <row r="43" spans="2:72">
      <c r="W43">
        <f t="shared" si="39"/>
        <v>9.1189691636585888</v>
      </c>
      <c r="X43">
        <f t="shared" si="38"/>
        <v>9.1189691636585888</v>
      </c>
      <c r="Y43">
        <f t="shared" si="42"/>
        <v>9.1189841176534934</v>
      </c>
      <c r="AA43">
        <f t="shared" si="40"/>
        <v>1.4953994904587375E-5</v>
      </c>
      <c r="AB43">
        <f t="shared" si="37"/>
        <v>1.4953994904587375E-5</v>
      </c>
      <c r="AC43">
        <v>5</v>
      </c>
      <c r="AN43">
        <f t="shared" si="41"/>
        <v>4.7683715820312473</v>
      </c>
      <c r="AO43">
        <f t="shared" si="41"/>
        <v>9.8455655340438514E-2</v>
      </c>
      <c r="AP43">
        <f t="shared" si="41"/>
        <v>0.10966133805015564</v>
      </c>
      <c r="AQ43">
        <f t="shared" si="41"/>
        <v>0.1124627587275849</v>
      </c>
      <c r="AR43">
        <f t="shared" si="41"/>
        <v>0.1159645345743715</v>
      </c>
      <c r="AS43">
        <f t="shared" si="41"/>
        <v>0.12034175438285476</v>
      </c>
      <c r="AT43">
        <f t="shared" si="41"/>
        <v>0.12581327914345883</v>
      </c>
      <c r="AU43">
        <f t="shared" si="41"/>
        <v>0.13265268509421391</v>
      </c>
      <c r="AV43">
        <f t="shared" si="41"/>
        <v>0.14120194253265775</v>
      </c>
      <c r="AW43">
        <f t="shared" si="41"/>
        <v>0.15188851433071252</v>
      </c>
      <c r="AX43">
        <f t="shared" si="41"/>
        <v>0.16524672907828103</v>
      </c>
      <c r="AY43">
        <f t="shared" si="41"/>
        <v>0.18194449751274167</v>
      </c>
      <c r="AZ43">
        <f t="shared" si="41"/>
        <v>0.20281670805581742</v>
      </c>
      <c r="BA43">
        <f t="shared" si="41"/>
        <v>0.22890697123466217</v>
      </c>
      <c r="BB43">
        <f t="shared" si="41"/>
        <v>0.26151980020821808</v>
      </c>
      <c r="BC43">
        <f t="shared" si="41"/>
        <v>0.30228583642516293</v>
      </c>
      <c r="BD43">
        <f t="shared" si="41"/>
        <v>0.35324338169634401</v>
      </c>
      <c r="BE43">
        <f t="shared" si="41"/>
        <v>9.8455810546874981E-2</v>
      </c>
      <c r="BF43">
        <f t="shared" si="41"/>
        <v>0.10966151788134719</v>
      </c>
      <c r="BG43">
        <f t="shared" si="41"/>
        <v>0.11246294471496525</v>
      </c>
      <c r="BH43">
        <f t="shared" si="41"/>
        <v>0.11596472825698784</v>
      </c>
      <c r="BI43">
        <f t="shared" si="41"/>
        <v>0.12034195768451603</v>
      </c>
      <c r="BJ43">
        <f t="shared" si="41"/>
        <v>0.12581349446892626</v>
      </c>
      <c r="BK43">
        <f t="shared" si="41"/>
        <v>0.13265291544943911</v>
      </c>
      <c r="BL43">
        <f t="shared" ref="AO43:BT50" si="43">1/BL27</f>
        <v>0.14120219167508011</v>
      </c>
      <c r="BM43">
        <f t="shared" si="43"/>
        <v>0.1518887869571314</v>
      </c>
      <c r="BN43">
        <f t="shared" si="43"/>
        <v>0.16524703105969551</v>
      </c>
      <c r="BO43">
        <f t="shared" si="43"/>
        <v>0.18194483618790064</v>
      </c>
      <c r="BP43">
        <f t="shared" si="43"/>
        <v>0.20281709259815703</v>
      </c>
      <c r="BQ43">
        <f t="shared" si="43"/>
        <v>0.22890741311097748</v>
      </c>
      <c r="BR43">
        <f t="shared" si="43"/>
        <v>0.26152031375200319</v>
      </c>
      <c r="BS43">
        <f t="shared" si="43"/>
        <v>0.30228643955328516</v>
      </c>
      <c r="BT43">
        <f t="shared" si="43"/>
        <v>0.35324409680488766</v>
      </c>
    </row>
    <row r="44" spans="2:72">
      <c r="W44">
        <f t="shared" si="39"/>
        <v>8.3127274493154513</v>
      </c>
      <c r="X44">
        <f t="shared" si="38"/>
        <v>8.3127274493154513</v>
      </c>
      <c r="Y44">
        <f t="shared" si="42"/>
        <v>8.312748647912672</v>
      </c>
      <c r="AA44">
        <f t="shared" si="40"/>
        <v>2.1198597220717375E-5</v>
      </c>
      <c r="AB44">
        <f t="shared" si="37"/>
        <v>2.1198597220717375E-5</v>
      </c>
      <c r="AC44">
        <v>5</v>
      </c>
      <c r="AN44">
        <f t="shared" ref="AN44:AN50" si="44">1/AN28</f>
        <v>5.9604644775390598</v>
      </c>
      <c r="AO44">
        <f t="shared" si="43"/>
        <v>0.10640282050466372</v>
      </c>
      <c r="AP44">
        <f t="shared" si="43"/>
        <v>0.12029715348738466</v>
      </c>
      <c r="AQ44">
        <f t="shared" si="43"/>
        <v>0.12377073673306489</v>
      </c>
      <c r="AR44">
        <f t="shared" si="43"/>
        <v>0.12811271579016517</v>
      </c>
      <c r="AS44">
        <f t="shared" si="43"/>
        <v>0.13354018961154054</v>
      </c>
      <c r="AT44">
        <f t="shared" si="43"/>
        <v>0.14032453188825975</v>
      </c>
      <c r="AU44">
        <f t="shared" si="43"/>
        <v>0.14880495973415875</v>
      </c>
      <c r="AV44">
        <f t="shared" si="43"/>
        <v>0.15940549454153252</v>
      </c>
      <c r="AW44">
        <f t="shared" si="43"/>
        <v>0.17265616305074968</v>
      </c>
      <c r="AX44">
        <f t="shared" si="43"/>
        <v>0.18921949868727114</v>
      </c>
      <c r="AY44">
        <f t="shared" si="43"/>
        <v>0.20992366823292299</v>
      </c>
      <c r="AZ44">
        <f t="shared" si="43"/>
        <v>0.23580388016498782</v>
      </c>
      <c r="BA44">
        <f t="shared" si="43"/>
        <v>0.2681541450800688</v>
      </c>
      <c r="BB44">
        <f t="shared" si="43"/>
        <v>0.30859197622392009</v>
      </c>
      <c r="BC44">
        <f t="shared" si="43"/>
        <v>0.35913926515373418</v>
      </c>
      <c r="BD44">
        <f t="shared" si="43"/>
        <v>0.42232337631600175</v>
      </c>
      <c r="BE44">
        <f t="shared" si="43"/>
        <v>0.10640309651692707</v>
      </c>
      <c r="BF44">
        <f t="shared" si="43"/>
        <v>0.12029746026165569</v>
      </c>
      <c r="BG44">
        <f t="shared" si="43"/>
        <v>0.12377105119783784</v>
      </c>
      <c r="BH44">
        <f t="shared" si="43"/>
        <v>0.12811303986806555</v>
      </c>
      <c r="BI44">
        <f t="shared" si="43"/>
        <v>0.13354052570585018</v>
      </c>
      <c r="BJ44">
        <f t="shared" si="43"/>
        <v>0.14032488300308091</v>
      </c>
      <c r="BK44">
        <f t="shared" si="43"/>
        <v>0.14880532962461937</v>
      </c>
      <c r="BL44">
        <f t="shared" si="43"/>
        <v>0.15940588790154245</v>
      </c>
      <c r="BM44">
        <f t="shared" si="43"/>
        <v>0.17265658574769627</v>
      </c>
      <c r="BN44">
        <f t="shared" si="43"/>
        <v>0.1892199580553886</v>
      </c>
      <c r="BO44">
        <f t="shared" si="43"/>
        <v>0.20992417344000402</v>
      </c>
      <c r="BP44">
        <f t="shared" si="43"/>
        <v>0.23580444267077319</v>
      </c>
      <c r="BQ44">
        <f t="shared" si="43"/>
        <v>0.26815477920923469</v>
      </c>
      <c r="BR44">
        <f t="shared" si="43"/>
        <v>0.30859269988231164</v>
      </c>
      <c r="BS44">
        <f t="shared" si="43"/>
        <v>0.35914010072365771</v>
      </c>
      <c r="BT44">
        <f t="shared" si="43"/>
        <v>0.42232435177534039</v>
      </c>
    </row>
    <row r="45" spans="2:72">
      <c r="W45">
        <f t="shared" si="39"/>
        <v>7.4854564185620935</v>
      </c>
      <c r="X45">
        <f t="shared" si="38"/>
        <v>7.4854564185620935</v>
      </c>
      <c r="Y45">
        <f t="shared" si="42"/>
        <v>7.4854824989490991</v>
      </c>
      <c r="AA45">
        <f t="shared" si="40"/>
        <v>2.6080387005578132E-5</v>
      </c>
      <c r="AB45">
        <f t="shared" si="37"/>
        <v>2.6080387005578132E-5</v>
      </c>
      <c r="AC45">
        <v>5</v>
      </c>
      <c r="AN45">
        <f t="shared" si="44"/>
        <v>7.4505805969238246</v>
      </c>
      <c r="AO45">
        <f t="shared" si="43"/>
        <v>0.11633677695994525</v>
      </c>
      <c r="AP45">
        <f t="shared" si="43"/>
        <v>0.13359192278392099</v>
      </c>
      <c r="AQ45">
        <f t="shared" si="43"/>
        <v>0.13790570923991488</v>
      </c>
      <c r="AR45">
        <f t="shared" si="43"/>
        <v>0.14329794230990731</v>
      </c>
      <c r="AS45">
        <f t="shared" si="43"/>
        <v>0.15003823364739777</v>
      </c>
      <c r="AT45">
        <f t="shared" si="43"/>
        <v>0.15846359781926089</v>
      </c>
      <c r="AU45">
        <f t="shared" si="43"/>
        <v>0.1689953030340898</v>
      </c>
      <c r="AV45">
        <f t="shared" si="43"/>
        <v>0.18215993455262597</v>
      </c>
      <c r="AW45">
        <f t="shared" si="43"/>
        <v>0.1986157239507961</v>
      </c>
      <c r="AX45">
        <f t="shared" si="43"/>
        <v>0.21918546069850883</v>
      </c>
      <c r="AY45">
        <f t="shared" si="43"/>
        <v>0.2448976316331497</v>
      </c>
      <c r="AZ45">
        <f t="shared" si="43"/>
        <v>0.27703784530145081</v>
      </c>
      <c r="BA45">
        <f t="shared" si="43"/>
        <v>0.31721311238682715</v>
      </c>
      <c r="BB45">
        <f t="shared" si="43"/>
        <v>0.36743219624354767</v>
      </c>
      <c r="BC45">
        <f t="shared" si="43"/>
        <v>0.43020605106444815</v>
      </c>
      <c r="BD45">
        <f t="shared" si="43"/>
        <v>0.50867336959057385</v>
      </c>
      <c r="BE45">
        <f t="shared" si="43"/>
        <v>0.11633720397949217</v>
      </c>
      <c r="BF45">
        <f t="shared" si="43"/>
        <v>0.13359238823704131</v>
      </c>
      <c r="BG45">
        <f t="shared" si="43"/>
        <v>0.13790618430142856</v>
      </c>
      <c r="BH45">
        <f t="shared" si="43"/>
        <v>0.14329842938191267</v>
      </c>
      <c r="BI45">
        <f t="shared" si="43"/>
        <v>0.1500387357325178</v>
      </c>
      <c r="BJ45">
        <f t="shared" si="43"/>
        <v>0.1584641186707742</v>
      </c>
      <c r="BK45">
        <f t="shared" si="43"/>
        <v>0.16899584734359471</v>
      </c>
      <c r="BL45">
        <f t="shared" si="43"/>
        <v>0.18216050818462037</v>
      </c>
      <c r="BM45">
        <f t="shared" si="43"/>
        <v>0.19861633423590239</v>
      </c>
      <c r="BN45">
        <f t="shared" si="43"/>
        <v>0.21918611680000497</v>
      </c>
      <c r="BO45">
        <f t="shared" si="43"/>
        <v>0.24489834500513316</v>
      </c>
      <c r="BP45">
        <f t="shared" si="43"/>
        <v>0.27703863026154341</v>
      </c>
      <c r="BQ45">
        <f t="shared" si="43"/>
        <v>0.31721398683205615</v>
      </c>
      <c r="BR45">
        <f t="shared" si="43"/>
        <v>0.36743318254519719</v>
      </c>
      <c r="BS45">
        <f t="shared" si="43"/>
        <v>0.43020717718662349</v>
      </c>
      <c r="BT45">
        <f t="shared" si="43"/>
        <v>0.5086746704884062</v>
      </c>
    </row>
    <row r="46" spans="2:72">
      <c r="W46">
        <f t="shared" si="39"/>
        <v>6.6572999252809737</v>
      </c>
      <c r="X46">
        <f t="shared" si="38"/>
        <v>6.6572999252809737</v>
      </c>
      <c r="Y46">
        <f t="shared" si="42"/>
        <v>6.6573293448640811</v>
      </c>
      <c r="AA46">
        <f t="shared" si="40"/>
        <v>2.9419583107426206E-5</v>
      </c>
      <c r="AB46">
        <f t="shared" si="37"/>
        <v>2.9419583107426206E-5</v>
      </c>
      <c r="AC46">
        <v>5</v>
      </c>
      <c r="AN46">
        <f t="shared" si="44"/>
        <v>9.3132257461547798</v>
      </c>
      <c r="AO46">
        <f t="shared" si="43"/>
        <v>0.1287542225290472</v>
      </c>
      <c r="AP46">
        <f t="shared" si="43"/>
        <v>0.15021038440459136</v>
      </c>
      <c r="AQ46">
        <f t="shared" si="43"/>
        <v>0.15557442487347736</v>
      </c>
      <c r="AR46">
        <f t="shared" si="43"/>
        <v>0.1622794754595849</v>
      </c>
      <c r="AS46">
        <f t="shared" si="43"/>
        <v>0.17066078869221932</v>
      </c>
      <c r="AT46">
        <f t="shared" si="43"/>
        <v>0.18113743023301232</v>
      </c>
      <c r="AU46">
        <f t="shared" si="43"/>
        <v>0.19423323215900365</v>
      </c>
      <c r="AV46">
        <f t="shared" si="43"/>
        <v>0.21060298456649276</v>
      </c>
      <c r="AW46">
        <f t="shared" si="43"/>
        <v>0.23106517507585414</v>
      </c>
      <c r="AX46">
        <f t="shared" si="43"/>
        <v>0.25664291321255589</v>
      </c>
      <c r="AY46">
        <f t="shared" si="43"/>
        <v>0.28861508588343304</v>
      </c>
      <c r="AZ46">
        <f t="shared" si="43"/>
        <v>0.32858030172202951</v>
      </c>
      <c r="BA46">
        <f t="shared" si="43"/>
        <v>0.37853682152027501</v>
      </c>
      <c r="BB46">
        <f t="shared" si="43"/>
        <v>0.44098247126808199</v>
      </c>
      <c r="BC46">
        <f t="shared" si="43"/>
        <v>0.51903953345284071</v>
      </c>
      <c r="BD46">
        <f t="shared" si="43"/>
        <v>0.61661086118378905</v>
      </c>
      <c r="BE46">
        <f t="shared" si="43"/>
        <v>0.12875483830769854</v>
      </c>
      <c r="BF46">
        <f t="shared" si="43"/>
        <v>0.15021104820627329</v>
      </c>
      <c r="BG46">
        <f t="shared" si="43"/>
        <v>0.15557510068091698</v>
      </c>
      <c r="BH46">
        <f t="shared" si="43"/>
        <v>0.16228016627422165</v>
      </c>
      <c r="BI46">
        <f t="shared" si="43"/>
        <v>0.17066149826585239</v>
      </c>
      <c r="BJ46">
        <f t="shared" si="43"/>
        <v>0.18113816325539084</v>
      </c>
      <c r="BK46">
        <f t="shared" si="43"/>
        <v>0.19423399449231393</v>
      </c>
      <c r="BL46">
        <f t="shared" si="43"/>
        <v>0.21060378353846776</v>
      </c>
      <c r="BM46">
        <f t="shared" si="43"/>
        <v>0.23106601984616004</v>
      </c>
      <c r="BN46">
        <f t="shared" si="43"/>
        <v>0.25664381523077545</v>
      </c>
      <c r="BO46">
        <f t="shared" si="43"/>
        <v>0.28861605946154473</v>
      </c>
      <c r="BP46">
        <f t="shared" si="43"/>
        <v>0.32858136475000616</v>
      </c>
      <c r="BQ46">
        <f t="shared" si="43"/>
        <v>0.378537996360583</v>
      </c>
      <c r="BR46">
        <f t="shared" si="43"/>
        <v>0.44098378587380421</v>
      </c>
      <c r="BS46">
        <f t="shared" si="43"/>
        <v>0.51904102276533071</v>
      </c>
      <c r="BT46">
        <f t="shared" si="43"/>
        <v>0.61661256887973859</v>
      </c>
    </row>
    <row r="47" spans="2:72">
      <c r="W47">
        <f t="shared" si="39"/>
        <v>5.8484876803247143</v>
      </c>
      <c r="X47">
        <f t="shared" si="38"/>
        <v>5.8484876803247143</v>
      </c>
      <c r="Y47">
        <f t="shared" si="42"/>
        <v>5.8485188662933094</v>
      </c>
      <c r="AA47">
        <f t="shared" si="40"/>
        <v>3.1185968595082159E-5</v>
      </c>
      <c r="AB47">
        <f t="shared" si="37"/>
        <v>3.1185968595082159E-5</v>
      </c>
      <c r="AC47">
        <v>5</v>
      </c>
      <c r="AN47">
        <f t="shared" si="44"/>
        <v>11.641532182693474</v>
      </c>
      <c r="AO47">
        <f t="shared" si="43"/>
        <v>0.14427602949042459</v>
      </c>
      <c r="AP47">
        <f t="shared" si="43"/>
        <v>0.17098346143042928</v>
      </c>
      <c r="AQ47">
        <f t="shared" si="43"/>
        <v>0.17766031941543045</v>
      </c>
      <c r="AR47">
        <f t="shared" si="43"/>
        <v>0.18600639189668192</v>
      </c>
      <c r="AS47">
        <f t="shared" si="43"/>
        <v>0.19643898249824626</v>
      </c>
      <c r="AT47">
        <f t="shared" si="43"/>
        <v>0.20947972075020166</v>
      </c>
      <c r="AU47">
        <f t="shared" si="43"/>
        <v>0.22578064356514591</v>
      </c>
      <c r="AV47">
        <f t="shared" si="43"/>
        <v>0.24615679708382629</v>
      </c>
      <c r="AW47">
        <f t="shared" si="43"/>
        <v>0.27162698898217669</v>
      </c>
      <c r="AX47">
        <f t="shared" si="43"/>
        <v>0.30346472885511466</v>
      </c>
      <c r="AY47">
        <f t="shared" si="43"/>
        <v>0.34326190369628723</v>
      </c>
      <c r="AZ47">
        <f t="shared" si="43"/>
        <v>0.39300837224775287</v>
      </c>
      <c r="BA47">
        <f t="shared" si="43"/>
        <v>0.45519145793708482</v>
      </c>
      <c r="BB47">
        <f t="shared" si="43"/>
        <v>0.53292031504875004</v>
      </c>
      <c r="BC47">
        <f t="shared" si="43"/>
        <v>0.63008138643833123</v>
      </c>
      <c r="BD47">
        <f t="shared" si="43"/>
        <v>0.75153272567530782</v>
      </c>
      <c r="BE47">
        <f t="shared" si="43"/>
        <v>0.14427688121795654</v>
      </c>
      <c r="BF47">
        <f t="shared" si="43"/>
        <v>0.17098437316781334</v>
      </c>
      <c r="BG47">
        <f t="shared" si="43"/>
        <v>0.17766124615527754</v>
      </c>
      <c r="BH47">
        <f t="shared" si="43"/>
        <v>0.18600733738960781</v>
      </c>
      <c r="BI47">
        <f t="shared" si="43"/>
        <v>0.19643995143252063</v>
      </c>
      <c r="BJ47">
        <f t="shared" si="43"/>
        <v>0.20948071898616163</v>
      </c>
      <c r="BK47">
        <f t="shared" si="43"/>
        <v>0.22578167842821295</v>
      </c>
      <c r="BL47">
        <f t="shared" si="43"/>
        <v>0.24615787773077705</v>
      </c>
      <c r="BM47">
        <f t="shared" si="43"/>
        <v>0.27162812685898213</v>
      </c>
      <c r="BN47">
        <f t="shared" si="43"/>
        <v>0.30346593826923857</v>
      </c>
      <c r="BO47">
        <f t="shared" si="43"/>
        <v>0.34326320253205911</v>
      </c>
      <c r="BP47">
        <f t="shared" si="43"/>
        <v>0.39300978286058469</v>
      </c>
      <c r="BQ47">
        <f t="shared" si="43"/>
        <v>0.45519300827124165</v>
      </c>
      <c r="BR47">
        <f t="shared" si="43"/>
        <v>0.53292204003456289</v>
      </c>
      <c r="BS47">
        <f t="shared" si="43"/>
        <v>0.63008332973871461</v>
      </c>
      <c r="BT47">
        <f t="shared" si="43"/>
        <v>0.75153494186890402</v>
      </c>
    </row>
    <row r="48" spans="2:72">
      <c r="W48">
        <f t="shared" si="39"/>
        <v>5.0774042826792689</v>
      </c>
      <c r="X48">
        <f t="shared" si="38"/>
        <v>5.0774042826792689</v>
      </c>
      <c r="Y48">
        <f t="shared" si="42"/>
        <v>5.0774357772342249</v>
      </c>
      <c r="AA48">
        <f t="shared" si="40"/>
        <v>3.149455495599085E-5</v>
      </c>
      <c r="AB48">
        <f t="shared" si="37"/>
        <v>3.149455495599085E-5</v>
      </c>
      <c r="AC48">
        <v>5</v>
      </c>
      <c r="AN48">
        <f t="shared" si="44"/>
        <v>14.551915228366843</v>
      </c>
      <c r="AO48">
        <f t="shared" si="43"/>
        <v>0.16367828819214633</v>
      </c>
      <c r="AP48">
        <f t="shared" si="43"/>
        <v>0.19694980771272677</v>
      </c>
      <c r="AQ48">
        <f t="shared" si="43"/>
        <v>0.20526768759287181</v>
      </c>
      <c r="AR48">
        <f t="shared" si="43"/>
        <v>0.21566503744305321</v>
      </c>
      <c r="AS48">
        <f t="shared" si="43"/>
        <v>0.22866172475577989</v>
      </c>
      <c r="AT48">
        <f t="shared" si="43"/>
        <v>0.24490758389668829</v>
      </c>
      <c r="AU48">
        <f t="shared" si="43"/>
        <v>0.26521490782282381</v>
      </c>
      <c r="AV48">
        <f t="shared" si="43"/>
        <v>0.29059906273049324</v>
      </c>
      <c r="AW48">
        <f t="shared" si="43"/>
        <v>0.32232925636507992</v>
      </c>
      <c r="AX48">
        <f t="shared" si="43"/>
        <v>0.36199199840831325</v>
      </c>
      <c r="AY48">
        <f t="shared" si="43"/>
        <v>0.41157042596235494</v>
      </c>
      <c r="AZ48">
        <f t="shared" si="43"/>
        <v>0.47354346040490713</v>
      </c>
      <c r="BA48">
        <f t="shared" si="43"/>
        <v>0.55100975345809711</v>
      </c>
      <c r="BB48">
        <f t="shared" si="43"/>
        <v>0.6478426197745849</v>
      </c>
      <c r="BC48">
        <f t="shared" si="43"/>
        <v>0.76888370267019457</v>
      </c>
      <c r="BD48">
        <f t="shared" si="43"/>
        <v>0.92018505628970648</v>
      </c>
      <c r="BE48">
        <f t="shared" si="43"/>
        <v>0.16367943485577896</v>
      </c>
      <c r="BF48">
        <f t="shared" si="43"/>
        <v>0.19695102936973835</v>
      </c>
      <c r="BG48">
        <f t="shared" si="43"/>
        <v>0.20526892799822818</v>
      </c>
      <c r="BH48">
        <f t="shared" si="43"/>
        <v>0.21566630128384048</v>
      </c>
      <c r="BI48">
        <f t="shared" si="43"/>
        <v>0.22866301789085591</v>
      </c>
      <c r="BJ48">
        <f t="shared" si="43"/>
        <v>0.24490891364962511</v>
      </c>
      <c r="BK48">
        <f t="shared" si="43"/>
        <v>0.26521628334808661</v>
      </c>
      <c r="BL48">
        <f t="shared" si="43"/>
        <v>0.29060049547116351</v>
      </c>
      <c r="BM48">
        <f t="shared" si="43"/>
        <v>0.32233076062500965</v>
      </c>
      <c r="BN48">
        <f t="shared" si="43"/>
        <v>0.3619935920673174</v>
      </c>
      <c r="BO48">
        <f t="shared" si="43"/>
        <v>0.41157213137020199</v>
      </c>
      <c r="BP48">
        <f t="shared" si="43"/>
        <v>0.47354530549880774</v>
      </c>
      <c r="BQ48">
        <f t="shared" si="43"/>
        <v>0.55101177315956473</v>
      </c>
      <c r="BR48">
        <f t="shared" si="43"/>
        <v>0.64784485773551126</v>
      </c>
      <c r="BS48">
        <f t="shared" si="43"/>
        <v>0.76888621345544439</v>
      </c>
      <c r="BT48">
        <f t="shared" si="43"/>
        <v>0.92018790810536066</v>
      </c>
    </row>
    <row r="49" spans="23:72">
      <c r="W49">
        <f t="shared" si="39"/>
        <v>4.3590202476362858</v>
      </c>
      <c r="X49">
        <f t="shared" si="38"/>
        <v>4.3590202476362858</v>
      </c>
      <c r="Y49">
        <f t="shared" si="42"/>
        <v>4.3590508216267123</v>
      </c>
      <c r="AA49">
        <f t="shared" si="40"/>
        <v>3.0573990426496778E-5</v>
      </c>
      <c r="AB49">
        <f t="shared" si="37"/>
        <v>3.0573990426496778E-5</v>
      </c>
      <c r="AC49">
        <v>5</v>
      </c>
      <c r="AN49">
        <f t="shared" si="44"/>
        <v>18.189894035458554</v>
      </c>
      <c r="AO49">
        <f t="shared" si="43"/>
        <v>0.18793111156929848</v>
      </c>
      <c r="AP49">
        <f t="shared" si="43"/>
        <v>0.22940774056559854</v>
      </c>
      <c r="AQ49">
        <f t="shared" si="43"/>
        <v>0.23977689781467357</v>
      </c>
      <c r="AR49">
        <f t="shared" si="43"/>
        <v>0.25273834437601733</v>
      </c>
      <c r="AS49">
        <f t="shared" si="43"/>
        <v>0.26894015257769699</v>
      </c>
      <c r="AT49">
        <f t="shared" si="43"/>
        <v>0.28919241282979663</v>
      </c>
      <c r="AU49">
        <f t="shared" si="43"/>
        <v>0.31450773814492111</v>
      </c>
      <c r="AV49">
        <f t="shared" si="43"/>
        <v>0.3461518947888268</v>
      </c>
      <c r="AW49">
        <f t="shared" si="43"/>
        <v>0.38570709059370889</v>
      </c>
      <c r="AX49">
        <f t="shared" si="43"/>
        <v>0.43515108534981145</v>
      </c>
      <c r="AY49">
        <f t="shared" si="43"/>
        <v>0.49695607879493958</v>
      </c>
      <c r="AZ49">
        <f t="shared" si="43"/>
        <v>0.57421232060134997</v>
      </c>
      <c r="BA49">
        <f t="shared" si="43"/>
        <v>0.67078262285936252</v>
      </c>
      <c r="BB49">
        <f t="shared" si="43"/>
        <v>0.79149550068187868</v>
      </c>
      <c r="BC49">
        <f t="shared" si="43"/>
        <v>0.94238659796002344</v>
      </c>
      <c r="BD49">
        <f t="shared" si="43"/>
        <v>1.1310004695577047</v>
      </c>
      <c r="BE49">
        <f t="shared" si="43"/>
        <v>0.18793262690305704</v>
      </c>
      <c r="BF49">
        <f t="shared" si="43"/>
        <v>0.2294093496221446</v>
      </c>
      <c r="BG49">
        <f t="shared" si="43"/>
        <v>0.23977853030191651</v>
      </c>
      <c r="BH49">
        <f t="shared" si="43"/>
        <v>0.25274000615163134</v>
      </c>
      <c r="BI49">
        <f t="shared" si="43"/>
        <v>0.26894185096377499</v>
      </c>
      <c r="BJ49">
        <f t="shared" si="43"/>
        <v>0.2891941569789544</v>
      </c>
      <c r="BK49">
        <f t="shared" si="43"/>
        <v>0.31450953949792881</v>
      </c>
      <c r="BL49">
        <f t="shared" si="43"/>
        <v>0.34615376764664668</v>
      </c>
      <c r="BM49">
        <f t="shared" si="43"/>
        <v>0.38570905283254409</v>
      </c>
      <c r="BN49">
        <f t="shared" si="43"/>
        <v>0.43515315931491588</v>
      </c>
      <c r="BO49">
        <f t="shared" si="43"/>
        <v>0.4969582924178807</v>
      </c>
      <c r="BP49">
        <f t="shared" si="43"/>
        <v>0.57421470879658654</v>
      </c>
      <c r="BQ49">
        <f t="shared" si="43"/>
        <v>0.67078522926996875</v>
      </c>
      <c r="BR49">
        <f t="shared" si="43"/>
        <v>0.79149837986169691</v>
      </c>
      <c r="BS49">
        <f t="shared" si="43"/>
        <v>0.94238981810135658</v>
      </c>
      <c r="BT49">
        <f t="shared" si="43"/>
        <v>1.1310041159009314</v>
      </c>
    </row>
    <row r="50" spans="23:72">
      <c r="W50">
        <f t="shared" si="39"/>
        <v>3.7039472047919153</v>
      </c>
      <c r="X50">
        <f t="shared" si="38"/>
        <v>3.7039472047919153</v>
      </c>
      <c r="Y50">
        <f>AP34</f>
        <v>3.7039759235498839</v>
      </c>
      <c r="AA50">
        <f t="shared" si="40"/>
        <v>2.8718757968615449E-5</v>
      </c>
      <c r="AB50">
        <f t="shared" si="37"/>
        <v>2.8718757968615449E-5</v>
      </c>
      <c r="AC50">
        <v>5</v>
      </c>
      <c r="AN50">
        <f t="shared" si="44"/>
        <v>22.737367544323188</v>
      </c>
      <c r="AO50">
        <f t="shared" si="43"/>
        <v>0.21824714079073873</v>
      </c>
      <c r="AP50">
        <f t="shared" si="43"/>
        <v>0.26998015663168828</v>
      </c>
      <c r="AQ50">
        <f t="shared" si="43"/>
        <v>0.28291341059192571</v>
      </c>
      <c r="AR50">
        <f t="shared" si="43"/>
        <v>0.29907997804222242</v>
      </c>
      <c r="AS50">
        <f t="shared" si="43"/>
        <v>0.31928818735509334</v>
      </c>
      <c r="AT50">
        <f t="shared" si="43"/>
        <v>0.34454844899618192</v>
      </c>
      <c r="AU50">
        <f t="shared" si="43"/>
        <v>0.37612377604754277</v>
      </c>
      <c r="AV50">
        <f t="shared" si="43"/>
        <v>0.41559293486174376</v>
      </c>
      <c r="AW50">
        <f t="shared" si="43"/>
        <v>0.46492938337949502</v>
      </c>
      <c r="AX50">
        <f t="shared" si="43"/>
        <v>0.52659994402668409</v>
      </c>
      <c r="AY50">
        <f t="shared" si="43"/>
        <v>0.60368814483567035</v>
      </c>
      <c r="AZ50">
        <f t="shared" si="43"/>
        <v>0.70004839584690315</v>
      </c>
      <c r="BA50">
        <f t="shared" si="43"/>
        <v>0.82049870961094429</v>
      </c>
      <c r="BB50">
        <f t="shared" si="43"/>
        <v>0.97106160181599588</v>
      </c>
      <c r="BC50">
        <f t="shared" si="43"/>
        <v>1.1592652170723099</v>
      </c>
      <c r="BD50">
        <f t="shared" si="43"/>
        <v>1.3945197361427026</v>
      </c>
      <c r="BE50">
        <f t="shared" si="43"/>
        <v>0.21824911696215457</v>
      </c>
      <c r="BF50">
        <f t="shared" si="43"/>
        <v>0.26998224993765246</v>
      </c>
      <c r="BG50">
        <f t="shared" si="43"/>
        <v>0.2829155331815269</v>
      </c>
      <c r="BH50">
        <f t="shared" si="43"/>
        <v>0.29908213723637</v>
      </c>
      <c r="BI50">
        <f t="shared" si="43"/>
        <v>0.31929039230492384</v>
      </c>
      <c r="BJ50">
        <f t="shared" si="43"/>
        <v>0.34455071114061608</v>
      </c>
      <c r="BK50">
        <f t="shared" si="43"/>
        <v>0.37612610968523152</v>
      </c>
      <c r="BL50">
        <f t="shared" si="43"/>
        <v>0.41559535786600066</v>
      </c>
      <c r="BM50">
        <f t="shared" si="43"/>
        <v>0.46493191809196216</v>
      </c>
      <c r="BN50">
        <f t="shared" si="43"/>
        <v>0.52660261837441413</v>
      </c>
      <c r="BO50">
        <f t="shared" si="43"/>
        <v>0.60369099372747903</v>
      </c>
      <c r="BP50">
        <f t="shared" si="43"/>
        <v>0.70005146291881004</v>
      </c>
      <c r="BQ50">
        <f t="shared" si="43"/>
        <v>0.82050204940797378</v>
      </c>
      <c r="BR50">
        <f t="shared" si="43"/>
        <v>0.97106528251942859</v>
      </c>
      <c r="BS50">
        <f t="shared" si="43"/>
        <v>1.159269323908747</v>
      </c>
      <c r="BT50">
        <f t="shared" si="43"/>
        <v>1.3945243756453951</v>
      </c>
    </row>
    <row r="51" spans="23:72">
      <c r="W51">
        <f>E4*E20</f>
        <v>13.035014676702176</v>
      </c>
      <c r="X51">
        <f t="shared" si="38"/>
        <v>13.035014676702176</v>
      </c>
      <c r="Y51">
        <f>AQ20</f>
        <v>13.034977271186783</v>
      </c>
      <c r="AA51">
        <f t="shared" ref="AA51:AA65" si="45">Z4-E4</f>
        <v>-3.7405515392663347E-5</v>
      </c>
      <c r="AB51">
        <f t="shared" si="37"/>
        <v>-3.7405515392663347E-5</v>
      </c>
      <c r="AC51">
        <v>5</v>
      </c>
    </row>
    <row r="52" spans="23:72">
      <c r="W52">
        <f t="shared" ref="W52:W65" si="46">E5*E21</f>
        <v>12.644154768302091</v>
      </c>
      <c r="X52">
        <f t="shared" si="38"/>
        <v>12.644154768302091</v>
      </c>
      <c r="Y52">
        <f t="shared" ref="Y52:Y65" si="47">AQ21</f>
        <v>12.644123879974947</v>
      </c>
      <c r="AA52">
        <f t="shared" si="45"/>
        <v>-3.0888327144040773E-5</v>
      </c>
      <c r="AB52">
        <f t="shared" si="37"/>
        <v>-3.0888327144040773E-5</v>
      </c>
      <c r="AC52">
        <v>5</v>
      </c>
      <c r="AO52">
        <f t="shared" ref="AO52:BD66" si="48">C4*C20</f>
        <v>13.636363636363635</v>
      </c>
      <c r="AP52">
        <f t="shared" si="48"/>
        <v>13.151003698459908</v>
      </c>
      <c r="AQ52">
        <f t="shared" si="48"/>
        <v>13.035014676702176</v>
      </c>
      <c r="AR52">
        <f t="shared" si="48"/>
        <v>12.892874207685152</v>
      </c>
      <c r="AS52">
        <f t="shared" si="48"/>
        <v>12.719499297808412</v>
      </c>
      <c r="AT52">
        <f t="shared" si="48"/>
        <v>12.509229414667967</v>
      </c>
      <c r="AU52">
        <f t="shared" si="48"/>
        <v>12.255970479300588</v>
      </c>
      <c r="AV52">
        <f t="shared" si="48"/>
        <v>11.953461738212136</v>
      </c>
      <c r="AW52">
        <f t="shared" si="48"/>
        <v>11.595697351680682</v>
      </c>
      <c r="AX52">
        <f t="shared" si="48"/>
        <v>11.177521511283448</v>
      </c>
      <c r="AY52">
        <f t="shared" si="48"/>
        <v>10.695386613544416</v>
      </c>
      <c r="AZ52">
        <f t="shared" si="48"/>
        <v>10.148215995670094</v>
      </c>
      <c r="BA52">
        <f t="shared" si="48"/>
        <v>9.5382508315398162</v>
      </c>
      <c r="BB52">
        <f t="shared" si="48"/>
        <v>8.8717015468607823</v>
      </c>
      <c r="BC52">
        <f t="shared" si="48"/>
        <v>8.1589958158995817</v>
      </c>
      <c r="BD52">
        <f t="shared" si="48"/>
        <v>7.414448669201521</v>
      </c>
    </row>
    <row r="53" spans="23:72">
      <c r="W53">
        <f t="shared" si="46"/>
        <v>12.187351754593738</v>
      </c>
      <c r="X53">
        <f t="shared" si="38"/>
        <v>12.187351754593738</v>
      </c>
      <c r="Y53">
        <f t="shared" si="47"/>
        <v>12.18732806024911</v>
      </c>
      <c r="AA53">
        <f t="shared" si="45"/>
        <v>-2.3694344628566455E-5</v>
      </c>
      <c r="AB53">
        <f t="shared" si="37"/>
        <v>-2.3694344628566455E-5</v>
      </c>
      <c r="AC53">
        <v>5</v>
      </c>
      <c r="AO53">
        <f t="shared" si="48"/>
        <v>13.333333333333332</v>
      </c>
      <c r="AP53">
        <f t="shared" si="48"/>
        <v>12.776231340023458</v>
      </c>
      <c r="AQ53">
        <f t="shared" si="48"/>
        <v>12.644154768302091</v>
      </c>
      <c r="AR53">
        <f t="shared" si="48"/>
        <v>12.482850154113734</v>
      </c>
      <c r="AS53">
        <f t="shared" si="48"/>
        <v>12.286916113876226</v>
      </c>
      <c r="AT53">
        <f t="shared" si="48"/>
        <v>12.050481770855404</v>
      </c>
      <c r="AU53">
        <f t="shared" si="48"/>
        <v>11.767434183444381</v>
      </c>
      <c r="AV53">
        <f t="shared" si="48"/>
        <v>11.431789870204465</v>
      </c>
      <c r="AW53">
        <f t="shared" si="48"/>
        <v>11.038233360978353</v>
      </c>
      <c r="AX53">
        <f t="shared" si="48"/>
        <v>10.582821486579244</v>
      </c>
      <c r="AY53">
        <f t="shared" si="48"/>
        <v>10.063809714518101</v>
      </c>
      <c r="AZ53">
        <f t="shared" si="48"/>
        <v>9.4824987113527381</v>
      </c>
      <c r="BA53">
        <f t="shared" si="48"/>
        <v>8.8439385006122713</v>
      </c>
      <c r="BB53">
        <f t="shared" si="48"/>
        <v>8.1572892700271904</v>
      </c>
      <c r="BC53">
        <f t="shared" si="48"/>
        <v>7.4356530028598655</v>
      </c>
      <c r="BD53">
        <f t="shared" si="48"/>
        <v>6.6952789699570818</v>
      </c>
    </row>
    <row r="54" spans="23:72">
      <c r="W54">
        <f t="shared" si="46"/>
        <v>11.660757711501745</v>
      </c>
      <c r="X54">
        <f t="shared" si="38"/>
        <v>11.660757711501745</v>
      </c>
      <c r="Y54">
        <f t="shared" si="47"/>
        <v>11.66074174488544</v>
      </c>
      <c r="AA54">
        <f t="shared" si="45"/>
        <v>-1.5966616304652348E-5</v>
      </c>
      <c r="AB54">
        <f t="shared" si="37"/>
        <v>-1.5966616304652348E-5</v>
      </c>
      <c r="AC54">
        <v>5</v>
      </c>
      <c r="AO54">
        <f t="shared" si="48"/>
        <v>12.972972972972974</v>
      </c>
      <c r="AP54">
        <f t="shared" si="48"/>
        <v>12.336770530306541</v>
      </c>
      <c r="AQ54">
        <f t="shared" si="48"/>
        <v>12.187351754593738</v>
      </c>
      <c r="AR54">
        <f t="shared" si="48"/>
        <v>12.00559218454309</v>
      </c>
      <c r="AS54">
        <f t="shared" si="48"/>
        <v>11.785877106295818</v>
      </c>
      <c r="AT54">
        <f t="shared" si="48"/>
        <v>11.522289449694545</v>
      </c>
      <c r="AU54">
        <f t="shared" si="48"/>
        <v>11.20893383600284</v>
      </c>
      <c r="AV54">
        <f t="shared" si="48"/>
        <v>10.840419161273189</v>
      </c>
      <c r="AW54">
        <f t="shared" si="48"/>
        <v>10.412505891609422</v>
      </c>
      <c r="AX54">
        <f t="shared" si="48"/>
        <v>9.9228874605132678</v>
      </c>
      <c r="AY54">
        <f t="shared" si="48"/>
        <v>9.3720216796489169</v>
      </c>
      <c r="AZ54">
        <f t="shared" si="48"/>
        <v>8.7638676970578118</v>
      </c>
      <c r="BA54">
        <f t="shared" si="48"/>
        <v>8.1063385331684348</v>
      </c>
      <c r="BB54">
        <f t="shared" si="48"/>
        <v>7.4112784455318552</v>
      </c>
      <c r="BC54">
        <f t="shared" si="48"/>
        <v>6.6938425230637204</v>
      </c>
      <c r="BD54">
        <f t="shared" si="48"/>
        <v>5.9712918660287091</v>
      </c>
    </row>
    <row r="55" spans="23:72">
      <c r="W55">
        <f t="shared" si="46"/>
        <v>11.063229348725608</v>
      </c>
      <c r="X55">
        <f t="shared" si="38"/>
        <v>11.063229348725608</v>
      </c>
      <c r="Y55">
        <f t="shared" si="47"/>
        <v>11.063221417472487</v>
      </c>
      <c r="AA55">
        <f t="shared" si="45"/>
        <v>-7.9312531209296822E-6</v>
      </c>
      <c r="AB55">
        <f t="shared" si="37"/>
        <v>-7.9312531209296822E-6</v>
      </c>
      <c r="AC55">
        <v>5</v>
      </c>
      <c r="AO55">
        <f t="shared" si="48"/>
        <v>12.549019607843137</v>
      </c>
      <c r="AP55">
        <f t="shared" si="48"/>
        <v>11.828205764190246</v>
      </c>
      <c r="AQ55">
        <f t="shared" si="48"/>
        <v>11.660757711501745</v>
      </c>
      <c r="AR55">
        <f t="shared" si="48"/>
        <v>11.457998770285137</v>
      </c>
      <c r="AS55">
        <f t="shared" si="48"/>
        <v>11.214254912798777</v>
      </c>
      <c r="AT55">
        <f t="shared" si="48"/>
        <v>10.923780497270378</v>
      </c>
      <c r="AU55">
        <f t="shared" si="48"/>
        <v>10.581184898748486</v>
      </c>
      <c r="AV55">
        <f t="shared" si="48"/>
        <v>10.182019620425985</v>
      </c>
      <c r="AW55">
        <f t="shared" si="48"/>
        <v>9.7235068955545625</v>
      </c>
      <c r="AX55">
        <f t="shared" si="48"/>
        <v>9.2053426581408822</v>
      </c>
      <c r="AY55">
        <f t="shared" si="48"/>
        <v>8.6304485100249835</v>
      </c>
      <c r="AZ55">
        <f t="shared" si="48"/>
        <v>8.0054971080141684</v>
      </c>
      <c r="BA55">
        <f t="shared" si="48"/>
        <v>7.3410210136726519</v>
      </c>
      <c r="BB55">
        <f t="shared" si="48"/>
        <v>6.6509630040182905</v>
      </c>
      <c r="BC55">
        <f t="shared" si="48"/>
        <v>5.9516429014259149</v>
      </c>
      <c r="BD55">
        <f t="shared" si="48"/>
        <v>5.2602739726027412</v>
      </c>
    </row>
    <row r="56" spans="23:72">
      <c r="W56">
        <f t="shared" si="46"/>
        <v>10.397250734546587</v>
      </c>
      <c r="X56">
        <f t="shared" si="38"/>
        <v>10.397250734546587</v>
      </c>
      <c r="Y56">
        <f t="shared" si="47"/>
        <v>10.397250840480325</v>
      </c>
      <c r="AA56">
        <f t="shared" si="45"/>
        <v>1.0593373822587182E-7</v>
      </c>
      <c r="AB56">
        <f t="shared" si="37"/>
        <v>1.0593373822587182E-7</v>
      </c>
      <c r="AC56">
        <v>5</v>
      </c>
      <c r="AO56">
        <f t="shared" si="48"/>
        <v>12.05651491365777</v>
      </c>
      <c r="AP56">
        <f t="shared" si="48"/>
        <v>11.248573889001689</v>
      </c>
      <c r="AQ56">
        <f t="shared" si="48"/>
        <v>11.063229348725608</v>
      </c>
      <c r="AR56">
        <f t="shared" si="48"/>
        <v>10.839964574182137</v>
      </c>
      <c r="AS56">
        <f t="shared" si="48"/>
        <v>10.573243974598155</v>
      </c>
      <c r="AT56">
        <f t="shared" si="48"/>
        <v>10.257750176315156</v>
      </c>
      <c r="AU56">
        <f t="shared" si="48"/>
        <v>9.8889077160788315</v>
      </c>
      <c r="AV56">
        <f t="shared" si="48"/>
        <v>9.4635513393652708</v>
      </c>
      <c r="AW56">
        <f t="shared" si="48"/>
        <v>8.9806879872720522</v>
      </c>
      <c r="AX56">
        <f t="shared" si="48"/>
        <v>8.4422469323783424</v>
      </c>
      <c r="AY56">
        <f t="shared" si="48"/>
        <v>7.8536599351655196</v>
      </c>
      <c r="AZ56">
        <f t="shared" si="48"/>
        <v>7.2240876087332273</v>
      </c>
      <c r="BA56">
        <f t="shared" si="48"/>
        <v>6.5661367282224452</v>
      </c>
      <c r="BB56">
        <f t="shared" si="48"/>
        <v>5.8950093172322759</v>
      </c>
      <c r="BC56">
        <f t="shared" si="48"/>
        <v>5.2271703961215064</v>
      </c>
      <c r="BD56">
        <f t="shared" si="48"/>
        <v>4.5787663379958738</v>
      </c>
    </row>
    <row r="57" spans="23:72">
      <c r="W57">
        <f t="shared" si="46"/>
        <v>9.6696406409349063</v>
      </c>
      <c r="X57">
        <f t="shared" si="38"/>
        <v>9.6696406409349063</v>
      </c>
      <c r="Y57">
        <f t="shared" si="47"/>
        <v>9.6696484208145215</v>
      </c>
      <c r="AA57">
        <f t="shared" si="45"/>
        <v>7.7798796151995475E-6</v>
      </c>
      <c r="AB57">
        <f t="shared" si="37"/>
        <v>7.7798796151995475E-6</v>
      </c>
      <c r="AC57">
        <v>5</v>
      </c>
      <c r="AO57">
        <f t="shared" si="48"/>
        <v>11.49270482603816</v>
      </c>
      <c r="AP57">
        <f t="shared" si="48"/>
        <v>10.599310355349697</v>
      </c>
      <c r="AQ57">
        <f t="shared" si="48"/>
        <v>10.397250734546587</v>
      </c>
      <c r="AR57">
        <f t="shared" si="48"/>
        <v>10.155257688662546</v>
      </c>
      <c r="AS57">
        <f t="shared" si="48"/>
        <v>9.8681594424860446</v>
      </c>
      <c r="AT57">
        <f t="shared" si="48"/>
        <v>9.5313351955948722</v>
      </c>
      <c r="AU57">
        <f t="shared" si="48"/>
        <v>9.1413160496776271</v>
      </c>
      <c r="AV57">
        <f t="shared" si="48"/>
        <v>8.6964939106610863</v>
      </c>
      <c r="AW57">
        <f t="shared" si="48"/>
        <v>8.1978531058174369</v>
      </c>
      <c r="AX57">
        <f t="shared" si="48"/>
        <v>7.6495867400866979</v>
      </c>
      <c r="AY57">
        <f t="shared" si="48"/>
        <v>7.0594252975037257</v>
      </c>
      <c r="AZ57">
        <f t="shared" si="48"/>
        <v>6.4385153639975714</v>
      </c>
      <c r="BA57">
        <f t="shared" si="48"/>
        <v>5.800759932087419</v>
      </c>
      <c r="BB57">
        <f t="shared" si="48"/>
        <v>5.1616612235887516</v>
      </c>
      <c r="BC57">
        <f t="shared" si="48"/>
        <v>4.5368516957528371</v>
      </c>
      <c r="BD57">
        <f t="shared" si="48"/>
        <v>3.9405989442005049</v>
      </c>
    </row>
    <row r="58" spans="23:72">
      <c r="W58">
        <f t="shared" si="46"/>
        <v>8.8918176785649443</v>
      </c>
      <c r="X58">
        <f t="shared" si="38"/>
        <v>8.8918176785649443</v>
      </c>
      <c r="Y58">
        <f t="shared" si="47"/>
        <v>8.8918323835739201</v>
      </c>
      <c r="AA58">
        <f t="shared" si="45"/>
        <v>1.470500897582383E-5</v>
      </c>
      <c r="AB58">
        <f t="shared" si="37"/>
        <v>1.470500897582383E-5</v>
      </c>
      <c r="AC58">
        <v>5</v>
      </c>
      <c r="AO58">
        <f t="shared" si="48"/>
        <v>10.858001237076964</v>
      </c>
      <c r="AP58">
        <f t="shared" si="48"/>
        <v>9.886037322978007</v>
      </c>
      <c r="AQ58">
        <f t="shared" si="48"/>
        <v>9.6696406409349063</v>
      </c>
      <c r="AR58">
        <f t="shared" si="48"/>
        <v>9.4121120488597505</v>
      </c>
      <c r="AS58">
        <f t="shared" si="48"/>
        <v>9.1088698555354597</v>
      </c>
      <c r="AT58">
        <f t="shared" si="48"/>
        <v>8.7562313119101525</v>
      </c>
      <c r="AU58">
        <f t="shared" si="48"/>
        <v>8.3520569670350575</v>
      </c>
      <c r="AV58">
        <f t="shared" si="48"/>
        <v>7.8964469614572561</v>
      </c>
      <c r="AW58">
        <f t="shared" si="48"/>
        <v>7.3923736234313449</v>
      </c>
      <c r="AX58">
        <f t="shared" si="48"/>
        <v>6.8460941470440178</v>
      </c>
      <c r="AY58">
        <f t="shared" si="48"/>
        <v>6.2671812271869252</v>
      </c>
      <c r="AZ58">
        <f t="shared" si="48"/>
        <v>5.6680598508742763</v>
      </c>
      <c r="BA58">
        <f t="shared" si="48"/>
        <v>5.0630470815963244</v>
      </c>
      <c r="BB58">
        <f t="shared" si="48"/>
        <v>4.4670296501106419</v>
      </c>
      <c r="BC58">
        <f t="shared" si="48"/>
        <v>3.8940277630840603</v>
      </c>
      <c r="BD58">
        <f t="shared" si="48"/>
        <v>3.3559311351771521</v>
      </c>
    </row>
    <row r="59" spans="23:72">
      <c r="W59">
        <f t="shared" si="46"/>
        <v>8.0794336827727378</v>
      </c>
      <c r="X59">
        <f t="shared" si="38"/>
        <v>8.0794336827727378</v>
      </c>
      <c r="Y59">
        <f t="shared" si="47"/>
        <v>8.0794542102200619</v>
      </c>
      <c r="AA59">
        <f t="shared" si="45"/>
        <v>2.0527447324170112E-5</v>
      </c>
      <c r="AB59">
        <f t="shared" si="37"/>
        <v>2.0527447324170112E-5</v>
      </c>
      <c r="AC59">
        <v>5</v>
      </c>
      <c r="AO59">
        <f t="shared" si="48"/>
        <v>10.156840865414422</v>
      </c>
      <c r="AP59">
        <f t="shared" si="48"/>
        <v>9.1189691636585888</v>
      </c>
      <c r="AQ59">
        <f t="shared" si="48"/>
        <v>8.8918176785649443</v>
      </c>
      <c r="AR59">
        <f t="shared" si="48"/>
        <v>8.6233117175415082</v>
      </c>
      <c r="AS59">
        <f t="shared" si="48"/>
        <v>8.3096537503699466</v>
      </c>
      <c r="AT59">
        <f t="shared" si="48"/>
        <v>7.9482729910739627</v>
      </c>
      <c r="AU59">
        <f t="shared" si="48"/>
        <v>7.5384698226338784</v>
      </c>
      <c r="AV59">
        <f t="shared" si="48"/>
        <v>7.0820430486029329</v>
      </c>
      <c r="AW59">
        <f t="shared" si="48"/>
        <v>6.583764476848688</v>
      </c>
      <c r="AX59">
        <f t="shared" si="48"/>
        <v>6.0515459405667018</v>
      </c>
      <c r="AY59">
        <f t="shared" si="48"/>
        <v>5.4961713723343371</v>
      </c>
      <c r="AZ59">
        <f t="shared" si="48"/>
        <v>4.9305509076658902</v>
      </c>
      <c r="BA59">
        <f t="shared" si="48"/>
        <v>4.3685784851152292</v>
      </c>
      <c r="BB59">
        <f t="shared" si="48"/>
        <v>3.8237947395103271</v>
      </c>
      <c r="BC59">
        <f t="shared" si="48"/>
        <v>3.3081206073212761</v>
      </c>
      <c r="BD59">
        <f t="shared" si="48"/>
        <v>2.8309036415471769</v>
      </c>
    </row>
    <row r="60" spans="23:72">
      <c r="W60">
        <f t="shared" si="46"/>
        <v>7.2513064230263167</v>
      </c>
      <c r="X60">
        <f t="shared" si="38"/>
        <v>7.2513064230263167</v>
      </c>
      <c r="Y60">
        <f t="shared" si="47"/>
        <v>7.2513314025331441</v>
      </c>
      <c r="AA60">
        <f t="shared" si="45"/>
        <v>2.4979506827449427E-5</v>
      </c>
      <c r="AB60">
        <f t="shared" si="37"/>
        <v>2.4979506827449427E-5</v>
      </c>
      <c r="AC60">
        <v>5</v>
      </c>
      <c r="AO60">
        <f t="shared" si="48"/>
        <v>9.3982227278593875</v>
      </c>
      <c r="AP60">
        <f t="shared" si="48"/>
        <v>8.3127274493154513</v>
      </c>
      <c r="AQ60">
        <f t="shared" si="48"/>
        <v>8.0794336827727378</v>
      </c>
      <c r="AR60">
        <f t="shared" si="48"/>
        <v>7.8056066816448073</v>
      </c>
      <c r="AS60">
        <f t="shared" si="48"/>
        <v>7.4883635114834046</v>
      </c>
      <c r="AT60">
        <f t="shared" si="48"/>
        <v>7.1263198557453595</v>
      </c>
      <c r="AU60">
        <f t="shared" si="48"/>
        <v>6.7201894080180384</v>
      </c>
      <c r="AV60">
        <f t="shared" si="48"/>
        <v>6.2732939991379313</v>
      </c>
      <c r="AW60">
        <f t="shared" si="48"/>
        <v>5.7918439407883566</v>
      </c>
      <c r="AX60">
        <f t="shared" si="48"/>
        <v>5.2848547810547517</v>
      </c>
      <c r="AY60">
        <f t="shared" si="48"/>
        <v>4.7636248061055166</v>
      </c>
      <c r="AZ60">
        <f t="shared" si="48"/>
        <v>4.2408022031891308</v>
      </c>
      <c r="BA60">
        <f t="shared" si="48"/>
        <v>3.7291895484723927</v>
      </c>
      <c r="BB60">
        <f t="shared" si="48"/>
        <v>3.2405173563126128</v>
      </c>
      <c r="BC60">
        <f t="shared" si="48"/>
        <v>2.7844286894864334</v>
      </c>
      <c r="BD60">
        <f t="shared" si="48"/>
        <v>2.3678483037889322</v>
      </c>
    </row>
    <row r="61" spans="23:72">
      <c r="W61">
        <f t="shared" si="46"/>
        <v>6.4277637978264286</v>
      </c>
      <c r="X61">
        <f t="shared" si="38"/>
        <v>6.4277637978264286</v>
      </c>
      <c r="Y61">
        <f t="shared" si="47"/>
        <v>6.4277917197075363</v>
      </c>
      <c r="AA61">
        <f t="shared" si="45"/>
        <v>2.792188110767313E-5</v>
      </c>
      <c r="AB61">
        <f t="shared" si="37"/>
        <v>2.792188110767313E-5</v>
      </c>
      <c r="AC61">
        <v>5</v>
      </c>
      <c r="AO61">
        <f t="shared" si="48"/>
        <v>8.595702542208933</v>
      </c>
      <c r="AP61">
        <f t="shared" si="48"/>
        <v>7.4854564185620935</v>
      </c>
      <c r="AQ61">
        <f t="shared" si="48"/>
        <v>7.2513064230263167</v>
      </c>
      <c r="AR61">
        <f t="shared" si="48"/>
        <v>6.9784435482879159</v>
      </c>
      <c r="AS61">
        <f t="shared" si="48"/>
        <v>6.6649455230198305</v>
      </c>
      <c r="AT61">
        <f t="shared" si="48"/>
        <v>6.3105768573238006</v>
      </c>
      <c r="AU61">
        <f t="shared" si="48"/>
        <v>5.9173051629300994</v>
      </c>
      <c r="AV61">
        <f t="shared" si="48"/>
        <v>5.4896640878191674</v>
      </c>
      <c r="AW61">
        <f t="shared" si="48"/>
        <v>5.0348326276743736</v>
      </c>
      <c r="AX61">
        <f t="shared" si="48"/>
        <v>4.5623327544620169</v>
      </c>
      <c r="AY61">
        <f t="shared" si="48"/>
        <v>4.0833269003064911</v>
      </c>
      <c r="AZ61">
        <f t="shared" si="48"/>
        <v>3.6096049098132332</v>
      </c>
      <c r="BA61">
        <f t="shared" si="48"/>
        <v>3.1524461137000053</v>
      </c>
      <c r="BB61">
        <f t="shared" si="48"/>
        <v>2.7215832633107166</v>
      </c>
      <c r="BC61">
        <f t="shared" si="48"/>
        <v>2.3244614525949689</v>
      </c>
      <c r="BD61">
        <f t="shared" si="48"/>
        <v>1.9658930511319654</v>
      </c>
    </row>
    <row r="62" spans="23:72">
      <c r="W62">
        <f t="shared" si="46"/>
        <v>5.6286895518338929</v>
      </c>
      <c r="X62">
        <f t="shared" si="38"/>
        <v>5.6286895518338929</v>
      </c>
      <c r="Y62">
        <f t="shared" si="47"/>
        <v>5.6287189130942554</v>
      </c>
      <c r="AA62">
        <f t="shared" si="45"/>
        <v>2.9361260362570363E-5</v>
      </c>
      <c r="AB62">
        <f t="shared" si="37"/>
        <v>2.9361260362570363E-5</v>
      </c>
      <c r="AC62">
        <v>5</v>
      </c>
      <c r="AO62">
        <f t="shared" si="48"/>
        <v>7.7666984258113727</v>
      </c>
      <c r="AP62">
        <f t="shared" si="48"/>
        <v>6.6572999252809737</v>
      </c>
      <c r="AQ62">
        <f t="shared" si="48"/>
        <v>6.4277637978264286</v>
      </c>
      <c r="AR62">
        <f t="shared" si="48"/>
        <v>6.1621824956119173</v>
      </c>
      <c r="AS62">
        <f t="shared" si="48"/>
        <v>5.8595524483338588</v>
      </c>
      <c r="AT62">
        <f t="shared" si="48"/>
        <v>5.5206477863534316</v>
      </c>
      <c r="AU62">
        <f t="shared" si="48"/>
        <v>5.1484293602352453</v>
      </c>
      <c r="AV62">
        <f t="shared" si="48"/>
        <v>4.7482527768421852</v>
      </c>
      <c r="AW62">
        <f t="shared" si="48"/>
        <v>4.3277674522016847</v>
      </c>
      <c r="AX62">
        <f t="shared" si="48"/>
        <v>3.8964508032301297</v>
      </c>
      <c r="AY62">
        <f t="shared" si="48"/>
        <v>3.4648106618378951</v>
      </c>
      <c r="AZ62">
        <f t="shared" si="48"/>
        <v>3.0433862272159828</v>
      </c>
      <c r="BA62">
        <f t="shared" si="48"/>
        <v>2.6417427302263006</v>
      </c>
      <c r="BB62">
        <f t="shared" si="48"/>
        <v>2.2676570704714498</v>
      </c>
      <c r="BC62">
        <f t="shared" si="48"/>
        <v>1.9266299890367644</v>
      </c>
      <c r="BD62">
        <f t="shared" si="48"/>
        <v>1.6217638927094846</v>
      </c>
    </row>
    <row r="63" spans="23:72">
      <c r="W63">
        <f t="shared" si="46"/>
        <v>4.8716579257852004</v>
      </c>
      <c r="X63">
        <f t="shared" si="38"/>
        <v>4.8716579257852004</v>
      </c>
      <c r="Y63">
        <f t="shared" si="47"/>
        <v>4.8716873645666103</v>
      </c>
      <c r="AA63">
        <f t="shared" si="45"/>
        <v>2.9438781409929504E-5</v>
      </c>
      <c r="AB63">
        <f t="shared" si="37"/>
        <v>2.9438781409929504E-5</v>
      </c>
      <c r="AC63">
        <v>5</v>
      </c>
      <c r="AO63">
        <f t="shared" si="48"/>
        <v>6.9311173873333018</v>
      </c>
      <c r="AP63">
        <f t="shared" si="48"/>
        <v>5.8484876803247143</v>
      </c>
      <c r="AQ63">
        <f t="shared" si="48"/>
        <v>5.6286895518338929</v>
      </c>
      <c r="AR63">
        <f t="shared" si="48"/>
        <v>5.3761320065854017</v>
      </c>
      <c r="AS63">
        <f t="shared" si="48"/>
        <v>5.0906141683888135</v>
      </c>
      <c r="AT63">
        <f t="shared" si="48"/>
        <v>4.7737090307870309</v>
      </c>
      <c r="AU63">
        <f t="shared" si="48"/>
        <v>4.4290573396456923</v>
      </c>
      <c r="AV63">
        <f t="shared" si="48"/>
        <v>4.0624334643220328</v>
      </c>
      <c r="AW63">
        <f t="shared" si="48"/>
        <v>3.6815038691451782</v>
      </c>
      <c r="AX63">
        <f t="shared" si="48"/>
        <v>3.2952627425117749</v>
      </c>
      <c r="AY63">
        <f t="shared" si="48"/>
        <v>2.9132164258317346</v>
      </c>
      <c r="AZ63">
        <f t="shared" si="48"/>
        <v>2.5444659232687283</v>
      </c>
      <c r="BA63">
        <f t="shared" si="48"/>
        <v>2.1968702985967599</v>
      </c>
      <c r="BB63">
        <f t="shared" si="48"/>
        <v>1.8764470689467909</v>
      </c>
      <c r="BC63">
        <f t="shared" si="48"/>
        <v>1.5870916635973911</v>
      </c>
      <c r="BD63">
        <f t="shared" si="48"/>
        <v>1.3306101210852783</v>
      </c>
    </row>
    <row r="64" spans="23:72">
      <c r="W64">
        <f t="shared" si="46"/>
        <v>4.1705151780722511</v>
      </c>
      <c r="X64">
        <f t="shared" si="38"/>
        <v>4.1705151780722511</v>
      </c>
      <c r="Y64">
        <f t="shared" si="47"/>
        <v>4.1705435724375413</v>
      </c>
      <c r="AA64">
        <f t="shared" si="45"/>
        <v>2.8394365290118628E-5</v>
      </c>
      <c r="AB64">
        <f t="shared" si="37"/>
        <v>2.8394365290118628E-5</v>
      </c>
      <c r="AC64">
        <v>5</v>
      </c>
      <c r="AO64">
        <f t="shared" si="48"/>
        <v>6.1095030104491679</v>
      </c>
      <c r="AP64">
        <f t="shared" si="48"/>
        <v>5.0774042826792689</v>
      </c>
      <c r="AQ64">
        <f t="shared" si="48"/>
        <v>4.8716579257852004</v>
      </c>
      <c r="AR64">
        <f t="shared" si="48"/>
        <v>4.636793017949941</v>
      </c>
      <c r="AS64">
        <f t="shared" si="48"/>
        <v>4.3732476253650869</v>
      </c>
      <c r="AT64">
        <f t="shared" si="48"/>
        <v>4.0831506909978517</v>
      </c>
      <c r="AU64">
        <f t="shared" si="48"/>
        <v>3.7705075547248232</v>
      </c>
      <c r="AV64">
        <f t="shared" si="48"/>
        <v>3.441150361353154</v>
      </c>
      <c r="AW64">
        <f t="shared" si="48"/>
        <v>3.1024032520537848</v>
      </c>
      <c r="AX64">
        <f t="shared" si="48"/>
        <v>2.762479839184659</v>
      </c>
      <c r="AY64">
        <f t="shared" si="48"/>
        <v>2.4297077566229026</v>
      </c>
      <c r="AZ64">
        <f t="shared" si="48"/>
        <v>2.1117303632577511</v>
      </c>
      <c r="BA64">
        <f t="shared" si="48"/>
        <v>1.8148432551012208</v>
      </c>
      <c r="BB64">
        <f t="shared" si="48"/>
        <v>1.5435794358164983</v>
      </c>
      <c r="BC64">
        <f t="shared" si="48"/>
        <v>1.3005825602021257</v>
      </c>
      <c r="BD64">
        <f t="shared" si="48"/>
        <v>1.0867345584435792</v>
      </c>
    </row>
    <row r="65" spans="23:74">
      <c r="W65">
        <f t="shared" si="46"/>
        <v>3.5346238813913788</v>
      </c>
      <c r="X65">
        <f t="shared" si="38"/>
        <v>3.5346238813913788</v>
      </c>
      <c r="Y65">
        <f t="shared" si="47"/>
        <v>3.5346504003035757</v>
      </c>
      <c r="AA65">
        <f t="shared" si="45"/>
        <v>2.6518912196848987E-5</v>
      </c>
      <c r="AB65">
        <f t="shared" si="37"/>
        <v>2.6518912196848987E-5</v>
      </c>
      <c r="AC65">
        <v>5</v>
      </c>
      <c r="AO65">
        <f t="shared" si="48"/>
        <v>5.321055829841824</v>
      </c>
      <c r="AP65">
        <f t="shared" si="48"/>
        <v>4.3590202476362858</v>
      </c>
      <c r="AQ65">
        <f t="shared" si="48"/>
        <v>4.1705151780722511</v>
      </c>
      <c r="AR65">
        <f t="shared" si="48"/>
        <v>3.9566351810565759</v>
      </c>
      <c r="AS65">
        <f t="shared" si="48"/>
        <v>3.7182758890682828</v>
      </c>
      <c r="AT65">
        <f t="shared" si="48"/>
        <v>3.4578845245229943</v>
      </c>
      <c r="AU65">
        <f t="shared" si="48"/>
        <v>3.1795537953995363</v>
      </c>
      <c r="AV65">
        <f t="shared" si="48"/>
        <v>2.8888895440849245</v>
      </c>
      <c r="AW65">
        <f t="shared" si="48"/>
        <v>2.5926277660746293</v>
      </c>
      <c r="AX65">
        <f t="shared" si="48"/>
        <v>2.2980414564250244</v>
      </c>
      <c r="AY65">
        <f t="shared" si="48"/>
        <v>2.0122412992338665</v>
      </c>
      <c r="AZ65">
        <f t="shared" si="48"/>
        <v>1.7415088549294657</v>
      </c>
      <c r="BA65">
        <f t="shared" si="48"/>
        <v>1.4907901312739451</v>
      </c>
      <c r="BB65">
        <f t="shared" si="48"/>
        <v>1.2634264648459999</v>
      </c>
      <c r="BC65">
        <f t="shared" si="48"/>
        <v>1.0611320079993132</v>
      </c>
      <c r="BD65">
        <f t="shared" si="48"/>
        <v>0.88417008032143485</v>
      </c>
    </row>
    <row r="66" spans="23:74">
      <c r="W66">
        <f>F4*F20</f>
        <v>12.892874207685152</v>
      </c>
      <c r="X66">
        <f t="shared" si="38"/>
        <v>12.892874207685152</v>
      </c>
      <c r="Y66">
        <f>AR20</f>
        <v>12.892837884863638</v>
      </c>
      <c r="AA66">
        <f t="shared" ref="AA66:AA80" si="49">AA4-F4</f>
        <v>-3.6322821513223857E-5</v>
      </c>
      <c r="AB66">
        <f t="shared" si="37"/>
        <v>-3.6322821513223857E-5</v>
      </c>
      <c r="AC66">
        <v>5</v>
      </c>
      <c r="AO66">
        <f t="shared" si="48"/>
        <v>4.5819200275316794</v>
      </c>
      <c r="AP66">
        <f t="shared" si="48"/>
        <v>3.7039472047919153</v>
      </c>
      <c r="AQ66">
        <f t="shared" si="48"/>
        <v>3.5346238813913788</v>
      </c>
      <c r="AR66">
        <f t="shared" si="48"/>
        <v>3.3435631069122729</v>
      </c>
      <c r="AS66">
        <f t="shared" si="48"/>
        <v>3.1319451637147768</v>
      </c>
      <c r="AT66">
        <f t="shared" si="48"/>
        <v>2.9023303904657611</v>
      </c>
      <c r="AU66">
        <f t="shared" si="48"/>
        <v>2.6586827509445423</v>
      </c>
      <c r="AV66">
        <f t="shared" si="48"/>
        <v>2.4061866454303069</v>
      </c>
      <c r="AW66">
        <f t="shared" si="48"/>
        <v>2.1508525465489829</v>
      </c>
      <c r="AX66">
        <f t="shared" si="48"/>
        <v>1.8989651116565482</v>
      </c>
      <c r="AY66">
        <f t="shared" si="48"/>
        <v>1.6564765921477778</v>
      </c>
      <c r="AZ66">
        <f t="shared" si="48"/>
        <v>1.4284664099273185</v>
      </c>
      <c r="BA66">
        <f t="shared" si="48"/>
        <v>1.2187659990874384</v>
      </c>
      <c r="BB66">
        <f t="shared" si="48"/>
        <v>1.0297968818383665</v>
      </c>
      <c r="BC66">
        <f t="shared" si="48"/>
        <v>0.86261231913587311</v>
      </c>
      <c r="BD66">
        <f t="shared" si="48"/>
        <v>0.71709036963745676</v>
      </c>
    </row>
    <row r="67" spans="23:74" ht="15" thickBot="1">
      <c r="W67">
        <f t="shared" ref="W67:W80" si="50">F5*F21</f>
        <v>12.482850154113734</v>
      </c>
      <c r="X67">
        <f t="shared" si="38"/>
        <v>12.482850154113734</v>
      </c>
      <c r="Y67">
        <f t="shared" ref="Y67:Y80" si="51">AR21</f>
        <v>12.482820365911243</v>
      </c>
      <c r="AA67">
        <f t="shared" si="49"/>
        <v>-2.9788202491332072E-5</v>
      </c>
      <c r="AB67">
        <f t="shared" si="37"/>
        <v>-2.9788202491332072E-5</v>
      </c>
      <c r="AC67">
        <v>5</v>
      </c>
    </row>
    <row r="68" spans="23:74" ht="15" thickBot="1">
      <c r="W68">
        <f t="shared" si="50"/>
        <v>12.00559218454309</v>
      </c>
      <c r="X68">
        <f t="shared" si="38"/>
        <v>12.00559218454309</v>
      </c>
      <c r="Y68">
        <f t="shared" si="51"/>
        <v>12.00556955741015</v>
      </c>
      <c r="AA68">
        <f t="shared" si="49"/>
        <v>-2.262713294065577E-5</v>
      </c>
      <c r="AB68">
        <f t="shared" si="37"/>
        <v>-2.262713294065577E-5</v>
      </c>
      <c r="AC68">
        <v>5</v>
      </c>
      <c r="AO68" t="s">
        <v>103</v>
      </c>
      <c r="AP68" s="76">
        <f>C3</f>
        <v>0</v>
      </c>
      <c r="AQ68" s="76">
        <f t="shared" ref="AQ68:BE68" si="52">D3</f>
        <v>4.3980465111040035E-2</v>
      </c>
      <c r="AR68" s="76">
        <f t="shared" si="52"/>
        <v>5.4975581388800036E-2</v>
      </c>
      <c r="AS68" s="76">
        <f t="shared" si="52"/>
        <v>6.871947673600004E-2</v>
      </c>
      <c r="AT68" s="76">
        <f t="shared" si="52"/>
        <v>8.589934592000005E-2</v>
      </c>
      <c r="AU68" s="76">
        <f t="shared" si="52"/>
        <v>0.10737418240000006</v>
      </c>
      <c r="AV68" s="76">
        <f t="shared" si="52"/>
        <v>0.13421772800000006</v>
      </c>
      <c r="AW68" s="76">
        <f t="shared" si="52"/>
        <v>0.16777216000000009</v>
      </c>
      <c r="AX68" s="76">
        <f t="shared" si="52"/>
        <v>0.2097152000000001</v>
      </c>
      <c r="AY68" s="76">
        <f t="shared" si="52"/>
        <v>0.2621440000000001</v>
      </c>
      <c r="AZ68" s="76">
        <f t="shared" si="52"/>
        <v>0.32768000000000014</v>
      </c>
      <c r="BA68" s="76">
        <f t="shared" si="52"/>
        <v>0.40960000000000013</v>
      </c>
      <c r="BB68" s="76">
        <f t="shared" si="52"/>
        <v>0.51200000000000012</v>
      </c>
      <c r="BC68" s="76">
        <f t="shared" si="52"/>
        <v>0.64000000000000012</v>
      </c>
      <c r="BD68" s="76">
        <f t="shared" si="52"/>
        <v>0.8</v>
      </c>
      <c r="BE68" s="76">
        <f t="shared" si="52"/>
        <v>1</v>
      </c>
      <c r="BF68" s="76">
        <f t="shared" ref="BF68:BU68" si="53">AP68</f>
        <v>0</v>
      </c>
      <c r="BG68" s="76">
        <f t="shared" si="53"/>
        <v>4.3980465111040035E-2</v>
      </c>
      <c r="BH68" s="76">
        <f t="shared" si="53"/>
        <v>5.4975581388800036E-2</v>
      </c>
      <c r="BI68" s="76">
        <f t="shared" si="53"/>
        <v>6.871947673600004E-2</v>
      </c>
      <c r="BJ68" s="76">
        <f t="shared" si="53"/>
        <v>8.589934592000005E-2</v>
      </c>
      <c r="BK68" s="76">
        <f t="shared" si="53"/>
        <v>0.10737418240000006</v>
      </c>
      <c r="BL68" s="76">
        <f t="shared" si="53"/>
        <v>0.13421772800000006</v>
      </c>
      <c r="BM68" s="76">
        <f t="shared" si="53"/>
        <v>0.16777216000000009</v>
      </c>
      <c r="BN68" s="76">
        <f t="shared" si="53"/>
        <v>0.2097152000000001</v>
      </c>
      <c r="BO68" s="76">
        <f t="shared" si="53"/>
        <v>0.2621440000000001</v>
      </c>
      <c r="BP68" s="76">
        <f t="shared" si="53"/>
        <v>0.32768000000000014</v>
      </c>
      <c r="BQ68" s="76">
        <f t="shared" si="53"/>
        <v>0.40960000000000013</v>
      </c>
      <c r="BR68" s="76">
        <f t="shared" si="53"/>
        <v>0.51200000000000012</v>
      </c>
      <c r="BS68" s="76">
        <f t="shared" si="53"/>
        <v>0.64000000000000012</v>
      </c>
      <c r="BT68" s="76">
        <f t="shared" si="53"/>
        <v>0.8</v>
      </c>
      <c r="BU68" s="76">
        <f t="shared" si="53"/>
        <v>1</v>
      </c>
    </row>
    <row r="69" spans="23:74">
      <c r="W69">
        <f t="shared" si="50"/>
        <v>11.457998770285137</v>
      </c>
      <c r="X69">
        <f t="shared" si="38"/>
        <v>11.457998770285137</v>
      </c>
      <c r="Y69">
        <f t="shared" si="51"/>
        <v>11.457983769742789</v>
      </c>
      <c r="AA69">
        <f t="shared" si="49"/>
        <v>-1.5000542347820556E-5</v>
      </c>
      <c r="AB69">
        <f t="shared" si="37"/>
        <v>-1.5000542347820556E-5</v>
      </c>
      <c r="AC69">
        <v>5</v>
      </c>
      <c r="AN69">
        <v>1</v>
      </c>
      <c r="AO69">
        <f>AN36</f>
        <v>1</v>
      </c>
      <c r="AP69">
        <f t="shared" ref="AP69:BU77" si="54">AO36</f>
        <v>7.3333560010931706E-2</v>
      </c>
      <c r="AQ69">
        <f t="shared" si="54"/>
        <v>7.6040044947565777E-2</v>
      </c>
      <c r="AR69">
        <f t="shared" si="54"/>
        <v>7.6716666181724305E-2</v>
      </c>
      <c r="AS69">
        <f t="shared" si="54"/>
        <v>7.7562442724422462E-2</v>
      </c>
      <c r="AT69">
        <f t="shared" si="54"/>
        <v>7.8619663402795137E-2</v>
      </c>
      <c r="AU69">
        <f t="shared" si="54"/>
        <v>7.9941189250760991E-2</v>
      </c>
      <c r="AV69">
        <f t="shared" si="54"/>
        <v>8.1593096560718323E-2</v>
      </c>
      <c r="AW69">
        <f t="shared" si="54"/>
        <v>8.3657980698164977E-2</v>
      </c>
      <c r="AX69">
        <f t="shared" si="54"/>
        <v>8.6239085869973281E-2</v>
      </c>
      <c r="AY69">
        <f t="shared" si="54"/>
        <v>8.9465467334733706E-2</v>
      </c>
      <c r="AZ69">
        <f t="shared" si="54"/>
        <v>9.3498444165684189E-2</v>
      </c>
      <c r="BA69">
        <f t="shared" si="54"/>
        <v>9.8539665204372309E-2</v>
      </c>
      <c r="BB69">
        <f t="shared" si="54"/>
        <v>0.10484119150273245</v>
      </c>
      <c r="BC69">
        <f t="shared" si="54"/>
        <v>0.11271809937568264</v>
      </c>
      <c r="BD69">
        <f t="shared" si="54"/>
        <v>0.12256423421687038</v>
      </c>
      <c r="BE69">
        <f t="shared" si="54"/>
        <v>0.13487190276835503</v>
      </c>
      <c r="BF69">
        <f t="shared" si="54"/>
        <v>7.3333333333333348E-2</v>
      </c>
      <c r="BG69">
        <f t="shared" si="54"/>
        <v>7.6039823494012726E-2</v>
      </c>
      <c r="BH69">
        <f t="shared" si="54"/>
        <v>7.6716446034182553E-2</v>
      </c>
      <c r="BI69">
        <f t="shared" si="54"/>
        <v>7.7562224209394875E-2</v>
      </c>
      <c r="BJ69">
        <f t="shared" si="54"/>
        <v>7.8619446928410261E-2</v>
      </c>
      <c r="BK69">
        <f t="shared" si="54"/>
        <v>7.9940975327179503E-2</v>
      </c>
      <c r="BL69">
        <f t="shared" si="54"/>
        <v>8.1592885825641046E-2</v>
      </c>
      <c r="BM69">
        <f t="shared" si="54"/>
        <v>8.3657773948717956E-2</v>
      </c>
      <c r="BN69">
        <f t="shared" si="54"/>
        <v>8.6238884102564112E-2</v>
      </c>
      <c r="BO69">
        <f t="shared" si="54"/>
        <v>8.9465271794871806E-2</v>
      </c>
      <c r="BP69">
        <f t="shared" si="54"/>
        <v>9.3498256410256428E-2</v>
      </c>
      <c r="BQ69">
        <f t="shared" si="54"/>
        <v>9.8539487179487184E-2</v>
      </c>
      <c r="BR69">
        <f t="shared" si="54"/>
        <v>0.10484102564102564</v>
      </c>
      <c r="BS69">
        <f t="shared" si="54"/>
        <v>0.11271794871794873</v>
      </c>
      <c r="BT69">
        <f t="shared" si="54"/>
        <v>0.12256410256410256</v>
      </c>
      <c r="BU69">
        <f t="shared" si="54"/>
        <v>0.13487179487179488</v>
      </c>
      <c r="BV69">
        <v>16</v>
      </c>
    </row>
    <row r="70" spans="23:74">
      <c r="W70">
        <f t="shared" si="50"/>
        <v>10.839964574182137</v>
      </c>
      <c r="X70">
        <f t="shared" si="38"/>
        <v>10.839964574182137</v>
      </c>
      <c r="Y70">
        <f t="shared" si="51"/>
        <v>10.839957424137902</v>
      </c>
      <c r="AA70">
        <f t="shared" si="49"/>
        <v>-7.1500442349048399E-6</v>
      </c>
      <c r="AB70">
        <f t="shared" si="37"/>
        <v>-7.1500442349048399E-6</v>
      </c>
      <c r="AC70">
        <v>5</v>
      </c>
      <c r="AN70">
        <v>2</v>
      </c>
      <c r="AO70">
        <f t="shared" ref="AO70:BD83" si="55">AN37</f>
        <v>1.25</v>
      </c>
      <c r="AP70">
        <f t="shared" si="55"/>
        <v>7.5000201342780223E-2</v>
      </c>
      <c r="AQ70">
        <f t="shared" si="55"/>
        <v>7.8270537109147359E-2</v>
      </c>
      <c r="AR70">
        <f t="shared" si="55"/>
        <v>7.9088121050739132E-2</v>
      </c>
      <c r="AS70">
        <f t="shared" si="55"/>
        <v>8.011010097772886E-2</v>
      </c>
      <c r="AT70">
        <f t="shared" si="55"/>
        <v>8.1387575886466029E-2</v>
      </c>
      <c r="AU70">
        <f t="shared" si="55"/>
        <v>8.298441952238747E-2</v>
      </c>
      <c r="AV70">
        <f t="shared" si="55"/>
        <v>8.4980474067289286E-2</v>
      </c>
      <c r="AW70">
        <f t="shared" si="55"/>
        <v>8.7475542248416555E-2</v>
      </c>
      <c r="AX70">
        <f t="shared" si="55"/>
        <v>9.0594377474825613E-2</v>
      </c>
      <c r="AY70">
        <f t="shared" si="55"/>
        <v>9.4492921507836974E-2</v>
      </c>
      <c r="AZ70">
        <f t="shared" si="55"/>
        <v>9.9366101549101152E-2</v>
      </c>
      <c r="BA70">
        <f t="shared" si="55"/>
        <v>0.1054575766006814</v>
      </c>
      <c r="BB70">
        <f t="shared" si="55"/>
        <v>0.11307192041515668</v>
      </c>
      <c r="BC70">
        <f t="shared" si="55"/>
        <v>0.12258985018325079</v>
      </c>
      <c r="BD70">
        <f t="shared" si="55"/>
        <v>0.13448726239336845</v>
      </c>
      <c r="BE70">
        <f t="shared" si="54"/>
        <v>0.14935902765601547</v>
      </c>
      <c r="BF70">
        <f t="shared" si="54"/>
        <v>7.5000000000000011E-2</v>
      </c>
      <c r="BG70">
        <f t="shared" si="54"/>
        <v>7.8270342277487595E-2</v>
      </c>
      <c r="BH70">
        <f t="shared" si="54"/>
        <v>7.9087927846859474E-2</v>
      </c>
      <c r="BI70">
        <f t="shared" si="54"/>
        <v>8.0109909808574381E-2</v>
      </c>
      <c r="BJ70">
        <f t="shared" si="54"/>
        <v>8.1387387260717953E-2</v>
      </c>
      <c r="BK70">
        <f t="shared" si="54"/>
        <v>8.2984234075897445E-2</v>
      </c>
      <c r="BL70">
        <f t="shared" si="54"/>
        <v>8.4980292594871817E-2</v>
      </c>
      <c r="BM70">
        <f t="shared" si="54"/>
        <v>8.7475365743589745E-2</v>
      </c>
      <c r="BN70">
        <f t="shared" si="54"/>
        <v>9.0594207179487185E-2</v>
      </c>
      <c r="BO70">
        <f t="shared" si="54"/>
        <v>9.4492758974358992E-2</v>
      </c>
      <c r="BP70">
        <f t="shared" si="54"/>
        <v>9.9365948717948752E-2</v>
      </c>
      <c r="BQ70">
        <f t="shared" si="54"/>
        <v>0.10545743589743591</v>
      </c>
      <c r="BR70">
        <f t="shared" si="54"/>
        <v>0.11307179487179489</v>
      </c>
      <c r="BS70">
        <f t="shared" si="54"/>
        <v>0.1225897435897436</v>
      </c>
      <c r="BT70">
        <f t="shared" si="54"/>
        <v>0.1344871794871795</v>
      </c>
      <c r="BU70">
        <f t="shared" si="54"/>
        <v>0.14935897435897436</v>
      </c>
      <c r="BV70">
        <v>17</v>
      </c>
    </row>
    <row r="71" spans="23:74">
      <c r="W71">
        <f t="shared" si="50"/>
        <v>10.155257688662546</v>
      </c>
      <c r="X71">
        <f t="shared" si="38"/>
        <v>10.155257688662546</v>
      </c>
      <c r="Y71">
        <f t="shared" si="51"/>
        <v>10.155258298507892</v>
      </c>
      <c r="AA71">
        <f t="shared" si="49"/>
        <v>6.098453457781261E-7</v>
      </c>
      <c r="AB71">
        <f t="shared" si="37"/>
        <v>6.098453457781261E-7</v>
      </c>
      <c r="AC71">
        <v>5</v>
      </c>
      <c r="AN71">
        <v>3</v>
      </c>
      <c r="AO71">
        <f t="shared" si="55"/>
        <v>1.5624999999999998</v>
      </c>
      <c r="AP71">
        <f t="shared" si="54"/>
        <v>7.7083503007590884E-2</v>
      </c>
      <c r="AQ71">
        <f t="shared" si="54"/>
        <v>8.105865231112433E-2</v>
      </c>
      <c r="AR71">
        <f t="shared" si="54"/>
        <v>8.2052439637007688E-2</v>
      </c>
      <c r="AS71">
        <f t="shared" si="54"/>
        <v>8.3294673794361881E-2</v>
      </c>
      <c r="AT71">
        <f t="shared" si="54"/>
        <v>8.4847466491054638E-2</v>
      </c>
      <c r="AU71">
        <f t="shared" si="54"/>
        <v>8.6788457361920576E-2</v>
      </c>
      <c r="AV71">
        <f t="shared" si="54"/>
        <v>8.9214695950502992E-2</v>
      </c>
      <c r="AW71">
        <f t="shared" si="54"/>
        <v>9.224749418623103E-2</v>
      </c>
      <c r="AX71">
        <f t="shared" si="54"/>
        <v>9.6038491980891025E-2</v>
      </c>
      <c r="AY71">
        <f t="shared" si="54"/>
        <v>0.10077723922421608</v>
      </c>
      <c r="AZ71">
        <f t="shared" si="54"/>
        <v>0.10670067327837239</v>
      </c>
      <c r="BA71">
        <f t="shared" si="54"/>
        <v>0.11410496584606775</v>
      </c>
      <c r="BB71">
        <f t="shared" si="54"/>
        <v>0.12336033155568696</v>
      </c>
      <c r="BC71">
        <f t="shared" si="54"/>
        <v>0.13492953869271099</v>
      </c>
      <c r="BD71">
        <f t="shared" si="54"/>
        <v>0.14939104761399097</v>
      </c>
      <c r="BE71">
        <f t="shared" si="54"/>
        <v>0.16746793376559102</v>
      </c>
      <c r="BF71">
        <f t="shared" si="54"/>
        <v>7.7083333333333323E-2</v>
      </c>
      <c r="BG71">
        <f t="shared" si="54"/>
        <v>8.1058490756831178E-2</v>
      </c>
      <c r="BH71">
        <f t="shared" si="54"/>
        <v>8.2052280112705642E-2</v>
      </c>
      <c r="BI71">
        <f t="shared" si="54"/>
        <v>8.3294516807548721E-2</v>
      </c>
      <c r="BJ71">
        <f t="shared" si="54"/>
        <v>8.4847312676102557E-2</v>
      </c>
      <c r="BK71">
        <f t="shared" si="54"/>
        <v>8.6788307511794879E-2</v>
      </c>
      <c r="BL71">
        <f t="shared" si="54"/>
        <v>8.9214551056410268E-2</v>
      </c>
      <c r="BM71">
        <f t="shared" si="54"/>
        <v>9.2247355487179494E-2</v>
      </c>
      <c r="BN71">
        <f t="shared" si="54"/>
        <v>9.6038361025641034E-2</v>
      </c>
      <c r="BO71">
        <f t="shared" si="54"/>
        <v>0.10077711794871796</v>
      </c>
      <c r="BP71">
        <f t="shared" si="54"/>
        <v>0.10670056410256414</v>
      </c>
      <c r="BQ71">
        <f t="shared" si="54"/>
        <v>0.1141048717948718</v>
      </c>
      <c r="BR71">
        <f t="shared" si="54"/>
        <v>0.12336025641025641</v>
      </c>
      <c r="BS71">
        <f t="shared" si="54"/>
        <v>0.13492948717948716</v>
      </c>
      <c r="BT71">
        <f t="shared" si="54"/>
        <v>0.14939102564102563</v>
      </c>
      <c r="BU71">
        <f t="shared" si="54"/>
        <v>0.16746794871794868</v>
      </c>
      <c r="BV71">
        <v>18</v>
      </c>
    </row>
    <row r="72" spans="23:74">
      <c r="W72">
        <f t="shared" si="50"/>
        <v>9.4121120488597505</v>
      </c>
      <c r="X72">
        <f t="shared" si="38"/>
        <v>9.4121120488597505</v>
      </c>
      <c r="Y72">
        <f t="shared" si="51"/>
        <v>9.4121199656429688</v>
      </c>
      <c r="AA72">
        <f t="shared" si="49"/>
        <v>7.9167832183202336E-6</v>
      </c>
      <c r="AB72">
        <f t="shared" si="37"/>
        <v>7.9167832183202336E-6</v>
      </c>
      <c r="AC72">
        <v>5</v>
      </c>
      <c r="AN72">
        <v>4</v>
      </c>
      <c r="AO72">
        <f t="shared" si="55"/>
        <v>1.9531249999999996</v>
      </c>
      <c r="AP72">
        <f t="shared" si="54"/>
        <v>7.9687630088604203E-2</v>
      </c>
      <c r="AQ72">
        <f t="shared" si="54"/>
        <v>8.4543796313595543E-2</v>
      </c>
      <c r="AR72">
        <f t="shared" si="54"/>
        <v>8.5757837869843367E-2</v>
      </c>
      <c r="AS72">
        <f t="shared" si="54"/>
        <v>8.7275389815153162E-2</v>
      </c>
      <c r="AT72">
        <f t="shared" si="54"/>
        <v>8.9172329746790402E-2</v>
      </c>
      <c r="AU72">
        <f t="shared" si="54"/>
        <v>9.1543504661336927E-2</v>
      </c>
      <c r="AV72">
        <f t="shared" si="54"/>
        <v>9.4507473304520126E-2</v>
      </c>
      <c r="AW72">
        <f t="shared" si="54"/>
        <v>9.82124341084991E-2</v>
      </c>
      <c r="AX72">
        <f t="shared" si="54"/>
        <v>0.10284363511347283</v>
      </c>
      <c r="AY72">
        <f t="shared" si="54"/>
        <v>0.10863263636968998</v>
      </c>
      <c r="AZ72">
        <f t="shared" si="54"/>
        <v>0.11586888793996142</v>
      </c>
      <c r="BA72">
        <f t="shared" si="54"/>
        <v>0.12491420240280068</v>
      </c>
      <c r="BB72">
        <f t="shared" si="54"/>
        <v>0.13622084548134983</v>
      </c>
      <c r="BC72">
        <f t="shared" si="54"/>
        <v>0.1503541493295362</v>
      </c>
      <c r="BD72">
        <f t="shared" si="54"/>
        <v>0.16802077913976921</v>
      </c>
      <c r="BE72">
        <f t="shared" si="54"/>
        <v>0.19010406640256047</v>
      </c>
      <c r="BF72">
        <f t="shared" si="54"/>
        <v>7.9687499999999994E-2</v>
      </c>
      <c r="BG72">
        <f t="shared" si="54"/>
        <v>8.4543676356010664E-2</v>
      </c>
      <c r="BH72">
        <f t="shared" si="54"/>
        <v>8.5757720445013327E-2</v>
      </c>
      <c r="BI72">
        <f t="shared" si="54"/>
        <v>8.7275275556266671E-2</v>
      </c>
      <c r="BJ72">
        <f t="shared" si="54"/>
        <v>8.9172219445333337E-2</v>
      </c>
      <c r="BK72">
        <f t="shared" si="54"/>
        <v>9.1543399306666662E-2</v>
      </c>
      <c r="BL72">
        <f t="shared" si="54"/>
        <v>9.4507374133333336E-2</v>
      </c>
      <c r="BM72">
        <f t="shared" si="54"/>
        <v>9.821234266666666E-2</v>
      </c>
      <c r="BN72">
        <f t="shared" si="54"/>
        <v>0.10284355333333332</v>
      </c>
      <c r="BO72">
        <f t="shared" si="54"/>
        <v>0.10863256666666668</v>
      </c>
      <c r="BP72">
        <f t="shared" si="54"/>
        <v>0.11586883333333335</v>
      </c>
      <c r="BQ72">
        <f t="shared" si="54"/>
        <v>0.12491416666666669</v>
      </c>
      <c r="BR72">
        <f t="shared" si="54"/>
        <v>0.13622083333333332</v>
      </c>
      <c r="BS72">
        <f t="shared" si="54"/>
        <v>0.15035416666666665</v>
      </c>
      <c r="BT72">
        <f t="shared" si="54"/>
        <v>0.16802083333333331</v>
      </c>
      <c r="BU72">
        <f t="shared" si="54"/>
        <v>0.1901041666666666</v>
      </c>
      <c r="BV72">
        <v>19</v>
      </c>
    </row>
    <row r="73" spans="23:74">
      <c r="W73">
        <f t="shared" si="50"/>
        <v>8.6233117175415082</v>
      </c>
      <c r="X73">
        <f t="shared" si="38"/>
        <v>8.6233117175415082</v>
      </c>
      <c r="Y73">
        <f t="shared" si="51"/>
        <v>8.6233261200964009</v>
      </c>
      <c r="AA73">
        <f t="shared" si="49"/>
        <v>1.4402554892711805E-5</v>
      </c>
      <c r="AB73">
        <f t="shared" si="37"/>
        <v>1.4402554892711805E-5</v>
      </c>
      <c r="AC73">
        <v>5</v>
      </c>
      <c r="AN73">
        <v>5</v>
      </c>
      <c r="AO73">
        <f t="shared" si="55"/>
        <v>2.4414062499999991</v>
      </c>
      <c r="AP73">
        <f t="shared" si="54"/>
        <v>8.2942788939870879E-2</v>
      </c>
      <c r="AQ73">
        <f t="shared" si="54"/>
        <v>8.8900226316684552E-2</v>
      </c>
      <c r="AR73">
        <f t="shared" si="54"/>
        <v>9.0389585660887992E-2</v>
      </c>
      <c r="AS73">
        <f t="shared" si="54"/>
        <v>9.2251284841142228E-2</v>
      </c>
      <c r="AT73">
        <f t="shared" si="54"/>
        <v>9.4578408816460097E-2</v>
      </c>
      <c r="AU73">
        <f t="shared" si="54"/>
        <v>9.7487313785607377E-2</v>
      </c>
      <c r="AV73">
        <f t="shared" si="54"/>
        <v>0.10112344499704153</v>
      </c>
      <c r="AW73">
        <f t="shared" si="54"/>
        <v>0.10566860901133419</v>
      </c>
      <c r="AX73">
        <f t="shared" si="54"/>
        <v>0.11135006402920003</v>
      </c>
      <c r="AY73">
        <f t="shared" si="54"/>
        <v>0.11845188280153232</v>
      </c>
      <c r="AZ73">
        <f t="shared" si="54"/>
        <v>0.12732915626694771</v>
      </c>
      <c r="BA73">
        <f t="shared" si="54"/>
        <v>0.13842574809871688</v>
      </c>
      <c r="BB73">
        <f t="shared" si="54"/>
        <v>0.15229648788842839</v>
      </c>
      <c r="BC73">
        <f t="shared" si="54"/>
        <v>0.16963491262556779</v>
      </c>
      <c r="BD73">
        <f t="shared" si="54"/>
        <v>0.19130794354699199</v>
      </c>
      <c r="BE73">
        <f t="shared" si="54"/>
        <v>0.21839923219877225</v>
      </c>
      <c r="BF73">
        <f t="shared" si="54"/>
        <v>8.2942708333333337E-2</v>
      </c>
      <c r="BG73">
        <f t="shared" si="54"/>
        <v>8.8900158354985034E-2</v>
      </c>
      <c r="BH73">
        <f t="shared" si="54"/>
        <v>9.0389520860397934E-2</v>
      </c>
      <c r="BI73">
        <f t="shared" si="54"/>
        <v>9.2251223992164094E-2</v>
      </c>
      <c r="BJ73">
        <f t="shared" si="54"/>
        <v>9.457835290687179E-2</v>
      </c>
      <c r="BK73">
        <f t="shared" si="54"/>
        <v>9.7487264050256428E-2</v>
      </c>
      <c r="BL73">
        <f t="shared" si="54"/>
        <v>0.10112340297948719</v>
      </c>
      <c r="BM73">
        <f t="shared" si="54"/>
        <v>0.10566857664102565</v>
      </c>
      <c r="BN73">
        <f t="shared" si="54"/>
        <v>0.11135004371794872</v>
      </c>
      <c r="BO73">
        <f t="shared" si="54"/>
        <v>0.11845187756410258</v>
      </c>
      <c r="BP73">
        <f t="shared" si="54"/>
        <v>0.12732916987179488</v>
      </c>
      <c r="BQ73">
        <f t="shared" si="54"/>
        <v>0.13842578525641025</v>
      </c>
      <c r="BR73">
        <f t="shared" si="54"/>
        <v>0.15229655448717946</v>
      </c>
      <c r="BS73">
        <f t="shared" si="54"/>
        <v>0.16963501602564099</v>
      </c>
      <c r="BT73">
        <f t="shared" si="54"/>
        <v>0.19130809294871795</v>
      </c>
      <c r="BU73">
        <f t="shared" si="54"/>
        <v>0.21839943910256404</v>
      </c>
      <c r="BV73">
        <v>20</v>
      </c>
    </row>
    <row r="74" spans="23:74">
      <c r="W74">
        <f t="shared" si="50"/>
        <v>7.8056066816448073</v>
      </c>
      <c r="X74">
        <f t="shared" si="38"/>
        <v>7.8056066816448073</v>
      </c>
      <c r="Y74">
        <f t="shared" si="51"/>
        <v>7.8056264269496269</v>
      </c>
      <c r="AA74">
        <f t="shared" si="49"/>
        <v>1.9745304819629439E-5</v>
      </c>
      <c r="AB74">
        <f t="shared" si="37"/>
        <v>1.9745304819629439E-5</v>
      </c>
      <c r="AC74">
        <v>5</v>
      </c>
      <c r="AN74">
        <v>6</v>
      </c>
      <c r="AO74">
        <f t="shared" si="55"/>
        <v>3.0517578124999987</v>
      </c>
      <c r="AP74">
        <f t="shared" si="54"/>
        <v>8.7011737503954176E-2</v>
      </c>
      <c r="AQ74">
        <f t="shared" si="54"/>
        <v>9.4345763820545825E-2</v>
      </c>
      <c r="AR74">
        <f t="shared" si="54"/>
        <v>9.617927039969372E-2</v>
      </c>
      <c r="AS74">
        <f t="shared" si="54"/>
        <v>9.8471153623628613E-2</v>
      </c>
      <c r="AT74">
        <f t="shared" si="54"/>
        <v>0.10133600765354721</v>
      </c>
      <c r="AU74">
        <f t="shared" si="54"/>
        <v>0.10491707519094548</v>
      </c>
      <c r="AV74">
        <f t="shared" si="54"/>
        <v>0.10939340961269328</v>
      </c>
      <c r="AW74">
        <f t="shared" si="54"/>
        <v>0.11498882763987808</v>
      </c>
      <c r="AX74">
        <f t="shared" si="54"/>
        <v>0.12198310017385906</v>
      </c>
      <c r="AY74">
        <f t="shared" si="54"/>
        <v>0.13072594084133524</v>
      </c>
      <c r="AZ74">
        <f t="shared" si="54"/>
        <v>0.14165449167568056</v>
      </c>
      <c r="BA74">
        <f t="shared" si="54"/>
        <v>0.15531518021861213</v>
      </c>
      <c r="BB74">
        <f t="shared" si="54"/>
        <v>0.17239104089727658</v>
      </c>
      <c r="BC74">
        <f t="shared" si="54"/>
        <v>0.19373586674560722</v>
      </c>
      <c r="BD74">
        <f t="shared" si="54"/>
        <v>0.22041689905602041</v>
      </c>
      <c r="BE74">
        <f t="shared" si="54"/>
        <v>0.25376818944403701</v>
      </c>
      <c r="BF74">
        <f t="shared" si="54"/>
        <v>8.7011718749999994E-2</v>
      </c>
      <c r="BG74">
        <f t="shared" si="54"/>
        <v>9.434576085370297E-2</v>
      </c>
      <c r="BH74">
        <f t="shared" si="54"/>
        <v>9.61792713796287E-2</v>
      </c>
      <c r="BI74">
        <f t="shared" si="54"/>
        <v>9.8471159537035891E-2</v>
      </c>
      <c r="BJ74">
        <f t="shared" si="54"/>
        <v>0.10133601973379487</v>
      </c>
      <c r="BK74">
        <f t="shared" si="54"/>
        <v>0.10491709497974358</v>
      </c>
      <c r="BL74">
        <f t="shared" si="54"/>
        <v>0.10939343903717949</v>
      </c>
      <c r="BM74">
        <f t="shared" si="54"/>
        <v>0.11498886910897434</v>
      </c>
      <c r="BN74">
        <f t="shared" si="54"/>
        <v>0.12198315669871794</v>
      </c>
      <c r="BO74">
        <f t="shared" si="54"/>
        <v>0.13072601618589744</v>
      </c>
      <c r="BP74">
        <f t="shared" si="54"/>
        <v>0.14165459054487178</v>
      </c>
      <c r="BQ74">
        <f t="shared" si="54"/>
        <v>0.15531530849358974</v>
      </c>
      <c r="BR74">
        <f t="shared" si="54"/>
        <v>0.17239120592948712</v>
      </c>
      <c r="BS74">
        <f t="shared" si="54"/>
        <v>0.19373607772435894</v>
      </c>
      <c r="BT74">
        <f t="shared" si="54"/>
        <v>0.22041716746794868</v>
      </c>
      <c r="BU74">
        <f t="shared" si="54"/>
        <v>0.25376852964743579</v>
      </c>
      <c r="BV74">
        <v>21</v>
      </c>
    </row>
    <row r="75" spans="23:74">
      <c r="W75">
        <f t="shared" si="50"/>
        <v>6.9784435482879159</v>
      </c>
      <c r="X75">
        <f t="shared" si="38"/>
        <v>6.9784435482879159</v>
      </c>
      <c r="Y75">
        <f t="shared" si="51"/>
        <v>6.9784672681295179</v>
      </c>
      <c r="AA75">
        <f t="shared" si="49"/>
        <v>2.3719841601987923E-5</v>
      </c>
      <c r="AB75">
        <f t="shared" si="37"/>
        <v>2.3719841601987923E-5</v>
      </c>
      <c r="AC75">
        <v>5</v>
      </c>
      <c r="AN75">
        <v>7</v>
      </c>
      <c r="AO75">
        <f t="shared" si="55"/>
        <v>3.8146972656249987</v>
      </c>
      <c r="AP75">
        <f t="shared" si="54"/>
        <v>9.2097923209058324E-2</v>
      </c>
      <c r="AQ75">
        <f t="shared" si="54"/>
        <v>0.10115268570037241</v>
      </c>
      <c r="AR75">
        <f t="shared" si="54"/>
        <v>0.10341637632320091</v>
      </c>
      <c r="AS75">
        <f t="shared" si="54"/>
        <v>0.10624598960173656</v>
      </c>
      <c r="AT75">
        <f t="shared" si="54"/>
        <v>0.10978300619990612</v>
      </c>
      <c r="AU75">
        <f t="shared" si="54"/>
        <v>0.11420427694761805</v>
      </c>
      <c r="AV75">
        <f t="shared" si="54"/>
        <v>0.11973086538225799</v>
      </c>
      <c r="AW75">
        <f t="shared" si="54"/>
        <v>0.12663910092555794</v>
      </c>
      <c r="AX75">
        <f t="shared" si="54"/>
        <v>0.13527439535468283</v>
      </c>
      <c r="AY75">
        <f t="shared" si="54"/>
        <v>0.14606851339108892</v>
      </c>
      <c r="AZ75">
        <f t="shared" si="54"/>
        <v>0.15956116093659664</v>
      </c>
      <c r="BA75">
        <f t="shared" si="54"/>
        <v>0.17642697036848115</v>
      </c>
      <c r="BB75">
        <f t="shared" si="54"/>
        <v>0.19750923215833688</v>
      </c>
      <c r="BC75">
        <f t="shared" si="54"/>
        <v>0.22386205939565648</v>
      </c>
      <c r="BD75">
        <f t="shared" si="54"/>
        <v>0.25680309344230601</v>
      </c>
      <c r="BE75">
        <f t="shared" si="54"/>
        <v>0.29797938600061791</v>
      </c>
      <c r="BF75">
        <f t="shared" si="54"/>
        <v>9.2097981770833337E-2</v>
      </c>
      <c r="BG75">
        <f t="shared" si="54"/>
        <v>0.10115276397710042</v>
      </c>
      <c r="BH75">
        <f t="shared" si="54"/>
        <v>0.10341645952866717</v>
      </c>
      <c r="BI75">
        <f t="shared" si="54"/>
        <v>0.10624607896812566</v>
      </c>
      <c r="BJ75">
        <f t="shared" si="54"/>
        <v>0.10978310326744871</v>
      </c>
      <c r="BK75">
        <f t="shared" si="54"/>
        <v>0.11420438364160257</v>
      </c>
      <c r="BL75">
        <f t="shared" si="54"/>
        <v>0.11973098410929488</v>
      </c>
      <c r="BM75">
        <f t="shared" si="54"/>
        <v>0.12663923469391025</v>
      </c>
      <c r="BN75">
        <f t="shared" si="54"/>
        <v>0.13527454792467949</v>
      </c>
      <c r="BO75">
        <f t="shared" si="54"/>
        <v>0.14606868946314103</v>
      </c>
      <c r="BP75">
        <f t="shared" si="54"/>
        <v>0.15956136638621796</v>
      </c>
      <c r="BQ75">
        <f t="shared" si="54"/>
        <v>0.1764272125400641</v>
      </c>
      <c r="BR75">
        <f t="shared" si="54"/>
        <v>0.19750952023237175</v>
      </c>
      <c r="BS75">
        <f t="shared" si="54"/>
        <v>0.22386240484775638</v>
      </c>
      <c r="BT75">
        <f t="shared" si="54"/>
        <v>0.25680351061698709</v>
      </c>
      <c r="BU75">
        <f t="shared" si="54"/>
        <v>0.29797989282852561</v>
      </c>
      <c r="BV75">
        <v>22</v>
      </c>
    </row>
    <row r="76" spans="23:74">
      <c r="W76">
        <f t="shared" si="50"/>
        <v>6.1621824956119173</v>
      </c>
      <c r="X76">
        <f t="shared" si="38"/>
        <v>6.1621824956119173</v>
      </c>
      <c r="Y76">
        <f t="shared" si="51"/>
        <v>6.1622087276776183</v>
      </c>
      <c r="AA76">
        <f t="shared" si="49"/>
        <v>2.6232065700959595E-5</v>
      </c>
      <c r="AB76">
        <f t="shared" si="37"/>
        <v>2.6232065700959595E-5</v>
      </c>
      <c r="AC76">
        <v>5</v>
      </c>
      <c r="AN76">
        <v>8</v>
      </c>
      <c r="AO76">
        <f t="shared" si="55"/>
        <v>4.7683715820312473</v>
      </c>
      <c r="AP76">
        <f t="shared" si="54"/>
        <v>9.8455655340438514E-2</v>
      </c>
      <c r="AQ76">
        <f t="shared" si="54"/>
        <v>0.10966133805015564</v>
      </c>
      <c r="AR76">
        <f t="shared" si="54"/>
        <v>0.1124627587275849</v>
      </c>
      <c r="AS76">
        <f t="shared" si="54"/>
        <v>0.1159645345743715</v>
      </c>
      <c r="AT76">
        <f t="shared" si="54"/>
        <v>0.12034175438285476</v>
      </c>
      <c r="AU76">
        <f t="shared" si="54"/>
        <v>0.12581327914345883</v>
      </c>
      <c r="AV76">
        <f t="shared" si="54"/>
        <v>0.13265268509421391</v>
      </c>
      <c r="AW76">
        <f t="shared" si="54"/>
        <v>0.14120194253265775</v>
      </c>
      <c r="AX76">
        <f t="shared" si="54"/>
        <v>0.15188851433071252</v>
      </c>
      <c r="AY76">
        <f t="shared" si="54"/>
        <v>0.16524672907828103</v>
      </c>
      <c r="AZ76">
        <f t="shared" si="54"/>
        <v>0.18194449751274167</v>
      </c>
      <c r="BA76">
        <f t="shared" si="54"/>
        <v>0.20281670805581742</v>
      </c>
      <c r="BB76">
        <f t="shared" si="54"/>
        <v>0.22890697123466217</v>
      </c>
      <c r="BC76">
        <f t="shared" si="54"/>
        <v>0.26151980020821808</v>
      </c>
      <c r="BD76">
        <f t="shared" si="54"/>
        <v>0.30228583642516293</v>
      </c>
      <c r="BE76">
        <f t="shared" si="54"/>
        <v>0.35324338169634401</v>
      </c>
      <c r="BF76">
        <f t="shared" si="54"/>
        <v>9.8455810546874981E-2</v>
      </c>
      <c r="BG76">
        <f t="shared" si="54"/>
        <v>0.10966151788134719</v>
      </c>
      <c r="BH76">
        <f t="shared" si="54"/>
        <v>0.11246294471496525</v>
      </c>
      <c r="BI76">
        <f t="shared" si="54"/>
        <v>0.11596472825698784</v>
      </c>
      <c r="BJ76">
        <f t="shared" si="54"/>
        <v>0.12034195768451603</v>
      </c>
      <c r="BK76">
        <f t="shared" si="54"/>
        <v>0.12581349446892626</v>
      </c>
      <c r="BL76">
        <f t="shared" si="54"/>
        <v>0.13265291544943911</v>
      </c>
      <c r="BM76">
        <f t="shared" si="54"/>
        <v>0.14120219167508011</v>
      </c>
      <c r="BN76">
        <f t="shared" si="54"/>
        <v>0.1518887869571314</v>
      </c>
      <c r="BO76">
        <f t="shared" si="54"/>
        <v>0.16524703105969551</v>
      </c>
      <c r="BP76">
        <f t="shared" si="54"/>
        <v>0.18194483618790064</v>
      </c>
      <c r="BQ76">
        <f t="shared" si="54"/>
        <v>0.20281709259815703</v>
      </c>
      <c r="BR76">
        <f t="shared" si="54"/>
        <v>0.22890741311097748</v>
      </c>
      <c r="BS76">
        <f t="shared" si="54"/>
        <v>0.26152031375200319</v>
      </c>
      <c r="BT76">
        <f t="shared" si="54"/>
        <v>0.30228643955328516</v>
      </c>
      <c r="BU76">
        <f t="shared" si="54"/>
        <v>0.35324409680488766</v>
      </c>
      <c r="BV76">
        <v>23</v>
      </c>
    </row>
    <row r="77" spans="23:74">
      <c r="W77">
        <f t="shared" si="50"/>
        <v>5.3761320065854017</v>
      </c>
      <c r="X77">
        <f t="shared" si="38"/>
        <v>5.3761320065854017</v>
      </c>
      <c r="Y77">
        <f t="shared" si="51"/>
        <v>5.3761593341128542</v>
      </c>
      <c r="AA77">
        <f t="shared" si="49"/>
        <v>2.7327527452492006E-5</v>
      </c>
      <c r="AB77">
        <f t="shared" si="37"/>
        <v>2.7327527452492006E-5</v>
      </c>
      <c r="AC77">
        <v>5</v>
      </c>
      <c r="AN77">
        <v>9</v>
      </c>
      <c r="AO77">
        <f t="shared" si="55"/>
        <v>5.9604644775390598</v>
      </c>
      <c r="AP77">
        <f t="shared" si="54"/>
        <v>0.10640282050466372</v>
      </c>
      <c r="AQ77">
        <f t="shared" si="54"/>
        <v>0.12029715348738466</v>
      </c>
      <c r="AR77">
        <f t="shared" si="54"/>
        <v>0.12377073673306489</v>
      </c>
      <c r="AS77">
        <f t="shared" si="54"/>
        <v>0.12811271579016517</v>
      </c>
      <c r="AT77">
        <f t="shared" si="54"/>
        <v>0.13354018961154054</v>
      </c>
      <c r="AU77">
        <f t="shared" si="54"/>
        <v>0.14032453188825975</v>
      </c>
      <c r="AV77">
        <f t="shared" si="54"/>
        <v>0.14880495973415875</v>
      </c>
      <c r="AW77">
        <f t="shared" si="54"/>
        <v>0.15940549454153252</v>
      </c>
      <c r="AX77">
        <f t="shared" si="54"/>
        <v>0.17265616305074968</v>
      </c>
      <c r="AY77">
        <f t="shared" si="54"/>
        <v>0.18921949868727114</v>
      </c>
      <c r="AZ77">
        <f t="shared" si="54"/>
        <v>0.20992366823292299</v>
      </c>
      <c r="BA77">
        <f t="shared" si="54"/>
        <v>0.23580388016498782</v>
      </c>
      <c r="BB77">
        <f t="shared" si="54"/>
        <v>0.2681541450800688</v>
      </c>
      <c r="BC77">
        <f t="shared" si="54"/>
        <v>0.30859197622392009</v>
      </c>
      <c r="BD77">
        <f t="shared" ref="AP77:BU83" si="56">BC44</f>
        <v>0.35913926515373418</v>
      </c>
      <c r="BE77">
        <f t="shared" si="56"/>
        <v>0.42232337631600175</v>
      </c>
      <c r="BF77">
        <f t="shared" si="56"/>
        <v>0.10640309651692707</v>
      </c>
      <c r="BG77">
        <f t="shared" si="56"/>
        <v>0.12029746026165569</v>
      </c>
      <c r="BH77">
        <f t="shared" si="56"/>
        <v>0.12377105119783784</v>
      </c>
      <c r="BI77">
        <f t="shared" si="56"/>
        <v>0.12811303986806555</v>
      </c>
      <c r="BJ77">
        <f t="shared" si="56"/>
        <v>0.13354052570585018</v>
      </c>
      <c r="BK77">
        <f t="shared" si="56"/>
        <v>0.14032488300308091</v>
      </c>
      <c r="BL77">
        <f t="shared" si="56"/>
        <v>0.14880532962461937</v>
      </c>
      <c r="BM77">
        <f t="shared" si="56"/>
        <v>0.15940588790154245</v>
      </c>
      <c r="BN77">
        <f t="shared" si="56"/>
        <v>0.17265658574769627</v>
      </c>
      <c r="BO77">
        <f t="shared" si="56"/>
        <v>0.1892199580553886</v>
      </c>
      <c r="BP77">
        <f t="shared" si="56"/>
        <v>0.20992417344000402</v>
      </c>
      <c r="BQ77">
        <f t="shared" si="56"/>
        <v>0.23580444267077319</v>
      </c>
      <c r="BR77">
        <f t="shared" si="56"/>
        <v>0.26815477920923469</v>
      </c>
      <c r="BS77">
        <f t="shared" si="56"/>
        <v>0.30859269988231164</v>
      </c>
      <c r="BT77">
        <f t="shared" si="56"/>
        <v>0.35914010072365771</v>
      </c>
      <c r="BU77">
        <f t="shared" si="56"/>
        <v>0.42232435177534039</v>
      </c>
      <c r="BV77">
        <v>24</v>
      </c>
    </row>
    <row r="78" spans="23:74">
      <c r="W78">
        <f t="shared" si="50"/>
        <v>4.636793017949941</v>
      </c>
      <c r="X78">
        <f t="shared" si="38"/>
        <v>4.636793017949941</v>
      </c>
      <c r="Y78">
        <f t="shared" si="51"/>
        <v>4.6368201904958841</v>
      </c>
      <c r="AA78">
        <f t="shared" si="49"/>
        <v>2.7172545943088267E-5</v>
      </c>
      <c r="AB78">
        <f t="shared" si="37"/>
        <v>2.7172545943088267E-5</v>
      </c>
      <c r="AC78">
        <v>5</v>
      </c>
      <c r="AN78">
        <v>10</v>
      </c>
      <c r="AO78">
        <f t="shared" si="55"/>
        <v>7.4505805969238246</v>
      </c>
      <c r="AP78">
        <f t="shared" si="56"/>
        <v>0.11633677695994525</v>
      </c>
      <c r="AQ78">
        <f t="shared" si="56"/>
        <v>0.13359192278392099</v>
      </c>
      <c r="AR78">
        <f t="shared" si="56"/>
        <v>0.13790570923991488</v>
      </c>
      <c r="AS78">
        <f t="shared" si="56"/>
        <v>0.14329794230990731</v>
      </c>
      <c r="AT78">
        <f t="shared" si="56"/>
        <v>0.15003823364739777</v>
      </c>
      <c r="AU78">
        <f t="shared" si="56"/>
        <v>0.15846359781926089</v>
      </c>
      <c r="AV78">
        <f t="shared" si="56"/>
        <v>0.1689953030340898</v>
      </c>
      <c r="AW78">
        <f t="shared" si="56"/>
        <v>0.18215993455262597</v>
      </c>
      <c r="AX78">
        <f t="shared" si="56"/>
        <v>0.1986157239507961</v>
      </c>
      <c r="AY78">
        <f t="shared" si="56"/>
        <v>0.21918546069850883</v>
      </c>
      <c r="AZ78">
        <f t="shared" si="56"/>
        <v>0.2448976316331497</v>
      </c>
      <c r="BA78">
        <f t="shared" si="56"/>
        <v>0.27703784530145081</v>
      </c>
      <c r="BB78">
        <f t="shared" si="56"/>
        <v>0.31721311238682715</v>
      </c>
      <c r="BC78">
        <f t="shared" si="56"/>
        <v>0.36743219624354767</v>
      </c>
      <c r="BD78">
        <f t="shared" si="56"/>
        <v>0.43020605106444815</v>
      </c>
      <c r="BE78">
        <f t="shared" si="56"/>
        <v>0.50867336959057385</v>
      </c>
      <c r="BF78">
        <f t="shared" si="56"/>
        <v>0.11633720397949217</v>
      </c>
      <c r="BG78">
        <f t="shared" si="56"/>
        <v>0.13359238823704131</v>
      </c>
      <c r="BH78">
        <f t="shared" si="56"/>
        <v>0.13790618430142856</v>
      </c>
      <c r="BI78">
        <f t="shared" si="56"/>
        <v>0.14329842938191267</v>
      </c>
      <c r="BJ78">
        <f t="shared" si="56"/>
        <v>0.1500387357325178</v>
      </c>
      <c r="BK78">
        <f t="shared" si="56"/>
        <v>0.1584641186707742</v>
      </c>
      <c r="BL78">
        <f t="shared" si="56"/>
        <v>0.16899584734359471</v>
      </c>
      <c r="BM78">
        <f t="shared" si="56"/>
        <v>0.18216050818462037</v>
      </c>
      <c r="BN78">
        <f t="shared" si="56"/>
        <v>0.19861633423590239</v>
      </c>
      <c r="BO78">
        <f t="shared" si="56"/>
        <v>0.21918611680000497</v>
      </c>
      <c r="BP78">
        <f t="shared" si="56"/>
        <v>0.24489834500513316</v>
      </c>
      <c r="BQ78">
        <f t="shared" si="56"/>
        <v>0.27703863026154341</v>
      </c>
      <c r="BR78">
        <f t="shared" si="56"/>
        <v>0.31721398683205615</v>
      </c>
      <c r="BS78">
        <f t="shared" si="56"/>
        <v>0.36743318254519719</v>
      </c>
      <c r="BT78">
        <f t="shared" si="56"/>
        <v>0.43020717718662349</v>
      </c>
      <c r="BU78">
        <f t="shared" si="56"/>
        <v>0.5086746704884062</v>
      </c>
      <c r="BV78">
        <v>25</v>
      </c>
    </row>
    <row r="79" spans="23:74">
      <c r="W79">
        <f t="shared" si="50"/>
        <v>3.9566351810565759</v>
      </c>
      <c r="X79">
        <f t="shared" si="38"/>
        <v>3.9566351810565759</v>
      </c>
      <c r="Y79">
        <f t="shared" si="51"/>
        <v>3.9566611962616438</v>
      </c>
      <c r="AA79">
        <f t="shared" si="49"/>
        <v>2.6015205067952962E-5</v>
      </c>
      <c r="AB79">
        <f t="shared" si="37"/>
        <v>2.6015205067952962E-5</v>
      </c>
      <c r="AC79">
        <v>5</v>
      </c>
      <c r="AN79">
        <v>11</v>
      </c>
      <c r="AO79">
        <f t="shared" si="55"/>
        <v>9.3132257461547798</v>
      </c>
      <c r="AP79">
        <f t="shared" si="56"/>
        <v>0.1287542225290472</v>
      </c>
      <c r="AQ79">
        <f t="shared" si="56"/>
        <v>0.15021038440459136</v>
      </c>
      <c r="AR79">
        <f t="shared" si="56"/>
        <v>0.15557442487347736</v>
      </c>
      <c r="AS79">
        <f t="shared" si="56"/>
        <v>0.1622794754595849</v>
      </c>
      <c r="AT79">
        <f t="shared" si="56"/>
        <v>0.17066078869221932</v>
      </c>
      <c r="AU79">
        <f t="shared" si="56"/>
        <v>0.18113743023301232</v>
      </c>
      <c r="AV79">
        <f t="shared" si="56"/>
        <v>0.19423323215900365</v>
      </c>
      <c r="AW79">
        <f t="shared" si="56"/>
        <v>0.21060298456649276</v>
      </c>
      <c r="AX79">
        <f t="shared" si="56"/>
        <v>0.23106517507585414</v>
      </c>
      <c r="AY79">
        <f t="shared" si="56"/>
        <v>0.25664291321255589</v>
      </c>
      <c r="AZ79">
        <f t="shared" si="56"/>
        <v>0.28861508588343304</v>
      </c>
      <c r="BA79">
        <f t="shared" si="56"/>
        <v>0.32858030172202951</v>
      </c>
      <c r="BB79">
        <f t="shared" si="56"/>
        <v>0.37853682152027501</v>
      </c>
      <c r="BC79">
        <f t="shared" si="56"/>
        <v>0.44098247126808199</v>
      </c>
      <c r="BD79">
        <f t="shared" si="56"/>
        <v>0.51903953345284071</v>
      </c>
      <c r="BE79">
        <f t="shared" si="56"/>
        <v>0.61661086118378905</v>
      </c>
      <c r="BF79">
        <f t="shared" si="56"/>
        <v>0.12875483830769854</v>
      </c>
      <c r="BG79">
        <f t="shared" si="56"/>
        <v>0.15021104820627329</v>
      </c>
      <c r="BH79">
        <f t="shared" si="56"/>
        <v>0.15557510068091698</v>
      </c>
      <c r="BI79">
        <f t="shared" si="56"/>
        <v>0.16228016627422165</v>
      </c>
      <c r="BJ79">
        <f t="shared" si="56"/>
        <v>0.17066149826585239</v>
      </c>
      <c r="BK79">
        <f t="shared" si="56"/>
        <v>0.18113816325539084</v>
      </c>
      <c r="BL79">
        <f t="shared" si="56"/>
        <v>0.19423399449231393</v>
      </c>
      <c r="BM79">
        <f t="shared" si="56"/>
        <v>0.21060378353846776</v>
      </c>
      <c r="BN79">
        <f t="shared" si="56"/>
        <v>0.23106601984616004</v>
      </c>
      <c r="BO79">
        <f t="shared" si="56"/>
        <v>0.25664381523077545</v>
      </c>
      <c r="BP79">
        <f t="shared" si="56"/>
        <v>0.28861605946154473</v>
      </c>
      <c r="BQ79">
        <f t="shared" si="56"/>
        <v>0.32858136475000616</v>
      </c>
      <c r="BR79">
        <f t="shared" si="56"/>
        <v>0.378537996360583</v>
      </c>
      <c r="BS79">
        <f t="shared" si="56"/>
        <v>0.44098378587380421</v>
      </c>
      <c r="BT79">
        <f t="shared" si="56"/>
        <v>0.51904102276533071</v>
      </c>
      <c r="BU79">
        <f t="shared" si="56"/>
        <v>0.61661256887973859</v>
      </c>
      <c r="BV79">
        <v>26</v>
      </c>
    </row>
    <row r="80" spans="23:74">
      <c r="W80">
        <f t="shared" si="50"/>
        <v>3.3435631069122729</v>
      </c>
      <c r="X80">
        <f t="shared" si="38"/>
        <v>3.3435631069122729</v>
      </c>
      <c r="Y80">
        <f t="shared" si="51"/>
        <v>3.3435872456123614</v>
      </c>
      <c r="AA80">
        <f t="shared" si="49"/>
        <v>2.413870008854957E-5</v>
      </c>
      <c r="AB80">
        <f t="shared" si="37"/>
        <v>2.413870008854957E-5</v>
      </c>
      <c r="AC80">
        <v>5</v>
      </c>
      <c r="AN80">
        <v>12</v>
      </c>
      <c r="AO80">
        <f t="shared" si="55"/>
        <v>11.641532182693474</v>
      </c>
      <c r="AP80">
        <f t="shared" si="56"/>
        <v>0.14427602949042459</v>
      </c>
      <c r="AQ80">
        <f t="shared" si="56"/>
        <v>0.17098346143042928</v>
      </c>
      <c r="AR80">
        <f t="shared" si="56"/>
        <v>0.17766031941543045</v>
      </c>
      <c r="AS80">
        <f t="shared" si="56"/>
        <v>0.18600639189668192</v>
      </c>
      <c r="AT80">
        <f t="shared" si="56"/>
        <v>0.19643898249824626</v>
      </c>
      <c r="AU80">
        <f t="shared" si="56"/>
        <v>0.20947972075020166</v>
      </c>
      <c r="AV80">
        <f t="shared" si="56"/>
        <v>0.22578064356514591</v>
      </c>
      <c r="AW80">
        <f t="shared" si="56"/>
        <v>0.24615679708382629</v>
      </c>
      <c r="AX80">
        <f t="shared" si="56"/>
        <v>0.27162698898217669</v>
      </c>
      <c r="AY80">
        <f t="shared" si="56"/>
        <v>0.30346472885511466</v>
      </c>
      <c r="AZ80">
        <f t="shared" si="56"/>
        <v>0.34326190369628723</v>
      </c>
      <c r="BA80">
        <f t="shared" si="56"/>
        <v>0.39300837224775287</v>
      </c>
      <c r="BB80">
        <f t="shared" si="56"/>
        <v>0.45519145793708482</v>
      </c>
      <c r="BC80">
        <f t="shared" si="56"/>
        <v>0.53292031504875004</v>
      </c>
      <c r="BD80">
        <f t="shared" si="56"/>
        <v>0.63008138643833123</v>
      </c>
      <c r="BE80">
        <f t="shared" si="56"/>
        <v>0.75153272567530782</v>
      </c>
      <c r="BF80">
        <f t="shared" si="56"/>
        <v>0.14427688121795654</v>
      </c>
      <c r="BG80">
        <f t="shared" si="56"/>
        <v>0.17098437316781334</v>
      </c>
      <c r="BH80">
        <f t="shared" si="56"/>
        <v>0.17766124615527754</v>
      </c>
      <c r="BI80">
        <f t="shared" si="56"/>
        <v>0.18600733738960781</v>
      </c>
      <c r="BJ80">
        <f t="shared" si="56"/>
        <v>0.19643995143252063</v>
      </c>
      <c r="BK80">
        <f t="shared" si="56"/>
        <v>0.20948071898616163</v>
      </c>
      <c r="BL80">
        <f t="shared" si="56"/>
        <v>0.22578167842821295</v>
      </c>
      <c r="BM80">
        <f t="shared" si="56"/>
        <v>0.24615787773077705</v>
      </c>
      <c r="BN80">
        <f t="shared" si="56"/>
        <v>0.27162812685898213</v>
      </c>
      <c r="BO80">
        <f t="shared" si="56"/>
        <v>0.30346593826923857</v>
      </c>
      <c r="BP80">
        <f t="shared" si="56"/>
        <v>0.34326320253205911</v>
      </c>
      <c r="BQ80">
        <f t="shared" si="56"/>
        <v>0.39300978286058469</v>
      </c>
      <c r="BR80">
        <f t="shared" si="56"/>
        <v>0.45519300827124165</v>
      </c>
      <c r="BS80">
        <f t="shared" si="56"/>
        <v>0.53292204003456289</v>
      </c>
      <c r="BT80">
        <f t="shared" si="56"/>
        <v>0.63008332973871461</v>
      </c>
      <c r="BU80">
        <f t="shared" si="56"/>
        <v>0.75153494186890402</v>
      </c>
      <c r="BV80">
        <v>27</v>
      </c>
    </row>
    <row r="81" spans="23:74">
      <c r="W81">
        <f>G4*G20</f>
        <v>12.719499297808412</v>
      </c>
      <c r="X81">
        <f t="shared" si="38"/>
        <v>12.719499297808412</v>
      </c>
      <c r="Y81">
        <f>AS20</f>
        <v>12.719464275453097</v>
      </c>
      <c r="AA81">
        <f t="shared" ref="AA81:AA95" si="57">AB4-G4</f>
        <v>-3.5022355314495712E-5</v>
      </c>
      <c r="AB81">
        <f t="shared" si="37"/>
        <v>-3.5022355314495712E-5</v>
      </c>
      <c r="AC81">
        <v>5</v>
      </c>
      <c r="AN81">
        <v>13</v>
      </c>
      <c r="AO81">
        <f t="shared" si="55"/>
        <v>14.551915228366843</v>
      </c>
      <c r="AP81">
        <f t="shared" si="56"/>
        <v>0.16367828819214633</v>
      </c>
      <c r="AQ81">
        <f t="shared" si="56"/>
        <v>0.19694980771272677</v>
      </c>
      <c r="AR81">
        <f t="shared" si="56"/>
        <v>0.20526768759287181</v>
      </c>
      <c r="AS81">
        <f t="shared" si="56"/>
        <v>0.21566503744305321</v>
      </c>
      <c r="AT81">
        <f t="shared" si="56"/>
        <v>0.22866172475577989</v>
      </c>
      <c r="AU81">
        <f t="shared" si="56"/>
        <v>0.24490758389668829</v>
      </c>
      <c r="AV81">
        <f t="shared" si="56"/>
        <v>0.26521490782282381</v>
      </c>
      <c r="AW81">
        <f t="shared" si="56"/>
        <v>0.29059906273049324</v>
      </c>
      <c r="AX81">
        <f t="shared" si="56"/>
        <v>0.32232925636507992</v>
      </c>
      <c r="AY81">
        <f t="shared" si="56"/>
        <v>0.36199199840831325</v>
      </c>
      <c r="AZ81">
        <f t="shared" si="56"/>
        <v>0.41157042596235494</v>
      </c>
      <c r="BA81">
        <f t="shared" si="56"/>
        <v>0.47354346040490713</v>
      </c>
      <c r="BB81">
        <f t="shared" si="56"/>
        <v>0.55100975345809711</v>
      </c>
      <c r="BC81">
        <f t="shared" si="56"/>
        <v>0.6478426197745849</v>
      </c>
      <c r="BD81">
        <f t="shared" si="56"/>
        <v>0.76888370267019457</v>
      </c>
      <c r="BE81">
        <f t="shared" si="56"/>
        <v>0.92018505628970648</v>
      </c>
      <c r="BF81">
        <f t="shared" si="56"/>
        <v>0.16367943485577896</v>
      </c>
      <c r="BG81">
        <f t="shared" si="56"/>
        <v>0.19695102936973835</v>
      </c>
      <c r="BH81">
        <f t="shared" si="56"/>
        <v>0.20526892799822818</v>
      </c>
      <c r="BI81">
        <f t="shared" si="56"/>
        <v>0.21566630128384048</v>
      </c>
      <c r="BJ81">
        <f t="shared" si="56"/>
        <v>0.22866301789085591</v>
      </c>
      <c r="BK81">
        <f t="shared" si="56"/>
        <v>0.24490891364962511</v>
      </c>
      <c r="BL81">
        <f t="shared" si="56"/>
        <v>0.26521628334808661</v>
      </c>
      <c r="BM81">
        <f t="shared" si="56"/>
        <v>0.29060049547116351</v>
      </c>
      <c r="BN81">
        <f t="shared" si="56"/>
        <v>0.32233076062500965</v>
      </c>
      <c r="BO81">
        <f t="shared" si="56"/>
        <v>0.3619935920673174</v>
      </c>
      <c r="BP81">
        <f t="shared" si="56"/>
        <v>0.41157213137020199</v>
      </c>
      <c r="BQ81">
        <f t="shared" si="56"/>
        <v>0.47354530549880774</v>
      </c>
      <c r="BR81">
        <f t="shared" si="56"/>
        <v>0.55101177315956473</v>
      </c>
      <c r="BS81">
        <f t="shared" si="56"/>
        <v>0.64784485773551126</v>
      </c>
      <c r="BT81">
        <f t="shared" si="56"/>
        <v>0.76888621345544439</v>
      </c>
      <c r="BU81">
        <f t="shared" si="56"/>
        <v>0.92018790810536066</v>
      </c>
      <c r="BV81">
        <v>28</v>
      </c>
    </row>
    <row r="82" spans="23:74">
      <c r="W82">
        <f t="shared" ref="W82:W95" si="58">G5*G21</f>
        <v>12.286916113876226</v>
      </c>
      <c r="X82">
        <f t="shared" si="38"/>
        <v>12.286916113876226</v>
      </c>
      <c r="Y82">
        <f t="shared" ref="Y82:Y95" si="59">AS21</f>
        <v>12.286887637432269</v>
      </c>
      <c r="AA82">
        <f t="shared" si="57"/>
        <v>-2.8476443956648723E-5</v>
      </c>
      <c r="AB82">
        <f t="shared" si="37"/>
        <v>-2.8476443956648723E-5</v>
      </c>
      <c r="AC82">
        <v>5</v>
      </c>
      <c r="AN82">
        <v>14</v>
      </c>
      <c r="AO82">
        <f t="shared" si="55"/>
        <v>18.189894035458554</v>
      </c>
      <c r="AP82">
        <f t="shared" si="56"/>
        <v>0.18793111156929848</v>
      </c>
      <c r="AQ82">
        <f t="shared" si="56"/>
        <v>0.22940774056559854</v>
      </c>
      <c r="AR82">
        <f t="shared" si="56"/>
        <v>0.23977689781467357</v>
      </c>
      <c r="AS82">
        <f t="shared" si="56"/>
        <v>0.25273834437601733</v>
      </c>
      <c r="AT82">
        <f t="shared" si="56"/>
        <v>0.26894015257769699</v>
      </c>
      <c r="AU82">
        <f t="shared" si="56"/>
        <v>0.28919241282979663</v>
      </c>
      <c r="AV82">
        <f t="shared" si="56"/>
        <v>0.31450773814492111</v>
      </c>
      <c r="AW82">
        <f t="shared" si="56"/>
        <v>0.3461518947888268</v>
      </c>
      <c r="AX82">
        <f t="shared" si="56"/>
        <v>0.38570709059370889</v>
      </c>
      <c r="AY82">
        <f t="shared" si="56"/>
        <v>0.43515108534981145</v>
      </c>
      <c r="AZ82">
        <f t="shared" si="56"/>
        <v>0.49695607879493958</v>
      </c>
      <c r="BA82">
        <f t="shared" si="56"/>
        <v>0.57421232060134997</v>
      </c>
      <c r="BB82">
        <f t="shared" si="56"/>
        <v>0.67078262285936252</v>
      </c>
      <c r="BC82">
        <f t="shared" si="56"/>
        <v>0.79149550068187868</v>
      </c>
      <c r="BD82">
        <f t="shared" si="56"/>
        <v>0.94238659796002344</v>
      </c>
      <c r="BE82">
        <f t="shared" si="56"/>
        <v>1.1310004695577047</v>
      </c>
      <c r="BF82">
        <f t="shared" si="56"/>
        <v>0.18793262690305704</v>
      </c>
      <c r="BG82">
        <f t="shared" si="56"/>
        <v>0.2294093496221446</v>
      </c>
      <c r="BH82">
        <f t="shared" si="56"/>
        <v>0.23977853030191651</v>
      </c>
      <c r="BI82">
        <f t="shared" si="56"/>
        <v>0.25274000615163134</v>
      </c>
      <c r="BJ82">
        <f t="shared" si="56"/>
        <v>0.26894185096377499</v>
      </c>
      <c r="BK82">
        <f t="shared" si="56"/>
        <v>0.2891941569789544</v>
      </c>
      <c r="BL82">
        <f t="shared" si="56"/>
        <v>0.31450953949792881</v>
      </c>
      <c r="BM82">
        <f t="shared" si="56"/>
        <v>0.34615376764664668</v>
      </c>
      <c r="BN82">
        <f t="shared" si="56"/>
        <v>0.38570905283254409</v>
      </c>
      <c r="BO82">
        <f t="shared" si="56"/>
        <v>0.43515315931491588</v>
      </c>
      <c r="BP82">
        <f t="shared" si="56"/>
        <v>0.4969582924178807</v>
      </c>
      <c r="BQ82">
        <f t="shared" si="56"/>
        <v>0.57421470879658654</v>
      </c>
      <c r="BR82">
        <f t="shared" si="56"/>
        <v>0.67078522926996875</v>
      </c>
      <c r="BS82">
        <f t="shared" si="56"/>
        <v>0.79149837986169691</v>
      </c>
      <c r="BT82">
        <f t="shared" si="56"/>
        <v>0.94238981810135658</v>
      </c>
      <c r="BU82">
        <f t="shared" si="56"/>
        <v>1.1310041159009314</v>
      </c>
      <c r="BV82">
        <v>29</v>
      </c>
    </row>
    <row r="83" spans="23:74">
      <c r="W83">
        <f t="shared" si="58"/>
        <v>11.785877106295818</v>
      </c>
      <c r="X83">
        <f t="shared" si="38"/>
        <v>11.785877106295818</v>
      </c>
      <c r="Y83">
        <f t="shared" si="59"/>
        <v>11.785855740376512</v>
      </c>
      <c r="AA83">
        <f t="shared" si="57"/>
        <v>-2.1365919305793568E-5</v>
      </c>
      <c r="AB83">
        <f t="shared" si="37"/>
        <v>-2.1365919305793568E-5</v>
      </c>
      <c r="AC83">
        <v>5</v>
      </c>
      <c r="AN83">
        <v>15</v>
      </c>
      <c r="AO83">
        <f t="shared" si="55"/>
        <v>22.737367544323188</v>
      </c>
      <c r="AP83">
        <f t="shared" si="56"/>
        <v>0.21824714079073873</v>
      </c>
      <c r="AQ83">
        <f t="shared" si="56"/>
        <v>0.26998015663168828</v>
      </c>
      <c r="AR83">
        <f t="shared" si="56"/>
        <v>0.28291341059192571</v>
      </c>
      <c r="AS83">
        <f t="shared" si="56"/>
        <v>0.29907997804222242</v>
      </c>
      <c r="AT83">
        <f t="shared" si="56"/>
        <v>0.31928818735509334</v>
      </c>
      <c r="AU83">
        <f t="shared" si="56"/>
        <v>0.34454844899618192</v>
      </c>
      <c r="AV83">
        <f t="shared" si="56"/>
        <v>0.37612377604754277</v>
      </c>
      <c r="AW83">
        <f t="shared" si="56"/>
        <v>0.41559293486174376</v>
      </c>
      <c r="AX83">
        <f t="shared" si="56"/>
        <v>0.46492938337949502</v>
      </c>
      <c r="AY83">
        <f t="shared" si="56"/>
        <v>0.52659994402668409</v>
      </c>
      <c r="AZ83">
        <f t="shared" si="56"/>
        <v>0.60368814483567035</v>
      </c>
      <c r="BA83">
        <f t="shared" si="56"/>
        <v>0.70004839584690315</v>
      </c>
      <c r="BB83">
        <f t="shared" si="56"/>
        <v>0.82049870961094429</v>
      </c>
      <c r="BC83">
        <f t="shared" si="56"/>
        <v>0.97106160181599588</v>
      </c>
      <c r="BD83">
        <f t="shared" si="56"/>
        <v>1.1592652170723099</v>
      </c>
      <c r="BE83">
        <f t="shared" si="56"/>
        <v>1.3945197361427026</v>
      </c>
      <c r="BF83">
        <f t="shared" si="56"/>
        <v>0.21824911696215457</v>
      </c>
      <c r="BG83">
        <f t="shared" si="56"/>
        <v>0.26998224993765246</v>
      </c>
      <c r="BH83">
        <f t="shared" si="56"/>
        <v>0.2829155331815269</v>
      </c>
      <c r="BI83">
        <f t="shared" si="56"/>
        <v>0.29908213723637</v>
      </c>
      <c r="BJ83">
        <f t="shared" si="56"/>
        <v>0.31929039230492384</v>
      </c>
      <c r="BK83">
        <f t="shared" si="56"/>
        <v>0.34455071114061608</v>
      </c>
      <c r="BL83">
        <f t="shared" si="56"/>
        <v>0.37612610968523152</v>
      </c>
      <c r="BM83">
        <f t="shared" si="56"/>
        <v>0.41559535786600066</v>
      </c>
      <c r="BN83">
        <f t="shared" si="56"/>
        <v>0.46493191809196216</v>
      </c>
      <c r="BO83">
        <f t="shared" si="56"/>
        <v>0.52660261837441413</v>
      </c>
      <c r="BP83">
        <f t="shared" si="56"/>
        <v>0.60369099372747903</v>
      </c>
      <c r="BQ83">
        <f t="shared" si="56"/>
        <v>0.70005146291881004</v>
      </c>
      <c r="BR83">
        <f t="shared" si="56"/>
        <v>0.82050204940797378</v>
      </c>
      <c r="BS83">
        <f t="shared" si="56"/>
        <v>0.97106528251942859</v>
      </c>
      <c r="BT83">
        <f t="shared" si="56"/>
        <v>1.159269323908747</v>
      </c>
      <c r="BU83">
        <f t="shared" si="56"/>
        <v>1.3945243756453951</v>
      </c>
      <c r="BV83">
        <v>30</v>
      </c>
    </row>
    <row r="84" spans="23:74">
      <c r="W84">
        <f t="shared" si="58"/>
        <v>11.214254912798777</v>
      </c>
      <c r="X84">
        <f t="shared" si="38"/>
        <v>11.214254912798777</v>
      </c>
      <c r="Y84">
        <f t="shared" si="59"/>
        <v>11.214241041358385</v>
      </c>
      <c r="AA84">
        <f t="shared" si="57"/>
        <v>-1.3871440392776435E-5</v>
      </c>
      <c r="AB84">
        <f t="shared" si="37"/>
        <v>-1.3871440392776435E-5</v>
      </c>
      <c r="AC84">
        <v>5</v>
      </c>
    </row>
    <row r="85" spans="23:74">
      <c r="W85">
        <f t="shared" si="58"/>
        <v>10.573243974598155</v>
      </c>
      <c r="X85">
        <f t="shared" si="38"/>
        <v>10.573243974598155</v>
      </c>
      <c r="Y85">
        <f t="shared" si="59"/>
        <v>10.573237724273952</v>
      </c>
      <c r="AA85">
        <f t="shared" si="57"/>
        <v>-6.2503242030942374E-6</v>
      </c>
      <c r="AB85">
        <f t="shared" si="37"/>
        <v>-6.2503242030942374E-6</v>
      </c>
      <c r="AC85">
        <v>5</v>
      </c>
    </row>
    <row r="86" spans="23:74">
      <c r="W86">
        <f t="shared" si="58"/>
        <v>9.8681594424860446</v>
      </c>
      <c r="X86">
        <f t="shared" si="38"/>
        <v>9.8681594424860446</v>
      </c>
      <c r="Y86">
        <f t="shared" si="59"/>
        <v>9.8681606188675968</v>
      </c>
      <c r="AA86">
        <f t="shared" si="57"/>
        <v>1.1763815521703691E-6</v>
      </c>
      <c r="AB86">
        <f t="shared" ref="AB86:AB149" si="60">IFERROR(AA86,"")</f>
        <v>1.1763815521703691E-6</v>
      </c>
      <c r="AC86">
        <v>5</v>
      </c>
    </row>
    <row r="87" spans="23:74">
      <c r="W87">
        <f t="shared" si="58"/>
        <v>9.1088698555354597</v>
      </c>
      <c r="X87">
        <f t="shared" si="38"/>
        <v>9.1088698555354597</v>
      </c>
      <c r="Y87">
        <f t="shared" si="59"/>
        <v>9.1088779093831658</v>
      </c>
      <c r="AA87">
        <f t="shared" si="57"/>
        <v>8.0538477060798641E-6</v>
      </c>
      <c r="AB87">
        <f t="shared" si="60"/>
        <v>8.0538477060798641E-6</v>
      </c>
      <c r="AC87">
        <v>5</v>
      </c>
    </row>
    <row r="88" spans="23:74">
      <c r="W88">
        <f t="shared" si="58"/>
        <v>8.3096537503699466</v>
      </c>
      <c r="X88">
        <f t="shared" si="38"/>
        <v>8.3096537503699466</v>
      </c>
      <c r="Y88">
        <f t="shared" si="59"/>
        <v>8.309667788443603</v>
      </c>
      <c r="AA88">
        <f t="shared" si="57"/>
        <v>1.4038073656408301E-5</v>
      </c>
      <c r="AB88">
        <f t="shared" si="60"/>
        <v>1.4038073656408301E-5</v>
      </c>
      <c r="AC88">
        <v>5</v>
      </c>
    </row>
    <row r="89" spans="23:74">
      <c r="W89">
        <f t="shared" si="58"/>
        <v>7.4883635114834046</v>
      </c>
      <c r="X89">
        <f t="shared" ref="X89:X152" si="61">IFERROR(W89, NA())</f>
        <v>7.4883635114834046</v>
      </c>
      <c r="Y89">
        <f t="shared" si="59"/>
        <v>7.4883823582169011</v>
      </c>
      <c r="AA89">
        <f t="shared" si="57"/>
        <v>1.8846733496502566E-5</v>
      </c>
      <c r="AB89">
        <f t="shared" si="60"/>
        <v>1.8846733496502566E-5</v>
      </c>
      <c r="AC89">
        <v>5</v>
      </c>
    </row>
    <row r="90" spans="23:74">
      <c r="W90">
        <f t="shared" si="58"/>
        <v>6.6649455230198305</v>
      </c>
      <c r="X90">
        <f t="shared" si="61"/>
        <v>6.6649455230198305</v>
      </c>
      <c r="Y90">
        <f t="shared" si="59"/>
        <v>6.6649678264680352</v>
      </c>
      <c r="AA90">
        <f t="shared" si="57"/>
        <v>2.2303448204752385E-5</v>
      </c>
      <c r="AB90">
        <f t="shared" si="60"/>
        <v>2.2303448204752385E-5</v>
      </c>
      <c r="AC90">
        <v>5</v>
      </c>
    </row>
    <row r="91" spans="23:74">
      <c r="W91">
        <f t="shared" si="58"/>
        <v>5.8595524483338588</v>
      </c>
      <c r="X91">
        <f t="shared" si="61"/>
        <v>5.8595524483338588</v>
      </c>
      <c r="Y91">
        <f t="shared" si="59"/>
        <v>5.8595768111880968</v>
      </c>
      <c r="AA91">
        <f t="shared" si="57"/>
        <v>2.4362854238013654E-5</v>
      </c>
      <c r="AB91">
        <f t="shared" si="60"/>
        <v>2.4362854238013654E-5</v>
      </c>
      <c r="AC91">
        <v>5</v>
      </c>
    </row>
    <row r="92" spans="23:74">
      <c r="W92">
        <f t="shared" si="58"/>
        <v>5.0906141683888135</v>
      </c>
      <c r="X92">
        <f t="shared" si="61"/>
        <v>5.0906141683888135</v>
      </c>
      <c r="Y92">
        <f t="shared" si="59"/>
        <v>5.0906392778171083</v>
      </c>
      <c r="AA92">
        <f t="shared" si="57"/>
        <v>2.5109428294811664E-5</v>
      </c>
      <c r="AB92">
        <f t="shared" si="60"/>
        <v>2.5109428294811664E-5</v>
      </c>
      <c r="AC92">
        <v>5</v>
      </c>
    </row>
    <row r="93" spans="23:74">
      <c r="W93">
        <f t="shared" si="58"/>
        <v>4.3732476253650869</v>
      </c>
      <c r="X93">
        <f t="shared" si="61"/>
        <v>4.3732476253650869</v>
      </c>
      <c r="Y93">
        <f t="shared" si="59"/>
        <v>4.3732723570944856</v>
      </c>
      <c r="AA93">
        <f t="shared" si="57"/>
        <v>2.4731729398652647E-5</v>
      </c>
      <c r="AB93">
        <f t="shared" si="60"/>
        <v>2.4731729398652647E-5</v>
      </c>
      <c r="AC93">
        <v>5</v>
      </c>
    </row>
    <row r="94" spans="23:74">
      <c r="W94">
        <f t="shared" si="58"/>
        <v>3.7182758890682828</v>
      </c>
      <c r="X94">
        <f t="shared" si="61"/>
        <v>3.7182758890682828</v>
      </c>
      <c r="Y94">
        <f t="shared" si="59"/>
        <v>3.7182993703816662</v>
      </c>
      <c r="AA94">
        <f t="shared" si="57"/>
        <v>2.3481313383477698E-5</v>
      </c>
      <c r="AB94">
        <f t="shared" si="60"/>
        <v>2.3481313383477698E-5</v>
      </c>
      <c r="AC94">
        <v>5</v>
      </c>
    </row>
    <row r="95" spans="23:74">
      <c r="W95">
        <f t="shared" si="58"/>
        <v>3.1319451637147768</v>
      </c>
      <c r="X95">
        <f t="shared" si="61"/>
        <v>3.1319451637147768</v>
      </c>
      <c r="Y95">
        <f t="shared" si="59"/>
        <v>3.1319667923945445</v>
      </c>
      <c r="AA95">
        <f t="shared" si="57"/>
        <v>2.1628679767626835E-5</v>
      </c>
      <c r="AB95">
        <f t="shared" si="60"/>
        <v>2.1628679767626835E-5</v>
      </c>
      <c r="AC95">
        <v>5</v>
      </c>
    </row>
    <row r="96" spans="23:74">
      <c r="W96">
        <f>H4*H20</f>
        <v>12.509229414667967</v>
      </c>
      <c r="X96">
        <f t="shared" si="61"/>
        <v>12.509229414667967</v>
      </c>
      <c r="Y96">
        <f>AT20</f>
        <v>12.50919593981998</v>
      </c>
      <c r="AA96">
        <f t="shared" ref="AA96:AA110" si="62">AC4-H4</f>
        <v>-3.3474847986880718E-5</v>
      </c>
      <c r="AB96">
        <f t="shared" si="60"/>
        <v>-3.3474847986880718E-5</v>
      </c>
      <c r="AC96">
        <v>5</v>
      </c>
    </row>
    <row r="97" spans="23:29">
      <c r="W97">
        <f t="shared" ref="W97:W110" si="63">H5*H21</f>
        <v>12.050481770855404</v>
      </c>
      <c r="X97">
        <f t="shared" si="61"/>
        <v>12.050481770855404</v>
      </c>
      <c r="Y97">
        <f t="shared" ref="Y97:Y110" si="64">AT21</f>
        <v>12.050454841468413</v>
      </c>
      <c r="AA97">
        <f t="shared" si="62"/>
        <v>-2.6929386990559578E-5</v>
      </c>
      <c r="AB97">
        <f t="shared" si="60"/>
        <v>-2.6929386990559578E-5</v>
      </c>
      <c r="AC97">
        <v>5</v>
      </c>
    </row>
    <row r="98" spans="23:29">
      <c r="W98">
        <f t="shared" si="63"/>
        <v>11.522289449694545</v>
      </c>
      <c r="X98">
        <f t="shared" si="61"/>
        <v>11.522289449694545</v>
      </c>
      <c r="Y98">
        <f t="shared" si="64"/>
        <v>11.522269555153557</v>
      </c>
      <c r="AA98">
        <f t="shared" si="62"/>
        <v>-1.989454098882959E-5</v>
      </c>
      <c r="AB98">
        <f t="shared" si="60"/>
        <v>-1.989454098882959E-5</v>
      </c>
      <c r="AC98">
        <v>5</v>
      </c>
    </row>
    <row r="99" spans="23:29">
      <c r="W99">
        <f t="shared" si="63"/>
        <v>10.923780497270378</v>
      </c>
      <c r="X99">
        <f t="shared" si="61"/>
        <v>10.923780497270378</v>
      </c>
      <c r="Y99">
        <f t="shared" si="64"/>
        <v>10.923767925419469</v>
      </c>
      <c r="AA99">
        <f t="shared" si="62"/>
        <v>-1.2571850909637305E-5</v>
      </c>
      <c r="AB99">
        <f t="shared" si="60"/>
        <v>-1.2571850909637305E-5</v>
      </c>
      <c r="AC99">
        <v>5</v>
      </c>
    </row>
    <row r="100" spans="23:29">
      <c r="W100">
        <f t="shared" si="63"/>
        <v>10.257750176315156</v>
      </c>
      <c r="X100">
        <f t="shared" si="61"/>
        <v>10.257750176315156</v>
      </c>
      <c r="Y100">
        <f t="shared" si="64"/>
        <v>10.257744943092645</v>
      </c>
      <c r="AA100">
        <f t="shared" si="62"/>
        <v>-5.2332225113360664E-6</v>
      </c>
      <c r="AB100">
        <f t="shared" si="60"/>
        <v>-5.2332225113360664E-6</v>
      </c>
      <c r="AC100">
        <v>5</v>
      </c>
    </row>
    <row r="101" spans="23:29">
      <c r="W101">
        <f t="shared" si="63"/>
        <v>9.5313351955948722</v>
      </c>
      <c r="X101">
        <f t="shared" si="61"/>
        <v>9.5313351955948722</v>
      </c>
      <c r="Y101">
        <f t="shared" si="64"/>
        <v>9.5313369933353016</v>
      </c>
      <c r="AA101">
        <f t="shared" si="62"/>
        <v>1.7977404294100552E-6</v>
      </c>
      <c r="AB101">
        <f t="shared" si="60"/>
        <v>1.7977404294100552E-6</v>
      </c>
      <c r="AC101">
        <v>5</v>
      </c>
    </row>
    <row r="102" spans="23:29">
      <c r="W102">
        <f t="shared" si="63"/>
        <v>8.7562313119101525</v>
      </c>
      <c r="X102">
        <f t="shared" si="61"/>
        <v>8.7562313119101525</v>
      </c>
      <c r="Y102">
        <f t="shared" si="64"/>
        <v>8.7562394923148883</v>
      </c>
      <c r="AA102">
        <f t="shared" si="62"/>
        <v>8.180404735824709E-6</v>
      </c>
      <c r="AB102">
        <f t="shared" si="60"/>
        <v>8.180404735824709E-6</v>
      </c>
      <c r="AC102">
        <v>5</v>
      </c>
    </row>
    <row r="103" spans="23:29">
      <c r="W103">
        <f t="shared" si="63"/>
        <v>7.9482729910739627</v>
      </c>
      <c r="X103">
        <f t="shared" si="61"/>
        <v>7.9482729910739627</v>
      </c>
      <c r="Y103">
        <f t="shared" si="64"/>
        <v>7.948286594293025</v>
      </c>
      <c r="AA103">
        <f t="shared" si="62"/>
        <v>1.3603219062297001E-5</v>
      </c>
      <c r="AB103">
        <f t="shared" si="60"/>
        <v>1.3603219062297001E-5</v>
      </c>
      <c r="AC103">
        <v>5</v>
      </c>
    </row>
    <row r="104" spans="23:29">
      <c r="W104">
        <f t="shared" si="63"/>
        <v>7.1263198557453595</v>
      </c>
      <c r="X104">
        <f t="shared" si="61"/>
        <v>7.1263198557453595</v>
      </c>
      <c r="Y104">
        <f t="shared" si="64"/>
        <v>7.1263376869576787</v>
      </c>
      <c r="AA104">
        <f t="shared" si="62"/>
        <v>1.7831212319130429E-5</v>
      </c>
      <c r="AB104">
        <f t="shared" si="60"/>
        <v>1.7831212319130429E-5</v>
      </c>
      <c r="AC104">
        <v>5</v>
      </c>
    </row>
    <row r="105" spans="23:29">
      <c r="W105">
        <f t="shared" si="63"/>
        <v>6.3105768573238006</v>
      </c>
      <c r="X105">
        <f t="shared" si="61"/>
        <v>6.3105768573238006</v>
      </c>
      <c r="Y105">
        <f t="shared" si="64"/>
        <v>6.3105975994598564</v>
      </c>
      <c r="AA105">
        <f t="shared" si="62"/>
        <v>2.074213605585129E-5</v>
      </c>
      <c r="AB105">
        <f t="shared" si="60"/>
        <v>2.074213605585129E-5</v>
      </c>
      <c r="AC105">
        <v>5</v>
      </c>
    </row>
    <row r="106" spans="23:29">
      <c r="W106">
        <f t="shared" si="63"/>
        <v>5.5206477863534316</v>
      </c>
      <c r="X106">
        <f t="shared" si="61"/>
        <v>5.5206477863534316</v>
      </c>
      <c r="Y106">
        <f t="shared" si="64"/>
        <v>5.520670127171484</v>
      </c>
      <c r="AA106">
        <f t="shared" si="62"/>
        <v>2.2340818052413169E-5</v>
      </c>
      <c r="AB106">
        <f t="shared" si="60"/>
        <v>2.2340818052413169E-5</v>
      </c>
      <c r="AC106">
        <v>5</v>
      </c>
    </row>
    <row r="107" spans="23:29">
      <c r="W107">
        <f t="shared" si="63"/>
        <v>4.7737090307870309</v>
      </c>
      <c r="X107">
        <f t="shared" si="61"/>
        <v>4.7737090307870309</v>
      </c>
      <c r="Y107">
        <f t="shared" si="64"/>
        <v>4.7737317789938736</v>
      </c>
      <c r="AA107">
        <f t="shared" si="62"/>
        <v>2.2748206842670982E-5</v>
      </c>
      <c r="AB107">
        <f t="shared" si="60"/>
        <v>2.2748206842670982E-5</v>
      </c>
      <c r="AC107">
        <v>5</v>
      </c>
    </row>
    <row r="108" spans="23:29">
      <c r="W108">
        <f t="shared" si="63"/>
        <v>4.0831506909978517</v>
      </c>
      <c r="X108">
        <f t="shared" si="61"/>
        <v>4.0831506909978517</v>
      </c>
      <c r="Y108">
        <f t="shared" si="64"/>
        <v>4.0831728609181805</v>
      </c>
      <c r="AA108">
        <f t="shared" si="62"/>
        <v>2.2169920328884984E-5</v>
      </c>
      <c r="AB108">
        <f t="shared" si="60"/>
        <v>2.2169920328884984E-5</v>
      </c>
      <c r="AC108">
        <v>5</v>
      </c>
    </row>
    <row r="109" spans="23:29">
      <c r="W109">
        <f t="shared" si="63"/>
        <v>3.4578845245229943</v>
      </c>
      <c r="X109">
        <f t="shared" si="61"/>
        <v>3.4578845245229943</v>
      </c>
      <c r="Y109">
        <f t="shared" si="64"/>
        <v>3.4579053793798775</v>
      </c>
      <c r="AA109">
        <f t="shared" si="62"/>
        <v>2.0854856883190109E-5</v>
      </c>
      <c r="AB109">
        <f t="shared" si="60"/>
        <v>2.0854856883190109E-5</v>
      </c>
      <c r="AC109">
        <v>5</v>
      </c>
    </row>
    <row r="110" spans="23:29">
      <c r="W110">
        <f t="shared" si="63"/>
        <v>2.9023303904657611</v>
      </c>
      <c r="X110">
        <f t="shared" si="61"/>
        <v>2.9023303904657611</v>
      </c>
      <c r="Y110">
        <f t="shared" si="64"/>
        <v>2.9023494458135883</v>
      </c>
      <c r="AA110">
        <f t="shared" si="62"/>
        <v>1.905534782720153E-5</v>
      </c>
      <c r="AB110">
        <f t="shared" si="60"/>
        <v>1.905534782720153E-5</v>
      </c>
      <c r="AC110">
        <v>5</v>
      </c>
    </row>
    <row r="111" spans="23:29">
      <c r="W111">
        <f>I4*I20</f>
        <v>12.255970479300588</v>
      </c>
      <c r="X111">
        <f t="shared" si="61"/>
        <v>12.255970479300588</v>
      </c>
      <c r="Y111">
        <f>AU20</f>
        <v>12.255938825116656</v>
      </c>
      <c r="AA111">
        <f t="shared" ref="AA111:AA125" si="65">AD4-I4</f>
        <v>-3.1654183931806301E-5</v>
      </c>
      <c r="AB111">
        <f t="shared" si="60"/>
        <v>-3.1654183931806301E-5</v>
      </c>
      <c r="AC111">
        <v>5</v>
      </c>
    </row>
    <row r="112" spans="23:29">
      <c r="W112">
        <f t="shared" ref="W112:W125" si="66">I5*I21</f>
        <v>11.767434183444381</v>
      </c>
      <c r="X112">
        <f t="shared" si="61"/>
        <v>11.767434183444381</v>
      </c>
      <c r="Y112">
        <f t="shared" ref="Y112:Y125" si="67">AU21</f>
        <v>11.767409054557397</v>
      </c>
      <c r="AA112">
        <f t="shared" si="65"/>
        <v>-2.5128886983694088E-5</v>
      </c>
      <c r="AB112">
        <f t="shared" si="60"/>
        <v>-2.5128886983694088E-5</v>
      </c>
      <c r="AC112">
        <v>5</v>
      </c>
    </row>
    <row r="113" spans="23:29">
      <c r="W113">
        <f t="shared" si="66"/>
        <v>11.20893383600284</v>
      </c>
      <c r="X113">
        <f t="shared" si="61"/>
        <v>11.20893383600284</v>
      </c>
      <c r="Y113">
        <f t="shared" si="67"/>
        <v>11.208915631509946</v>
      </c>
      <c r="AA113">
        <f t="shared" si="65"/>
        <v>-1.8204492894469126E-5</v>
      </c>
      <c r="AB113">
        <f t="shared" si="60"/>
        <v>-1.8204492894469126E-5</v>
      </c>
      <c r="AC113">
        <v>5</v>
      </c>
    </row>
    <row r="114" spans="23:29">
      <c r="W114">
        <f t="shared" si="66"/>
        <v>10.581184898748486</v>
      </c>
      <c r="X114">
        <f t="shared" si="61"/>
        <v>10.581184898748486</v>
      </c>
      <c r="Y114">
        <f t="shared" si="67"/>
        <v>10.581173795407899</v>
      </c>
      <c r="AA114">
        <f t="shared" si="65"/>
        <v>-1.1103340586515742E-5</v>
      </c>
      <c r="AB114">
        <f t="shared" si="60"/>
        <v>-1.1103340586515742E-5</v>
      </c>
      <c r="AC114">
        <v>5</v>
      </c>
    </row>
    <row r="115" spans="23:29">
      <c r="W115">
        <f t="shared" si="66"/>
        <v>9.8889077160788315</v>
      </c>
      <c r="X115">
        <f t="shared" si="61"/>
        <v>9.8889077160788315</v>
      </c>
      <c r="Y115">
        <f t="shared" si="67"/>
        <v>9.8889036071630674</v>
      </c>
      <c r="AA115">
        <f t="shared" si="65"/>
        <v>-4.1089157640783469E-6</v>
      </c>
      <c r="AB115">
        <f t="shared" si="60"/>
        <v>-4.1089157640783469E-6</v>
      </c>
      <c r="AC115">
        <v>5</v>
      </c>
    </row>
    <row r="116" spans="23:29">
      <c r="W116">
        <f t="shared" si="66"/>
        <v>9.1413160496776271</v>
      </c>
      <c r="X116">
        <f t="shared" si="61"/>
        <v>9.1413160496776271</v>
      </c>
      <c r="Y116">
        <f t="shared" si="67"/>
        <v>9.141318508496024</v>
      </c>
      <c r="AA116">
        <f t="shared" si="65"/>
        <v>2.4588183968887733E-6</v>
      </c>
      <c r="AB116">
        <f t="shared" si="60"/>
        <v>2.4588183968887733E-6</v>
      </c>
      <c r="AC116">
        <v>5</v>
      </c>
    </row>
    <row r="117" spans="23:29">
      <c r="W117">
        <f t="shared" si="66"/>
        <v>8.3520569670350575</v>
      </c>
      <c r="X117">
        <f t="shared" si="61"/>
        <v>8.3520569670350575</v>
      </c>
      <c r="Y117">
        <f t="shared" si="67"/>
        <v>8.3520652490680352</v>
      </c>
      <c r="AA117">
        <f t="shared" si="65"/>
        <v>8.2820329776467361E-6</v>
      </c>
      <c r="AB117">
        <f t="shared" si="60"/>
        <v>8.2820329776467361E-6</v>
      </c>
      <c r="AC117">
        <v>5</v>
      </c>
    </row>
    <row r="118" spans="23:29">
      <c r="W118">
        <f t="shared" si="66"/>
        <v>7.5384698226338784</v>
      </c>
      <c r="X118">
        <f t="shared" si="61"/>
        <v>7.5384698226338784</v>
      </c>
      <c r="Y118">
        <f t="shared" si="67"/>
        <v>7.538482913404807</v>
      </c>
      <c r="AA118">
        <f t="shared" si="65"/>
        <v>1.3090770928592121E-5</v>
      </c>
      <c r="AB118">
        <f t="shared" si="60"/>
        <v>1.3090770928592121E-5</v>
      </c>
      <c r="AC118">
        <v>5</v>
      </c>
    </row>
    <row r="119" spans="23:29">
      <c r="W119">
        <f t="shared" si="66"/>
        <v>6.7201894080180384</v>
      </c>
      <c r="X119">
        <f t="shared" si="61"/>
        <v>6.7201894080180384</v>
      </c>
      <c r="Y119">
        <f t="shared" si="67"/>
        <v>6.7202061126625621</v>
      </c>
      <c r="AA119">
        <f t="shared" si="65"/>
        <v>1.6704644523635181E-5</v>
      </c>
      <c r="AB119">
        <f t="shared" si="60"/>
        <v>1.6704644523635181E-5</v>
      </c>
      <c r="AC119">
        <v>5</v>
      </c>
    </row>
    <row r="120" spans="23:29">
      <c r="W120">
        <f t="shared" si="66"/>
        <v>5.9173051629300994</v>
      </c>
      <c r="X120">
        <f t="shared" si="61"/>
        <v>5.9173051629300994</v>
      </c>
      <c r="Y120">
        <f t="shared" si="67"/>
        <v>5.917324221716858</v>
      </c>
      <c r="AA120">
        <f t="shared" si="65"/>
        <v>1.9058786758563429E-5</v>
      </c>
      <c r="AB120">
        <f t="shared" si="60"/>
        <v>1.9058786758563429E-5</v>
      </c>
      <c r="AC120">
        <v>5</v>
      </c>
    </row>
    <row r="121" spans="23:29">
      <c r="W121">
        <f t="shared" si="66"/>
        <v>5.1484293602352453</v>
      </c>
      <c r="X121">
        <f t="shared" si="61"/>
        <v>5.1484293602352453</v>
      </c>
      <c r="Y121">
        <f t="shared" si="67"/>
        <v>5.1484495669689405</v>
      </c>
      <c r="AA121">
        <f t="shared" si="65"/>
        <v>2.0206733695182777E-5</v>
      </c>
      <c r="AB121">
        <f t="shared" si="60"/>
        <v>2.0206733695182777E-5</v>
      </c>
      <c r="AC121">
        <v>5</v>
      </c>
    </row>
    <row r="122" spans="23:29">
      <c r="W122">
        <f t="shared" si="66"/>
        <v>4.4290573396456923</v>
      </c>
      <c r="X122">
        <f t="shared" si="61"/>
        <v>4.4290573396456923</v>
      </c>
      <c r="Y122">
        <f t="shared" si="67"/>
        <v>4.4290776401807168</v>
      </c>
      <c r="AA122">
        <f t="shared" si="65"/>
        <v>2.0300535024553312E-5</v>
      </c>
      <c r="AB122">
        <f t="shared" si="60"/>
        <v>2.0300535024553312E-5</v>
      </c>
      <c r="AC122">
        <v>5</v>
      </c>
    </row>
    <row r="123" spans="23:29">
      <c r="W123">
        <f t="shared" si="66"/>
        <v>3.7705075547248232</v>
      </c>
      <c r="X123">
        <f t="shared" si="61"/>
        <v>3.7705075547248232</v>
      </c>
      <c r="Y123">
        <f t="shared" si="67"/>
        <v>3.7705271102936933</v>
      </c>
      <c r="AA123">
        <f t="shared" si="65"/>
        <v>1.9555568870011086E-5</v>
      </c>
      <c r="AB123">
        <f t="shared" si="60"/>
        <v>1.9555568870011086E-5</v>
      </c>
      <c r="AC123">
        <v>5</v>
      </c>
    </row>
    <row r="124" spans="23:29">
      <c r="W124">
        <f t="shared" si="66"/>
        <v>3.1795537953995363</v>
      </c>
      <c r="X124">
        <f t="shared" si="61"/>
        <v>3.1795537953995363</v>
      </c>
      <c r="Y124">
        <f t="shared" si="67"/>
        <v>3.179572006394364</v>
      </c>
      <c r="AA124">
        <f t="shared" si="65"/>
        <v>1.821099482768318E-5</v>
      </c>
      <c r="AB124">
        <f t="shared" si="60"/>
        <v>1.821099482768318E-5</v>
      </c>
      <c r="AC124">
        <v>5</v>
      </c>
    </row>
    <row r="125" spans="23:29">
      <c r="W125">
        <f t="shared" si="66"/>
        <v>2.6586827509445423</v>
      </c>
      <c r="X125">
        <f t="shared" si="61"/>
        <v>2.6586827509445423</v>
      </c>
      <c r="Y125">
        <f t="shared" si="67"/>
        <v>2.6586992465841832</v>
      </c>
      <c r="AA125">
        <f t="shared" si="65"/>
        <v>1.6495639640901061E-5</v>
      </c>
      <c r="AB125">
        <f t="shared" si="60"/>
        <v>1.6495639640901061E-5</v>
      </c>
      <c r="AC125">
        <v>5</v>
      </c>
    </row>
    <row r="126" spans="23:29">
      <c r="W126">
        <f>J4*J20</f>
        <v>11.953461738212136</v>
      </c>
      <c r="X126">
        <f t="shared" si="61"/>
        <v>11.953461738212136</v>
      </c>
      <c r="Y126">
        <f>AV20</f>
        <v>11.953432196839229</v>
      </c>
      <c r="AA126">
        <f t="shared" ref="AA126:AA140" si="68">AE4-J4</f>
        <v>-2.954137290700487E-5</v>
      </c>
      <c r="AB126">
        <f t="shared" si="60"/>
        <v>-2.954137290700487E-5</v>
      </c>
      <c r="AC126">
        <v>5</v>
      </c>
    </row>
    <row r="127" spans="23:29">
      <c r="W127">
        <f t="shared" ref="W127:W140" si="69">J5*J21</f>
        <v>11.431789870204465</v>
      </c>
      <c r="X127">
        <f t="shared" si="61"/>
        <v>11.431789870204465</v>
      </c>
      <c r="Y127">
        <f t="shared" ref="Y127:Y139" si="70">AV21</f>
        <v>11.431766803573048</v>
      </c>
      <c r="AA127">
        <f t="shared" si="68"/>
        <v>-2.3066631417378858E-5</v>
      </c>
      <c r="AB127">
        <f t="shared" si="60"/>
        <v>-2.3066631417378858E-5</v>
      </c>
      <c r="AC127">
        <v>5</v>
      </c>
    </row>
    <row r="128" spans="23:29">
      <c r="W128">
        <f t="shared" si="69"/>
        <v>10.840419161273189</v>
      </c>
      <c r="X128">
        <f t="shared" si="61"/>
        <v>10.840419161273189</v>
      </c>
      <c r="Y128">
        <f t="shared" si="70"/>
        <v>10.840402862121985</v>
      </c>
      <c r="AA128">
        <f t="shared" si="68"/>
        <v>-1.6299151203824636E-5</v>
      </c>
      <c r="AB128">
        <f t="shared" si="60"/>
        <v>-1.6299151203824636E-5</v>
      </c>
      <c r="AC128">
        <v>5</v>
      </c>
    </row>
    <row r="129" spans="23:29">
      <c r="W129">
        <f t="shared" si="69"/>
        <v>10.182019620425985</v>
      </c>
      <c r="X129">
        <f t="shared" si="61"/>
        <v>10.182019620425985</v>
      </c>
      <c r="Y129">
        <f t="shared" si="70"/>
        <v>10.182010140337843</v>
      </c>
      <c r="AA129">
        <f t="shared" si="68"/>
        <v>-9.4800881420553651E-6</v>
      </c>
      <c r="AB129">
        <f t="shared" si="60"/>
        <v>-9.4800881420553651E-6</v>
      </c>
      <c r="AC129">
        <v>5</v>
      </c>
    </row>
    <row r="130" spans="23:29">
      <c r="W130">
        <f t="shared" si="69"/>
        <v>9.4635513393652708</v>
      </c>
      <c r="X130">
        <f t="shared" si="61"/>
        <v>9.4635513393652708</v>
      </c>
      <c r="Y130">
        <f t="shared" si="70"/>
        <v>9.4635484403200412</v>
      </c>
      <c r="AA130">
        <f t="shared" si="68"/>
        <v>-2.899045229654007E-6</v>
      </c>
      <c r="AB130">
        <f t="shared" si="60"/>
        <v>-2.899045229654007E-6</v>
      </c>
      <c r="AC130">
        <v>5</v>
      </c>
    </row>
    <row r="131" spans="23:29">
      <c r="W131">
        <f t="shared" si="69"/>
        <v>8.6964939106610863</v>
      </c>
      <c r="X131">
        <f t="shared" si="61"/>
        <v>8.6964939106610863</v>
      </c>
      <c r="Y131">
        <f t="shared" si="70"/>
        <v>8.6964970469287604</v>
      </c>
      <c r="AA131">
        <f t="shared" si="68"/>
        <v>3.1362676740087636E-6</v>
      </c>
      <c r="AB131">
        <f t="shared" si="60"/>
        <v>3.1362676740087636E-6</v>
      </c>
      <c r="AC131">
        <v>5</v>
      </c>
    </row>
    <row r="132" spans="23:29">
      <c r="W132">
        <f t="shared" si="69"/>
        <v>7.8964469614572561</v>
      </c>
      <c r="X132">
        <f t="shared" si="61"/>
        <v>7.8964469614572561</v>
      </c>
      <c r="Y132">
        <f t="shared" si="70"/>
        <v>7.8964553024411348</v>
      </c>
      <c r="AA132">
        <f t="shared" si="68"/>
        <v>8.3409838786963064E-6</v>
      </c>
      <c r="AB132">
        <f t="shared" si="60"/>
        <v>8.3409838786963064E-6</v>
      </c>
      <c r="AC132">
        <v>5</v>
      </c>
    </row>
    <row r="133" spans="23:29">
      <c r="W133">
        <f t="shared" si="69"/>
        <v>7.0820430486029329</v>
      </c>
      <c r="X133">
        <f t="shared" si="61"/>
        <v>7.0820430486029329</v>
      </c>
      <c r="Y133">
        <f t="shared" si="70"/>
        <v>7.082055544446324</v>
      </c>
      <c r="AA133">
        <f t="shared" si="68"/>
        <v>1.2495843391135963E-5</v>
      </c>
      <c r="AB133">
        <f t="shared" si="60"/>
        <v>1.2495843391135963E-5</v>
      </c>
      <c r="AC133">
        <v>5</v>
      </c>
    </row>
    <row r="134" spans="23:29">
      <c r="W134">
        <f t="shared" si="69"/>
        <v>6.2732939991379313</v>
      </c>
      <c r="X134">
        <f t="shared" si="61"/>
        <v>6.2732939991379313</v>
      </c>
      <c r="Y134">
        <f t="shared" si="70"/>
        <v>6.2733094795515578</v>
      </c>
      <c r="AA134">
        <f t="shared" si="68"/>
        <v>1.5480413626534073E-5</v>
      </c>
      <c r="AB134">
        <f t="shared" si="60"/>
        <v>1.5480413626534073E-5</v>
      </c>
      <c r="AC134">
        <v>5</v>
      </c>
    </row>
    <row r="135" spans="23:29">
      <c r="W135">
        <f t="shared" si="69"/>
        <v>5.4896640878191674</v>
      </c>
      <c r="X135">
        <f t="shared" si="61"/>
        <v>5.4896640878191674</v>
      </c>
      <c r="Y135">
        <f t="shared" si="70"/>
        <v>5.4896813750836095</v>
      </c>
      <c r="AA135">
        <f t="shared" si="68"/>
        <v>1.7287264442167327E-5</v>
      </c>
      <c r="AB135">
        <f t="shared" si="60"/>
        <v>1.7287264442167327E-5</v>
      </c>
      <c r="AC135">
        <v>5</v>
      </c>
    </row>
    <row r="136" spans="23:29">
      <c r="W136">
        <f t="shared" si="69"/>
        <v>4.7482527768421852</v>
      </c>
      <c r="X136">
        <f t="shared" si="61"/>
        <v>4.7482527768421852</v>
      </c>
      <c r="Y136">
        <f t="shared" si="70"/>
        <v>4.7482707904563162</v>
      </c>
      <c r="AA136">
        <f t="shared" si="68"/>
        <v>1.8013614131007216E-5</v>
      </c>
      <c r="AB136">
        <f t="shared" si="60"/>
        <v>1.8013614131007216E-5</v>
      </c>
      <c r="AC136">
        <v>5</v>
      </c>
    </row>
    <row r="137" spans="23:29">
      <c r="W137">
        <f t="shared" si="69"/>
        <v>4.0624334643220328</v>
      </c>
      <c r="X137">
        <f t="shared" si="61"/>
        <v>4.0624334643220328</v>
      </c>
      <c r="Y137">
        <f t="shared" si="70"/>
        <v>4.0624512987120962</v>
      </c>
      <c r="AA137">
        <f t="shared" si="68"/>
        <v>1.7834390063420358E-5</v>
      </c>
      <c r="AB137">
        <f t="shared" si="60"/>
        <v>1.7834390063420358E-5</v>
      </c>
      <c r="AC137">
        <v>5</v>
      </c>
    </row>
    <row r="138" spans="23:29">
      <c r="W138">
        <f t="shared" si="69"/>
        <v>3.441150361353154</v>
      </c>
      <c r="X138">
        <f t="shared" si="61"/>
        <v>3.441150361353154</v>
      </c>
      <c r="Y138">
        <f t="shared" si="70"/>
        <v>3.4411673272580989</v>
      </c>
      <c r="AA138">
        <f t="shared" si="68"/>
        <v>1.696590494493222E-5</v>
      </c>
      <c r="AB138">
        <f t="shared" si="60"/>
        <v>1.696590494493222E-5</v>
      </c>
      <c r="AC138">
        <v>5</v>
      </c>
    </row>
    <row r="139" spans="23:29">
      <c r="W139">
        <f t="shared" si="69"/>
        <v>2.8888895440849245</v>
      </c>
      <c r="X139">
        <f t="shared" si="61"/>
        <v>2.8888895440849245</v>
      </c>
      <c r="Y139">
        <f t="shared" si="70"/>
        <v>2.8889051744467826</v>
      </c>
      <c r="AA139">
        <f t="shared" si="68"/>
        <v>1.563036185814326E-5</v>
      </c>
      <c r="AB139">
        <f t="shared" si="60"/>
        <v>1.563036185814326E-5</v>
      </c>
      <c r="AC139">
        <v>5</v>
      </c>
    </row>
    <row r="140" spans="23:29">
      <c r="W140">
        <f t="shared" si="69"/>
        <v>2.4061866454303069</v>
      </c>
      <c r="X140">
        <f t="shared" si="61"/>
        <v>2.4061866454303069</v>
      </c>
      <c r="Y140">
        <f>AV34</f>
        <v>2.4062006740626432</v>
      </c>
      <c r="AA140">
        <f t="shared" si="68"/>
        <v>1.4028632336238189E-5</v>
      </c>
      <c r="AB140">
        <f t="shared" si="60"/>
        <v>1.4028632336238189E-5</v>
      </c>
      <c r="AC140">
        <v>5</v>
      </c>
    </row>
    <row r="141" spans="23:29">
      <c r="W141">
        <f>K4*K20</f>
        <v>11.595697351680682</v>
      </c>
      <c r="X141">
        <f t="shared" si="61"/>
        <v>11.595697351680682</v>
      </c>
      <c r="Y141">
        <f>AW20</f>
        <v>11.595670222058557</v>
      </c>
      <c r="AA141">
        <f t="shared" ref="AA141:AA155" si="71">AF4-K4</f>
        <v>-2.7129622125698916E-5</v>
      </c>
      <c r="AB141">
        <f t="shared" si="60"/>
        <v>-2.7129622125698916E-5</v>
      </c>
      <c r="AC141">
        <v>5</v>
      </c>
    </row>
    <row r="142" spans="23:29">
      <c r="W142">
        <f t="shared" ref="W142:W155" si="72">K5*K21</f>
        <v>11.038233360978353</v>
      </c>
      <c r="X142">
        <f t="shared" si="61"/>
        <v>11.038233360978353</v>
      </c>
      <c r="Y142">
        <f t="shared" ref="Y142:Y155" si="73">AW21</f>
        <v>11.03821261179128</v>
      </c>
      <c r="AA142">
        <f t="shared" si="71"/>
        <v>-2.0749187072510722E-5</v>
      </c>
      <c r="AB142">
        <f t="shared" si="60"/>
        <v>-2.0749187072510722E-5</v>
      </c>
      <c r="AC142">
        <v>5</v>
      </c>
    </row>
    <row r="143" spans="23:29">
      <c r="W143">
        <f t="shared" si="72"/>
        <v>10.412505891609422</v>
      </c>
      <c r="X143">
        <f t="shared" si="61"/>
        <v>10.412505891609422</v>
      </c>
      <c r="Y143">
        <f t="shared" si="73"/>
        <v>10.41249169342405</v>
      </c>
      <c r="AA143">
        <f t="shared" si="71"/>
        <v>-1.4198185372293892E-5</v>
      </c>
      <c r="AB143">
        <f t="shared" si="60"/>
        <v>-1.4198185372293892E-5</v>
      </c>
      <c r="AC143">
        <v>5</v>
      </c>
    </row>
    <row r="144" spans="23:29">
      <c r="W144">
        <f t="shared" si="72"/>
        <v>9.7235068955545625</v>
      </c>
      <c r="X144">
        <f t="shared" si="61"/>
        <v>9.7235068955545625</v>
      </c>
      <c r="Y144">
        <f t="shared" si="73"/>
        <v>9.7234991635276895</v>
      </c>
      <c r="AA144">
        <f t="shared" si="71"/>
        <v>-7.7320268729863528E-6</v>
      </c>
      <c r="AB144">
        <f t="shared" si="60"/>
        <v>-7.7320268729863528E-6</v>
      </c>
      <c r="AC144">
        <v>5</v>
      </c>
    </row>
    <row r="145" spans="23:29">
      <c r="W145">
        <f t="shared" si="72"/>
        <v>8.9806879872720522</v>
      </c>
      <c r="X145">
        <f t="shared" si="61"/>
        <v>8.9806879872720522</v>
      </c>
      <c r="Y145">
        <f t="shared" si="73"/>
        <v>8.9806863491139417</v>
      </c>
      <c r="AA145">
        <f t="shared" si="71"/>
        <v>-1.6381581104951692E-6</v>
      </c>
      <c r="AB145">
        <f t="shared" si="60"/>
        <v>-1.6381581104951692E-6</v>
      </c>
      <c r="AC145">
        <v>5</v>
      </c>
    </row>
    <row r="146" spans="23:29">
      <c r="W146">
        <f t="shared" si="72"/>
        <v>8.1978531058174369</v>
      </c>
      <c r="X146">
        <f t="shared" si="61"/>
        <v>8.1978531058174369</v>
      </c>
      <c r="Y146">
        <f t="shared" si="73"/>
        <v>8.1978569045607816</v>
      </c>
      <c r="AA146">
        <f t="shared" si="71"/>
        <v>3.7987433447739249E-6</v>
      </c>
      <c r="AB146">
        <f t="shared" si="60"/>
        <v>3.7987433447739249E-6</v>
      </c>
      <c r="AC146">
        <v>5</v>
      </c>
    </row>
    <row r="147" spans="23:29">
      <c r="W147">
        <f t="shared" si="72"/>
        <v>7.3923736234313449</v>
      </c>
      <c r="X147">
        <f t="shared" si="61"/>
        <v>7.3923736234313449</v>
      </c>
      <c r="Y147">
        <f t="shared" si="73"/>
        <v>7.3923819609620063</v>
      </c>
      <c r="AA147">
        <f t="shared" si="71"/>
        <v>8.337530661428616E-6</v>
      </c>
      <c r="AB147">
        <f t="shared" si="60"/>
        <v>8.337530661428616E-6</v>
      </c>
      <c r="AC147">
        <v>5</v>
      </c>
    </row>
    <row r="148" spans="23:29">
      <c r="W148">
        <f t="shared" si="72"/>
        <v>6.583764476848688</v>
      </c>
      <c r="X148">
        <f t="shared" si="61"/>
        <v>6.583764476848688</v>
      </c>
      <c r="Y148">
        <f t="shared" si="73"/>
        <v>6.5837762941222975</v>
      </c>
      <c r="AA148">
        <f t="shared" si="71"/>
        <v>1.1817273609437962E-5</v>
      </c>
      <c r="AB148">
        <f t="shared" si="60"/>
        <v>1.1817273609437962E-5</v>
      </c>
      <c r="AC148">
        <v>5</v>
      </c>
    </row>
    <row r="149" spans="23:29">
      <c r="W149">
        <f t="shared" si="72"/>
        <v>5.7918439407883566</v>
      </c>
      <c r="X149">
        <f t="shared" si="61"/>
        <v>5.7918439407883566</v>
      </c>
      <c r="Y149">
        <f t="shared" si="73"/>
        <v>5.791858120384993</v>
      </c>
      <c r="AA149">
        <f t="shared" si="71"/>
        <v>1.4179596636409997E-5</v>
      </c>
      <c r="AB149">
        <f t="shared" si="60"/>
        <v>1.4179596636409997E-5</v>
      </c>
      <c r="AC149">
        <v>5</v>
      </c>
    </row>
    <row r="150" spans="23:29">
      <c r="W150">
        <f t="shared" si="72"/>
        <v>5.0348326276743736</v>
      </c>
      <c r="X150">
        <f t="shared" si="61"/>
        <v>5.0348326276743736</v>
      </c>
      <c r="Y150">
        <f t="shared" si="73"/>
        <v>5.0348480981683714</v>
      </c>
      <c r="AA150">
        <f t="shared" si="71"/>
        <v>1.5470493997860046E-5</v>
      </c>
      <c r="AB150">
        <f t="shared" ref="AB150:AB213" si="74">IFERROR(AA150,"")</f>
        <v>1.5470493997860046E-5</v>
      </c>
      <c r="AC150">
        <v>5</v>
      </c>
    </row>
    <row r="151" spans="23:29">
      <c r="W151">
        <f t="shared" si="72"/>
        <v>4.3277674522016847</v>
      </c>
      <c r="X151">
        <f t="shared" si="61"/>
        <v>4.3277674522016847</v>
      </c>
      <c r="Y151">
        <f t="shared" si="73"/>
        <v>4.3277832744450553</v>
      </c>
      <c r="AA151">
        <f t="shared" si="71"/>
        <v>1.582224337060012E-5</v>
      </c>
      <c r="AB151">
        <f t="shared" si="74"/>
        <v>1.582224337060012E-5</v>
      </c>
      <c r="AC151">
        <v>5</v>
      </c>
    </row>
    <row r="152" spans="23:29">
      <c r="W152">
        <f t="shared" si="72"/>
        <v>3.6815038691451782</v>
      </c>
      <c r="X152">
        <f t="shared" si="61"/>
        <v>3.6815038691451782</v>
      </c>
      <c r="Y152">
        <f t="shared" si="73"/>
        <v>3.6815192913897699</v>
      </c>
      <c r="AA152">
        <f t="shared" si="71"/>
        <v>1.54222445916119E-5</v>
      </c>
      <c r="AB152">
        <f t="shared" si="74"/>
        <v>1.54222445916119E-5</v>
      </c>
      <c r="AC152">
        <v>5</v>
      </c>
    </row>
    <row r="153" spans="23:29">
      <c r="W153">
        <f t="shared" si="72"/>
        <v>3.1024032520537848</v>
      </c>
      <c r="X153">
        <f t="shared" ref="X153:X216" si="75">IFERROR(W153, NA())</f>
        <v>3.1024032520537848</v>
      </c>
      <c r="Y153">
        <f t="shared" si="73"/>
        <v>3.1024177304816836</v>
      </c>
      <c r="AA153">
        <f t="shared" si="71"/>
        <v>1.447842789881193E-5</v>
      </c>
      <c r="AB153">
        <f t="shared" si="74"/>
        <v>1.447842789881193E-5</v>
      </c>
      <c r="AC153">
        <v>5</v>
      </c>
    </row>
    <row r="154" spans="23:29">
      <c r="W154">
        <f t="shared" si="72"/>
        <v>2.5926277660746293</v>
      </c>
      <c r="X154">
        <f t="shared" si="75"/>
        <v>2.5926277660746293</v>
      </c>
      <c r="Y154">
        <f t="shared" si="73"/>
        <v>2.592640955759268</v>
      </c>
      <c r="AA154">
        <f t="shared" si="71"/>
        <v>1.3189684638703625E-5</v>
      </c>
      <c r="AB154">
        <f t="shared" si="74"/>
        <v>1.3189684638703625E-5</v>
      </c>
      <c r="AC154">
        <v>5</v>
      </c>
    </row>
    <row r="155" spans="23:29">
      <c r="W155">
        <f t="shared" si="72"/>
        <v>2.1508525465489829</v>
      </c>
      <c r="X155">
        <f t="shared" si="75"/>
        <v>2.1508525465489829</v>
      </c>
      <c r="Y155">
        <f t="shared" si="73"/>
        <v>2.1508642726152623</v>
      </c>
      <c r="AA155">
        <f t="shared" si="71"/>
        <v>1.1726066279305059E-5</v>
      </c>
      <c r="AB155">
        <f t="shared" si="74"/>
        <v>1.1726066279305059E-5</v>
      </c>
      <c r="AC155">
        <v>5</v>
      </c>
    </row>
    <row r="156" spans="23:29">
      <c r="W156">
        <f>L4*L20</f>
        <v>11.177521511283448</v>
      </c>
      <c r="X156">
        <f t="shared" si="75"/>
        <v>11.177521511283448</v>
      </c>
      <c r="Y156">
        <f>AX20</f>
        <v>11.177497081175634</v>
      </c>
      <c r="AA156">
        <f t="shared" ref="AA156:AA170" si="76">AG4-L4</f>
        <v>-2.4430107814055191E-5</v>
      </c>
      <c r="AB156">
        <f t="shared" si="74"/>
        <v>-2.4430107814055191E-5</v>
      </c>
      <c r="AC156">
        <v>5</v>
      </c>
    </row>
    <row r="157" spans="23:29">
      <c r="W157">
        <f t="shared" ref="W157:W170" si="77">L5*L21</f>
        <v>10.582821486579244</v>
      </c>
      <c r="X157">
        <f t="shared" si="75"/>
        <v>10.582821486579244</v>
      </c>
      <c r="Y157">
        <f t="shared" ref="Y157:Y170" si="78">AX21</f>
        <v>10.582803283493176</v>
      </c>
      <c r="AA157">
        <f t="shared" si="76"/>
        <v>-1.8203086067813956E-5</v>
      </c>
      <c r="AB157">
        <f t="shared" si="74"/>
        <v>-1.8203086067813956E-5</v>
      </c>
      <c r="AC157">
        <v>5</v>
      </c>
    </row>
    <row r="158" spans="23:29">
      <c r="W158">
        <f t="shared" si="77"/>
        <v>9.9228874605132678</v>
      </c>
      <c r="X158">
        <f t="shared" si="75"/>
        <v>9.9228874605132678</v>
      </c>
      <c r="Y158">
        <f t="shared" si="78"/>
        <v>9.9228755192939122</v>
      </c>
      <c r="AA158">
        <f t="shared" si="76"/>
        <v>-1.1941219355549038E-5</v>
      </c>
      <c r="AB158">
        <f t="shared" si="74"/>
        <v>-1.1941219355549038E-5</v>
      </c>
      <c r="AC158">
        <v>5</v>
      </c>
    </row>
    <row r="159" spans="23:29">
      <c r="W159">
        <f t="shared" si="77"/>
        <v>9.2053426581408822</v>
      </c>
      <c r="X159">
        <f t="shared" si="75"/>
        <v>9.2053426581408822</v>
      </c>
      <c r="Y159">
        <f t="shared" si="78"/>
        <v>9.2053367516266409</v>
      </c>
      <c r="AA159">
        <f t="shared" si="76"/>
        <v>-5.9065142412606519E-6</v>
      </c>
      <c r="AB159">
        <f t="shared" si="74"/>
        <v>-5.9065142412606519E-6</v>
      </c>
      <c r="AC159">
        <v>5</v>
      </c>
    </row>
    <row r="160" spans="23:29">
      <c r="W160">
        <f t="shared" si="77"/>
        <v>8.4422469323783424</v>
      </c>
      <c r="X160">
        <f t="shared" si="75"/>
        <v>8.4422469323783424</v>
      </c>
      <c r="Y160">
        <f t="shared" si="78"/>
        <v>8.4422465590987112</v>
      </c>
      <c r="AA160">
        <f t="shared" si="76"/>
        <v>-3.7327963120503682E-7</v>
      </c>
      <c r="AB160">
        <f t="shared" si="74"/>
        <v>-3.7327963120503682E-7</v>
      </c>
      <c r="AC160">
        <v>5</v>
      </c>
    </row>
    <row r="161" spans="23:29">
      <c r="W161">
        <f t="shared" si="77"/>
        <v>7.6495867400866979</v>
      </c>
      <c r="X161">
        <f t="shared" si="75"/>
        <v>7.6495867400866979</v>
      </c>
      <c r="Y161">
        <f t="shared" si="78"/>
        <v>7.6495911489649977</v>
      </c>
      <c r="AA161">
        <f t="shared" si="76"/>
        <v>4.4088782997775411E-6</v>
      </c>
      <c r="AB161">
        <f t="shared" si="74"/>
        <v>4.4088782997775411E-6</v>
      </c>
      <c r="AC161">
        <v>5</v>
      </c>
    </row>
    <row r="162" spans="23:29">
      <c r="W162">
        <f t="shared" si="77"/>
        <v>6.8460941470440178</v>
      </c>
      <c r="X162">
        <f t="shared" si="75"/>
        <v>6.8460941470440178</v>
      </c>
      <c r="Y162">
        <f t="shared" si="78"/>
        <v>6.8461023993758676</v>
      </c>
      <c r="AA162">
        <f t="shared" si="76"/>
        <v>8.2523318498672893E-6</v>
      </c>
      <c r="AB162">
        <f t="shared" si="74"/>
        <v>8.2523318498672893E-6</v>
      </c>
      <c r="AC162">
        <v>5</v>
      </c>
    </row>
    <row r="163" spans="23:29">
      <c r="W163">
        <f t="shared" si="77"/>
        <v>6.0515459405667018</v>
      </c>
      <c r="X163">
        <f t="shared" si="75"/>
        <v>6.0515459405667018</v>
      </c>
      <c r="Y163">
        <f t="shared" si="78"/>
        <v>6.0515569995111846</v>
      </c>
      <c r="AA163">
        <f t="shared" si="76"/>
        <v>1.105894448283351E-5</v>
      </c>
      <c r="AB163">
        <f t="shared" si="74"/>
        <v>1.105894448283351E-5</v>
      </c>
      <c r="AC163">
        <v>5</v>
      </c>
    </row>
    <row r="164" spans="23:29">
      <c r="W164">
        <f t="shared" si="77"/>
        <v>5.2848547810547517</v>
      </c>
      <c r="X164">
        <f t="shared" si="75"/>
        <v>5.2848547810547517</v>
      </c>
      <c r="Y164">
        <f t="shared" si="78"/>
        <v>5.2848676110950414</v>
      </c>
      <c r="AA164">
        <f t="shared" si="76"/>
        <v>1.2830040289735223E-5</v>
      </c>
      <c r="AB164">
        <f t="shared" si="74"/>
        <v>1.2830040289735223E-5</v>
      </c>
      <c r="AC164">
        <v>5</v>
      </c>
    </row>
    <row r="165" spans="23:29">
      <c r="W165">
        <f t="shared" si="77"/>
        <v>4.5623327544620169</v>
      </c>
      <c r="X165">
        <f t="shared" si="75"/>
        <v>4.5623327544620169</v>
      </c>
      <c r="Y165">
        <f t="shared" si="78"/>
        <v>4.5623464111769128</v>
      </c>
      <c r="AA165">
        <f t="shared" si="76"/>
        <v>1.3656714895837752E-5</v>
      </c>
      <c r="AB165">
        <f t="shared" si="74"/>
        <v>1.3656714895837752E-5</v>
      </c>
      <c r="AC165">
        <v>5</v>
      </c>
    </row>
    <row r="166" spans="23:29">
      <c r="W166">
        <f t="shared" si="77"/>
        <v>3.8964508032301297</v>
      </c>
      <c r="X166">
        <f t="shared" si="75"/>
        <v>3.8964508032301297</v>
      </c>
      <c r="Y166">
        <f t="shared" si="78"/>
        <v>3.8964644980155114</v>
      </c>
      <c r="AA166">
        <f t="shared" si="76"/>
        <v>1.3694785381712649E-5</v>
      </c>
      <c r="AB166">
        <f t="shared" si="74"/>
        <v>1.3694785381712649E-5</v>
      </c>
      <c r="AC166">
        <v>5</v>
      </c>
    </row>
    <row r="167" spans="23:29">
      <c r="W167">
        <f t="shared" si="77"/>
        <v>3.2952627425117749</v>
      </c>
      <c r="X167">
        <f t="shared" si="75"/>
        <v>3.2952627425117749</v>
      </c>
      <c r="Y167">
        <f t="shared" si="78"/>
        <v>3.2952758752976434</v>
      </c>
      <c r="AA167">
        <f t="shared" si="76"/>
        <v>1.3132785868563701E-5</v>
      </c>
      <c r="AB167">
        <f t="shared" si="74"/>
        <v>1.3132785868563701E-5</v>
      </c>
      <c r="AC167">
        <v>5</v>
      </c>
    </row>
    <row r="168" spans="23:29">
      <c r="W168">
        <f t="shared" si="77"/>
        <v>2.762479839184659</v>
      </c>
      <c r="X168">
        <f t="shared" si="75"/>
        <v>2.762479839184659</v>
      </c>
      <c r="Y168">
        <f t="shared" si="78"/>
        <v>2.7624920009199703</v>
      </c>
      <c r="AA168">
        <f t="shared" si="76"/>
        <v>1.2161735311266852E-5</v>
      </c>
      <c r="AB168">
        <f t="shared" si="74"/>
        <v>1.2161735311266852E-5</v>
      </c>
      <c r="AC168">
        <v>5</v>
      </c>
    </row>
    <row r="169" spans="23:29">
      <c r="W169">
        <f t="shared" si="77"/>
        <v>2.2980414564250244</v>
      </c>
      <c r="X169">
        <f t="shared" si="75"/>
        <v>2.2980414564250244</v>
      </c>
      <c r="Y169">
        <f t="shared" si="78"/>
        <v>2.2980524090756087</v>
      </c>
      <c r="AA169">
        <f t="shared" si="76"/>
        <v>1.0952650584261647E-5</v>
      </c>
      <c r="AB169">
        <f t="shared" si="74"/>
        <v>1.0952650584261647E-5</v>
      </c>
      <c r="AC169">
        <v>5</v>
      </c>
    </row>
    <row r="170" spans="23:29">
      <c r="W170">
        <f t="shared" si="77"/>
        <v>1.8989651116565482</v>
      </c>
      <c r="X170">
        <f t="shared" si="75"/>
        <v>1.8989651116565482</v>
      </c>
      <c r="Y170">
        <f t="shared" si="78"/>
        <v>1.8989747555866197</v>
      </c>
      <c r="AA170">
        <f t="shared" si="76"/>
        <v>9.6439300714123988E-6</v>
      </c>
      <c r="AB170">
        <f t="shared" si="74"/>
        <v>9.6439300714123988E-6</v>
      </c>
      <c r="AC170">
        <v>5</v>
      </c>
    </row>
    <row r="171" spans="23:29">
      <c r="W171">
        <f>M4*M20</f>
        <v>10.695386613544416</v>
      </c>
      <c r="X171">
        <f t="shared" si="75"/>
        <v>10.695386613544416</v>
      </c>
      <c r="Y171">
        <f>AY20</f>
        <v>10.695365136001056</v>
      </c>
      <c r="AA171">
        <f t="shared" ref="AA171:AA185" si="79">AH4-M4</f>
        <v>-2.1477543359793572E-5</v>
      </c>
      <c r="AB171">
        <f t="shared" si="74"/>
        <v>-2.1477543359793572E-5</v>
      </c>
      <c r="AC171">
        <v>5</v>
      </c>
    </row>
    <row r="172" spans="23:29">
      <c r="W172">
        <f t="shared" ref="W172:W185" si="80">M5*M21</f>
        <v>10.063809714518101</v>
      </c>
      <c r="X172">
        <f t="shared" si="75"/>
        <v>10.063809714518101</v>
      </c>
      <c r="Y172">
        <f t="shared" ref="Y172:Y185" si="81">AY21</f>
        <v>10.063794235762144</v>
      </c>
      <c r="AA172">
        <f t="shared" si="79"/>
        <v>-1.5478755956976897E-5</v>
      </c>
      <c r="AB172">
        <f t="shared" si="74"/>
        <v>-1.5478755956976897E-5</v>
      </c>
      <c r="AC172">
        <v>5</v>
      </c>
    </row>
    <row r="173" spans="23:29">
      <c r="W173">
        <f t="shared" si="80"/>
        <v>9.3720216796489169</v>
      </c>
      <c r="X173">
        <f t="shared" si="75"/>
        <v>9.3720216796489169</v>
      </c>
      <c r="Y173">
        <f t="shared" si="81"/>
        <v>9.3720120902244979</v>
      </c>
      <c r="AA173">
        <f t="shared" si="79"/>
        <v>-9.5894244189764777E-6</v>
      </c>
      <c r="AB173">
        <f t="shared" si="74"/>
        <v>-9.5894244189764777E-6</v>
      </c>
      <c r="AC173">
        <v>5</v>
      </c>
    </row>
    <row r="174" spans="23:29">
      <c r="W174">
        <f t="shared" si="80"/>
        <v>8.6304485100249835</v>
      </c>
      <c r="X174">
        <f t="shared" si="75"/>
        <v>8.6304485100249835</v>
      </c>
      <c r="Y174">
        <f t="shared" si="81"/>
        <v>8.6304444426717861</v>
      </c>
      <c r="AA174">
        <f t="shared" si="79"/>
        <v>-4.0673531973567378E-6</v>
      </c>
      <c r="AB174">
        <f t="shared" si="74"/>
        <v>-4.0673531973567378E-6</v>
      </c>
      <c r="AC174">
        <v>5</v>
      </c>
    </row>
    <row r="175" spans="23:29">
      <c r="W175">
        <f t="shared" si="80"/>
        <v>7.8536599351655196</v>
      </c>
      <c r="X175">
        <f t="shared" si="75"/>
        <v>7.8536599351655196</v>
      </c>
      <c r="Y175">
        <f t="shared" si="81"/>
        <v>7.8536607743122344</v>
      </c>
      <c r="AA175">
        <f t="shared" si="79"/>
        <v>8.3914671478169112E-7</v>
      </c>
      <c r="AB175">
        <f t="shared" si="74"/>
        <v>8.3914671478169112E-7</v>
      </c>
      <c r="AC175">
        <v>5</v>
      </c>
    </row>
    <row r="176" spans="23:29">
      <c r="W176">
        <f t="shared" si="80"/>
        <v>7.0594252975037257</v>
      </c>
      <c r="X176">
        <f t="shared" si="75"/>
        <v>7.0594252975037257</v>
      </c>
      <c r="Y176">
        <f t="shared" si="81"/>
        <v>7.0594302247013143</v>
      </c>
      <c r="AA176">
        <f t="shared" si="79"/>
        <v>4.9271975886000519E-6</v>
      </c>
      <c r="AB176">
        <f t="shared" si="74"/>
        <v>4.9271975886000519E-6</v>
      </c>
      <c r="AC176">
        <v>5</v>
      </c>
    </row>
    <row r="177" spans="23:29">
      <c r="W177">
        <f t="shared" si="80"/>
        <v>6.2671812271869252</v>
      </c>
      <c r="X177">
        <f t="shared" si="75"/>
        <v>6.2671812271869252</v>
      </c>
      <c r="Y177">
        <f t="shared" si="81"/>
        <v>6.2671892967572536</v>
      </c>
      <c r="AA177">
        <f t="shared" si="79"/>
        <v>8.0695703283950593E-6</v>
      </c>
      <c r="AB177">
        <f t="shared" si="74"/>
        <v>8.0695703283950593E-6</v>
      </c>
      <c r="AC177">
        <v>5</v>
      </c>
    </row>
    <row r="178" spans="23:29">
      <c r="W178">
        <f t="shared" si="80"/>
        <v>5.4961713723343371</v>
      </c>
      <c r="X178">
        <f t="shared" si="75"/>
        <v>5.4961713723343371</v>
      </c>
      <c r="Y178">
        <f t="shared" si="81"/>
        <v>5.4961816030186323</v>
      </c>
      <c r="AA178">
        <f t="shared" si="79"/>
        <v>1.0230684295287062E-5</v>
      </c>
      <c r="AB178">
        <f t="shared" si="74"/>
        <v>1.0230684295287062E-5</v>
      </c>
      <c r="AC178">
        <v>5</v>
      </c>
    </row>
    <row r="179" spans="23:29">
      <c r="W179">
        <f t="shared" si="80"/>
        <v>4.7636248061055166</v>
      </c>
      <c r="X179">
        <f t="shared" si="75"/>
        <v>4.7636248061055166</v>
      </c>
      <c r="Y179">
        <f t="shared" si="81"/>
        <v>4.7636362703534676</v>
      </c>
      <c r="AA179">
        <f t="shared" si="79"/>
        <v>1.1464247950954132E-5</v>
      </c>
      <c r="AB179">
        <f t="shared" si="74"/>
        <v>1.1464247950954132E-5</v>
      </c>
      <c r="AC179">
        <v>5</v>
      </c>
    </row>
    <row r="180" spans="23:29">
      <c r="W180">
        <f t="shared" si="80"/>
        <v>4.0833269003064911</v>
      </c>
      <c r="X180">
        <f t="shared" si="75"/>
        <v>4.0833269003064911</v>
      </c>
      <c r="Y180">
        <f t="shared" si="81"/>
        <v>4.0833387947906905</v>
      </c>
      <c r="AA180">
        <f t="shared" si="79"/>
        <v>1.1894484199359567E-5</v>
      </c>
      <c r="AB180">
        <f t="shared" si="74"/>
        <v>1.1894484199359567E-5</v>
      </c>
      <c r="AC180">
        <v>5</v>
      </c>
    </row>
    <row r="181" spans="23:29">
      <c r="W181">
        <f t="shared" si="80"/>
        <v>3.4648106618378951</v>
      </c>
      <c r="X181">
        <f t="shared" si="75"/>
        <v>3.4648106618378951</v>
      </c>
      <c r="Y181">
        <f t="shared" si="81"/>
        <v>3.4648223495977746</v>
      </c>
      <c r="AA181">
        <f t="shared" si="79"/>
        <v>1.1687759879475124E-5</v>
      </c>
      <c r="AB181">
        <f t="shared" si="74"/>
        <v>1.1687759879475124E-5</v>
      </c>
      <c r="AC181">
        <v>5</v>
      </c>
    </row>
    <row r="182" spans="23:29">
      <c r="W182">
        <f t="shared" si="80"/>
        <v>2.9132164258317346</v>
      </c>
      <c r="X182">
        <f t="shared" si="75"/>
        <v>2.9132164258317346</v>
      </c>
      <c r="Y182">
        <f t="shared" si="81"/>
        <v>2.9132274488717642</v>
      </c>
      <c r="AA182">
        <f t="shared" si="79"/>
        <v>1.1023040029645159E-5</v>
      </c>
      <c r="AB182">
        <f t="shared" si="74"/>
        <v>1.1023040029645159E-5</v>
      </c>
      <c r="AC182">
        <v>5</v>
      </c>
    </row>
    <row r="183" spans="23:29">
      <c r="W183">
        <f t="shared" si="80"/>
        <v>2.4297077566229026</v>
      </c>
      <c r="X183">
        <f t="shared" si="75"/>
        <v>2.4297077566229026</v>
      </c>
      <c r="Y183">
        <f t="shared" si="81"/>
        <v>2.4297178245053663</v>
      </c>
      <c r="AA183">
        <f t="shared" si="79"/>
        <v>1.0067882463715705E-5</v>
      </c>
      <c r="AB183">
        <f t="shared" si="74"/>
        <v>1.0067882463715705E-5</v>
      </c>
      <c r="AC183">
        <v>5</v>
      </c>
    </row>
    <row r="184" spans="23:29">
      <c r="W184">
        <f t="shared" si="80"/>
        <v>2.0122412992338665</v>
      </c>
      <c r="X184">
        <f t="shared" si="75"/>
        <v>2.0122412992338665</v>
      </c>
      <c r="Y184">
        <f t="shared" si="81"/>
        <v>2.0122502624877496</v>
      </c>
      <c r="AA184">
        <f t="shared" si="79"/>
        <v>8.9632538831097008E-6</v>
      </c>
      <c r="AB184">
        <f t="shared" si="74"/>
        <v>8.9632538831097008E-6</v>
      </c>
      <c r="AC184">
        <v>5</v>
      </c>
    </row>
    <row r="185" spans="23:29">
      <c r="W185">
        <f t="shared" si="80"/>
        <v>1.6564765921477778</v>
      </c>
      <c r="X185">
        <f t="shared" si="75"/>
        <v>1.6564765921477778</v>
      </c>
      <c r="Y185">
        <f t="shared" si="81"/>
        <v>1.6564844093007813</v>
      </c>
      <c r="AA185">
        <f t="shared" si="79"/>
        <v>7.8171530035753278E-6</v>
      </c>
      <c r="AB185">
        <f t="shared" si="74"/>
        <v>7.8171530035753278E-6</v>
      </c>
      <c r="AC185">
        <v>5</v>
      </c>
    </row>
    <row r="186" spans="23:29">
      <c r="W186">
        <f>N4*N20</f>
        <v>10.148215995670094</v>
      </c>
      <c r="X186">
        <f t="shared" si="75"/>
        <v>10.148215995670094</v>
      </c>
      <c r="Y186">
        <f>AZ20</f>
        <v>10.148197661581145</v>
      </c>
      <c r="AA186">
        <f t="shared" ref="AA186:AA200" si="82">AI4-N4</f>
        <v>-1.8334088949245597E-5</v>
      </c>
      <c r="AB186">
        <f t="shared" si="74"/>
        <v>-1.8334088949245597E-5</v>
      </c>
      <c r="AC186">
        <v>5</v>
      </c>
    </row>
    <row r="187" spans="23:29">
      <c r="W187">
        <f t="shared" ref="W187:W200" si="83">N5*N21</f>
        <v>9.4824987113527381</v>
      </c>
      <c r="X187">
        <f t="shared" si="75"/>
        <v>9.4824987113527381</v>
      </c>
      <c r="Y187">
        <f t="shared" ref="Y187:Y200" si="84">AZ21</f>
        <v>9.4824860596458898</v>
      </c>
      <c r="AA187">
        <f t="shared" si="82"/>
        <v>-1.2651706848387789E-5</v>
      </c>
      <c r="AB187">
        <f t="shared" si="74"/>
        <v>-1.2651706848387789E-5</v>
      </c>
      <c r="AC187">
        <v>5</v>
      </c>
    </row>
    <row r="188" spans="23:29">
      <c r="W188">
        <f t="shared" si="83"/>
        <v>8.7638676970578118</v>
      </c>
      <c r="X188">
        <f t="shared" si="75"/>
        <v>8.7638676970578118</v>
      </c>
      <c r="Y188">
        <f t="shared" si="84"/>
        <v>8.7638604734262024</v>
      </c>
      <c r="AA188">
        <f t="shared" si="82"/>
        <v>-7.2236316093210462E-6</v>
      </c>
      <c r="AB188">
        <f t="shared" si="74"/>
        <v>-7.2236316093210462E-6</v>
      </c>
      <c r="AC188">
        <v>5</v>
      </c>
    </row>
    <row r="189" spans="23:29">
      <c r="W189">
        <f t="shared" si="83"/>
        <v>8.0054971080141684</v>
      </c>
      <c r="X189">
        <f t="shared" si="75"/>
        <v>8.0054971080141684</v>
      </c>
      <c r="Y189">
        <f t="shared" si="84"/>
        <v>8.0054948177580414</v>
      </c>
      <c r="AA189">
        <f t="shared" si="82"/>
        <v>-2.2902561269688704E-6</v>
      </c>
      <c r="AB189">
        <f t="shared" si="74"/>
        <v>-2.2902561269688704E-6</v>
      </c>
      <c r="AC189">
        <v>5</v>
      </c>
    </row>
    <row r="190" spans="23:29">
      <c r="W190">
        <f t="shared" si="83"/>
        <v>7.2240876087332273</v>
      </c>
      <c r="X190">
        <f t="shared" si="75"/>
        <v>7.2240876087332273</v>
      </c>
      <c r="Y190">
        <f t="shared" si="84"/>
        <v>7.2240895478987071</v>
      </c>
      <c r="AA190">
        <f t="shared" si="82"/>
        <v>1.9391654797473734E-6</v>
      </c>
      <c r="AB190">
        <f t="shared" si="74"/>
        <v>1.9391654797473734E-6</v>
      </c>
      <c r="AC190">
        <v>5</v>
      </c>
    </row>
    <row r="191" spans="23:29">
      <c r="W191">
        <f t="shared" si="83"/>
        <v>6.4385153639975714</v>
      </c>
      <c r="X191">
        <f t="shared" si="75"/>
        <v>6.4385153639975714</v>
      </c>
      <c r="Y191">
        <f t="shared" si="84"/>
        <v>6.4385206815744684</v>
      </c>
      <c r="AA191">
        <f t="shared" si="82"/>
        <v>5.3175768970348258E-6</v>
      </c>
      <c r="AB191">
        <f t="shared" si="74"/>
        <v>5.3175768970348258E-6</v>
      </c>
      <c r="AC191">
        <v>5</v>
      </c>
    </row>
    <row r="192" spans="23:29">
      <c r="W192">
        <f t="shared" si="83"/>
        <v>5.6680598508742763</v>
      </c>
      <c r="X192">
        <f t="shared" si="75"/>
        <v>5.6680598508742763</v>
      </c>
      <c r="Y192">
        <f t="shared" si="84"/>
        <v>5.6680676311077827</v>
      </c>
      <c r="AA192">
        <f t="shared" si="82"/>
        <v>7.7802335063381634E-6</v>
      </c>
      <c r="AB192">
        <f t="shared" si="74"/>
        <v>7.7802335063381634E-6</v>
      </c>
      <c r="AC192">
        <v>5</v>
      </c>
    </row>
    <row r="193" spans="23:29">
      <c r="W193">
        <f t="shared" si="83"/>
        <v>4.9305509076658902</v>
      </c>
      <c r="X193">
        <f t="shared" si="75"/>
        <v>4.9305509076658902</v>
      </c>
      <c r="Y193">
        <f t="shared" si="84"/>
        <v>4.9305602560356556</v>
      </c>
      <c r="AA193">
        <f t="shared" si="82"/>
        <v>9.3483697654050957E-6</v>
      </c>
      <c r="AB193">
        <f t="shared" si="74"/>
        <v>9.3483697654050957E-6</v>
      </c>
      <c r="AC193">
        <v>5</v>
      </c>
    </row>
    <row r="194" spans="23:29">
      <c r="W194">
        <f t="shared" si="83"/>
        <v>4.2408022031891308</v>
      </c>
      <c r="X194">
        <f t="shared" si="75"/>
        <v>4.2408022031891308</v>
      </c>
      <c r="Y194">
        <f t="shared" si="84"/>
        <v>4.2408123195441805</v>
      </c>
      <c r="AA194">
        <f t="shared" si="82"/>
        <v>1.0116355049660797E-5</v>
      </c>
      <c r="AB194">
        <f t="shared" si="74"/>
        <v>1.0116355049660797E-5</v>
      </c>
      <c r="AC194">
        <v>5</v>
      </c>
    </row>
    <row r="195" spans="23:29">
      <c r="W195">
        <f t="shared" si="83"/>
        <v>3.6096049098132332</v>
      </c>
      <c r="X195">
        <f t="shared" si="75"/>
        <v>3.6096049098132332</v>
      </c>
      <c r="Y195">
        <f t="shared" si="84"/>
        <v>3.6096151372816179</v>
      </c>
      <c r="AA195">
        <f t="shared" si="82"/>
        <v>1.0227468384638172E-5</v>
      </c>
      <c r="AB195">
        <f t="shared" si="74"/>
        <v>1.0227468384638172E-5</v>
      </c>
      <c r="AC195">
        <v>5</v>
      </c>
    </row>
    <row r="196" spans="23:29">
      <c r="W196">
        <f t="shared" si="83"/>
        <v>3.0433862272159828</v>
      </c>
      <c r="X196">
        <f t="shared" si="75"/>
        <v>3.0433862272159828</v>
      </c>
      <c r="Y196">
        <f t="shared" si="84"/>
        <v>3.0433960732252729</v>
      </c>
      <c r="AA196">
        <f t="shared" si="82"/>
        <v>9.8460092901042628E-6</v>
      </c>
      <c r="AB196">
        <f t="shared" si="74"/>
        <v>9.8460092901042628E-6</v>
      </c>
      <c r="AC196">
        <v>5</v>
      </c>
    </row>
    <row r="197" spans="23:29">
      <c r="W197">
        <f t="shared" si="83"/>
        <v>2.5444659232687283</v>
      </c>
      <c r="X197">
        <f t="shared" si="75"/>
        <v>2.5444659232687283</v>
      </c>
      <c r="Y197">
        <f t="shared" si="84"/>
        <v>2.5444750560418061</v>
      </c>
      <c r="AA197">
        <f t="shared" si="82"/>
        <v>9.1327730777912564E-6</v>
      </c>
      <c r="AB197">
        <f t="shared" si="74"/>
        <v>9.1327730777912564E-6</v>
      </c>
      <c r="AC197">
        <v>5</v>
      </c>
    </row>
    <row r="198" spans="23:29">
      <c r="W198">
        <f t="shared" si="83"/>
        <v>2.1117303632577511</v>
      </c>
      <c r="X198">
        <f t="shared" si="75"/>
        <v>2.1117303632577511</v>
      </c>
      <c r="Y198">
        <f t="shared" si="84"/>
        <v>2.1117385913110107</v>
      </c>
      <c r="AA198">
        <f t="shared" si="82"/>
        <v>8.2280532596179512E-6</v>
      </c>
      <c r="AB198">
        <f t="shared" si="74"/>
        <v>8.2280532596179512E-6</v>
      </c>
      <c r="AC198">
        <v>5</v>
      </c>
    </row>
    <row r="199" spans="23:29">
      <c r="W199">
        <f t="shared" si="83"/>
        <v>1.7415088549294657</v>
      </c>
      <c r="X199">
        <f t="shared" si="75"/>
        <v>1.7415088549294657</v>
      </c>
      <c r="Y199">
        <f t="shared" si="84"/>
        <v>1.7415160980048972</v>
      </c>
      <c r="AA199">
        <f t="shared" si="82"/>
        <v>7.2430754314289914E-6</v>
      </c>
      <c r="AB199">
        <f t="shared" si="74"/>
        <v>7.2430754314289914E-6</v>
      </c>
      <c r="AC199">
        <v>5</v>
      </c>
    </row>
    <row r="200" spans="23:29">
      <c r="W200">
        <f t="shared" si="83"/>
        <v>1.4284664099273185</v>
      </c>
      <c r="X200">
        <f t="shared" si="75"/>
        <v>1.4284664099273185</v>
      </c>
      <c r="Y200">
        <f t="shared" si="84"/>
        <v>1.4284726683649092</v>
      </c>
      <c r="AA200">
        <f t="shared" si="82"/>
        <v>6.2584375906116207E-6</v>
      </c>
      <c r="AB200">
        <f t="shared" si="74"/>
        <v>6.2584375906116207E-6</v>
      </c>
      <c r="AC200">
        <v>5</v>
      </c>
    </row>
    <row r="201" spans="23:29">
      <c r="W201">
        <f>O4*O20</f>
        <v>9.5382508315398162</v>
      </c>
      <c r="X201">
        <f t="shared" si="75"/>
        <v>9.5382508315398162</v>
      </c>
      <c r="Y201">
        <f>BA20</f>
        <v>9.5382357417593564</v>
      </c>
      <c r="AA201">
        <f t="shared" ref="AA201:AA215" si="85">AJ4-O4</f>
        <v>-1.5089780459831559E-5</v>
      </c>
      <c r="AB201">
        <f t="shared" si="74"/>
        <v>-1.5089780459831559E-5</v>
      </c>
      <c r="AC201">
        <v>5</v>
      </c>
    </row>
    <row r="202" spans="23:29">
      <c r="W202">
        <f t="shared" ref="W202:W215" si="86">O5*O21</f>
        <v>8.8439385006122713</v>
      </c>
      <c r="X202">
        <f t="shared" si="75"/>
        <v>8.8439385006122713</v>
      </c>
      <c r="Y202">
        <f t="shared" ref="Y202:Y215" si="87">BA21</f>
        <v>8.8439286812179709</v>
      </c>
      <c r="AA202">
        <f t="shared" si="85"/>
        <v>-9.8193943003366257E-6</v>
      </c>
      <c r="AB202">
        <f t="shared" si="74"/>
        <v>-9.8193943003366257E-6</v>
      </c>
      <c r="AC202">
        <v>5</v>
      </c>
    </row>
    <row r="203" spans="23:29">
      <c r="W203">
        <f t="shared" si="86"/>
        <v>8.1063385331684348</v>
      </c>
      <c r="X203">
        <f t="shared" si="75"/>
        <v>8.1063385331684348</v>
      </c>
      <c r="Y203">
        <f t="shared" si="87"/>
        <v>8.1063335951604749</v>
      </c>
      <c r="AA203">
        <f t="shared" si="85"/>
        <v>-4.9380079598648763E-6</v>
      </c>
      <c r="AB203">
        <f t="shared" si="74"/>
        <v>-4.9380079598648763E-6</v>
      </c>
      <c r="AC203">
        <v>5</v>
      </c>
    </row>
    <row r="204" spans="23:29">
      <c r="W204">
        <f t="shared" si="86"/>
        <v>7.3410210136726519</v>
      </c>
      <c r="X204">
        <f t="shared" si="75"/>
        <v>7.3410210136726519</v>
      </c>
      <c r="Y204">
        <f t="shared" si="87"/>
        <v>7.3410203590089402</v>
      </c>
      <c r="AA204">
        <f t="shared" si="85"/>
        <v>-6.546637116855436E-7</v>
      </c>
      <c r="AB204">
        <f t="shared" si="74"/>
        <v>-6.546637116855436E-7</v>
      </c>
      <c r="AC204">
        <v>5</v>
      </c>
    </row>
    <row r="205" spans="23:29">
      <c r="W205">
        <f t="shared" si="86"/>
        <v>6.5661367282224452</v>
      </c>
      <c r="X205">
        <f t="shared" si="75"/>
        <v>6.5661367282224452</v>
      </c>
      <c r="Y205">
        <f t="shared" si="87"/>
        <v>6.5661395995723471</v>
      </c>
      <c r="AA205">
        <f t="shared" si="85"/>
        <v>2.8713499018451216E-6</v>
      </c>
      <c r="AB205">
        <f t="shared" si="74"/>
        <v>2.8713499018451216E-6</v>
      </c>
      <c r="AC205">
        <v>5</v>
      </c>
    </row>
    <row r="206" spans="23:29">
      <c r="W206">
        <f t="shared" si="86"/>
        <v>5.800759932087419</v>
      </c>
      <c r="X206">
        <f t="shared" si="75"/>
        <v>5.800759932087419</v>
      </c>
      <c r="Y206">
        <f t="shared" si="87"/>
        <v>5.800765485231187</v>
      </c>
      <c r="AA206">
        <f t="shared" si="85"/>
        <v>5.5531437679334772E-6</v>
      </c>
      <c r="AB206">
        <f t="shared" si="74"/>
        <v>5.5531437679334772E-6</v>
      </c>
      <c r="AC206">
        <v>5</v>
      </c>
    </row>
    <row r="207" spans="23:29">
      <c r="W207">
        <f t="shared" si="86"/>
        <v>5.0630470815963244</v>
      </c>
      <c r="X207">
        <f t="shared" si="75"/>
        <v>5.0630470815963244</v>
      </c>
      <c r="Y207">
        <f t="shared" si="87"/>
        <v>5.0630544662253145</v>
      </c>
      <c r="AA207">
        <f t="shared" si="85"/>
        <v>7.3846289900814099E-6</v>
      </c>
      <c r="AB207">
        <f t="shared" si="74"/>
        <v>7.3846289900814099E-6</v>
      </c>
      <c r="AC207">
        <v>5</v>
      </c>
    </row>
    <row r="208" spans="23:29">
      <c r="W208">
        <f t="shared" si="86"/>
        <v>4.3685784851152292</v>
      </c>
      <c r="X208">
        <f t="shared" si="75"/>
        <v>4.3685784851152292</v>
      </c>
      <c r="Y208">
        <f t="shared" si="87"/>
        <v>4.3685869181103181</v>
      </c>
      <c r="AA208">
        <f t="shared" si="85"/>
        <v>8.4329950889028282E-6</v>
      </c>
      <c r="AB208">
        <f t="shared" si="74"/>
        <v>8.4329950889028282E-6</v>
      </c>
      <c r="AC208">
        <v>5</v>
      </c>
    </row>
    <row r="209" spans="23:29">
      <c r="W209">
        <f t="shared" si="86"/>
        <v>3.7291895484723927</v>
      </c>
      <c r="X209">
        <f t="shared" si="75"/>
        <v>3.7291895484723927</v>
      </c>
      <c r="Y209">
        <f t="shared" si="87"/>
        <v>3.7291983672354108</v>
      </c>
      <c r="AA209">
        <f t="shared" si="85"/>
        <v>8.8187630180591725E-6</v>
      </c>
      <c r="AB209">
        <f t="shared" si="74"/>
        <v>8.8187630180591725E-6</v>
      </c>
      <c r="AC209">
        <v>5</v>
      </c>
    </row>
    <row r="210" spans="23:29">
      <c r="W210">
        <f t="shared" si="86"/>
        <v>3.1524461137000053</v>
      </c>
      <c r="X210">
        <f t="shared" si="75"/>
        <v>3.1524461137000053</v>
      </c>
      <c r="Y210">
        <f t="shared" si="87"/>
        <v>3.1524548038876303</v>
      </c>
      <c r="AA210">
        <f t="shared" si="85"/>
        <v>8.6901876250600196E-6</v>
      </c>
      <c r="AB210">
        <f t="shared" si="74"/>
        <v>8.6901876250600196E-6</v>
      </c>
      <c r="AC210">
        <v>5</v>
      </c>
    </row>
    <row r="211" spans="23:29">
      <c r="W211">
        <f t="shared" si="86"/>
        <v>2.6417427302263006</v>
      </c>
      <c r="X211">
        <f t="shared" si="75"/>
        <v>2.6417427302263006</v>
      </c>
      <c r="Y211">
        <f t="shared" si="87"/>
        <v>2.6417509292327548</v>
      </c>
      <c r="AA211">
        <f t="shared" si="85"/>
        <v>8.1990064542125651E-6</v>
      </c>
      <c r="AB211">
        <f t="shared" si="74"/>
        <v>8.1990064542125651E-6</v>
      </c>
      <c r="AC211">
        <v>5</v>
      </c>
    </row>
    <row r="212" spans="23:29">
      <c r="W212">
        <f t="shared" si="86"/>
        <v>2.1968702985967599</v>
      </c>
      <c r="X212">
        <f t="shared" si="75"/>
        <v>2.1968702985967599</v>
      </c>
      <c r="Y212">
        <f t="shared" si="87"/>
        <v>2.1968777809055831</v>
      </c>
      <c r="AA212">
        <f t="shared" si="85"/>
        <v>7.4823088231923407E-6</v>
      </c>
      <c r="AB212">
        <f t="shared" si="74"/>
        <v>7.4823088231923407E-6</v>
      </c>
      <c r="AC212">
        <v>5</v>
      </c>
    </row>
    <row r="213" spans="23:29">
      <c r="W213">
        <f t="shared" si="86"/>
        <v>1.8148432551012208</v>
      </c>
      <c r="X213">
        <f t="shared" si="75"/>
        <v>1.8148432551012208</v>
      </c>
      <c r="Y213">
        <f t="shared" si="87"/>
        <v>1.8148499073275433</v>
      </c>
      <c r="AA213">
        <f t="shared" si="85"/>
        <v>6.6522263224566558E-6</v>
      </c>
      <c r="AB213">
        <f t="shared" si="74"/>
        <v>6.6522263224566558E-6</v>
      </c>
      <c r="AC213">
        <v>5</v>
      </c>
    </row>
    <row r="214" spans="23:29">
      <c r="W214">
        <f t="shared" si="86"/>
        <v>1.4907901312739451</v>
      </c>
      <c r="X214">
        <f t="shared" si="75"/>
        <v>1.4907901312739451</v>
      </c>
      <c r="Y214">
        <f t="shared" si="87"/>
        <v>1.4907959239272985</v>
      </c>
      <c r="AA214">
        <f t="shared" si="85"/>
        <v>5.7926533534313762E-6</v>
      </c>
      <c r="AB214">
        <f t="shared" ref="AB214:AB260" si="88">IFERROR(AA214,"")</f>
        <v>5.7926533534313762E-6</v>
      </c>
      <c r="AC214">
        <v>5</v>
      </c>
    </row>
    <row r="215" spans="23:29">
      <c r="W215">
        <f t="shared" si="86"/>
        <v>1.2187659990874384</v>
      </c>
      <c r="X215">
        <f t="shared" si="75"/>
        <v>1.2187659990874384</v>
      </c>
      <c r="Y215">
        <f t="shared" si="87"/>
        <v>1.2187709600106134</v>
      </c>
      <c r="AA215">
        <f t="shared" si="85"/>
        <v>4.9609231749236926E-6</v>
      </c>
      <c r="AB215">
        <f t="shared" si="88"/>
        <v>4.9609231749236926E-6</v>
      </c>
      <c r="AC215">
        <v>5</v>
      </c>
    </row>
    <row r="216" spans="23:29">
      <c r="W216">
        <f>P4*P20</f>
        <v>8.8717015468607823</v>
      </c>
      <c r="X216">
        <f t="shared" si="75"/>
        <v>8.8717015468607823</v>
      </c>
      <c r="Y216">
        <f>BB20</f>
        <v>8.8716896890450592</v>
      </c>
      <c r="AA216">
        <f t="shared" ref="AA216:AA230" si="89">AK4-P4</f>
        <v>-1.1857815723104181E-5</v>
      </c>
      <c r="AB216">
        <f t="shared" si="88"/>
        <v>-1.1857815723104181E-5</v>
      </c>
      <c r="AC216">
        <v>5</v>
      </c>
    </row>
    <row r="217" spans="23:29">
      <c r="W217">
        <f t="shared" ref="W217:W230" si="90">P5*P21</f>
        <v>8.1572892700271904</v>
      </c>
      <c r="X217">
        <f t="shared" ref="X217:X260" si="91">IFERROR(W217, NA())</f>
        <v>8.1572892700271904</v>
      </c>
      <c r="Y217">
        <f t="shared" ref="Y217:Y230" si="92">BB21</f>
        <v>8.1572821771555439</v>
      </c>
      <c r="AA217">
        <f t="shared" si="89"/>
        <v>-7.09287164646355E-6</v>
      </c>
      <c r="AB217">
        <f t="shared" si="88"/>
        <v>-7.09287164646355E-6</v>
      </c>
      <c r="AC217">
        <v>5</v>
      </c>
    </row>
    <row r="218" spans="23:29">
      <c r="W218">
        <f t="shared" si="90"/>
        <v>7.4112784455318552</v>
      </c>
      <c r="X218">
        <f t="shared" si="91"/>
        <v>7.4112784455318552</v>
      </c>
      <c r="Y218">
        <f t="shared" si="92"/>
        <v>7.4112756160636071</v>
      </c>
      <c r="AA218">
        <f t="shared" si="89"/>
        <v>-2.8294682481444511E-6</v>
      </c>
      <c r="AB218">
        <f t="shared" si="88"/>
        <v>-2.8294682481444511E-6</v>
      </c>
      <c r="AC218">
        <v>5</v>
      </c>
    </row>
    <row r="219" spans="23:29">
      <c r="W219">
        <f t="shared" si="90"/>
        <v>6.6509630040182905</v>
      </c>
      <c r="X219">
        <f t="shared" si="91"/>
        <v>6.6509630040182905</v>
      </c>
      <c r="Y219">
        <f t="shared" si="92"/>
        <v>6.6509637709316998</v>
      </c>
      <c r="AA219">
        <f t="shared" si="89"/>
        <v>7.6691340922252493E-7</v>
      </c>
      <c r="AB219">
        <f t="shared" si="88"/>
        <v>7.6691340922252493E-7</v>
      </c>
      <c r="AC219">
        <v>5</v>
      </c>
    </row>
    <row r="220" spans="23:29">
      <c r="W220">
        <f t="shared" si="90"/>
        <v>5.8950093172322759</v>
      </c>
      <c r="X220">
        <f t="shared" si="91"/>
        <v>5.8950093172322759</v>
      </c>
      <c r="Y220">
        <f t="shared" si="92"/>
        <v>5.8950129105043532</v>
      </c>
      <c r="AA220">
        <f t="shared" si="89"/>
        <v>3.593272077218046E-6</v>
      </c>
      <c r="AB220">
        <f t="shared" si="88"/>
        <v>3.593272077218046E-6</v>
      </c>
      <c r="AC220">
        <v>5</v>
      </c>
    </row>
    <row r="221" spans="23:29">
      <c r="W221">
        <f t="shared" si="90"/>
        <v>5.1616612235887516</v>
      </c>
      <c r="X221">
        <f t="shared" si="91"/>
        <v>5.1616612235887516</v>
      </c>
      <c r="Y221">
        <f t="shared" si="92"/>
        <v>5.1616668446482903</v>
      </c>
      <c r="AA221">
        <f t="shared" si="89"/>
        <v>5.6210595387184981E-6</v>
      </c>
      <c r="AB221">
        <f t="shared" si="88"/>
        <v>5.6210595387184981E-6</v>
      </c>
      <c r="AC221">
        <v>5</v>
      </c>
    </row>
    <row r="222" spans="23:29">
      <c r="W222">
        <f t="shared" si="90"/>
        <v>4.4670296501106419</v>
      </c>
      <c r="X222">
        <f t="shared" si="91"/>
        <v>4.4670296501106419</v>
      </c>
      <c r="Y222">
        <f t="shared" si="92"/>
        <v>4.4670365433947339</v>
      </c>
      <c r="AA222">
        <f t="shared" si="89"/>
        <v>6.8932840919799787E-6</v>
      </c>
      <c r="AB222">
        <f t="shared" si="88"/>
        <v>6.8932840919799787E-6</v>
      </c>
      <c r="AC222">
        <v>5</v>
      </c>
    </row>
    <row r="223" spans="23:29">
      <c r="W223">
        <f t="shared" si="90"/>
        <v>3.8237947395103271</v>
      </c>
      <c r="X223">
        <f t="shared" si="91"/>
        <v>3.8237947395103271</v>
      </c>
      <c r="Y223">
        <f t="shared" si="92"/>
        <v>3.8238022482573601</v>
      </c>
      <c r="AA223">
        <f t="shared" si="89"/>
        <v>7.5087470330359452E-6</v>
      </c>
      <c r="AB223">
        <f t="shared" si="88"/>
        <v>7.5087470330359452E-6</v>
      </c>
      <c r="AC223">
        <v>5</v>
      </c>
    </row>
    <row r="224" spans="23:29">
      <c r="W224">
        <f t="shared" si="90"/>
        <v>3.2405173563126128</v>
      </c>
      <c r="X224">
        <f t="shared" si="91"/>
        <v>3.2405173563126128</v>
      </c>
      <c r="Y224">
        <f t="shared" si="92"/>
        <v>3.240524955433</v>
      </c>
      <c r="AA224">
        <f t="shared" si="89"/>
        <v>7.5991203871694779E-6</v>
      </c>
      <c r="AB224">
        <f t="shared" si="88"/>
        <v>7.5991203871694779E-6</v>
      </c>
      <c r="AC224">
        <v>5</v>
      </c>
    </row>
    <row r="225" spans="23:29">
      <c r="W225">
        <f t="shared" si="90"/>
        <v>2.7215832633107166</v>
      </c>
      <c r="X225">
        <f t="shared" si="91"/>
        <v>2.7215832633107166</v>
      </c>
      <c r="Y225">
        <f t="shared" si="92"/>
        <v>2.7215905688818922</v>
      </c>
      <c r="AA225">
        <f t="shared" si="89"/>
        <v>7.305571175564296E-6</v>
      </c>
      <c r="AB225">
        <f t="shared" si="88"/>
        <v>7.305571175564296E-6</v>
      </c>
      <c r="AC225">
        <v>5</v>
      </c>
    </row>
    <row r="226" spans="23:29">
      <c r="W226">
        <f t="shared" si="90"/>
        <v>2.2676570704714498</v>
      </c>
      <c r="X226">
        <f t="shared" si="91"/>
        <v>2.2676570704714498</v>
      </c>
      <c r="Y226">
        <f t="shared" si="92"/>
        <v>2.2676638305473147</v>
      </c>
      <c r="AA226">
        <f t="shared" si="89"/>
        <v>6.7600758648644899E-6</v>
      </c>
      <c r="AB226">
        <f t="shared" si="88"/>
        <v>6.7600758648644899E-6</v>
      </c>
      <c r="AC226">
        <v>5</v>
      </c>
    </row>
    <row r="227" spans="23:29">
      <c r="W227">
        <f t="shared" si="90"/>
        <v>1.8764470689467909</v>
      </c>
      <c r="X227">
        <f t="shared" si="91"/>
        <v>1.8764470689467909</v>
      </c>
      <c r="Y227">
        <f t="shared" si="92"/>
        <v>1.8764531427339619</v>
      </c>
      <c r="AA227">
        <f t="shared" si="89"/>
        <v>6.0737871709903857E-6</v>
      </c>
      <c r="AB227">
        <f t="shared" si="88"/>
        <v>6.0737871709903857E-6</v>
      </c>
      <c r="AC227">
        <v>5</v>
      </c>
    </row>
    <row r="228" spans="23:29">
      <c r="W228">
        <f t="shared" si="90"/>
        <v>1.5435794358164983</v>
      </c>
      <c r="X228">
        <f t="shared" si="91"/>
        <v>1.5435794358164983</v>
      </c>
      <c r="Y228">
        <f t="shared" si="92"/>
        <v>1.5435847680844883</v>
      </c>
      <c r="AA228">
        <f t="shared" si="89"/>
        <v>5.3322679900436043E-6</v>
      </c>
      <c r="AB228">
        <f t="shared" si="88"/>
        <v>5.3322679900436043E-6</v>
      </c>
      <c r="AC228">
        <v>5</v>
      </c>
    </row>
    <row r="229" spans="23:29">
      <c r="W229">
        <f t="shared" si="90"/>
        <v>1.2634264648459999</v>
      </c>
      <c r="X229">
        <f t="shared" si="91"/>
        <v>1.2634264648459999</v>
      </c>
      <c r="Y229">
        <f>BB33</f>
        <v>1.2634310607432302</v>
      </c>
      <c r="AA229">
        <f t="shared" si="89"/>
        <v>4.5958972303417056E-6</v>
      </c>
      <c r="AB229">
        <f t="shared" si="88"/>
        <v>4.5958972303417056E-6</v>
      </c>
      <c r="AC229">
        <v>5</v>
      </c>
    </row>
    <row r="230" spans="23:29">
      <c r="W230">
        <f t="shared" si="90"/>
        <v>1.0297968818383665</v>
      </c>
      <c r="X230">
        <f t="shared" si="91"/>
        <v>1.0297968818383665</v>
      </c>
      <c r="Y230">
        <f t="shared" si="92"/>
        <v>1.0298007851714928</v>
      </c>
      <c r="AA230">
        <f t="shared" si="89"/>
        <v>3.9033331262761095E-6</v>
      </c>
      <c r="AB230">
        <f t="shared" si="88"/>
        <v>3.9033331262761095E-6</v>
      </c>
      <c r="AC230">
        <v>5</v>
      </c>
    </row>
    <row r="231" spans="23:29">
      <c r="W231">
        <f>Q4*Q20</f>
        <v>8.1589958158995817</v>
      </c>
      <c r="X231">
        <f t="shared" si="91"/>
        <v>8.1589958158995817</v>
      </c>
      <c r="Y231">
        <f>BC20</f>
        <v>8.1589870518878893</v>
      </c>
      <c r="AA231">
        <f t="shared" ref="AA231:AA245" si="93">AL4-Q4</f>
        <v>-8.7640116923637379E-6</v>
      </c>
      <c r="AB231">
        <f t="shared" si="88"/>
        <v>-8.7640116923637379E-6</v>
      </c>
      <c r="AC231">
        <v>5</v>
      </c>
    </row>
    <row r="232" spans="23:29">
      <c r="W232">
        <f t="shared" ref="W232:W245" si="94">Q5*Q21</f>
        <v>7.4356530028598655</v>
      </c>
      <c r="X232">
        <f t="shared" si="91"/>
        <v>7.4356530028598655</v>
      </c>
      <c r="Y232">
        <f t="shared" ref="Y232:Y245" si="95">BC21</f>
        <v>7.4356484190677525</v>
      </c>
      <c r="AA232">
        <f t="shared" si="93"/>
        <v>-4.5837921129887604E-6</v>
      </c>
      <c r="AB232">
        <f t="shared" si="88"/>
        <v>-4.5837921129887604E-6</v>
      </c>
      <c r="AC232">
        <v>5</v>
      </c>
    </row>
    <row r="233" spans="23:29">
      <c r="W233">
        <f t="shared" si="94"/>
        <v>6.6938425230637204</v>
      </c>
      <c r="X233">
        <f t="shared" si="91"/>
        <v>6.6938425230637204</v>
      </c>
      <c r="Y233">
        <f t="shared" si="95"/>
        <v>6.6938415385096119</v>
      </c>
      <c r="AA233">
        <f t="shared" si="93"/>
        <v>-9.8455410846298719E-7</v>
      </c>
      <c r="AB233">
        <f t="shared" si="88"/>
        <v>-9.8455410846298719E-7</v>
      </c>
      <c r="AC233">
        <v>5</v>
      </c>
    </row>
    <row r="234" spans="23:29">
      <c r="W234">
        <f t="shared" si="94"/>
        <v>5.9516429014259149</v>
      </c>
      <c r="X234">
        <f t="shared" si="91"/>
        <v>5.9516429014259149</v>
      </c>
      <c r="Y234">
        <f t="shared" si="95"/>
        <v>5.9516448210738462</v>
      </c>
      <c r="AA234">
        <f t="shared" si="93"/>
        <v>1.9196479312810766E-6</v>
      </c>
      <c r="AB234">
        <f t="shared" si="88"/>
        <v>1.9196479312810766E-6</v>
      </c>
      <c r="AC234">
        <v>5</v>
      </c>
    </row>
    <row r="235" spans="23:29">
      <c r="W235">
        <f t="shared" si="94"/>
        <v>5.2271703961215064</v>
      </c>
      <c r="X235">
        <f t="shared" si="91"/>
        <v>5.2271703961215064</v>
      </c>
      <c r="Y235">
        <f t="shared" si="95"/>
        <v>5.2271744782744198</v>
      </c>
      <c r="AA235">
        <f t="shared" si="93"/>
        <v>4.0821529134760226E-6</v>
      </c>
      <c r="AB235">
        <f t="shared" si="88"/>
        <v>4.0821529134760226E-6</v>
      </c>
      <c r="AC235">
        <v>5</v>
      </c>
    </row>
    <row r="236" spans="23:29">
      <c r="W236">
        <f t="shared" si="94"/>
        <v>4.5368516957528371</v>
      </c>
      <c r="X236">
        <f t="shared" si="91"/>
        <v>4.5368516957528371</v>
      </c>
      <c r="Y236">
        <f t="shared" si="95"/>
        <v>4.5368572204885407</v>
      </c>
      <c r="AA236">
        <f t="shared" si="93"/>
        <v>5.524735703588135E-6</v>
      </c>
      <c r="AB236">
        <f t="shared" si="88"/>
        <v>5.524735703588135E-6</v>
      </c>
      <c r="AC236">
        <v>5</v>
      </c>
    </row>
    <row r="237" spans="23:29">
      <c r="W237">
        <f t="shared" si="94"/>
        <v>3.8940277630840603</v>
      </c>
      <c r="X237">
        <f t="shared" si="91"/>
        <v>3.8940277630840603</v>
      </c>
      <c r="Y237">
        <f t="shared" si="95"/>
        <v>3.8940340889026803</v>
      </c>
      <c r="AA237">
        <f t="shared" si="93"/>
        <v>6.3258186200343403E-6</v>
      </c>
      <c r="AB237">
        <f t="shared" si="88"/>
        <v>6.3258186200343403E-6</v>
      </c>
      <c r="AC237">
        <v>5</v>
      </c>
    </row>
    <row r="238" spans="23:29">
      <c r="W238">
        <f t="shared" si="94"/>
        <v>3.3081206073212761</v>
      </c>
      <c r="X238">
        <f t="shared" si="91"/>
        <v>3.3081206073212761</v>
      </c>
      <c r="Y238">
        <f t="shared" si="95"/>
        <v>3.3081272077647292</v>
      </c>
      <c r="AA238">
        <f t="shared" si="93"/>
        <v>6.600443453130822E-6</v>
      </c>
      <c r="AB238">
        <f t="shared" si="88"/>
        <v>6.600443453130822E-6</v>
      </c>
      <c r="AC238">
        <v>5</v>
      </c>
    </row>
    <row r="239" spans="23:29">
      <c r="W239">
        <f t="shared" si="94"/>
        <v>2.7844286894864334</v>
      </c>
      <c r="X239">
        <f t="shared" si="91"/>
        <v>2.7844286894864334</v>
      </c>
      <c r="Y239">
        <f t="shared" si="95"/>
        <v>2.7844351677111585</v>
      </c>
      <c r="AA239">
        <f t="shared" si="93"/>
        <v>6.4782247251038427E-6</v>
      </c>
      <c r="AB239">
        <f t="shared" si="88"/>
        <v>6.4782247251038427E-6</v>
      </c>
      <c r="AC239">
        <v>5</v>
      </c>
    </row>
    <row r="240" spans="23:29">
      <c r="W240">
        <f t="shared" si="94"/>
        <v>2.3244614525949689</v>
      </c>
      <c r="X240">
        <f t="shared" si="91"/>
        <v>2.3244614525949689</v>
      </c>
      <c r="Y240">
        <f t="shared" si="95"/>
        <v>2.3244675371853205</v>
      </c>
      <c r="AA240">
        <f t="shared" si="93"/>
        <v>6.0845903515627242E-6</v>
      </c>
      <c r="AB240">
        <f t="shared" si="88"/>
        <v>6.0845903515627242E-6</v>
      </c>
      <c r="AC240">
        <v>5</v>
      </c>
    </row>
    <row r="241" spans="23:29">
      <c r="W241">
        <f t="shared" si="94"/>
        <v>1.9266299890367644</v>
      </c>
      <c r="X241">
        <f t="shared" si="91"/>
        <v>1.9266299890367644</v>
      </c>
      <c r="Y241">
        <f t="shared" si="95"/>
        <v>1.926635517236297</v>
      </c>
      <c r="AA241">
        <f t="shared" si="93"/>
        <v>5.5281995325895394E-6</v>
      </c>
      <c r="AB241">
        <f t="shared" si="88"/>
        <v>5.5281995325895394E-6</v>
      </c>
      <c r="AC241">
        <v>5</v>
      </c>
    </row>
    <row r="242" spans="23:29">
      <c r="W242">
        <f t="shared" si="94"/>
        <v>1.5870916635973911</v>
      </c>
      <c r="X242">
        <f t="shared" si="91"/>
        <v>1.5870916635973911</v>
      </c>
      <c r="Y242">
        <f t="shared" si="95"/>
        <v>1.5870965585139918</v>
      </c>
      <c r="AA242">
        <f t="shared" si="93"/>
        <v>4.8949166007172806E-6</v>
      </c>
      <c r="AB242">
        <f t="shared" si="88"/>
        <v>4.8949166007172806E-6</v>
      </c>
      <c r="AC242">
        <v>5</v>
      </c>
    </row>
    <row r="243" spans="23:29">
      <c r="W243">
        <f t="shared" si="94"/>
        <v>1.3005825602021257</v>
      </c>
      <c r="X243">
        <f t="shared" si="91"/>
        <v>1.3005825602021257</v>
      </c>
      <c r="Y243">
        <f t="shared" si="95"/>
        <v>1.300586807246896</v>
      </c>
      <c r="AA243">
        <f t="shared" si="93"/>
        <v>4.2470447703113479E-6</v>
      </c>
      <c r="AB243">
        <f t="shared" si="88"/>
        <v>4.2470447703113479E-6</v>
      </c>
      <c r="AC243">
        <v>5</v>
      </c>
    </row>
    <row r="244" spans="23:29">
      <c r="W244">
        <f t="shared" si="94"/>
        <v>1.0611320079993132</v>
      </c>
      <c r="X244">
        <f t="shared" si="91"/>
        <v>1.0611320079993132</v>
      </c>
      <c r="Y244">
        <f t="shared" si="95"/>
        <v>1.0611356338945097</v>
      </c>
      <c r="AA244">
        <f t="shared" si="93"/>
        <v>3.6258951965351116E-6</v>
      </c>
      <c r="AB244">
        <f t="shared" si="88"/>
        <v>3.6258951965351116E-6</v>
      </c>
      <c r="AC244">
        <v>5</v>
      </c>
    </row>
    <row r="245" spans="23:29">
      <c r="W245">
        <f t="shared" si="94"/>
        <v>0.86261231913587311</v>
      </c>
      <c r="X245">
        <f t="shared" si="91"/>
        <v>0.86261231913587311</v>
      </c>
      <c r="Y245">
        <f t="shared" si="95"/>
        <v>0.86261537504374586</v>
      </c>
      <c r="AA245">
        <f t="shared" si="93"/>
        <v>3.0559078727510069E-6</v>
      </c>
      <c r="AB245">
        <f t="shared" si="88"/>
        <v>3.0559078727510069E-6</v>
      </c>
      <c r="AC245">
        <v>5</v>
      </c>
    </row>
    <row r="246" spans="23:29">
      <c r="W246">
        <f>R4*R20</f>
        <v>7.414448669201521</v>
      </c>
      <c r="X246">
        <f t="shared" si="91"/>
        <v>7.414448669201521</v>
      </c>
      <c r="Y246">
        <f>BD20</f>
        <v>7.4144427376954738</v>
      </c>
      <c r="AA246">
        <f t="shared" ref="AA246:AA260" si="96">AM4-R4</f>
        <v>-5.9315060472187042E-6</v>
      </c>
      <c r="AB246">
        <f t="shared" si="88"/>
        <v>-5.9315060472187042E-6</v>
      </c>
      <c r="AC246">
        <v>5</v>
      </c>
    </row>
    <row r="247" spans="23:29">
      <c r="W247">
        <f t="shared" ref="W247:W260" si="97">R5*R21</f>
        <v>6.6952789699570818</v>
      </c>
      <c r="X247">
        <f t="shared" si="91"/>
        <v>6.6952789699570818</v>
      </c>
      <c r="Y247">
        <f t="shared" ref="Y247:Y260" si="98">BD21</f>
        <v>6.6952765808242374</v>
      </c>
      <c r="AA247">
        <f t="shared" si="96"/>
        <v>-2.3891328444491933E-6</v>
      </c>
      <c r="AB247">
        <f t="shared" si="88"/>
        <v>-2.3891328444491933E-6</v>
      </c>
      <c r="AC247">
        <v>5</v>
      </c>
    </row>
    <row r="248" spans="23:29">
      <c r="W248">
        <f t="shared" si="97"/>
        <v>5.9712918660287091</v>
      </c>
      <c r="X248">
        <f t="shared" si="91"/>
        <v>5.9712918660287091</v>
      </c>
      <c r="Y248">
        <f t="shared" si="98"/>
        <v>5.9712923991749047</v>
      </c>
      <c r="AA248">
        <f t="shared" si="96"/>
        <v>5.3314619563593624E-7</v>
      </c>
      <c r="AB248">
        <f t="shared" si="88"/>
        <v>5.3314619563593624E-7</v>
      </c>
      <c r="AC248">
        <v>5</v>
      </c>
    </row>
    <row r="249" spans="23:29">
      <c r="W249">
        <f t="shared" si="97"/>
        <v>5.2602739726027412</v>
      </c>
      <c r="X249">
        <f t="shared" si="91"/>
        <v>5.2602739726027412</v>
      </c>
      <c r="Y249">
        <f t="shared" si="98"/>
        <v>5.2602767469603755</v>
      </c>
      <c r="AA249">
        <f t="shared" si="96"/>
        <v>2.7743576342942333E-6</v>
      </c>
      <c r="AB249">
        <f t="shared" si="88"/>
        <v>2.7743576342942333E-6</v>
      </c>
      <c r="AC249">
        <v>5</v>
      </c>
    </row>
    <row r="250" spans="23:29">
      <c r="W250">
        <f t="shared" si="97"/>
        <v>4.5787663379958738</v>
      </c>
      <c r="X250">
        <f t="shared" si="91"/>
        <v>4.5787663379958738</v>
      </c>
      <c r="Y250">
        <f t="shared" si="98"/>
        <v>4.5787706757589124</v>
      </c>
      <c r="AA250">
        <f t="shared" si="96"/>
        <v>4.3377630385421639E-6</v>
      </c>
      <c r="AB250">
        <f t="shared" si="88"/>
        <v>4.3377630385421639E-6</v>
      </c>
      <c r="AC250">
        <v>5</v>
      </c>
    </row>
    <row r="251" spans="23:29">
      <c r="W251">
        <f t="shared" si="97"/>
        <v>3.9405989442005049</v>
      </c>
      <c r="X251">
        <f t="shared" si="91"/>
        <v>3.9405989442005049</v>
      </c>
      <c r="Y251">
        <f t="shared" si="98"/>
        <v>3.940604226994842</v>
      </c>
      <c r="AA251">
        <f t="shared" si="96"/>
        <v>5.2827943370914454E-6</v>
      </c>
      <c r="AB251">
        <f t="shared" si="88"/>
        <v>5.2827943370914454E-6</v>
      </c>
      <c r="AC251">
        <v>5</v>
      </c>
    </row>
    <row r="252" spans="23:29">
      <c r="W252">
        <f t="shared" si="97"/>
        <v>3.3559311351771521</v>
      </c>
      <c r="X252">
        <f t="shared" si="91"/>
        <v>3.3559311351771521</v>
      </c>
      <c r="Y252">
        <f t="shared" si="98"/>
        <v>3.3559368432215186</v>
      </c>
      <c r="AA252">
        <f t="shared" si="96"/>
        <v>5.7080443665036285E-6</v>
      </c>
      <c r="AB252">
        <f t="shared" si="88"/>
        <v>5.7080443665036285E-6</v>
      </c>
      <c r="AC252">
        <v>5</v>
      </c>
    </row>
    <row r="253" spans="23:29">
      <c r="W253">
        <f t="shared" si="97"/>
        <v>2.8309036415471769</v>
      </c>
      <c r="X253">
        <f t="shared" si="91"/>
        <v>2.8309036415471769</v>
      </c>
      <c r="Y253">
        <f t="shared" si="98"/>
        <v>2.8309093724496801</v>
      </c>
      <c r="AA253">
        <f t="shared" si="96"/>
        <v>5.730902503220392E-6</v>
      </c>
      <c r="AB253">
        <f t="shared" si="88"/>
        <v>5.730902503220392E-6</v>
      </c>
      <c r="AC253">
        <v>5</v>
      </c>
    </row>
    <row r="254" spans="23:29">
      <c r="W254">
        <f t="shared" si="97"/>
        <v>2.3678483037889322</v>
      </c>
      <c r="X254">
        <f t="shared" si="91"/>
        <v>2.3678483037889322</v>
      </c>
      <c r="Y254">
        <f t="shared" si="98"/>
        <v>2.367853772914891</v>
      </c>
      <c r="AA254">
        <f t="shared" si="96"/>
        <v>5.4691259587791308E-6</v>
      </c>
      <c r="AB254">
        <f t="shared" si="88"/>
        <v>5.4691259587791308E-6</v>
      </c>
      <c r="AC254">
        <v>5</v>
      </c>
    </row>
    <row r="255" spans="23:29">
      <c r="W255">
        <f t="shared" si="97"/>
        <v>1.9658930511319654</v>
      </c>
      <c r="X255">
        <f t="shared" si="91"/>
        <v>1.9658930511319654</v>
      </c>
      <c r="Y255">
        <f t="shared" si="98"/>
        <v>1.9658980787708427</v>
      </c>
      <c r="AA255">
        <f t="shared" si="96"/>
        <v>5.0276388772196867E-6</v>
      </c>
      <c r="AB255">
        <f t="shared" si="88"/>
        <v>5.0276388772196867E-6</v>
      </c>
      <c r="AC255">
        <v>5</v>
      </c>
    </row>
    <row r="256" spans="23:29">
      <c r="W256">
        <f t="shared" si="97"/>
        <v>1.6217638927094846</v>
      </c>
      <c r="X256">
        <f t="shared" si="91"/>
        <v>1.6217638927094846</v>
      </c>
      <c r="Y256">
        <f t="shared" si="98"/>
        <v>1.6217683841639903</v>
      </c>
      <c r="AA256">
        <f t="shared" si="96"/>
        <v>4.4914545056506938E-6</v>
      </c>
      <c r="AB256">
        <f t="shared" si="88"/>
        <v>4.4914545056506938E-6</v>
      </c>
      <c r="AC256">
        <v>5</v>
      </c>
    </row>
    <row r="257" spans="23:29">
      <c r="W257">
        <f t="shared" si="97"/>
        <v>1.3306101210852783</v>
      </c>
      <c r="X257">
        <f t="shared" si="91"/>
        <v>1.3306101210852783</v>
      </c>
      <c r="Y257">
        <f t="shared" si="98"/>
        <v>1.3306140449192361</v>
      </c>
      <c r="AA257">
        <f t="shared" si="96"/>
        <v>3.9238339577529757E-6</v>
      </c>
      <c r="AB257">
        <f t="shared" si="88"/>
        <v>3.9238339577529757E-6</v>
      </c>
      <c r="AC257">
        <v>5</v>
      </c>
    </row>
    <row r="258" spans="23:29">
      <c r="W258">
        <f t="shared" si="97"/>
        <v>1.0867345584435792</v>
      </c>
      <c r="X258">
        <f t="shared" si="91"/>
        <v>1.0867345584435792</v>
      </c>
      <c r="Y258">
        <f t="shared" si="98"/>
        <v>1.0867379264254917</v>
      </c>
      <c r="AA258">
        <f t="shared" si="96"/>
        <v>3.3679819124721178E-6</v>
      </c>
      <c r="AB258">
        <f t="shared" si="88"/>
        <v>3.3679819124721178E-6</v>
      </c>
      <c r="AC258">
        <v>5</v>
      </c>
    </row>
    <row r="259" spans="23:29">
      <c r="W259">
        <f t="shared" si="97"/>
        <v>0.88417008032143485</v>
      </c>
      <c r="X259">
        <f t="shared" si="91"/>
        <v>0.88417008032143485</v>
      </c>
      <c r="Y259">
        <f t="shared" si="98"/>
        <v>0.88417293088398585</v>
      </c>
      <c r="AA259">
        <f t="shared" si="96"/>
        <v>2.8505625510044652E-6</v>
      </c>
      <c r="AB259">
        <f t="shared" si="88"/>
        <v>2.8505625510044652E-6</v>
      </c>
      <c r="AC259">
        <v>5</v>
      </c>
    </row>
    <row r="260" spans="23:29">
      <c r="W260">
        <f t="shared" si="97"/>
        <v>0.71709036963745676</v>
      </c>
      <c r="X260">
        <f t="shared" si="91"/>
        <v>0.71709036963745676</v>
      </c>
      <c r="Y260">
        <f t="shared" si="98"/>
        <v>0.717092755363965</v>
      </c>
      <c r="AA260">
        <f t="shared" si="96"/>
        <v>2.3857265082360968E-6</v>
      </c>
      <c r="AB260">
        <f t="shared" si="88"/>
        <v>2.3857265082360968E-6</v>
      </c>
      <c r="AC260">
        <v>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Raw data and fitting summary</vt:lpstr>
      <vt:lpstr>modified direct linear plot</vt:lpstr>
      <vt:lpstr>Non-competitive</vt:lpstr>
      <vt:lpstr>Competitive</vt:lpstr>
      <vt:lpstr>Uncompetitive</vt:lpstr>
      <vt:lpstr>Mixed Non-competitive</vt:lpstr>
      <vt:lpstr>Modifier equation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Walsh</dc:creator>
  <cp:lastModifiedBy>Ryan Walsh</cp:lastModifiedBy>
  <dcterms:created xsi:type="dcterms:W3CDTF">2017-02-09T20:26:52Z</dcterms:created>
  <dcterms:modified xsi:type="dcterms:W3CDTF">2017-12-18T04:30:54Z</dcterms:modified>
</cp:coreProperties>
</file>