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0490" windowHeight="7755" activeTab="2"/>
  </bookViews>
  <sheets>
    <sheet name="data" sheetId="1" r:id="rId1"/>
    <sheet name="regresion" sheetId="7" r:id="rId2"/>
    <sheet name="L-W relation" sheetId="2" r:id="rId3"/>
    <sheet name="Big eye tuna length frequency" sheetId="4" r:id="rId4"/>
    <sheet name="Big eye tuna weight frequenc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3" i="5"/>
  <c r="D2" i="5"/>
  <c r="C22" i="5"/>
  <c r="B12" i="4" l="1"/>
  <c r="C11" i="4" s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2" i="2"/>
  <c r="C8" i="4" l="1"/>
  <c r="C2" i="4"/>
  <c r="C4" i="4"/>
  <c r="C10" i="4"/>
  <c r="C3" i="4"/>
  <c r="C5" i="4"/>
  <c r="C7" i="4"/>
  <c r="C9" i="4"/>
  <c r="C6" i="4"/>
  <c r="C12" i="4" l="1"/>
</calcChain>
</file>

<file path=xl/sharedStrings.xml><?xml version="1.0" encoding="utf-8"?>
<sst xmlns="http://schemas.openxmlformats.org/spreadsheetml/2006/main" count="87" uniqueCount="79">
  <si>
    <r>
      <t>鱼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charset val="134"/>
      </rPr>
      <t>重(Fish weight)KG</t>
    </r>
  </si>
  <si>
    <r>
      <t>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charset val="134"/>
      </rPr>
      <t>重(Heavy)KG</t>
    </r>
  </si>
  <si>
    <r>
      <t>叉长(Fork length)</t>
    </r>
    <r>
      <rPr>
        <sz val="12"/>
        <color indexed="8"/>
        <rFont val="Times New Roman"/>
        <family val="1"/>
      </rPr>
      <t>CM</t>
    </r>
  </si>
  <si>
    <t>b</t>
  </si>
  <si>
    <t>a</t>
  </si>
  <si>
    <t>L^b</t>
  </si>
  <si>
    <t>Wcalculate</t>
  </si>
  <si>
    <t>diffW^2</t>
  </si>
  <si>
    <t>Log L</t>
  </si>
  <si>
    <t>krel</t>
  </si>
  <si>
    <t>K</t>
  </si>
  <si>
    <t>Log W</t>
  </si>
  <si>
    <t>叉长(Fork length)CM</t>
  </si>
  <si>
    <t>鱼  重(Fish weight)KG</t>
  </si>
  <si>
    <t>interval</t>
  </si>
  <si>
    <t>Ni</t>
  </si>
  <si>
    <t>Fi</t>
  </si>
  <si>
    <t>N</t>
  </si>
  <si>
    <t>]115,125]</t>
  </si>
  <si>
    <t>]75,85]</t>
  </si>
  <si>
    <t>]85,95]</t>
  </si>
  <si>
    <t>]95,105]</t>
  </si>
  <si>
    <t>]105,115]</t>
  </si>
  <si>
    <t>]125,135]</t>
  </si>
  <si>
    <t>]135,145]</t>
  </si>
  <si>
    <t>]145,155]</t>
  </si>
  <si>
    <t>]155,165]</t>
  </si>
  <si>
    <t>]165,180]</t>
  </si>
  <si>
    <t>[9-12]</t>
  </si>
  <si>
    <t>[12-15]</t>
  </si>
  <si>
    <t>[15-18]</t>
  </si>
  <si>
    <t>[18-21]</t>
  </si>
  <si>
    <t>[21-24]</t>
  </si>
  <si>
    <t>[24-27]</t>
  </si>
  <si>
    <t>[27-30]</t>
  </si>
  <si>
    <t>[30-33]</t>
  </si>
  <si>
    <t>[33-36]</t>
  </si>
  <si>
    <t>[36-39]</t>
  </si>
  <si>
    <t>[39-42]</t>
  </si>
  <si>
    <t>[42-45]</t>
  </si>
  <si>
    <t>[45-48]</t>
  </si>
  <si>
    <t>[48-51]</t>
  </si>
  <si>
    <t>[51-54]</t>
  </si>
  <si>
    <t>[54-57]</t>
  </si>
  <si>
    <t>[57-60]</t>
  </si>
  <si>
    <t>{60-63]</t>
  </si>
  <si>
    <t>[63-66]</t>
  </si>
  <si>
    <t>[66-108]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</si>
  <si>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</si>
  <si>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</si>
  <si>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</si>
  <si>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</si>
  <si>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</si>
  <si>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</si>
  <si>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</si>
  <si>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</si>
  <si>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</si>
  <si>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</si>
  <si>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</si>
  <si>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</si>
  <si>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</si>
  <si>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</si>
  <si>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</si>
  <si>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</si>
  <si>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</si>
  <si>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</si>
  <si>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</si>
  <si>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</si>
  <si>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</si>
  <si>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</si>
  <si>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</si>
  <si>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Variable X 1</t>
  </si>
  <si>
    <t>ANALYSE DES RÉSIDUS</t>
  </si>
  <si>
    <t>Observation</t>
  </si>
  <si>
    <t>Prévisions pour Y</t>
  </si>
  <si>
    <t>Résidus normalisés</t>
  </si>
  <si>
    <t>RÉPARTITION DES PROBABILITÉS</t>
  </si>
  <si>
    <t>Centile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</si>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</sst>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0" fontId="0" fillId="0" borderId="1" xfId="0" applyNumberFormat="1" applyBorder="1"/>
    <xf numFmtId="16" fontId="0" fillId="0" borderId="1" xfId="0" applyNumberForma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Variable X 1 Graphique des résidus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'L-W relation'!$H$2:$H$60</c:f>
              <c:numCache>
                <c:formatCode>General</c:formatCode>
                <c:ptCount val="59"/>
                <c:pt idx="0">
                  <c:v>1.9084850188786497</c:v>
                </c:pt>
                <c:pt idx="1">
                  <c:v>1.8836614351536174</c:v>
                </c:pt>
                <c:pt idx="2">
                  <c:v>1.9395192526186182</c:v>
                </c:pt>
                <c:pt idx="3">
                  <c:v>1.968482948553935</c:v>
                </c:pt>
                <c:pt idx="4">
                  <c:v>1.9912260756924949</c:v>
                </c:pt>
                <c:pt idx="5">
                  <c:v>1.9777236052888476</c:v>
                </c:pt>
                <c:pt idx="6">
                  <c:v>2.049218022670181</c:v>
                </c:pt>
                <c:pt idx="7">
                  <c:v>2.0413926851582249</c:v>
                </c:pt>
                <c:pt idx="8">
                  <c:v>2.0211892990699378</c:v>
                </c:pt>
                <c:pt idx="9">
                  <c:v>2.0453229787866571</c:v>
                </c:pt>
                <c:pt idx="10">
                  <c:v>2.02530586526477</c:v>
                </c:pt>
                <c:pt idx="11">
                  <c:v>2.0530784434834195</c:v>
                </c:pt>
                <c:pt idx="12">
                  <c:v>2.1038037209559568</c:v>
                </c:pt>
                <c:pt idx="13">
                  <c:v>2.049218022670181</c:v>
                </c:pt>
                <c:pt idx="14">
                  <c:v>2.02530586526477</c:v>
                </c:pt>
                <c:pt idx="15">
                  <c:v>1.9395192526186182</c:v>
                </c:pt>
                <c:pt idx="16">
                  <c:v>2.0606978403536114</c:v>
                </c:pt>
                <c:pt idx="17">
                  <c:v>2.1522883443830563</c:v>
                </c:pt>
                <c:pt idx="18">
                  <c:v>2.1398790864012365</c:v>
                </c:pt>
                <c:pt idx="19">
                  <c:v>2.049218022670181</c:v>
                </c:pt>
                <c:pt idx="20">
                  <c:v>2.1461280356782377</c:v>
                </c:pt>
                <c:pt idx="21">
                  <c:v>2.0899051114393976</c:v>
                </c:pt>
                <c:pt idx="22">
                  <c:v>2.1398790864012365</c:v>
                </c:pt>
                <c:pt idx="23">
                  <c:v>2.1072099696478679</c:v>
                </c:pt>
                <c:pt idx="24">
                  <c:v>2.0951693514317546</c:v>
                </c:pt>
                <c:pt idx="25">
                  <c:v>2.0827853703164498</c:v>
                </c:pt>
                <c:pt idx="26">
                  <c:v>2.1461280356782377</c:v>
                </c:pt>
                <c:pt idx="27">
                  <c:v>2.1003705451175625</c:v>
                </c:pt>
                <c:pt idx="28">
                  <c:v>2.1643528557844367</c:v>
                </c:pt>
                <c:pt idx="29">
                  <c:v>2.1522883443830563</c:v>
                </c:pt>
                <c:pt idx="30">
                  <c:v>2.1303337684950061</c:v>
                </c:pt>
                <c:pt idx="31">
                  <c:v>2.1238516409670858</c:v>
                </c:pt>
                <c:pt idx="32">
                  <c:v>2.1522883443830563</c:v>
                </c:pt>
                <c:pt idx="33">
                  <c:v>2.170261715394957</c:v>
                </c:pt>
                <c:pt idx="34">
                  <c:v>2.0827853703164498</c:v>
                </c:pt>
                <c:pt idx="35">
                  <c:v>2.1461280356782377</c:v>
                </c:pt>
                <c:pt idx="36">
                  <c:v>2.1613680022349744</c:v>
                </c:pt>
                <c:pt idx="37">
                  <c:v>2.1461280356782377</c:v>
                </c:pt>
                <c:pt idx="38">
                  <c:v>2.1461280356782377</c:v>
                </c:pt>
                <c:pt idx="39">
                  <c:v>2.1303337684950061</c:v>
                </c:pt>
                <c:pt idx="40">
                  <c:v>2.1072099696478679</c:v>
                </c:pt>
                <c:pt idx="41">
                  <c:v>2.1003705451175625</c:v>
                </c:pt>
                <c:pt idx="42">
                  <c:v>2.170261715394957</c:v>
                </c:pt>
                <c:pt idx="43">
                  <c:v>2.2121876044039577</c:v>
                </c:pt>
                <c:pt idx="44">
                  <c:v>2.214843848047698</c:v>
                </c:pt>
                <c:pt idx="45">
                  <c:v>2.1760912590556809</c:v>
                </c:pt>
                <c:pt idx="46">
                  <c:v>2.1583624920952493</c:v>
                </c:pt>
                <c:pt idx="47">
                  <c:v>2.1613680022349744</c:v>
                </c:pt>
                <c:pt idx="48">
                  <c:v>2.1522883443830563</c:v>
                </c:pt>
                <c:pt idx="49">
                  <c:v>2.1789769472931693</c:v>
                </c:pt>
                <c:pt idx="50">
                  <c:v>2.1613680022349744</c:v>
                </c:pt>
                <c:pt idx="51">
                  <c:v>2.1643528557844367</c:v>
                </c:pt>
                <c:pt idx="52">
                  <c:v>2.2013971243204513</c:v>
                </c:pt>
                <c:pt idx="53">
                  <c:v>2.1903316981702914</c:v>
                </c:pt>
                <c:pt idx="54">
                  <c:v>2.1958996524092336</c:v>
                </c:pt>
                <c:pt idx="55">
                  <c:v>2.2121876044039577</c:v>
                </c:pt>
                <c:pt idx="56">
                  <c:v>2.214843848047698</c:v>
                </c:pt>
                <c:pt idx="57">
                  <c:v>2.2455126678141495</c:v>
                </c:pt>
                <c:pt idx="58">
                  <c:v>2.255272505103306</c:v>
                </c:pt>
              </c:numCache>
            </c:numRef>
          </c:xVal>
          <c:yVal>
            <c:numRef>
              <c:f>regresion!$C$25:$C$83</c:f>
              <c:numCache>
                <c:formatCode>General</c:formatCode>
                <c:ptCount val="59"/>
                <c:pt idx="0">
                  <c:v>-9.7791138713724801E-2</c:v>
                </c:pt>
                <c:pt idx="1">
                  <c:v>7.7601073681227151E-2</c:v>
                </c:pt>
                <c:pt idx="2">
                  <c:v>1.4209013820044802E-2</c:v>
                </c:pt>
                <c:pt idx="3">
                  <c:v>-3.7950257928346831E-2</c:v>
                </c:pt>
                <c:pt idx="4">
                  <c:v>-4.4036110924745353E-2</c:v>
                </c:pt>
                <c:pt idx="5">
                  <c:v>-6.4867266284212022E-3</c:v>
                </c:pt>
                <c:pt idx="6">
                  <c:v>-0.13518667707197007</c:v>
                </c:pt>
                <c:pt idx="7">
                  <c:v>-0.11636881661962839</c:v>
                </c:pt>
                <c:pt idx="8">
                  <c:v>-4.5508638845662697E-2</c:v>
                </c:pt>
                <c:pt idx="9">
                  <c:v>-7.8237870011794941E-2</c:v>
                </c:pt>
                <c:pt idx="10">
                  <c:v>5.2899520405842448E-3</c:v>
                </c:pt>
                <c:pt idx="11">
                  <c:v>-6.1495729793814791E-2</c:v>
                </c:pt>
                <c:pt idx="12">
                  <c:v>-0.18347656339059015</c:v>
                </c:pt>
                <c:pt idx="13">
                  <c:v>-5.2212442007206095E-2</c:v>
                </c:pt>
                <c:pt idx="14">
                  <c:v>1.4629978294727675E-2</c:v>
                </c:pt>
                <c:pt idx="15">
                  <c:v>0.22276816100571417</c:v>
                </c:pt>
                <c:pt idx="16">
                  <c:v>5.6118376805476267E-3</c:v>
                </c:pt>
                <c:pt idx="17">
                  <c:v>-0.18467579980933757</c:v>
                </c:pt>
                <c:pt idx="18">
                  <c:v>-0.15483482685932626</c:v>
                </c:pt>
                <c:pt idx="19">
                  <c:v>8.5746804593604731E-2</c:v>
                </c:pt>
                <c:pt idx="20">
                  <c:v>-0.11550422954047357</c:v>
                </c:pt>
                <c:pt idx="21">
                  <c:v>3.4760732297624664E-2</c:v>
                </c:pt>
                <c:pt idx="22">
                  <c:v>-7.5653580811701593E-2</c:v>
                </c:pt>
                <c:pt idx="23">
                  <c:v>5.313046786586062E-3</c:v>
                </c:pt>
                <c:pt idx="24">
                  <c:v>4.9590236104265939E-2</c:v>
                </c:pt>
                <c:pt idx="25">
                  <c:v>8.512275378600509E-2</c:v>
                </c:pt>
                <c:pt idx="26">
                  <c:v>-6.7199549965918814E-2</c:v>
                </c:pt>
                <c:pt idx="27">
                  <c:v>4.7382701940570371E-2</c:v>
                </c:pt>
                <c:pt idx="28">
                  <c:v>-7.8025146703480708E-2</c:v>
                </c:pt>
                <c:pt idx="29">
                  <c:v>-4.9013197809264497E-2</c:v>
                </c:pt>
                <c:pt idx="30">
                  <c:v>1.6310326328087266E-2</c:v>
                </c:pt>
                <c:pt idx="31">
                  <c:v>4.0054127774995729E-2</c:v>
                </c:pt>
                <c:pt idx="32">
                  <c:v>-1.8344378042812748E-2</c:v>
                </c:pt>
                <c:pt idx="33">
                  <c:v>-6.156556652744416E-2</c:v>
                </c:pt>
                <c:pt idx="34">
                  <c:v>0.15076142651828683</c:v>
                </c:pt>
                <c:pt idx="35">
                  <c:v>6.2293671926147987E-3</c:v>
                </c:pt>
                <c:pt idx="36">
                  <c:v>-3.0418708820062701E-2</c:v>
                </c:pt>
                <c:pt idx="37">
                  <c:v>1.5774685098845165E-2</c:v>
                </c:pt>
                <c:pt idx="38">
                  <c:v>1.5774685098845165E-2</c:v>
                </c:pt>
                <c:pt idx="39">
                  <c:v>6.3095733302130919E-2</c:v>
                </c:pt>
                <c:pt idx="40">
                  <c:v>0.12421142897391357</c:v>
                </c:pt>
                <c:pt idx="41">
                  <c:v>0.14609851581188926</c:v>
                </c:pt>
                <c:pt idx="42">
                  <c:v>-1.4822162985117959E-2</c:v>
                </c:pt>
                <c:pt idx="43">
                  <c:v>-0.11564280203184518</c:v>
                </c:pt>
                <c:pt idx="44">
                  <c:v>-0.11325643891757342</c:v>
                </c:pt>
                <c:pt idx="45">
                  <c:v>-2.0066744453335561E-2</c:v>
                </c:pt>
                <c:pt idx="46">
                  <c:v>3.8763589699716938E-2</c:v>
                </c:pt>
                <c:pt idx="47">
                  <c:v>3.2372121039392798E-2</c:v>
                </c:pt>
                <c:pt idx="48">
                  <c:v>6.2478815071788985E-2</c:v>
                </c:pt>
                <c:pt idx="49">
                  <c:v>7.2212017535875361E-3</c:v>
                </c:pt>
                <c:pt idx="50">
                  <c:v>5.6731466898837679E-2</c:v>
                </c:pt>
                <c:pt idx="51">
                  <c:v>6.506585224927508E-2</c:v>
                </c:pt>
                <c:pt idx="52">
                  <c:v>4.0129388204799277E-3</c:v>
                </c:pt>
                <c:pt idx="53">
                  <c:v>3.2048608506633824E-2</c:v>
                </c:pt>
                <c:pt idx="54">
                  <c:v>4.6242677515962338E-2</c:v>
                </c:pt>
                <c:pt idx="55">
                  <c:v>9.1788209230082574E-2</c:v>
                </c:pt>
                <c:pt idx="56">
                  <c:v>0.11719248246070069</c:v>
                </c:pt>
                <c:pt idx="57">
                  <c:v>5.3542435055760507E-2</c:v>
                </c:pt>
                <c:pt idx="58">
                  <c:v>0.12397711878027806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370056"/>
        <c:axId val="506364176"/>
      </c:scatterChart>
      <c:valAx>
        <c:axId val="50637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Variable X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6364176"/>
        <c:crosses val="autoZero"/>
        <c:crossBetween val="midCat"/>
      </c:valAx>
      <c:valAx>
        <c:axId val="50636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Résidus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6370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Variable X 1 Courbe de régression</a:t>
            </a:r>
          </a:p>
        </c:rich>
      </c:tx>
      <c:layout>
        <c:manualLayout>
          <c:xMode val="edge"/>
          <c:yMode val="edge"/>
          <c:x val="0.28522222222222221"/>
          <c:y val="9.900990099009901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'L-W relation'!$H$2:$H$60</c:f>
              <c:numCache>
                <c:formatCode>General</c:formatCode>
                <c:ptCount val="59"/>
                <c:pt idx="0">
                  <c:v>1.9084850188786497</c:v>
                </c:pt>
                <c:pt idx="1">
                  <c:v>1.8836614351536174</c:v>
                </c:pt>
                <c:pt idx="2">
                  <c:v>1.9395192526186182</c:v>
                </c:pt>
                <c:pt idx="3">
                  <c:v>1.968482948553935</c:v>
                </c:pt>
                <c:pt idx="4">
                  <c:v>1.9912260756924949</c:v>
                </c:pt>
                <c:pt idx="5">
                  <c:v>1.9777236052888476</c:v>
                </c:pt>
                <c:pt idx="6">
                  <c:v>2.049218022670181</c:v>
                </c:pt>
                <c:pt idx="7">
                  <c:v>2.0413926851582249</c:v>
                </c:pt>
                <c:pt idx="8">
                  <c:v>2.0211892990699378</c:v>
                </c:pt>
                <c:pt idx="9">
                  <c:v>2.0453229787866571</c:v>
                </c:pt>
                <c:pt idx="10">
                  <c:v>2.02530586526477</c:v>
                </c:pt>
                <c:pt idx="11">
                  <c:v>2.0530784434834195</c:v>
                </c:pt>
                <c:pt idx="12">
                  <c:v>2.1038037209559568</c:v>
                </c:pt>
                <c:pt idx="13">
                  <c:v>2.049218022670181</c:v>
                </c:pt>
                <c:pt idx="14">
                  <c:v>2.02530586526477</c:v>
                </c:pt>
                <c:pt idx="15">
                  <c:v>1.9395192526186182</c:v>
                </c:pt>
                <c:pt idx="16">
                  <c:v>2.0606978403536114</c:v>
                </c:pt>
                <c:pt idx="17">
                  <c:v>2.1522883443830563</c:v>
                </c:pt>
                <c:pt idx="18">
                  <c:v>2.1398790864012365</c:v>
                </c:pt>
                <c:pt idx="19">
                  <c:v>2.049218022670181</c:v>
                </c:pt>
                <c:pt idx="20">
                  <c:v>2.1461280356782377</c:v>
                </c:pt>
                <c:pt idx="21">
                  <c:v>2.0899051114393976</c:v>
                </c:pt>
                <c:pt idx="22">
                  <c:v>2.1398790864012365</c:v>
                </c:pt>
                <c:pt idx="23">
                  <c:v>2.1072099696478679</c:v>
                </c:pt>
                <c:pt idx="24">
                  <c:v>2.0951693514317546</c:v>
                </c:pt>
                <c:pt idx="25">
                  <c:v>2.0827853703164498</c:v>
                </c:pt>
                <c:pt idx="26">
                  <c:v>2.1461280356782377</c:v>
                </c:pt>
                <c:pt idx="27">
                  <c:v>2.1003705451175625</c:v>
                </c:pt>
                <c:pt idx="28">
                  <c:v>2.1643528557844367</c:v>
                </c:pt>
                <c:pt idx="29">
                  <c:v>2.1522883443830563</c:v>
                </c:pt>
                <c:pt idx="30">
                  <c:v>2.1303337684950061</c:v>
                </c:pt>
                <c:pt idx="31">
                  <c:v>2.1238516409670858</c:v>
                </c:pt>
                <c:pt idx="32">
                  <c:v>2.1522883443830563</c:v>
                </c:pt>
                <c:pt idx="33">
                  <c:v>2.170261715394957</c:v>
                </c:pt>
                <c:pt idx="34">
                  <c:v>2.0827853703164498</c:v>
                </c:pt>
                <c:pt idx="35">
                  <c:v>2.1461280356782377</c:v>
                </c:pt>
                <c:pt idx="36">
                  <c:v>2.1613680022349744</c:v>
                </c:pt>
                <c:pt idx="37">
                  <c:v>2.1461280356782377</c:v>
                </c:pt>
                <c:pt idx="38">
                  <c:v>2.1461280356782377</c:v>
                </c:pt>
                <c:pt idx="39">
                  <c:v>2.1303337684950061</c:v>
                </c:pt>
                <c:pt idx="40">
                  <c:v>2.1072099696478679</c:v>
                </c:pt>
                <c:pt idx="41">
                  <c:v>2.1003705451175625</c:v>
                </c:pt>
                <c:pt idx="42">
                  <c:v>2.170261715394957</c:v>
                </c:pt>
                <c:pt idx="43">
                  <c:v>2.2121876044039577</c:v>
                </c:pt>
                <c:pt idx="44">
                  <c:v>2.214843848047698</c:v>
                </c:pt>
                <c:pt idx="45">
                  <c:v>2.1760912590556809</c:v>
                </c:pt>
                <c:pt idx="46">
                  <c:v>2.1583624920952493</c:v>
                </c:pt>
                <c:pt idx="47">
                  <c:v>2.1613680022349744</c:v>
                </c:pt>
                <c:pt idx="48">
                  <c:v>2.1522883443830563</c:v>
                </c:pt>
                <c:pt idx="49">
                  <c:v>2.1789769472931693</c:v>
                </c:pt>
                <c:pt idx="50">
                  <c:v>2.1613680022349744</c:v>
                </c:pt>
                <c:pt idx="51">
                  <c:v>2.1643528557844367</c:v>
                </c:pt>
                <c:pt idx="52">
                  <c:v>2.2013971243204513</c:v>
                </c:pt>
                <c:pt idx="53">
                  <c:v>2.1903316981702914</c:v>
                </c:pt>
                <c:pt idx="54">
                  <c:v>2.1958996524092336</c:v>
                </c:pt>
                <c:pt idx="55">
                  <c:v>2.2121876044039577</c:v>
                </c:pt>
                <c:pt idx="56">
                  <c:v>2.214843848047698</c:v>
                </c:pt>
                <c:pt idx="57">
                  <c:v>2.2455126678141495</c:v>
                </c:pt>
                <c:pt idx="58">
                  <c:v>2.255272505103306</c:v>
                </c:pt>
              </c:numCache>
            </c:numRef>
          </c:xVal>
          <c:yVal>
            <c:numRef>
              <c:f>'L-W relation'!$I$2:$I$60</c:f>
              <c:numCache>
                <c:formatCode>General</c:formatCode>
                <c:ptCount val="59"/>
                <c:pt idx="0">
                  <c:v>0.97772360528884772</c:v>
                </c:pt>
                <c:pt idx="1">
                  <c:v>1.0934216851622349</c:v>
                </c:pt>
                <c:pt idx="2">
                  <c:v>1.1643528557844371</c:v>
                </c:pt>
                <c:pt idx="3">
                  <c:v>1.1818435879447724</c:v>
                </c:pt>
                <c:pt idx="4">
                  <c:v>1.2304489213782739</c:v>
                </c:pt>
                <c:pt idx="5">
                  <c:v>1.2355284469075487</c:v>
                </c:pt>
                <c:pt idx="6">
                  <c:v>1.2787536009528289</c:v>
                </c:pt>
                <c:pt idx="7">
                  <c:v>1.2787536009528289</c:v>
                </c:pt>
                <c:pt idx="8">
                  <c:v>1.301029995663981</c:v>
                </c:pt>
                <c:pt idx="9">
                  <c:v>1.3263358609287514</c:v>
                </c:pt>
                <c:pt idx="10">
                  <c:v>1.3617278360175928</c:v>
                </c:pt>
                <c:pt idx="11">
                  <c:v>1.3617278360175928</c:v>
                </c:pt>
                <c:pt idx="12">
                  <c:v>1.3617278360175928</c:v>
                </c:pt>
                <c:pt idx="13">
                  <c:v>1.3617278360175928</c:v>
                </c:pt>
                <c:pt idx="14">
                  <c:v>1.3710678622717363</c:v>
                </c:pt>
                <c:pt idx="15">
                  <c:v>1.3729120029701065</c:v>
                </c:pt>
                <c:pt idx="16">
                  <c:v>1.447158031342219</c:v>
                </c:pt>
                <c:pt idx="17">
                  <c:v>1.4771212547196624</c:v>
                </c:pt>
                <c:pt idx="18">
                  <c:v>1.4771212547196624</c:v>
                </c:pt>
                <c:pt idx="19">
                  <c:v>1.4996870826184037</c:v>
                </c:pt>
                <c:pt idx="20">
                  <c:v>1.5314789170422551</c:v>
                </c:pt>
                <c:pt idx="21">
                  <c:v>1.5465426634781307</c:v>
                </c:pt>
                <c:pt idx="22">
                  <c:v>1.556302500767287</c:v>
                </c:pt>
                <c:pt idx="23">
                  <c:v>1.5587085705331656</c:v>
                </c:pt>
                <c:pt idx="24">
                  <c:v>1.5740312677277186</c:v>
                </c:pt>
                <c:pt idx="25">
                  <c:v>1.5797835966168099</c:v>
                </c:pt>
                <c:pt idx="26">
                  <c:v>1.5797835966168099</c:v>
                </c:pt>
                <c:pt idx="27">
                  <c:v>1.5843312243675305</c:v>
                </c:pt>
                <c:pt idx="28">
                  <c:v>1.6127838567197355</c:v>
                </c:pt>
                <c:pt idx="29">
                  <c:v>1.6127838567197355</c:v>
                </c:pt>
                <c:pt idx="30">
                  <c:v>1.6253124509616736</c:v>
                </c:pt>
                <c:pt idx="31">
                  <c:v>1.6334684555795864</c:v>
                </c:pt>
                <c:pt idx="32">
                  <c:v>1.6434526764861872</c:v>
                </c:pt>
                <c:pt idx="33">
                  <c:v>1.6434526764861872</c:v>
                </c:pt>
                <c:pt idx="34">
                  <c:v>1.6454222693490916</c:v>
                </c:pt>
                <c:pt idx="35">
                  <c:v>1.6532125137753435</c:v>
                </c:pt>
                <c:pt idx="36">
                  <c:v>1.6532125137753435</c:v>
                </c:pt>
                <c:pt idx="37">
                  <c:v>1.6627578316815739</c:v>
                </c:pt>
                <c:pt idx="38">
                  <c:v>1.6627578316815739</c:v>
                </c:pt>
                <c:pt idx="39">
                  <c:v>1.6720978579357173</c:v>
                </c:pt>
                <c:pt idx="40">
                  <c:v>1.6776069527204931</c:v>
                </c:pt>
                <c:pt idx="41">
                  <c:v>1.6830470382388494</c:v>
                </c:pt>
                <c:pt idx="42">
                  <c:v>1.6901960800285134</c:v>
                </c:pt>
                <c:pt idx="43">
                  <c:v>1.6901960800285134</c:v>
                </c:pt>
                <c:pt idx="44">
                  <c:v>1.6989700043360185</c:v>
                </c:pt>
                <c:pt idx="45">
                  <c:v>1.6989700043360185</c:v>
                </c:pt>
                <c:pt idx="46">
                  <c:v>1.7151673578484576</c:v>
                </c:pt>
                <c:pt idx="47">
                  <c:v>1.716003343634799</c:v>
                </c:pt>
                <c:pt idx="48">
                  <c:v>1.7242758696007889</c:v>
                </c:pt>
                <c:pt idx="49">
                  <c:v>1.7331972651065692</c:v>
                </c:pt>
                <c:pt idx="50">
                  <c:v>1.7403626894942439</c:v>
                </c:pt>
                <c:pt idx="51">
                  <c:v>1.7558748556724912</c:v>
                </c:pt>
                <c:pt idx="52">
                  <c:v>1.7839035792727347</c:v>
                </c:pt>
                <c:pt idx="53">
                  <c:v>1.7853298350107669</c:v>
                </c:pt>
                <c:pt idx="54">
                  <c:v>1.8129133566428552</c:v>
                </c:pt>
                <c:pt idx="55">
                  <c:v>1.8976270912904412</c:v>
                </c:pt>
                <c:pt idx="56">
                  <c:v>1.9294189257142926</c:v>
                </c:pt>
                <c:pt idx="57">
                  <c:v>1.9395192526186182</c:v>
                </c:pt>
                <c:pt idx="58">
                  <c:v>2.0334237554869494</c:v>
                </c:pt>
              </c:numCache>
            </c:numRef>
          </c:yVal>
          <c:smooth val="0"/>
        </c:ser>
        <c:ser>
          <c:idx val="1"/>
          <c:order val="1"/>
          <c:tx>
            <c:v>Prévisions pour Y</c:v>
          </c:tx>
          <c:spPr>
            <a:ln w="19050">
              <a:noFill/>
            </a:ln>
          </c:spPr>
          <c:xVal>
            <c:numRef>
              <c:f>'L-W relation'!$H$2:$H$60</c:f>
              <c:numCache>
                <c:formatCode>General</c:formatCode>
                <c:ptCount val="59"/>
                <c:pt idx="0">
                  <c:v>1.9084850188786497</c:v>
                </c:pt>
                <c:pt idx="1">
                  <c:v>1.8836614351536174</c:v>
                </c:pt>
                <c:pt idx="2">
                  <c:v>1.9395192526186182</c:v>
                </c:pt>
                <c:pt idx="3">
                  <c:v>1.968482948553935</c:v>
                </c:pt>
                <c:pt idx="4">
                  <c:v>1.9912260756924949</c:v>
                </c:pt>
                <c:pt idx="5">
                  <c:v>1.9777236052888476</c:v>
                </c:pt>
                <c:pt idx="6">
                  <c:v>2.049218022670181</c:v>
                </c:pt>
                <c:pt idx="7">
                  <c:v>2.0413926851582249</c:v>
                </c:pt>
                <c:pt idx="8">
                  <c:v>2.0211892990699378</c:v>
                </c:pt>
                <c:pt idx="9">
                  <c:v>2.0453229787866571</c:v>
                </c:pt>
                <c:pt idx="10">
                  <c:v>2.02530586526477</c:v>
                </c:pt>
                <c:pt idx="11">
                  <c:v>2.0530784434834195</c:v>
                </c:pt>
                <c:pt idx="12">
                  <c:v>2.1038037209559568</c:v>
                </c:pt>
                <c:pt idx="13">
                  <c:v>2.049218022670181</c:v>
                </c:pt>
                <c:pt idx="14">
                  <c:v>2.02530586526477</c:v>
                </c:pt>
                <c:pt idx="15">
                  <c:v>1.9395192526186182</c:v>
                </c:pt>
                <c:pt idx="16">
                  <c:v>2.0606978403536114</c:v>
                </c:pt>
                <c:pt idx="17">
                  <c:v>2.1522883443830563</c:v>
                </c:pt>
                <c:pt idx="18">
                  <c:v>2.1398790864012365</c:v>
                </c:pt>
                <c:pt idx="19">
                  <c:v>2.049218022670181</c:v>
                </c:pt>
                <c:pt idx="20">
                  <c:v>2.1461280356782377</c:v>
                </c:pt>
                <c:pt idx="21">
                  <c:v>2.0899051114393976</c:v>
                </c:pt>
                <c:pt idx="22">
                  <c:v>2.1398790864012365</c:v>
                </c:pt>
                <c:pt idx="23">
                  <c:v>2.1072099696478679</c:v>
                </c:pt>
                <c:pt idx="24">
                  <c:v>2.0951693514317546</c:v>
                </c:pt>
                <c:pt idx="25">
                  <c:v>2.0827853703164498</c:v>
                </c:pt>
                <c:pt idx="26">
                  <c:v>2.1461280356782377</c:v>
                </c:pt>
                <c:pt idx="27">
                  <c:v>2.1003705451175625</c:v>
                </c:pt>
                <c:pt idx="28">
                  <c:v>2.1643528557844367</c:v>
                </c:pt>
                <c:pt idx="29">
                  <c:v>2.1522883443830563</c:v>
                </c:pt>
                <c:pt idx="30">
                  <c:v>2.1303337684950061</c:v>
                </c:pt>
                <c:pt idx="31">
                  <c:v>2.1238516409670858</c:v>
                </c:pt>
                <c:pt idx="32">
                  <c:v>2.1522883443830563</c:v>
                </c:pt>
                <c:pt idx="33">
                  <c:v>2.170261715394957</c:v>
                </c:pt>
                <c:pt idx="34">
                  <c:v>2.0827853703164498</c:v>
                </c:pt>
                <c:pt idx="35">
                  <c:v>2.1461280356782377</c:v>
                </c:pt>
                <c:pt idx="36">
                  <c:v>2.1613680022349744</c:v>
                </c:pt>
                <c:pt idx="37">
                  <c:v>2.1461280356782377</c:v>
                </c:pt>
                <c:pt idx="38">
                  <c:v>2.1461280356782377</c:v>
                </c:pt>
                <c:pt idx="39">
                  <c:v>2.1303337684950061</c:v>
                </c:pt>
                <c:pt idx="40">
                  <c:v>2.1072099696478679</c:v>
                </c:pt>
                <c:pt idx="41">
                  <c:v>2.1003705451175625</c:v>
                </c:pt>
                <c:pt idx="42">
                  <c:v>2.170261715394957</c:v>
                </c:pt>
                <c:pt idx="43">
                  <c:v>2.2121876044039577</c:v>
                </c:pt>
                <c:pt idx="44">
                  <c:v>2.214843848047698</c:v>
                </c:pt>
                <c:pt idx="45">
                  <c:v>2.1760912590556809</c:v>
                </c:pt>
                <c:pt idx="46">
                  <c:v>2.1583624920952493</c:v>
                </c:pt>
                <c:pt idx="47">
                  <c:v>2.1613680022349744</c:v>
                </c:pt>
                <c:pt idx="48">
                  <c:v>2.1522883443830563</c:v>
                </c:pt>
                <c:pt idx="49">
                  <c:v>2.1789769472931693</c:v>
                </c:pt>
                <c:pt idx="50">
                  <c:v>2.1613680022349744</c:v>
                </c:pt>
                <c:pt idx="51">
                  <c:v>2.1643528557844367</c:v>
                </c:pt>
                <c:pt idx="52">
                  <c:v>2.2013971243204513</c:v>
                </c:pt>
                <c:pt idx="53">
                  <c:v>2.1903316981702914</c:v>
                </c:pt>
                <c:pt idx="54">
                  <c:v>2.1958996524092336</c:v>
                </c:pt>
                <c:pt idx="55">
                  <c:v>2.2121876044039577</c:v>
                </c:pt>
                <c:pt idx="56">
                  <c:v>2.214843848047698</c:v>
                </c:pt>
                <c:pt idx="57">
                  <c:v>2.2455126678141495</c:v>
                </c:pt>
                <c:pt idx="58">
                  <c:v>2.255272505103306</c:v>
                </c:pt>
              </c:numCache>
            </c:numRef>
          </c:xVal>
          <c:yVal>
            <c:numRef>
              <c:f>regresion!$B$25:$B$83</c:f>
              <c:numCache>
                <c:formatCode>General</c:formatCode>
                <c:ptCount val="59"/>
                <c:pt idx="0">
                  <c:v>1.0755147440025725</c:v>
                </c:pt>
                <c:pt idx="1">
                  <c:v>1.0158206114810078</c:v>
                </c:pt>
                <c:pt idx="2">
                  <c:v>1.1501438419643923</c:v>
                </c:pt>
                <c:pt idx="3">
                  <c:v>1.2197938458731192</c:v>
                </c:pt>
                <c:pt idx="4">
                  <c:v>1.2744850323030192</c:v>
                </c:pt>
                <c:pt idx="5">
                  <c:v>1.2420151735359699</c:v>
                </c:pt>
                <c:pt idx="6">
                  <c:v>1.4139402780247989</c:v>
                </c:pt>
                <c:pt idx="7">
                  <c:v>1.3951224175724573</c:v>
                </c:pt>
                <c:pt idx="8">
                  <c:v>1.3465386345096437</c:v>
                </c:pt>
                <c:pt idx="9">
                  <c:v>1.4045737309405464</c:v>
                </c:pt>
                <c:pt idx="10">
                  <c:v>1.3564378839770086</c:v>
                </c:pt>
                <c:pt idx="11">
                  <c:v>1.4232235658114076</c:v>
                </c:pt>
                <c:pt idx="12">
                  <c:v>1.545204399408183</c:v>
                </c:pt>
                <c:pt idx="13">
                  <c:v>1.4139402780247989</c:v>
                </c:pt>
                <c:pt idx="14">
                  <c:v>1.3564378839770086</c:v>
                </c:pt>
                <c:pt idx="15">
                  <c:v>1.1501438419643923</c:v>
                </c:pt>
                <c:pt idx="16">
                  <c:v>1.4415461936616714</c:v>
                </c:pt>
                <c:pt idx="17">
                  <c:v>1.661797054529</c:v>
                </c:pt>
                <c:pt idx="18">
                  <c:v>1.6319560815789886</c:v>
                </c:pt>
                <c:pt idx="19">
                  <c:v>1.4139402780247989</c:v>
                </c:pt>
                <c:pt idx="20">
                  <c:v>1.6469831465827287</c:v>
                </c:pt>
                <c:pt idx="21">
                  <c:v>1.5117819311805061</c:v>
                </c:pt>
                <c:pt idx="22">
                  <c:v>1.6319560815789886</c:v>
                </c:pt>
                <c:pt idx="23">
                  <c:v>1.5533955237465795</c:v>
                </c:pt>
                <c:pt idx="24">
                  <c:v>1.5244410316234527</c:v>
                </c:pt>
                <c:pt idx="25">
                  <c:v>1.4946608428308048</c:v>
                </c:pt>
                <c:pt idx="26">
                  <c:v>1.6469831465827287</c:v>
                </c:pt>
                <c:pt idx="27">
                  <c:v>1.5369485224269601</c:v>
                </c:pt>
                <c:pt idx="28">
                  <c:v>1.6908090034232162</c:v>
                </c:pt>
                <c:pt idx="29">
                  <c:v>1.661797054529</c:v>
                </c:pt>
                <c:pt idx="30">
                  <c:v>1.6090021246335864</c:v>
                </c:pt>
                <c:pt idx="31">
                  <c:v>1.5934143278045907</c:v>
                </c:pt>
                <c:pt idx="32">
                  <c:v>1.661797054529</c:v>
                </c:pt>
                <c:pt idx="33">
                  <c:v>1.7050182430136314</c:v>
                </c:pt>
                <c:pt idx="34">
                  <c:v>1.4946608428308048</c:v>
                </c:pt>
                <c:pt idx="35">
                  <c:v>1.6469831465827287</c:v>
                </c:pt>
                <c:pt idx="36">
                  <c:v>1.6836312225954062</c:v>
                </c:pt>
                <c:pt idx="37">
                  <c:v>1.6469831465827287</c:v>
                </c:pt>
                <c:pt idx="38">
                  <c:v>1.6469831465827287</c:v>
                </c:pt>
                <c:pt idx="39">
                  <c:v>1.6090021246335864</c:v>
                </c:pt>
                <c:pt idx="40">
                  <c:v>1.5533955237465795</c:v>
                </c:pt>
                <c:pt idx="41">
                  <c:v>1.5369485224269601</c:v>
                </c:pt>
                <c:pt idx="42">
                  <c:v>1.7050182430136314</c:v>
                </c:pt>
                <c:pt idx="43">
                  <c:v>1.8058388820603586</c:v>
                </c:pt>
                <c:pt idx="44">
                  <c:v>1.8122264432535919</c:v>
                </c:pt>
                <c:pt idx="45">
                  <c:v>1.7190367487893541</c:v>
                </c:pt>
                <c:pt idx="46">
                  <c:v>1.6764037681487407</c:v>
                </c:pt>
                <c:pt idx="47">
                  <c:v>1.6836312225954062</c:v>
                </c:pt>
                <c:pt idx="48">
                  <c:v>1.661797054529</c:v>
                </c:pt>
                <c:pt idx="49">
                  <c:v>1.7259760633529817</c:v>
                </c:pt>
                <c:pt idx="50">
                  <c:v>1.6836312225954062</c:v>
                </c:pt>
                <c:pt idx="51">
                  <c:v>1.6908090034232162</c:v>
                </c:pt>
                <c:pt idx="52">
                  <c:v>1.7798906404522548</c:v>
                </c:pt>
                <c:pt idx="53">
                  <c:v>1.7532812265041331</c:v>
                </c:pt>
                <c:pt idx="54">
                  <c:v>1.7666706791268929</c:v>
                </c:pt>
                <c:pt idx="55">
                  <c:v>1.8058388820603586</c:v>
                </c:pt>
                <c:pt idx="56">
                  <c:v>1.8122264432535919</c:v>
                </c:pt>
                <c:pt idx="57">
                  <c:v>1.8859768175628577</c:v>
                </c:pt>
                <c:pt idx="58">
                  <c:v>1.9094466367066714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427184"/>
        <c:axId val="499424832"/>
      </c:scatterChart>
      <c:valAx>
        <c:axId val="49942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Variable X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9424832"/>
        <c:crosses val="autoZero"/>
        <c:crossBetween val="midCat"/>
      </c:valAx>
      <c:valAx>
        <c:axId val="499424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9427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des probabilités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regresion!$F$25:$F$83</c:f>
              <c:numCache>
                <c:formatCode>General</c:formatCode>
                <c:ptCount val="59"/>
                <c:pt idx="0">
                  <c:v>0.84745762711864403</c:v>
                </c:pt>
                <c:pt idx="1">
                  <c:v>2.5423728813559321</c:v>
                </c:pt>
                <c:pt idx="2">
                  <c:v>4.2372881355932197</c:v>
                </c:pt>
                <c:pt idx="3">
                  <c:v>5.9322033898305087</c:v>
                </c:pt>
                <c:pt idx="4">
                  <c:v>7.6271186440677958</c:v>
                </c:pt>
                <c:pt idx="5">
                  <c:v>9.322033898305083</c:v>
                </c:pt>
                <c:pt idx="6">
                  <c:v>11.016949152542372</c:v>
                </c:pt>
                <c:pt idx="7">
                  <c:v>12.711864406779661</c:v>
                </c:pt>
                <c:pt idx="8">
                  <c:v>14.406779661016948</c:v>
                </c:pt>
                <c:pt idx="9">
                  <c:v>16.101694915254235</c:v>
                </c:pt>
                <c:pt idx="10">
                  <c:v>17.796610169491522</c:v>
                </c:pt>
                <c:pt idx="11">
                  <c:v>19.491525423728813</c:v>
                </c:pt>
                <c:pt idx="12">
                  <c:v>21.1864406779661</c:v>
                </c:pt>
                <c:pt idx="13">
                  <c:v>22.881355932203387</c:v>
                </c:pt>
                <c:pt idx="14">
                  <c:v>24.576271186440678</c:v>
                </c:pt>
                <c:pt idx="15">
                  <c:v>26.271186440677965</c:v>
                </c:pt>
                <c:pt idx="16">
                  <c:v>27.966101694915253</c:v>
                </c:pt>
                <c:pt idx="17">
                  <c:v>29.66101694915254</c:v>
                </c:pt>
                <c:pt idx="18">
                  <c:v>31.355932203389827</c:v>
                </c:pt>
                <c:pt idx="19">
                  <c:v>33.050847457627114</c:v>
                </c:pt>
                <c:pt idx="20">
                  <c:v>34.745762711864401</c:v>
                </c:pt>
                <c:pt idx="21">
                  <c:v>36.440677966101696</c:v>
                </c:pt>
                <c:pt idx="22">
                  <c:v>38.135593220338983</c:v>
                </c:pt>
                <c:pt idx="23">
                  <c:v>39.83050847457627</c:v>
                </c:pt>
                <c:pt idx="24">
                  <c:v>41.525423728813557</c:v>
                </c:pt>
                <c:pt idx="25">
                  <c:v>43.220338983050844</c:v>
                </c:pt>
                <c:pt idx="26">
                  <c:v>44.915254237288131</c:v>
                </c:pt>
                <c:pt idx="27">
                  <c:v>46.610169491525419</c:v>
                </c:pt>
                <c:pt idx="28">
                  <c:v>48.305084745762713</c:v>
                </c:pt>
                <c:pt idx="29">
                  <c:v>50</c:v>
                </c:pt>
                <c:pt idx="30">
                  <c:v>51.694915254237287</c:v>
                </c:pt>
                <c:pt idx="31">
                  <c:v>53.389830508474574</c:v>
                </c:pt>
                <c:pt idx="32">
                  <c:v>55.084745762711862</c:v>
                </c:pt>
                <c:pt idx="33">
                  <c:v>56.779661016949149</c:v>
                </c:pt>
                <c:pt idx="34">
                  <c:v>58.474576271186436</c:v>
                </c:pt>
                <c:pt idx="35">
                  <c:v>60.169491525423723</c:v>
                </c:pt>
                <c:pt idx="36">
                  <c:v>61.86440677966101</c:v>
                </c:pt>
                <c:pt idx="37">
                  <c:v>63.559322033898304</c:v>
                </c:pt>
                <c:pt idx="38">
                  <c:v>65.254237288135585</c:v>
                </c:pt>
                <c:pt idx="39">
                  <c:v>66.949152542372872</c:v>
                </c:pt>
                <c:pt idx="40">
                  <c:v>68.644067796610159</c:v>
                </c:pt>
                <c:pt idx="41">
                  <c:v>70.33898305084746</c:v>
                </c:pt>
                <c:pt idx="42">
                  <c:v>72.033898305084747</c:v>
                </c:pt>
                <c:pt idx="43">
                  <c:v>73.728813559322035</c:v>
                </c:pt>
                <c:pt idx="44">
                  <c:v>75.423728813559322</c:v>
                </c:pt>
                <c:pt idx="45">
                  <c:v>77.118644067796609</c:v>
                </c:pt>
                <c:pt idx="46">
                  <c:v>78.813559322033896</c:v>
                </c:pt>
                <c:pt idx="47">
                  <c:v>80.508474576271183</c:v>
                </c:pt>
                <c:pt idx="48">
                  <c:v>82.20338983050847</c:v>
                </c:pt>
                <c:pt idx="49">
                  <c:v>83.898305084745758</c:v>
                </c:pt>
                <c:pt idx="50">
                  <c:v>85.593220338983045</c:v>
                </c:pt>
                <c:pt idx="51">
                  <c:v>87.288135593220332</c:v>
                </c:pt>
                <c:pt idx="52">
                  <c:v>88.983050847457619</c:v>
                </c:pt>
                <c:pt idx="53">
                  <c:v>90.677966101694906</c:v>
                </c:pt>
                <c:pt idx="54">
                  <c:v>92.372881355932194</c:v>
                </c:pt>
                <c:pt idx="55">
                  <c:v>94.067796610169481</c:v>
                </c:pt>
                <c:pt idx="56">
                  <c:v>95.762711864406782</c:v>
                </c:pt>
                <c:pt idx="57">
                  <c:v>97.457627118644069</c:v>
                </c:pt>
                <c:pt idx="58">
                  <c:v>99.152542372881356</c:v>
                </c:pt>
              </c:numCache>
            </c:numRef>
          </c:xVal>
          <c:yVal>
            <c:numRef>
              <c:f>regresion!$G$25:$G$83</c:f>
              <c:numCache>
                <c:formatCode>General</c:formatCode>
                <c:ptCount val="59"/>
                <c:pt idx="0">
                  <c:v>0.97772360528884772</c:v>
                </c:pt>
                <c:pt idx="1">
                  <c:v>1.0934216851622349</c:v>
                </c:pt>
                <c:pt idx="2">
                  <c:v>1.1643528557844371</c:v>
                </c:pt>
                <c:pt idx="3">
                  <c:v>1.1818435879447724</c:v>
                </c:pt>
                <c:pt idx="4">
                  <c:v>1.2304489213782739</c:v>
                </c:pt>
                <c:pt idx="5">
                  <c:v>1.2355284469075487</c:v>
                </c:pt>
                <c:pt idx="6">
                  <c:v>1.2787536009528289</c:v>
                </c:pt>
                <c:pt idx="7">
                  <c:v>1.2787536009528289</c:v>
                </c:pt>
                <c:pt idx="8">
                  <c:v>1.301029995663981</c:v>
                </c:pt>
                <c:pt idx="9">
                  <c:v>1.3263358609287514</c:v>
                </c:pt>
                <c:pt idx="10">
                  <c:v>1.3617278360175928</c:v>
                </c:pt>
                <c:pt idx="11">
                  <c:v>1.3617278360175928</c:v>
                </c:pt>
                <c:pt idx="12">
                  <c:v>1.3617278360175928</c:v>
                </c:pt>
                <c:pt idx="13">
                  <c:v>1.3617278360175928</c:v>
                </c:pt>
                <c:pt idx="14">
                  <c:v>1.3710678622717363</c:v>
                </c:pt>
                <c:pt idx="15">
                  <c:v>1.3729120029701065</c:v>
                </c:pt>
                <c:pt idx="16">
                  <c:v>1.447158031342219</c:v>
                </c:pt>
                <c:pt idx="17">
                  <c:v>1.4771212547196624</c:v>
                </c:pt>
                <c:pt idx="18">
                  <c:v>1.4771212547196624</c:v>
                </c:pt>
                <c:pt idx="19">
                  <c:v>1.4996870826184037</c:v>
                </c:pt>
                <c:pt idx="20">
                  <c:v>1.5314789170422551</c:v>
                </c:pt>
                <c:pt idx="21">
                  <c:v>1.5465426634781307</c:v>
                </c:pt>
                <c:pt idx="22">
                  <c:v>1.556302500767287</c:v>
                </c:pt>
                <c:pt idx="23">
                  <c:v>1.5587085705331656</c:v>
                </c:pt>
                <c:pt idx="24">
                  <c:v>1.5740312677277186</c:v>
                </c:pt>
                <c:pt idx="25">
                  <c:v>1.5797835966168099</c:v>
                </c:pt>
                <c:pt idx="26">
                  <c:v>1.5797835966168099</c:v>
                </c:pt>
                <c:pt idx="27">
                  <c:v>1.5843312243675305</c:v>
                </c:pt>
                <c:pt idx="28">
                  <c:v>1.6127838567197355</c:v>
                </c:pt>
                <c:pt idx="29">
                  <c:v>1.6127838567197355</c:v>
                </c:pt>
                <c:pt idx="30">
                  <c:v>1.6253124509616736</c:v>
                </c:pt>
                <c:pt idx="31">
                  <c:v>1.6334684555795864</c:v>
                </c:pt>
                <c:pt idx="32">
                  <c:v>1.6434526764861872</c:v>
                </c:pt>
                <c:pt idx="33">
                  <c:v>1.6434526764861872</c:v>
                </c:pt>
                <c:pt idx="34">
                  <c:v>1.6454222693490916</c:v>
                </c:pt>
                <c:pt idx="35">
                  <c:v>1.6532125137753435</c:v>
                </c:pt>
                <c:pt idx="36">
                  <c:v>1.6532125137753435</c:v>
                </c:pt>
                <c:pt idx="37">
                  <c:v>1.6627578316815739</c:v>
                </c:pt>
                <c:pt idx="38">
                  <c:v>1.6627578316815739</c:v>
                </c:pt>
                <c:pt idx="39">
                  <c:v>1.6720978579357173</c:v>
                </c:pt>
                <c:pt idx="40">
                  <c:v>1.6776069527204931</c:v>
                </c:pt>
                <c:pt idx="41">
                  <c:v>1.6830470382388494</c:v>
                </c:pt>
                <c:pt idx="42">
                  <c:v>1.6901960800285134</c:v>
                </c:pt>
                <c:pt idx="43">
                  <c:v>1.6901960800285134</c:v>
                </c:pt>
                <c:pt idx="44">
                  <c:v>1.6989700043360185</c:v>
                </c:pt>
                <c:pt idx="45">
                  <c:v>1.6989700043360185</c:v>
                </c:pt>
                <c:pt idx="46">
                  <c:v>1.7151673578484576</c:v>
                </c:pt>
                <c:pt idx="47">
                  <c:v>1.716003343634799</c:v>
                </c:pt>
                <c:pt idx="48">
                  <c:v>1.7242758696007889</c:v>
                </c:pt>
                <c:pt idx="49">
                  <c:v>1.7331972651065692</c:v>
                </c:pt>
                <c:pt idx="50">
                  <c:v>1.7403626894942439</c:v>
                </c:pt>
                <c:pt idx="51">
                  <c:v>1.7558748556724912</c:v>
                </c:pt>
                <c:pt idx="52">
                  <c:v>1.7839035792727347</c:v>
                </c:pt>
                <c:pt idx="53">
                  <c:v>1.7853298350107669</c:v>
                </c:pt>
                <c:pt idx="54">
                  <c:v>1.8129133566428552</c:v>
                </c:pt>
                <c:pt idx="55">
                  <c:v>1.8976270912904412</c:v>
                </c:pt>
                <c:pt idx="56">
                  <c:v>1.9294189257142926</c:v>
                </c:pt>
                <c:pt idx="57">
                  <c:v>1.9395192526186182</c:v>
                </c:pt>
                <c:pt idx="58">
                  <c:v>2.0334237554869494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423656"/>
        <c:axId val="499428360"/>
      </c:scatterChart>
      <c:valAx>
        <c:axId val="49942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9428360"/>
        <c:crosses val="autoZero"/>
        <c:crossBetween val="midCat"/>
      </c:valAx>
      <c:valAx>
        <c:axId val="499428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9423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'L-W relation'!$B$1</c:f>
              <c:strCache>
                <c:ptCount val="1"/>
                <c:pt idx="0">
                  <c:v>鱼  重(Fish weight)KG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4579702537182855"/>
                  <c:y val="-3.578375619714202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'L-W relation'!$A$2:$A$60</c:f>
              <c:numCache>
                <c:formatCode>General</c:formatCode>
                <c:ptCount val="59"/>
                <c:pt idx="0">
                  <c:v>81</c:v>
                </c:pt>
                <c:pt idx="1">
                  <c:v>76.5</c:v>
                </c:pt>
                <c:pt idx="2">
                  <c:v>87</c:v>
                </c:pt>
                <c:pt idx="3">
                  <c:v>93</c:v>
                </c:pt>
                <c:pt idx="4">
                  <c:v>98</c:v>
                </c:pt>
                <c:pt idx="5">
                  <c:v>95</c:v>
                </c:pt>
                <c:pt idx="6">
                  <c:v>112</c:v>
                </c:pt>
                <c:pt idx="7">
                  <c:v>110</c:v>
                </c:pt>
                <c:pt idx="8">
                  <c:v>105</c:v>
                </c:pt>
                <c:pt idx="9">
                  <c:v>111</c:v>
                </c:pt>
                <c:pt idx="10">
                  <c:v>106</c:v>
                </c:pt>
                <c:pt idx="11">
                  <c:v>113</c:v>
                </c:pt>
                <c:pt idx="12">
                  <c:v>127</c:v>
                </c:pt>
                <c:pt idx="13">
                  <c:v>112</c:v>
                </c:pt>
                <c:pt idx="14">
                  <c:v>106</c:v>
                </c:pt>
                <c:pt idx="15">
                  <c:v>87</c:v>
                </c:pt>
                <c:pt idx="16">
                  <c:v>115</c:v>
                </c:pt>
                <c:pt idx="17">
                  <c:v>142</c:v>
                </c:pt>
                <c:pt idx="18">
                  <c:v>138</c:v>
                </c:pt>
                <c:pt idx="19">
                  <c:v>112</c:v>
                </c:pt>
                <c:pt idx="20">
                  <c:v>140</c:v>
                </c:pt>
                <c:pt idx="21">
                  <c:v>123</c:v>
                </c:pt>
                <c:pt idx="22">
                  <c:v>138</c:v>
                </c:pt>
                <c:pt idx="23">
                  <c:v>128</c:v>
                </c:pt>
                <c:pt idx="24">
                  <c:v>124.5</c:v>
                </c:pt>
                <c:pt idx="25">
                  <c:v>121</c:v>
                </c:pt>
                <c:pt idx="26">
                  <c:v>140</c:v>
                </c:pt>
                <c:pt idx="27">
                  <c:v>126</c:v>
                </c:pt>
                <c:pt idx="28">
                  <c:v>146</c:v>
                </c:pt>
                <c:pt idx="29">
                  <c:v>142</c:v>
                </c:pt>
                <c:pt idx="30">
                  <c:v>135</c:v>
                </c:pt>
                <c:pt idx="31">
                  <c:v>133</c:v>
                </c:pt>
                <c:pt idx="32">
                  <c:v>142</c:v>
                </c:pt>
                <c:pt idx="33">
                  <c:v>148</c:v>
                </c:pt>
                <c:pt idx="34">
                  <c:v>121</c:v>
                </c:pt>
                <c:pt idx="35">
                  <c:v>140</c:v>
                </c:pt>
                <c:pt idx="36">
                  <c:v>145</c:v>
                </c:pt>
                <c:pt idx="37">
                  <c:v>140</c:v>
                </c:pt>
                <c:pt idx="38">
                  <c:v>140</c:v>
                </c:pt>
                <c:pt idx="39">
                  <c:v>135</c:v>
                </c:pt>
                <c:pt idx="40">
                  <c:v>128</c:v>
                </c:pt>
                <c:pt idx="41">
                  <c:v>126</c:v>
                </c:pt>
                <c:pt idx="42">
                  <c:v>148</c:v>
                </c:pt>
                <c:pt idx="43">
                  <c:v>163</c:v>
                </c:pt>
                <c:pt idx="44">
                  <c:v>164</c:v>
                </c:pt>
                <c:pt idx="45">
                  <c:v>150</c:v>
                </c:pt>
                <c:pt idx="46">
                  <c:v>144</c:v>
                </c:pt>
                <c:pt idx="47">
                  <c:v>145</c:v>
                </c:pt>
                <c:pt idx="48">
                  <c:v>142</c:v>
                </c:pt>
                <c:pt idx="49">
                  <c:v>151</c:v>
                </c:pt>
                <c:pt idx="50">
                  <c:v>145</c:v>
                </c:pt>
                <c:pt idx="51">
                  <c:v>146</c:v>
                </c:pt>
                <c:pt idx="52">
                  <c:v>159</c:v>
                </c:pt>
                <c:pt idx="53">
                  <c:v>155</c:v>
                </c:pt>
                <c:pt idx="54">
                  <c:v>157</c:v>
                </c:pt>
                <c:pt idx="55">
                  <c:v>163</c:v>
                </c:pt>
                <c:pt idx="56">
                  <c:v>164</c:v>
                </c:pt>
                <c:pt idx="57">
                  <c:v>176</c:v>
                </c:pt>
                <c:pt idx="58">
                  <c:v>180</c:v>
                </c:pt>
              </c:numCache>
            </c:numRef>
          </c:xVal>
          <c:yVal>
            <c:numRef>
              <c:f>'L-W relation'!$B$2:$B$60</c:f>
              <c:numCache>
                <c:formatCode>General</c:formatCode>
                <c:ptCount val="59"/>
                <c:pt idx="0">
                  <c:v>9.5</c:v>
                </c:pt>
                <c:pt idx="1">
                  <c:v>12.4</c:v>
                </c:pt>
                <c:pt idx="2">
                  <c:v>14.6</c:v>
                </c:pt>
                <c:pt idx="3">
                  <c:v>15.2</c:v>
                </c:pt>
                <c:pt idx="4">
                  <c:v>17</c:v>
                </c:pt>
                <c:pt idx="5">
                  <c:v>17.2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21.2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23.5</c:v>
                </c:pt>
                <c:pt idx="15">
                  <c:v>23.6</c:v>
                </c:pt>
                <c:pt idx="16">
                  <c:v>28</c:v>
                </c:pt>
                <c:pt idx="17">
                  <c:v>30</c:v>
                </c:pt>
                <c:pt idx="18">
                  <c:v>30</c:v>
                </c:pt>
                <c:pt idx="19">
                  <c:v>31.6</c:v>
                </c:pt>
                <c:pt idx="20">
                  <c:v>34</c:v>
                </c:pt>
                <c:pt idx="21">
                  <c:v>35.200000000000003</c:v>
                </c:pt>
                <c:pt idx="22">
                  <c:v>36</c:v>
                </c:pt>
                <c:pt idx="23">
                  <c:v>36.200000000000003</c:v>
                </c:pt>
                <c:pt idx="24">
                  <c:v>37.5</c:v>
                </c:pt>
                <c:pt idx="25">
                  <c:v>38</c:v>
                </c:pt>
                <c:pt idx="26">
                  <c:v>38</c:v>
                </c:pt>
                <c:pt idx="27">
                  <c:v>38.4</c:v>
                </c:pt>
                <c:pt idx="28">
                  <c:v>41</c:v>
                </c:pt>
                <c:pt idx="29">
                  <c:v>41</c:v>
                </c:pt>
                <c:pt idx="30">
                  <c:v>42.2</c:v>
                </c:pt>
                <c:pt idx="31">
                  <c:v>43</c:v>
                </c:pt>
                <c:pt idx="32">
                  <c:v>44</c:v>
                </c:pt>
                <c:pt idx="33">
                  <c:v>44</c:v>
                </c:pt>
                <c:pt idx="34">
                  <c:v>44.2</c:v>
                </c:pt>
                <c:pt idx="35">
                  <c:v>45</c:v>
                </c:pt>
                <c:pt idx="36">
                  <c:v>45</c:v>
                </c:pt>
                <c:pt idx="37">
                  <c:v>46</c:v>
                </c:pt>
                <c:pt idx="38">
                  <c:v>46</c:v>
                </c:pt>
                <c:pt idx="39">
                  <c:v>47</c:v>
                </c:pt>
                <c:pt idx="40">
                  <c:v>47.6</c:v>
                </c:pt>
                <c:pt idx="41">
                  <c:v>48.2</c:v>
                </c:pt>
                <c:pt idx="42">
                  <c:v>49</c:v>
                </c:pt>
                <c:pt idx="43">
                  <c:v>49</c:v>
                </c:pt>
                <c:pt idx="44">
                  <c:v>50</c:v>
                </c:pt>
                <c:pt idx="45">
                  <c:v>50</c:v>
                </c:pt>
                <c:pt idx="46">
                  <c:v>51.9</c:v>
                </c:pt>
                <c:pt idx="47">
                  <c:v>52</c:v>
                </c:pt>
                <c:pt idx="48">
                  <c:v>53</c:v>
                </c:pt>
                <c:pt idx="49">
                  <c:v>54.1</c:v>
                </c:pt>
                <c:pt idx="50">
                  <c:v>55</c:v>
                </c:pt>
                <c:pt idx="51">
                  <c:v>57</c:v>
                </c:pt>
                <c:pt idx="52">
                  <c:v>60.8</c:v>
                </c:pt>
                <c:pt idx="53">
                  <c:v>61</c:v>
                </c:pt>
                <c:pt idx="54">
                  <c:v>65</c:v>
                </c:pt>
                <c:pt idx="55">
                  <c:v>79</c:v>
                </c:pt>
                <c:pt idx="56">
                  <c:v>85</c:v>
                </c:pt>
                <c:pt idx="57">
                  <c:v>87</c:v>
                </c:pt>
                <c:pt idx="58">
                  <c:v>108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366376"/>
        <c:axId val="504373040"/>
      </c:scatterChart>
      <c:valAx>
        <c:axId val="504366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Length(cm)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373040"/>
        <c:crosses val="autoZero"/>
        <c:crossBetween val="midCat"/>
      </c:valAx>
      <c:valAx>
        <c:axId val="5043730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Weight(Kg)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366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972353455818025"/>
                  <c:y val="3.061351706036745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'L-W relation'!$H$2:$H$60</c:f>
              <c:numCache>
                <c:formatCode>General</c:formatCode>
                <c:ptCount val="59"/>
                <c:pt idx="0">
                  <c:v>1.9084850188786497</c:v>
                </c:pt>
                <c:pt idx="1">
                  <c:v>1.8836614351536174</c:v>
                </c:pt>
                <c:pt idx="2">
                  <c:v>1.9395192526186182</c:v>
                </c:pt>
                <c:pt idx="3">
                  <c:v>1.968482948553935</c:v>
                </c:pt>
                <c:pt idx="4">
                  <c:v>1.9912260756924949</c:v>
                </c:pt>
                <c:pt idx="5">
                  <c:v>1.9777236052888476</c:v>
                </c:pt>
                <c:pt idx="6">
                  <c:v>2.049218022670181</c:v>
                </c:pt>
                <c:pt idx="7">
                  <c:v>2.0413926851582249</c:v>
                </c:pt>
                <c:pt idx="8">
                  <c:v>2.0211892990699378</c:v>
                </c:pt>
                <c:pt idx="9">
                  <c:v>2.0453229787866571</c:v>
                </c:pt>
                <c:pt idx="10">
                  <c:v>2.02530586526477</c:v>
                </c:pt>
                <c:pt idx="11">
                  <c:v>2.0530784434834195</c:v>
                </c:pt>
                <c:pt idx="12">
                  <c:v>2.1038037209559568</c:v>
                </c:pt>
                <c:pt idx="13">
                  <c:v>2.049218022670181</c:v>
                </c:pt>
                <c:pt idx="14">
                  <c:v>2.02530586526477</c:v>
                </c:pt>
                <c:pt idx="15">
                  <c:v>1.9395192526186182</c:v>
                </c:pt>
                <c:pt idx="16">
                  <c:v>2.0606978403536114</c:v>
                </c:pt>
                <c:pt idx="17">
                  <c:v>2.1522883443830563</c:v>
                </c:pt>
                <c:pt idx="18">
                  <c:v>2.1398790864012365</c:v>
                </c:pt>
                <c:pt idx="19">
                  <c:v>2.049218022670181</c:v>
                </c:pt>
                <c:pt idx="20">
                  <c:v>2.1461280356782377</c:v>
                </c:pt>
                <c:pt idx="21">
                  <c:v>2.0899051114393976</c:v>
                </c:pt>
                <c:pt idx="22">
                  <c:v>2.1398790864012365</c:v>
                </c:pt>
                <c:pt idx="23">
                  <c:v>2.1072099696478679</c:v>
                </c:pt>
                <c:pt idx="24">
                  <c:v>2.0951693514317546</c:v>
                </c:pt>
                <c:pt idx="25">
                  <c:v>2.0827853703164498</c:v>
                </c:pt>
                <c:pt idx="26">
                  <c:v>2.1461280356782377</c:v>
                </c:pt>
                <c:pt idx="27">
                  <c:v>2.1003705451175625</c:v>
                </c:pt>
                <c:pt idx="28">
                  <c:v>2.1643528557844367</c:v>
                </c:pt>
                <c:pt idx="29">
                  <c:v>2.1522883443830563</c:v>
                </c:pt>
                <c:pt idx="30">
                  <c:v>2.1303337684950061</c:v>
                </c:pt>
                <c:pt idx="31">
                  <c:v>2.1238516409670858</c:v>
                </c:pt>
                <c:pt idx="32">
                  <c:v>2.1522883443830563</c:v>
                </c:pt>
                <c:pt idx="33">
                  <c:v>2.170261715394957</c:v>
                </c:pt>
                <c:pt idx="34">
                  <c:v>2.0827853703164498</c:v>
                </c:pt>
                <c:pt idx="35">
                  <c:v>2.1461280356782377</c:v>
                </c:pt>
                <c:pt idx="36">
                  <c:v>2.1613680022349744</c:v>
                </c:pt>
                <c:pt idx="37">
                  <c:v>2.1461280356782377</c:v>
                </c:pt>
                <c:pt idx="38">
                  <c:v>2.1461280356782377</c:v>
                </c:pt>
                <c:pt idx="39">
                  <c:v>2.1303337684950061</c:v>
                </c:pt>
                <c:pt idx="40">
                  <c:v>2.1072099696478679</c:v>
                </c:pt>
                <c:pt idx="41">
                  <c:v>2.1003705451175625</c:v>
                </c:pt>
                <c:pt idx="42">
                  <c:v>2.170261715394957</c:v>
                </c:pt>
                <c:pt idx="43">
                  <c:v>2.2121876044039577</c:v>
                </c:pt>
                <c:pt idx="44">
                  <c:v>2.214843848047698</c:v>
                </c:pt>
                <c:pt idx="45">
                  <c:v>2.1760912590556809</c:v>
                </c:pt>
                <c:pt idx="46">
                  <c:v>2.1583624920952493</c:v>
                </c:pt>
                <c:pt idx="47">
                  <c:v>2.1613680022349744</c:v>
                </c:pt>
                <c:pt idx="48">
                  <c:v>2.1522883443830563</c:v>
                </c:pt>
                <c:pt idx="49">
                  <c:v>2.1789769472931693</c:v>
                </c:pt>
                <c:pt idx="50">
                  <c:v>2.1613680022349744</c:v>
                </c:pt>
                <c:pt idx="51">
                  <c:v>2.1643528557844367</c:v>
                </c:pt>
                <c:pt idx="52">
                  <c:v>2.2013971243204513</c:v>
                </c:pt>
                <c:pt idx="53">
                  <c:v>2.1903316981702914</c:v>
                </c:pt>
                <c:pt idx="54">
                  <c:v>2.1958996524092336</c:v>
                </c:pt>
                <c:pt idx="55">
                  <c:v>2.2121876044039577</c:v>
                </c:pt>
                <c:pt idx="56">
                  <c:v>2.214843848047698</c:v>
                </c:pt>
                <c:pt idx="57">
                  <c:v>2.2455126678141495</c:v>
                </c:pt>
                <c:pt idx="58">
                  <c:v>2.255272505103306</c:v>
                </c:pt>
              </c:numCache>
            </c:numRef>
          </c:xVal>
          <c:yVal>
            <c:numRef>
              <c:f>'L-W relation'!$I$2:$I$60</c:f>
              <c:numCache>
                <c:formatCode>General</c:formatCode>
                <c:ptCount val="59"/>
                <c:pt idx="0">
                  <c:v>0.97772360528884772</c:v>
                </c:pt>
                <c:pt idx="1">
                  <c:v>1.0934216851622349</c:v>
                </c:pt>
                <c:pt idx="2">
                  <c:v>1.1643528557844371</c:v>
                </c:pt>
                <c:pt idx="3">
                  <c:v>1.1818435879447724</c:v>
                </c:pt>
                <c:pt idx="4">
                  <c:v>1.2304489213782739</c:v>
                </c:pt>
                <c:pt idx="5">
                  <c:v>1.2355284469075487</c:v>
                </c:pt>
                <c:pt idx="6">
                  <c:v>1.2787536009528289</c:v>
                </c:pt>
                <c:pt idx="7">
                  <c:v>1.2787536009528289</c:v>
                </c:pt>
                <c:pt idx="8">
                  <c:v>1.301029995663981</c:v>
                </c:pt>
                <c:pt idx="9">
                  <c:v>1.3263358609287514</c:v>
                </c:pt>
                <c:pt idx="10">
                  <c:v>1.3617278360175928</c:v>
                </c:pt>
                <c:pt idx="11">
                  <c:v>1.3617278360175928</c:v>
                </c:pt>
                <c:pt idx="12">
                  <c:v>1.3617278360175928</c:v>
                </c:pt>
                <c:pt idx="13">
                  <c:v>1.3617278360175928</c:v>
                </c:pt>
                <c:pt idx="14">
                  <c:v>1.3710678622717363</c:v>
                </c:pt>
                <c:pt idx="15">
                  <c:v>1.3729120029701065</c:v>
                </c:pt>
                <c:pt idx="16">
                  <c:v>1.447158031342219</c:v>
                </c:pt>
                <c:pt idx="17">
                  <c:v>1.4771212547196624</c:v>
                </c:pt>
                <c:pt idx="18">
                  <c:v>1.4771212547196624</c:v>
                </c:pt>
                <c:pt idx="19">
                  <c:v>1.4996870826184037</c:v>
                </c:pt>
                <c:pt idx="20">
                  <c:v>1.5314789170422551</c:v>
                </c:pt>
                <c:pt idx="21">
                  <c:v>1.5465426634781307</c:v>
                </c:pt>
                <c:pt idx="22">
                  <c:v>1.556302500767287</c:v>
                </c:pt>
                <c:pt idx="23">
                  <c:v>1.5587085705331656</c:v>
                </c:pt>
                <c:pt idx="24">
                  <c:v>1.5740312677277186</c:v>
                </c:pt>
                <c:pt idx="25">
                  <c:v>1.5797835966168099</c:v>
                </c:pt>
                <c:pt idx="26">
                  <c:v>1.5797835966168099</c:v>
                </c:pt>
                <c:pt idx="27">
                  <c:v>1.5843312243675305</c:v>
                </c:pt>
                <c:pt idx="28">
                  <c:v>1.6127838567197355</c:v>
                </c:pt>
                <c:pt idx="29">
                  <c:v>1.6127838567197355</c:v>
                </c:pt>
                <c:pt idx="30">
                  <c:v>1.6253124509616736</c:v>
                </c:pt>
                <c:pt idx="31">
                  <c:v>1.6334684555795864</c:v>
                </c:pt>
                <c:pt idx="32">
                  <c:v>1.6434526764861872</c:v>
                </c:pt>
                <c:pt idx="33">
                  <c:v>1.6434526764861872</c:v>
                </c:pt>
                <c:pt idx="34">
                  <c:v>1.6454222693490916</c:v>
                </c:pt>
                <c:pt idx="35">
                  <c:v>1.6532125137753435</c:v>
                </c:pt>
                <c:pt idx="36">
                  <c:v>1.6532125137753435</c:v>
                </c:pt>
                <c:pt idx="37">
                  <c:v>1.6627578316815739</c:v>
                </c:pt>
                <c:pt idx="38">
                  <c:v>1.6627578316815739</c:v>
                </c:pt>
                <c:pt idx="39">
                  <c:v>1.6720978579357173</c:v>
                </c:pt>
                <c:pt idx="40">
                  <c:v>1.6776069527204931</c:v>
                </c:pt>
                <c:pt idx="41">
                  <c:v>1.6830470382388494</c:v>
                </c:pt>
                <c:pt idx="42">
                  <c:v>1.6901960800285134</c:v>
                </c:pt>
                <c:pt idx="43">
                  <c:v>1.6901960800285134</c:v>
                </c:pt>
                <c:pt idx="44">
                  <c:v>1.6989700043360185</c:v>
                </c:pt>
                <c:pt idx="45">
                  <c:v>1.6989700043360185</c:v>
                </c:pt>
                <c:pt idx="46">
                  <c:v>1.7151673578484576</c:v>
                </c:pt>
                <c:pt idx="47">
                  <c:v>1.716003343634799</c:v>
                </c:pt>
                <c:pt idx="48">
                  <c:v>1.7242758696007889</c:v>
                </c:pt>
                <c:pt idx="49">
                  <c:v>1.7331972651065692</c:v>
                </c:pt>
                <c:pt idx="50">
                  <c:v>1.7403626894942439</c:v>
                </c:pt>
                <c:pt idx="51">
                  <c:v>1.7558748556724912</c:v>
                </c:pt>
                <c:pt idx="52">
                  <c:v>1.7839035792727347</c:v>
                </c:pt>
                <c:pt idx="53">
                  <c:v>1.7853298350107669</c:v>
                </c:pt>
                <c:pt idx="54">
                  <c:v>1.8129133566428552</c:v>
                </c:pt>
                <c:pt idx="55">
                  <c:v>1.8976270912904412</c:v>
                </c:pt>
                <c:pt idx="56">
                  <c:v>1.9294189257142926</c:v>
                </c:pt>
                <c:pt idx="57">
                  <c:v>1.9395192526186182</c:v>
                </c:pt>
                <c:pt idx="58">
                  <c:v>2.0334237554869494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368096"/>
        <c:axId val="506363392"/>
      </c:scatterChart>
      <c:valAx>
        <c:axId val="506368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 L(cm)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363392"/>
        <c:crosses val="autoZero"/>
        <c:crossBetween val="midCat"/>
      </c:valAx>
      <c:valAx>
        <c:axId val="50636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Log W(kg)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36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166097987751531"/>
                  <c:y val="-0.321764727325750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'L-W relation'!$B$2:$B$60</c:f>
              <c:numCache>
                <c:formatCode>General</c:formatCode>
                <c:ptCount val="59"/>
                <c:pt idx="0">
                  <c:v>9.5</c:v>
                </c:pt>
                <c:pt idx="1">
                  <c:v>12.4</c:v>
                </c:pt>
                <c:pt idx="2">
                  <c:v>14.6</c:v>
                </c:pt>
                <c:pt idx="3">
                  <c:v>15.2</c:v>
                </c:pt>
                <c:pt idx="4">
                  <c:v>17</c:v>
                </c:pt>
                <c:pt idx="5">
                  <c:v>17.2</c:v>
                </c:pt>
                <c:pt idx="6">
                  <c:v>19</c:v>
                </c:pt>
                <c:pt idx="7">
                  <c:v>19</c:v>
                </c:pt>
                <c:pt idx="8">
                  <c:v>20</c:v>
                </c:pt>
                <c:pt idx="9">
                  <c:v>21.2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23.5</c:v>
                </c:pt>
                <c:pt idx="15">
                  <c:v>23.6</c:v>
                </c:pt>
                <c:pt idx="16">
                  <c:v>28</c:v>
                </c:pt>
                <c:pt idx="17">
                  <c:v>30</c:v>
                </c:pt>
                <c:pt idx="18">
                  <c:v>30</c:v>
                </c:pt>
                <c:pt idx="19">
                  <c:v>31.6</c:v>
                </c:pt>
                <c:pt idx="20">
                  <c:v>34</c:v>
                </c:pt>
                <c:pt idx="21">
                  <c:v>35.200000000000003</c:v>
                </c:pt>
                <c:pt idx="22">
                  <c:v>36</c:v>
                </c:pt>
                <c:pt idx="23">
                  <c:v>36.200000000000003</c:v>
                </c:pt>
                <c:pt idx="24">
                  <c:v>37.5</c:v>
                </c:pt>
                <c:pt idx="25">
                  <c:v>38</c:v>
                </c:pt>
                <c:pt idx="26">
                  <c:v>38</c:v>
                </c:pt>
                <c:pt idx="27">
                  <c:v>38.4</c:v>
                </c:pt>
                <c:pt idx="28">
                  <c:v>41</c:v>
                </c:pt>
                <c:pt idx="29">
                  <c:v>41</c:v>
                </c:pt>
                <c:pt idx="30">
                  <c:v>42.2</c:v>
                </c:pt>
                <c:pt idx="31">
                  <c:v>43</c:v>
                </c:pt>
                <c:pt idx="32">
                  <c:v>44</c:v>
                </c:pt>
                <c:pt idx="33">
                  <c:v>44</c:v>
                </c:pt>
                <c:pt idx="34">
                  <c:v>44.2</c:v>
                </c:pt>
                <c:pt idx="35">
                  <c:v>45</c:v>
                </c:pt>
                <c:pt idx="36">
                  <c:v>45</c:v>
                </c:pt>
                <c:pt idx="37">
                  <c:v>46</c:v>
                </c:pt>
                <c:pt idx="38">
                  <c:v>46</c:v>
                </c:pt>
                <c:pt idx="39">
                  <c:v>47</c:v>
                </c:pt>
                <c:pt idx="40">
                  <c:v>47.6</c:v>
                </c:pt>
                <c:pt idx="41">
                  <c:v>48.2</c:v>
                </c:pt>
                <c:pt idx="42">
                  <c:v>49</c:v>
                </c:pt>
                <c:pt idx="43">
                  <c:v>49</c:v>
                </c:pt>
                <c:pt idx="44">
                  <c:v>50</c:v>
                </c:pt>
                <c:pt idx="45">
                  <c:v>50</c:v>
                </c:pt>
                <c:pt idx="46">
                  <c:v>51.9</c:v>
                </c:pt>
                <c:pt idx="47">
                  <c:v>52</c:v>
                </c:pt>
                <c:pt idx="48">
                  <c:v>53</c:v>
                </c:pt>
                <c:pt idx="49">
                  <c:v>54.1</c:v>
                </c:pt>
                <c:pt idx="50">
                  <c:v>55</c:v>
                </c:pt>
                <c:pt idx="51">
                  <c:v>57</c:v>
                </c:pt>
                <c:pt idx="52">
                  <c:v>60.8</c:v>
                </c:pt>
                <c:pt idx="53">
                  <c:v>61</c:v>
                </c:pt>
                <c:pt idx="54">
                  <c:v>65</c:v>
                </c:pt>
                <c:pt idx="55">
                  <c:v>79</c:v>
                </c:pt>
                <c:pt idx="56">
                  <c:v>85</c:v>
                </c:pt>
                <c:pt idx="57">
                  <c:v>87</c:v>
                </c:pt>
                <c:pt idx="58">
                  <c:v>108</c:v>
                </c:pt>
              </c:numCache>
            </c:numRef>
          </c:xVal>
          <c:yVal>
            <c:numRef>
              <c:f>'L-W relation'!$K$2:$K$60</c:f>
              <c:numCache>
                <c:formatCode>General</c:formatCode>
                <c:ptCount val="59"/>
                <c:pt idx="0">
                  <c:v>1.7875926020009747</c:v>
                </c:pt>
                <c:pt idx="1">
                  <c:v>2.7697296470242021</c:v>
                </c:pt>
                <c:pt idx="2">
                  <c:v>2.2171501116927335</c:v>
                </c:pt>
                <c:pt idx="3">
                  <c:v>1.8897081768418749</c:v>
                </c:pt>
                <c:pt idx="4">
                  <c:v>1.8062201973667436</c:v>
                </c:pt>
                <c:pt idx="5">
                  <c:v>2.0061233415949848</c:v>
                </c:pt>
                <c:pt idx="6">
                  <c:v>1.352382470845481</c:v>
                </c:pt>
                <c:pt idx="7">
                  <c:v>1.4274981217129978</c:v>
                </c:pt>
                <c:pt idx="8">
                  <c:v>1.7276751970629523</c:v>
                </c:pt>
                <c:pt idx="9">
                  <c:v>1.5501257283580148</c:v>
                </c:pt>
                <c:pt idx="10">
                  <c:v>1.9311243509742941</c:v>
                </c:pt>
                <c:pt idx="11">
                  <c:v>1.5940153732386997</c:v>
                </c:pt>
                <c:pt idx="12">
                  <c:v>1.122836891343074</c:v>
                </c:pt>
                <c:pt idx="13">
                  <c:v>1.6370945699708455</c:v>
                </c:pt>
                <c:pt idx="14">
                  <c:v>1.9731053151259093</c:v>
                </c:pt>
                <c:pt idx="15">
                  <c:v>3.5838864819142815</c:v>
                </c:pt>
                <c:pt idx="16">
                  <c:v>1.8410454508095668</c:v>
                </c:pt>
                <c:pt idx="17">
                  <c:v>1.0477465068131462</c:v>
                </c:pt>
                <c:pt idx="18">
                  <c:v>1.1415212368610905</c:v>
                </c:pt>
                <c:pt idx="19">
                  <c:v>2.2492255830903791</c:v>
                </c:pt>
                <c:pt idx="20">
                  <c:v>1.2390670553935861</c:v>
                </c:pt>
                <c:pt idx="21">
                  <c:v>1.8915913926143031</c:v>
                </c:pt>
                <c:pt idx="22">
                  <c:v>1.3698254842333086</c:v>
                </c:pt>
                <c:pt idx="23">
                  <c:v>1.7261505126953127</c:v>
                </c:pt>
                <c:pt idx="24">
                  <c:v>1.943225556214309</c:v>
                </c:pt>
                <c:pt idx="25">
                  <c:v>2.1450009342043543</c:v>
                </c:pt>
                <c:pt idx="26">
                  <c:v>1.3848396501457727</c:v>
                </c:pt>
                <c:pt idx="27">
                  <c:v>1.9196391078477246</c:v>
                </c:pt>
                <c:pt idx="28">
                  <c:v>1.3174231460321786</c:v>
                </c:pt>
                <c:pt idx="29">
                  <c:v>1.4319202259779666</c:v>
                </c:pt>
                <c:pt idx="30">
                  <c:v>1.7151856932378193</c:v>
                </c:pt>
                <c:pt idx="31">
                  <c:v>1.8277362806076756</c:v>
                </c:pt>
                <c:pt idx="32">
                  <c:v>1.5366948766592812</c:v>
                </c:pt>
                <c:pt idx="33">
                  <c:v>1.357274001539889</c:v>
                </c:pt>
                <c:pt idx="34">
                  <c:v>2.4949747708376964</c:v>
                </c:pt>
                <c:pt idx="35">
                  <c:v>1.6399416909620992</c:v>
                </c:pt>
                <c:pt idx="36">
                  <c:v>1.4760752798392718</c:v>
                </c:pt>
                <c:pt idx="37">
                  <c:v>1.6763848396501457</c:v>
                </c:pt>
                <c:pt idx="38">
                  <c:v>1.6763848396501457</c:v>
                </c:pt>
                <c:pt idx="39">
                  <c:v>1.9102779047909364</c:v>
                </c:pt>
                <c:pt idx="40">
                  <c:v>2.269744873046875</c:v>
                </c:pt>
                <c:pt idx="41">
                  <c:v>2.4095470051630294</c:v>
                </c:pt>
                <c:pt idx="42">
                  <c:v>1.5115096835330584</c:v>
                </c:pt>
                <c:pt idx="43">
                  <c:v>1.1314445290847053</c:v>
                </c:pt>
                <c:pt idx="44">
                  <c:v>1.1335442027828964</c:v>
                </c:pt>
                <c:pt idx="45">
                  <c:v>1.4814814814814814</c:v>
                </c:pt>
                <c:pt idx="46">
                  <c:v>1.7381204989711934</c:v>
                </c:pt>
                <c:pt idx="47">
                  <c:v>1.7056869900364919</c:v>
                </c:pt>
                <c:pt idx="48">
                  <c:v>1.8510188287032252</c:v>
                </c:pt>
                <c:pt idx="49">
                  <c:v>1.5713264580297541</c:v>
                </c:pt>
                <c:pt idx="50">
                  <c:v>1.8040920086924432</c:v>
                </c:pt>
                <c:pt idx="51">
                  <c:v>1.8315394957032727</c:v>
                </c:pt>
                <c:pt idx="52">
                  <c:v>1.5125585898774505</c:v>
                </c:pt>
                <c:pt idx="53">
                  <c:v>1.6380786143466148</c:v>
                </c:pt>
                <c:pt idx="54">
                  <c:v>1.6796330027729449</c:v>
                </c:pt>
                <c:pt idx="55">
                  <c:v>1.8241656693406472</c:v>
                </c:pt>
                <c:pt idx="56">
                  <c:v>1.9270251447309239</c:v>
                </c:pt>
                <c:pt idx="57">
                  <c:v>1.5958102460555974</c:v>
                </c:pt>
                <c:pt idx="58">
                  <c:v>1.8518518518518519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358536"/>
        <c:axId val="504351872"/>
      </c:scatterChart>
      <c:valAx>
        <c:axId val="50435853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351872"/>
        <c:crosses val="autoZero"/>
        <c:crossBetween val="midCat"/>
      </c:valAx>
      <c:valAx>
        <c:axId val="504351872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358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77981397669874"/>
          <c:y val="9.1026688582531282E-2"/>
          <c:w val="0.73115635749890939"/>
          <c:h val="0.74429457016145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'Big eye tuna length frequency'!$A$2:$A$11</c:f>
              <c:strCache>
                <c:ptCount val="10"/>
                <c:pt idx="0">
                  <c:v>]75,85]</c:v>
                </c:pt>
                <c:pt idx="1">
                  <c:v>]85,95]</c:v>
                </c:pt>
                <c:pt idx="2">
                  <c:v>]95,105]</c:v>
                </c:pt>
                <c:pt idx="3">
                  <c:v>]105,115]</c:v>
                </c:pt>
                <c:pt idx="4">
                  <c:v>]115,125]</c:v>
                </c:pt>
                <c:pt idx="5">
                  <c:v>]125,135]</c:v>
                </c:pt>
                <c:pt idx="6">
                  <c:v>]135,145]</c:v>
                </c:pt>
                <c:pt idx="7">
                  <c:v>]145,155]</c:v>
                </c:pt>
                <c:pt idx="8">
                  <c:v>]155,165]</c:v>
                </c:pt>
                <c:pt idx="9">
                  <c:v>]165,180]</c:v>
                </c:pt>
              </c:strCache>
            </c:strRef>
          </c:cat>
          <c:val>
            <c:numRef>
              <c:f>'Big eye tuna length frequency'!$C$2:$C$11</c:f>
              <c:numCache>
                <c:formatCode>0.00%</c:formatCode>
                <c:ptCount val="10"/>
                <c:pt idx="0">
                  <c:v>3.3333333333333333E-2</c:v>
                </c:pt>
                <c:pt idx="1">
                  <c:v>6.6666666666666666E-2</c:v>
                </c:pt>
                <c:pt idx="2">
                  <c:v>0.05</c:v>
                </c:pt>
                <c:pt idx="3">
                  <c:v>0.15</c:v>
                </c:pt>
                <c:pt idx="4">
                  <c:v>6.6666666666666666E-2</c:v>
                </c:pt>
                <c:pt idx="5">
                  <c:v>0.13333333333333333</c:v>
                </c:pt>
                <c:pt idx="6">
                  <c:v>0.25</c:v>
                </c:pt>
                <c:pt idx="7">
                  <c:v>0.11666666666666667</c:v>
                </c:pt>
                <c:pt idx="8">
                  <c:v>0.1</c:v>
                </c:pt>
                <c:pt idx="9">
                  <c:v>3.3333333333333333E-2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534523176"/>
        <c:axId val="534525136"/>
      </c:barChart>
      <c:catAx>
        <c:axId val="53452317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Length(cm)</a:t>
                </a:r>
              </a:p>
            </c:rich>
          </c:tx>
          <c:layout>
            <c:manualLayout>
              <c:xMode val="edge"/>
              <c:yMode val="edge"/>
              <c:x val="0.47454746281714788"/>
              <c:y val="0.9533069810892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crossAx val="534525136"/>
        <c:crosses val="autoZero"/>
        <c:auto val="1"/>
        <c:lblAlgn val="ctr"/>
        <c:lblOffset val="100"/>
        <c:noMultiLvlLbl val="0"/>
      </c:catAx>
      <c:valAx>
        <c:axId val="534525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523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'Big eye tuna length frequency'!$A$2:$A$11</c:f>
              <c:strCache>
                <c:ptCount val="10"/>
                <c:pt idx="0">
                  <c:v>]75,85]</c:v>
                </c:pt>
                <c:pt idx="1">
                  <c:v>]85,95]</c:v>
                </c:pt>
                <c:pt idx="2">
                  <c:v>]95,105]</c:v>
                </c:pt>
                <c:pt idx="3">
                  <c:v>]105,115]</c:v>
                </c:pt>
                <c:pt idx="4">
                  <c:v>]115,125]</c:v>
                </c:pt>
                <c:pt idx="5">
                  <c:v>]125,135]</c:v>
                </c:pt>
                <c:pt idx="6">
                  <c:v>]135,145]</c:v>
                </c:pt>
                <c:pt idx="7">
                  <c:v>]145,155]</c:v>
                </c:pt>
                <c:pt idx="8">
                  <c:v>]155,165]</c:v>
                </c:pt>
                <c:pt idx="9">
                  <c:v>]165,180]</c:v>
                </c:pt>
              </c:strCache>
            </c:strRef>
          </c:cat>
          <c:val>
            <c:numRef>
              <c:f>'Big eye tuna length frequency'!$D$2:$D$11</c:f>
              <c:numCache>
                <c:formatCode>General</c:formatCode>
                <c:ptCount val="10"/>
                <c:pt idx="0">
                  <c:v>2.2786611245125883</c:v>
                </c:pt>
                <c:pt idx="1">
                  <c:v>2.4242170280109687</c:v>
                </c:pt>
                <c:pt idx="2">
                  <c:v>1.7669476972148479</c:v>
                </c:pt>
                <c:pt idx="3">
                  <c:v>1.7406120626616157</c:v>
                </c:pt>
                <c:pt idx="4">
                  <c:v>2.1186981634676658</c:v>
                </c:pt>
                <c:pt idx="5">
                  <c:v>1.8536584854490066</c:v>
                </c:pt>
                <c:pt idx="6">
                  <c:v>1.5103857579019673</c:v>
                </c:pt>
                <c:pt idx="7">
                  <c:v>1.5522740489230802</c:v>
                </c:pt>
                <c:pt idx="8">
                  <c:v>1.5500703414049957</c:v>
                </c:pt>
                <c:pt idx="9">
                  <c:v>1.5960957963251978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486864"/>
        <c:axId val="507487648"/>
      </c:lineChart>
      <c:catAx>
        <c:axId val="507486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Length(cm)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487648"/>
        <c:crosses val="autoZero"/>
        <c:auto val="1"/>
        <c:lblAlgn val="ctr"/>
        <c:lblOffset val="100"/>
        <c:noMultiLvlLbl val="0"/>
      </c:catAx>
      <c:valAx>
        <c:axId val="507487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748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60094309100476"/>
          <c:y val="9.1029465455465863E-2"/>
          <c:w val="0.74446589488277481"/>
          <c:h val="0.65500231685291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'Big eye tuna weight frequency'!$D$1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'Big eye tuna weight frequency'!$B$2:$B$21</c:f>
              <c:strCache>
                <c:ptCount val="20"/>
                <c:pt idx="0">
                  <c:v>[9-12]</c:v>
                </c:pt>
                <c:pt idx="1">
                  <c:v>[12-15]</c:v>
                </c:pt>
                <c:pt idx="2">
                  <c:v>[15-18]</c:v>
                </c:pt>
                <c:pt idx="3">
                  <c:v>[18-21]</c:v>
                </c:pt>
                <c:pt idx="4">
                  <c:v>[21-24]</c:v>
                </c:pt>
                <c:pt idx="5">
                  <c:v>[24-27]</c:v>
                </c:pt>
                <c:pt idx="6">
                  <c:v>[27-30]</c:v>
                </c:pt>
                <c:pt idx="7">
                  <c:v>[30-33]</c:v>
                </c:pt>
                <c:pt idx="8">
                  <c:v>[33-36]</c:v>
                </c:pt>
                <c:pt idx="9">
                  <c:v>[36-39]</c:v>
                </c:pt>
                <c:pt idx="10">
                  <c:v>[39-42]</c:v>
                </c:pt>
                <c:pt idx="11">
                  <c:v>[42-45]</c:v>
                </c:pt>
                <c:pt idx="12">
                  <c:v>[45-48]</c:v>
                </c:pt>
                <c:pt idx="13">
                  <c:v>[48-51]</c:v>
                </c:pt>
                <c:pt idx="14">
                  <c:v>[51-54]</c:v>
                </c:pt>
                <c:pt idx="15">
                  <c:v>[54-57]</c:v>
                </c:pt>
                <c:pt idx="16">
                  <c:v>[57-60]</c:v>
                </c:pt>
                <c:pt idx="17">
                  <c:v>{60-63]</c:v>
                </c:pt>
                <c:pt idx="18">
                  <c:v>[63-66]</c:v>
                </c:pt>
                <c:pt idx="19">
                  <c:v>[66-108]</c:v>
                </c:pt>
              </c:strCache>
            </c:strRef>
          </c:cat>
          <c:val>
            <c:numRef>
              <c:f>'Big eye tuna weight frequency'!$D$2:$D$21</c:f>
              <c:numCache>
                <c:formatCode>0.00%</c:formatCode>
                <c:ptCount val="20"/>
                <c:pt idx="0">
                  <c:v>1.6949152542372881E-2</c:v>
                </c:pt>
                <c:pt idx="1">
                  <c:v>5.0847457627118647E-2</c:v>
                </c:pt>
                <c:pt idx="2">
                  <c:v>3.3898305084745763E-2</c:v>
                </c:pt>
                <c:pt idx="3">
                  <c:v>6.7796610169491525E-2</c:v>
                </c:pt>
                <c:pt idx="4">
                  <c:v>8.4745762711864403E-2</c:v>
                </c:pt>
                <c:pt idx="5">
                  <c:v>1.6949152542372881E-2</c:v>
                </c:pt>
                <c:pt idx="6">
                  <c:v>5.0847457627118647E-2</c:v>
                </c:pt>
                <c:pt idx="7">
                  <c:v>1.6949152542372881E-2</c:v>
                </c:pt>
                <c:pt idx="8">
                  <c:v>6.7796610169491525E-2</c:v>
                </c:pt>
                <c:pt idx="9">
                  <c:v>6.7796610169491525E-2</c:v>
                </c:pt>
                <c:pt idx="10">
                  <c:v>5.0847457627118647E-2</c:v>
                </c:pt>
                <c:pt idx="11">
                  <c:v>0.10169491525423729</c:v>
                </c:pt>
                <c:pt idx="12">
                  <c:v>8.4745762711864403E-2</c:v>
                </c:pt>
                <c:pt idx="13">
                  <c:v>8.4745762711864403E-2</c:v>
                </c:pt>
                <c:pt idx="14">
                  <c:v>5.0847457627118647E-2</c:v>
                </c:pt>
                <c:pt idx="15">
                  <c:v>3.3898305084745763E-2</c:v>
                </c:pt>
                <c:pt idx="16">
                  <c:v>1.6949152542372881E-2</c:v>
                </c:pt>
                <c:pt idx="17">
                  <c:v>1.6949152542372881E-2</c:v>
                </c:pt>
                <c:pt idx="18">
                  <c:v>1.6949152542372881E-2</c:v>
                </c:pt>
                <c:pt idx="19">
                  <c:v>6.7796610169491525E-2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534531016"/>
        <c:axId val="534522784"/>
      </c:barChart>
      <c:catAx>
        <c:axId val="534531016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Weight(kg)</a:t>
                </a:r>
              </a:p>
            </c:rich>
          </c:tx>
          <c:layout>
            <c:manualLayout>
              <c:xMode val="edge"/>
              <c:yMode val="edge"/>
              <c:x val="0.43754131104191685"/>
              <c:y val="0.84036283459384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cross"/>
        <c:minorTickMark val="none"/>
        <c:tickLblPos val="nextTo"/>
        <c:crossAx val="534522784"/>
        <c:crosses val="autoZero"/>
        <c:auto val="1"/>
        <c:lblAlgn val="ctr"/>
        <c:lblOffset val="100"/>
        <c:noMultiLvlLbl val="0"/>
      </c:catAx>
      <c:valAx>
        <c:axId val="534522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Frequency(%)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%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53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28575</xdr:rowOff>
    </xdr:from>
    <xdr:to>
      <xdr:col>14</xdr:col>
      <xdr:colOff>295275</xdr:colOff>
      <xdr:row>11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85725</xdr:colOff>
      <xdr:row>3</xdr:row>
      <xdr:rowOff>152400</xdr:rowOff>
    </xdr:from>
    <xdr:to>
      <xdr:col>21</xdr:col>
      <xdr:colOff>85725</xdr:colOff>
      <xdr:row>13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190500</xdr:colOff>
      <xdr:row>15</xdr:row>
      <xdr:rowOff>114300</xdr:rowOff>
    </xdr:from>
    <xdr:to>
      <xdr:col>16</xdr:col>
      <xdr:colOff>190500</xdr:colOff>
      <xdr:row>20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66681</xdr:rowOff>
    </xdr:from>
    <xdr:to>
      <xdr:col>17</xdr:col>
      <xdr:colOff>66675</xdr:colOff>
      <xdr:row>12</xdr:row>
      <xdr:rowOff>28581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12</xdr:row>
      <xdr:rowOff>98431</xdr:rowOff>
    </xdr:from>
    <xdr:to>
      <xdr:col>17</xdr:col>
      <xdr:colOff>28575</xdr:colOff>
      <xdr:row>26</xdr:row>
      <xdr:rowOff>41281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21167</xdr:colOff>
      <xdr:row>26</xdr:row>
      <xdr:rowOff>83607</xdr:rowOff>
    </xdr:from>
    <xdr:to>
      <xdr:col>17</xdr:col>
      <xdr:colOff>21167</xdr:colOff>
      <xdr:row>40</xdr:row>
      <xdr:rowOff>11640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0</xdr:row>
      <xdr:rowOff>57154</xdr:rowOff>
    </xdr:from>
    <xdr:to>
      <xdr:col>9</xdr:col>
      <xdr:colOff>714375</xdr:colOff>
      <xdr:row>12</xdr:row>
      <xdr:rowOff>171449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704850</xdr:colOff>
      <xdr:row>13</xdr:row>
      <xdr:rowOff>38106</xdr:rowOff>
    </xdr:from>
    <xdr:to>
      <xdr:col>10</xdr:col>
      <xdr:colOff>38100</xdr:colOff>
      <xdr:row>27</xdr:row>
      <xdr:rowOff>114306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0.18049</cdr:x>
      <cdr:y>0.80995</cdr:y>
    </cdr:from>
    <cdr:to>
      <cdr:x>0.26154</cdr:x>
      <cdr:y>0.91403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8031" y="1704971"/>
          <a:ext cx="362821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75</a:t>
          </a:r>
        </a:p>
      </cdr:txBody>
    </cdr:sp>
  </cdr:relSizeAnchor>
  <cdr:relSizeAnchor xmlns:cdr="http://schemas.openxmlformats.org/drawingml/2006/chartDrawing">
    <cdr:from>
      <cdr:x>0.25323</cdr:x>
      <cdr:y>0.81289</cdr:y>
    </cdr:from>
    <cdr:to>
      <cdr:x>0.35923</cdr:x>
      <cdr:y>0.96648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133648" y="1711146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85</a:t>
          </a:r>
        </a:p>
      </cdr:txBody>
    </cdr:sp>
  </cdr:relSizeAnchor>
  <cdr:relSizeAnchor xmlns:cdr="http://schemas.openxmlformats.org/drawingml/2006/chartDrawing">
    <cdr:from>
      <cdr:x>0.32986</cdr:x>
      <cdr:y>0.81678</cdr:y>
    </cdr:from>
    <cdr:to>
      <cdr:x>0.43586</cdr:x>
      <cdr:y>0.97038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476704" y="1719345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95</a:t>
          </a:r>
        </a:p>
      </cdr:txBody>
    </cdr:sp>
  </cdr:relSizeAnchor>
  <cdr:relSizeAnchor xmlns:cdr="http://schemas.openxmlformats.org/drawingml/2006/chartDrawing">
    <cdr:from>
      <cdr:x>0.39858</cdr:x>
      <cdr:y>0.81599</cdr:y>
    </cdr:from>
    <cdr:to>
      <cdr:x>0.50458</cdr:x>
      <cdr:y>0.96958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784350" y="1717675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105</a:t>
          </a:r>
        </a:p>
      </cdr:txBody>
    </cdr:sp>
  </cdr:relSizeAnchor>
  <cdr:relSizeAnchor xmlns:cdr="http://schemas.openxmlformats.org/drawingml/2006/chartDrawing">
    <cdr:from>
      <cdr:x>0.46454</cdr:x>
      <cdr:y>0.81599</cdr:y>
    </cdr:from>
    <cdr:to>
      <cdr:x>0.57054</cdr:x>
      <cdr:y>0.96958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079625" y="1717675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115</a:t>
          </a:r>
        </a:p>
      </cdr:txBody>
    </cdr:sp>
  </cdr:relSizeAnchor>
  <cdr:relSizeAnchor xmlns:cdr="http://schemas.openxmlformats.org/drawingml/2006/chartDrawing">
    <cdr:from>
      <cdr:x>0.53901</cdr:x>
      <cdr:y>0.82051</cdr:y>
    </cdr:from>
    <cdr:to>
      <cdr:x>0.64501</cdr:x>
      <cdr:y>0.97411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2413000" y="1727200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125</a:t>
          </a:r>
        </a:p>
      </cdr:txBody>
    </cdr:sp>
  </cdr:relSizeAnchor>
  <cdr:relSizeAnchor xmlns:cdr="http://schemas.openxmlformats.org/drawingml/2006/chartDrawing">
    <cdr:from>
      <cdr:x>0.60709</cdr:x>
      <cdr:y>0.82051</cdr:y>
    </cdr:from>
    <cdr:to>
      <cdr:x>0.71309</cdr:x>
      <cdr:y>0.97411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2717800" y="1727200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135</a:t>
          </a:r>
        </a:p>
      </cdr:txBody>
    </cdr:sp>
  </cdr:relSizeAnchor>
  <cdr:relSizeAnchor xmlns:cdr="http://schemas.openxmlformats.org/drawingml/2006/chartDrawing">
    <cdr:from>
      <cdr:x>0.68369</cdr:x>
      <cdr:y>0.81599</cdr:y>
    </cdr:from>
    <cdr:to>
      <cdr:x>0.78969</cdr:x>
      <cdr:y>0.96958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3060700" y="1717675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145</a:t>
          </a:r>
        </a:p>
      </cdr:txBody>
    </cdr:sp>
  </cdr:relSizeAnchor>
  <cdr:relSizeAnchor xmlns:cdr="http://schemas.openxmlformats.org/drawingml/2006/chartDrawing">
    <cdr:from>
      <cdr:x>0.75816</cdr:x>
      <cdr:y>0.81146</cdr:y>
    </cdr:from>
    <cdr:to>
      <cdr:x>0.86416</cdr:x>
      <cdr:y>0.96506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394075" y="1708150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155</a:t>
          </a:r>
        </a:p>
      </cdr:txBody>
    </cdr:sp>
  </cdr:relSizeAnchor>
  <cdr:relSizeAnchor xmlns:cdr="http://schemas.openxmlformats.org/drawingml/2006/chartDrawing">
    <cdr:from>
      <cdr:x>0.83475</cdr:x>
      <cdr:y>0.80694</cdr:y>
    </cdr:from>
    <cdr:to>
      <cdr:x>0.94075</cdr:x>
      <cdr:y>0.96053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736975" y="1698625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165</a:t>
          </a:r>
        </a:p>
      </cdr:txBody>
    </cdr:sp>
  </cdr:relSizeAnchor>
  <cdr:relSizeAnchor xmlns:cdr="http://schemas.openxmlformats.org/drawingml/2006/chartDrawing">
    <cdr:from>
      <cdr:x>0.894</cdr:x>
      <cdr:y>0.80694</cdr:y>
    </cdr:from>
    <cdr:to>
      <cdr:x>1</cdr:x>
      <cdr:y>0.96053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4002217" y="1698625"/>
          <a:ext cx="474534" cy="323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180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695326</xdr:colOff>
      <xdr:row>1</xdr:row>
      <xdr:rowOff>23812</xdr:rowOff>
    </xdr:from>
    <xdr:to>
      <xdr:col>11</xdr:col>
      <xdr:colOff>609600</xdr:colOff>
      <xdr:row>19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0.06361</cdr:x>
      <cdr:y>0.72744</cdr:y>
    </cdr:from>
    <cdr:to>
      <cdr:x>0.13631</cdr:x>
      <cdr:y>0.7988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7500" y="2546350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9</a:t>
          </a:r>
        </a:p>
      </cdr:txBody>
    </cdr:sp>
  </cdr:relSizeAnchor>
  <cdr:relSizeAnchor xmlns:cdr="http://schemas.openxmlformats.org/drawingml/2006/chartDrawing">
    <cdr:from>
      <cdr:x>0.10178</cdr:x>
      <cdr:y>0.72744</cdr:y>
    </cdr:from>
    <cdr:to>
      <cdr:x>0.17447</cdr:x>
      <cdr:y>0.7988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08000" y="2546350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12</a:t>
          </a:r>
        </a:p>
      </cdr:txBody>
    </cdr:sp>
  </cdr:relSizeAnchor>
  <cdr:relSizeAnchor xmlns:cdr="http://schemas.openxmlformats.org/drawingml/2006/chartDrawing">
    <cdr:from>
      <cdr:x>0.14567</cdr:x>
      <cdr:y>0.73016</cdr:y>
    </cdr:from>
    <cdr:to>
      <cdr:x>0.21837</cdr:x>
      <cdr:y>0.80152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727075" y="25558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15</a:t>
          </a:r>
        </a:p>
      </cdr:txBody>
    </cdr:sp>
  </cdr:relSizeAnchor>
  <cdr:relSizeAnchor xmlns:cdr="http://schemas.openxmlformats.org/drawingml/2006/chartDrawing">
    <cdr:from>
      <cdr:x>0.18384</cdr:x>
      <cdr:y>0.73016</cdr:y>
    </cdr:from>
    <cdr:to>
      <cdr:x>0.25654</cdr:x>
      <cdr:y>0.80152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917575" y="25558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18</a:t>
          </a:r>
        </a:p>
      </cdr:txBody>
    </cdr:sp>
  </cdr:relSizeAnchor>
  <cdr:relSizeAnchor xmlns:cdr="http://schemas.openxmlformats.org/drawingml/2006/chartDrawing">
    <cdr:from>
      <cdr:x>0.22583</cdr:x>
      <cdr:y>0.73288</cdr:y>
    </cdr:from>
    <cdr:to>
      <cdr:x>0.29852</cdr:x>
      <cdr:y>0.80424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127125" y="2565400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21</a:t>
          </a:r>
        </a:p>
      </cdr:txBody>
    </cdr:sp>
  </cdr:relSizeAnchor>
  <cdr:relSizeAnchor xmlns:cdr="http://schemas.openxmlformats.org/drawingml/2006/chartDrawing">
    <cdr:from>
      <cdr:x>0.26781</cdr:x>
      <cdr:y>0.73288</cdr:y>
    </cdr:from>
    <cdr:to>
      <cdr:x>0.34051</cdr:x>
      <cdr:y>0.80424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1336675" y="2565400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24</a:t>
          </a:r>
        </a:p>
      </cdr:txBody>
    </cdr:sp>
  </cdr:relSizeAnchor>
  <cdr:relSizeAnchor xmlns:cdr="http://schemas.openxmlformats.org/drawingml/2006/chartDrawing">
    <cdr:from>
      <cdr:x>0.30598</cdr:x>
      <cdr:y>0.7356</cdr:y>
    </cdr:from>
    <cdr:to>
      <cdr:x>0.37867</cdr:x>
      <cdr:y>0.80696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527175" y="257492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27</a:t>
          </a:r>
        </a:p>
      </cdr:txBody>
    </cdr:sp>
  </cdr:relSizeAnchor>
  <cdr:relSizeAnchor xmlns:cdr="http://schemas.openxmlformats.org/drawingml/2006/chartDrawing">
    <cdr:from>
      <cdr:x>0.33842</cdr:x>
      <cdr:y>0.7356</cdr:y>
    </cdr:from>
    <cdr:to>
      <cdr:x>0.41112</cdr:x>
      <cdr:y>0.80696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689100" y="257492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30</a:t>
          </a:r>
        </a:p>
      </cdr:txBody>
    </cdr:sp>
  </cdr:relSizeAnchor>
  <cdr:relSizeAnchor xmlns:cdr="http://schemas.openxmlformats.org/drawingml/2006/chartDrawing">
    <cdr:from>
      <cdr:x>0.3785</cdr:x>
      <cdr:y>0.7356</cdr:y>
    </cdr:from>
    <cdr:to>
      <cdr:x>0.45119</cdr:x>
      <cdr:y>0.80696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1889125" y="257492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33</a:t>
          </a:r>
        </a:p>
      </cdr:txBody>
    </cdr:sp>
  </cdr:relSizeAnchor>
  <cdr:relSizeAnchor xmlns:cdr="http://schemas.openxmlformats.org/drawingml/2006/chartDrawing">
    <cdr:from>
      <cdr:x>0.42176</cdr:x>
      <cdr:y>0.73878</cdr:y>
    </cdr:from>
    <cdr:to>
      <cdr:x>0.49618</cdr:x>
      <cdr:y>0.82057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105027" y="2586038"/>
          <a:ext cx="371474" cy="286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36</a:t>
          </a:r>
        </a:p>
      </cdr:txBody>
    </cdr:sp>
  </cdr:relSizeAnchor>
  <cdr:relSizeAnchor xmlns:cdr="http://schemas.openxmlformats.org/drawingml/2006/chartDrawing">
    <cdr:from>
      <cdr:x>0.45865</cdr:x>
      <cdr:y>0.73832</cdr:y>
    </cdr:from>
    <cdr:to>
      <cdr:x>0.53135</cdr:x>
      <cdr:y>0.80969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289175" y="2584450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39</a:t>
          </a:r>
        </a:p>
      </cdr:txBody>
    </cdr:sp>
  </cdr:relSizeAnchor>
  <cdr:relSizeAnchor xmlns:cdr="http://schemas.openxmlformats.org/drawingml/2006/chartDrawing">
    <cdr:from>
      <cdr:x>0.50064</cdr:x>
      <cdr:y>0.74104</cdr:y>
    </cdr:from>
    <cdr:to>
      <cdr:x>0.57333</cdr:x>
      <cdr:y>0.81241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2498725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42</a:t>
          </a:r>
        </a:p>
      </cdr:txBody>
    </cdr:sp>
  </cdr:relSizeAnchor>
  <cdr:relSizeAnchor xmlns:cdr="http://schemas.openxmlformats.org/drawingml/2006/chartDrawing">
    <cdr:from>
      <cdr:x>0.5388</cdr:x>
      <cdr:y>0.74104</cdr:y>
    </cdr:from>
    <cdr:to>
      <cdr:x>0.6115</cdr:x>
      <cdr:y>0.81241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2689225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45</a:t>
          </a:r>
        </a:p>
      </cdr:txBody>
    </cdr:sp>
  </cdr:relSizeAnchor>
  <cdr:relSizeAnchor xmlns:cdr="http://schemas.openxmlformats.org/drawingml/2006/chartDrawing">
    <cdr:from>
      <cdr:x>0.57506</cdr:x>
      <cdr:y>0.74376</cdr:y>
    </cdr:from>
    <cdr:to>
      <cdr:x>0.64776</cdr:x>
      <cdr:y>0.81513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870200" y="2603500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48</a:t>
          </a:r>
        </a:p>
      </cdr:txBody>
    </cdr:sp>
  </cdr:relSizeAnchor>
  <cdr:relSizeAnchor xmlns:cdr="http://schemas.openxmlformats.org/drawingml/2006/chartDrawing">
    <cdr:from>
      <cdr:x>0.61132</cdr:x>
      <cdr:y>0.74104</cdr:y>
    </cdr:from>
    <cdr:to>
      <cdr:x>0.68402</cdr:x>
      <cdr:y>0.81241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3051175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51</a:t>
          </a:r>
        </a:p>
      </cdr:txBody>
    </cdr:sp>
  </cdr:relSizeAnchor>
  <cdr:relSizeAnchor xmlns:cdr="http://schemas.openxmlformats.org/drawingml/2006/chartDrawing">
    <cdr:from>
      <cdr:x>0.65522</cdr:x>
      <cdr:y>0.7356</cdr:y>
    </cdr:from>
    <cdr:to>
      <cdr:x>0.72791</cdr:x>
      <cdr:y>0.80696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3270250" y="257492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54</a:t>
          </a:r>
        </a:p>
      </cdr:txBody>
    </cdr:sp>
  </cdr:relSizeAnchor>
  <cdr:relSizeAnchor xmlns:cdr="http://schemas.openxmlformats.org/drawingml/2006/chartDrawing">
    <cdr:from>
      <cdr:x>0.6972</cdr:x>
      <cdr:y>0.74104</cdr:y>
    </cdr:from>
    <cdr:to>
      <cdr:x>0.76989</cdr:x>
      <cdr:y>0.81241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3479800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57</a:t>
          </a:r>
        </a:p>
      </cdr:txBody>
    </cdr:sp>
  </cdr:relSizeAnchor>
  <cdr:relSizeAnchor xmlns:cdr="http://schemas.openxmlformats.org/drawingml/2006/chartDrawing">
    <cdr:from>
      <cdr:x>0.73537</cdr:x>
      <cdr:y>0.74104</cdr:y>
    </cdr:from>
    <cdr:to>
      <cdr:x>0.80806</cdr:x>
      <cdr:y>0.81241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3670300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60</a:t>
          </a:r>
        </a:p>
      </cdr:txBody>
    </cdr:sp>
  </cdr:relSizeAnchor>
  <cdr:relSizeAnchor xmlns:cdr="http://schemas.openxmlformats.org/drawingml/2006/chartDrawing">
    <cdr:from>
      <cdr:x>0.77545</cdr:x>
      <cdr:y>0.74104</cdr:y>
    </cdr:from>
    <cdr:to>
      <cdr:x>0.84814</cdr:x>
      <cdr:y>0.81241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3870325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63</a:t>
          </a:r>
        </a:p>
      </cdr:txBody>
    </cdr:sp>
  </cdr:relSizeAnchor>
  <cdr:relSizeAnchor xmlns:cdr="http://schemas.openxmlformats.org/drawingml/2006/chartDrawing">
    <cdr:from>
      <cdr:x>0.80789</cdr:x>
      <cdr:y>0.74104</cdr:y>
    </cdr:from>
    <cdr:to>
      <cdr:x>0.88058</cdr:x>
      <cdr:y>0.81241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4032250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66</a:t>
          </a:r>
        </a:p>
      </cdr:txBody>
    </cdr:sp>
  </cdr:relSizeAnchor>
  <cdr:relSizeAnchor xmlns:cdr="http://schemas.openxmlformats.org/drawingml/2006/chartDrawing">
    <cdr:from>
      <cdr:x>0.85369</cdr:x>
      <cdr:y>0.74104</cdr:y>
    </cdr:from>
    <cdr:to>
      <cdr:x>0.92638</cdr:x>
      <cdr:y>0.81241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4260850" y="2593975"/>
          <a:ext cx="362821" cy="249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108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55" workbookViewId="0">
      <selection activeCell="C71" sqref="C71"/>
    </sheetView>
  </sheetViews>
  <sheetFormatPr baseColWidth="10" defaultRowHeight="15" x14ac:dyDescent="0.25"/>
  <sheetData>
    <row r="1" spans="1:3" ht="45.75" x14ac:dyDescent="0.25">
      <c r="A1" s="1" t="s">
        <v>0</v>
      </c>
      <c r="B1" s="1" t="s">
        <v>1</v>
      </c>
      <c r="C1" s="2" t="s">
        <v>2</v>
      </c>
    </row>
    <row r="2" spans="1:3" ht="15.75" x14ac:dyDescent="0.25">
      <c r="A2" s="3"/>
      <c r="B2" s="3"/>
      <c r="C2" s="2"/>
    </row>
    <row r="3" spans="1:3" ht="15.75" x14ac:dyDescent="0.25">
      <c r="A3" s="3"/>
      <c r="B3" s="3">
        <v>25</v>
      </c>
      <c r="C3" s="3"/>
    </row>
    <row r="4" spans="1:3" ht="16.5" thickBot="1" x14ac:dyDescent="0.3">
      <c r="A4" s="4"/>
      <c r="B4" s="4">
        <v>15</v>
      </c>
      <c r="C4" s="4"/>
    </row>
    <row r="5" spans="1:3" ht="16.5" thickBot="1" x14ac:dyDescent="0.3">
      <c r="A5" s="4">
        <v>12.4</v>
      </c>
      <c r="B5" s="4">
        <v>11.2</v>
      </c>
      <c r="C5" s="4">
        <v>76.5</v>
      </c>
    </row>
    <row r="6" spans="1:3" ht="16.5" thickBot="1" x14ac:dyDescent="0.3">
      <c r="A6" s="4">
        <v>14.6</v>
      </c>
      <c r="B6" s="4">
        <v>12.2</v>
      </c>
      <c r="C6" s="4">
        <v>87</v>
      </c>
    </row>
    <row r="7" spans="1:3" ht="16.5" thickBot="1" x14ac:dyDescent="0.3">
      <c r="A7" s="4"/>
      <c r="B7" s="4">
        <v>10</v>
      </c>
      <c r="C7" s="4"/>
    </row>
    <row r="8" spans="1:3" ht="16.5" thickBot="1" x14ac:dyDescent="0.3">
      <c r="A8" s="4"/>
      <c r="B8" s="4">
        <v>12</v>
      </c>
      <c r="C8" s="4"/>
    </row>
    <row r="9" spans="1:3" ht="16.5" thickBot="1" x14ac:dyDescent="0.3">
      <c r="A9" s="4"/>
      <c r="B9" s="4">
        <v>7</v>
      </c>
      <c r="C9" s="4"/>
    </row>
    <row r="10" spans="1:3" ht="16.5" thickBot="1" x14ac:dyDescent="0.3">
      <c r="A10" s="4">
        <v>38</v>
      </c>
      <c r="B10" s="4">
        <v>32.200000000000003</v>
      </c>
      <c r="C10" s="4">
        <v>121</v>
      </c>
    </row>
    <row r="11" spans="1:3" ht="16.5" thickBot="1" x14ac:dyDescent="0.3">
      <c r="A11" s="4">
        <v>21.2</v>
      </c>
      <c r="B11" s="4">
        <v>23.4</v>
      </c>
      <c r="C11" s="4">
        <v>111</v>
      </c>
    </row>
    <row r="12" spans="1:3" ht="16.5" thickBot="1" x14ac:dyDescent="0.3">
      <c r="A12" s="4">
        <v>23.6</v>
      </c>
      <c r="B12" s="4">
        <v>19.2</v>
      </c>
      <c r="C12" s="4">
        <v>87</v>
      </c>
    </row>
    <row r="13" spans="1:3" ht="16.5" thickBot="1" x14ac:dyDescent="0.3">
      <c r="A13" s="4">
        <v>9.5</v>
      </c>
      <c r="B13" s="4">
        <v>8.8000000000000007</v>
      </c>
      <c r="C13" s="4">
        <v>81</v>
      </c>
    </row>
    <row r="14" spans="1:3" ht="16.5" thickBot="1" x14ac:dyDescent="0.3">
      <c r="A14" s="4">
        <v>17.2</v>
      </c>
      <c r="B14" s="4">
        <v>14</v>
      </c>
      <c r="C14" s="4">
        <v>95</v>
      </c>
    </row>
    <row r="15" spans="1:3" ht="16.5" thickBot="1" x14ac:dyDescent="0.3">
      <c r="A15" s="4">
        <v>15.2</v>
      </c>
      <c r="B15" s="4">
        <v>12.4</v>
      </c>
      <c r="C15" s="4">
        <v>93</v>
      </c>
    </row>
    <row r="16" spans="1:3" ht="16.5" thickBot="1" x14ac:dyDescent="0.3">
      <c r="A16" s="4">
        <v>35.200000000000003</v>
      </c>
      <c r="B16" s="4">
        <v>31.6</v>
      </c>
      <c r="C16" s="4">
        <v>123</v>
      </c>
    </row>
    <row r="17" spans="1:3" ht="16.5" thickBot="1" x14ac:dyDescent="0.3">
      <c r="A17" s="4">
        <v>36.200000000000003</v>
      </c>
      <c r="B17" s="4">
        <v>33</v>
      </c>
      <c r="C17" s="4">
        <v>128</v>
      </c>
    </row>
    <row r="18" spans="1:3" ht="16.5" thickBot="1" x14ac:dyDescent="0.3">
      <c r="A18" s="4">
        <v>17</v>
      </c>
      <c r="B18" s="4">
        <v>14.4</v>
      </c>
      <c r="C18" s="4">
        <v>98</v>
      </c>
    </row>
    <row r="19" spans="1:3" ht="16.5" thickBot="1" x14ac:dyDescent="0.3">
      <c r="A19" s="4">
        <v>23.5</v>
      </c>
      <c r="B19" s="5">
        <v>20</v>
      </c>
      <c r="C19" s="4">
        <v>106</v>
      </c>
    </row>
    <row r="20" spans="1:3" ht="16.5" thickBot="1" x14ac:dyDescent="0.3">
      <c r="A20" s="4">
        <v>60.8</v>
      </c>
      <c r="B20" s="4">
        <v>54.2</v>
      </c>
      <c r="C20" s="4">
        <v>159</v>
      </c>
    </row>
    <row r="21" spans="1:3" ht="16.5" thickBot="1" x14ac:dyDescent="0.3">
      <c r="A21" s="4">
        <v>61</v>
      </c>
      <c r="B21" s="4">
        <v>54.4</v>
      </c>
      <c r="C21" s="4">
        <v>155</v>
      </c>
    </row>
    <row r="22" spans="1:3" ht="16.5" thickBot="1" x14ac:dyDescent="0.3">
      <c r="A22" s="4">
        <v>37.5</v>
      </c>
      <c r="B22" s="4">
        <v>31.4</v>
      </c>
      <c r="C22" s="4">
        <v>124.5</v>
      </c>
    </row>
    <row r="23" spans="1:3" ht="16.5" thickBot="1" x14ac:dyDescent="0.3">
      <c r="A23" s="4">
        <v>43</v>
      </c>
      <c r="B23" s="4">
        <v>37</v>
      </c>
      <c r="C23" s="4">
        <v>133</v>
      </c>
    </row>
    <row r="24" spans="1:3" ht="16.5" thickBot="1" x14ac:dyDescent="0.3">
      <c r="A24" s="4">
        <v>38.4</v>
      </c>
      <c r="B24" s="4">
        <v>32.4</v>
      </c>
      <c r="C24" s="4">
        <v>126</v>
      </c>
    </row>
    <row r="25" spans="1:3" ht="16.5" thickBot="1" x14ac:dyDescent="0.3">
      <c r="A25" s="4">
        <v>54.1</v>
      </c>
      <c r="B25" s="4">
        <v>47.6</v>
      </c>
      <c r="C25" s="4">
        <v>151</v>
      </c>
    </row>
    <row r="26" spans="1:3" ht="16.5" thickBot="1" x14ac:dyDescent="0.3">
      <c r="A26" s="4">
        <v>51.9</v>
      </c>
      <c r="B26" s="4">
        <v>46.8</v>
      </c>
      <c r="C26" s="4">
        <v>144</v>
      </c>
    </row>
    <row r="27" spans="1:3" ht="16.5" thickBot="1" x14ac:dyDescent="0.3">
      <c r="A27" s="4">
        <v>44.2</v>
      </c>
      <c r="B27" s="4">
        <v>38.4</v>
      </c>
      <c r="C27" s="4">
        <v>121</v>
      </c>
    </row>
    <row r="28" spans="1:3" ht="16.5" thickBot="1" x14ac:dyDescent="0.3">
      <c r="A28" s="4">
        <v>47.6</v>
      </c>
      <c r="B28" s="4">
        <v>42.2</v>
      </c>
      <c r="C28" s="4">
        <v>128</v>
      </c>
    </row>
    <row r="29" spans="1:3" ht="16.5" thickBot="1" x14ac:dyDescent="0.3">
      <c r="A29" s="4">
        <v>48.2</v>
      </c>
      <c r="B29" s="4">
        <v>43.6</v>
      </c>
      <c r="C29" s="4">
        <v>126</v>
      </c>
    </row>
    <row r="30" spans="1:3" ht="16.5" thickBot="1" x14ac:dyDescent="0.3">
      <c r="A30" s="4">
        <v>79</v>
      </c>
      <c r="B30" s="4">
        <v>73.2</v>
      </c>
      <c r="C30" s="4">
        <v>163</v>
      </c>
    </row>
    <row r="31" spans="1:3" ht="16.5" thickBot="1" x14ac:dyDescent="0.3">
      <c r="A31" s="4">
        <v>42.2</v>
      </c>
      <c r="B31" s="4">
        <v>37.4</v>
      </c>
      <c r="C31" s="4">
        <v>135</v>
      </c>
    </row>
    <row r="32" spans="1:3" ht="16.5" thickBot="1" x14ac:dyDescent="0.3">
      <c r="A32" s="4">
        <v>31.6</v>
      </c>
      <c r="B32" s="4">
        <v>27.4</v>
      </c>
      <c r="C32" s="4">
        <v>112</v>
      </c>
    </row>
    <row r="33" spans="1:3" ht="16.5" thickBot="1" x14ac:dyDescent="0.3">
      <c r="A33" s="4">
        <v>85</v>
      </c>
      <c r="B33" s="6">
        <v>69</v>
      </c>
      <c r="C33" s="4">
        <v>164</v>
      </c>
    </row>
    <row r="34" spans="1:3" ht="16.5" thickBot="1" x14ac:dyDescent="0.3">
      <c r="A34" s="4">
        <v>50</v>
      </c>
      <c r="B34" s="4">
        <v>42</v>
      </c>
      <c r="C34" s="4">
        <v>164</v>
      </c>
    </row>
    <row r="35" spans="1:3" ht="16.5" thickBot="1" x14ac:dyDescent="0.3">
      <c r="A35" s="4">
        <v>49</v>
      </c>
      <c r="B35" s="4">
        <v>42</v>
      </c>
      <c r="C35" s="4">
        <v>148</v>
      </c>
    </row>
    <row r="36" spans="1:3" ht="16.5" thickBot="1" x14ac:dyDescent="0.3">
      <c r="A36" s="4">
        <v>55</v>
      </c>
      <c r="B36" s="4">
        <v>47</v>
      </c>
      <c r="C36" s="4">
        <v>145</v>
      </c>
    </row>
    <row r="37" spans="1:3" ht="16.5" thickBot="1" x14ac:dyDescent="0.3">
      <c r="A37" s="4">
        <v>57</v>
      </c>
      <c r="B37" s="4">
        <v>48</v>
      </c>
      <c r="C37" s="4">
        <v>146</v>
      </c>
    </row>
    <row r="38" spans="1:3" ht="16.5" thickBot="1" x14ac:dyDescent="0.3">
      <c r="A38" s="4">
        <v>46</v>
      </c>
      <c r="B38" s="4">
        <v>40</v>
      </c>
      <c r="C38" s="4">
        <v>140</v>
      </c>
    </row>
    <row r="39" spans="1:3" ht="16.5" thickBot="1" x14ac:dyDescent="0.3">
      <c r="A39" s="4">
        <v>44</v>
      </c>
      <c r="B39" s="4">
        <v>38</v>
      </c>
      <c r="C39" s="4">
        <v>142</v>
      </c>
    </row>
    <row r="40" spans="1:3" ht="16.5" thickBot="1" x14ac:dyDescent="0.3">
      <c r="A40" s="4">
        <v>53</v>
      </c>
      <c r="B40" s="4">
        <v>45</v>
      </c>
      <c r="C40" s="4">
        <v>142</v>
      </c>
    </row>
    <row r="41" spans="1:3" ht="16.5" thickBot="1" x14ac:dyDescent="0.3">
      <c r="A41" s="4">
        <v>45</v>
      </c>
      <c r="B41" s="4">
        <v>38</v>
      </c>
      <c r="C41" s="4">
        <v>140</v>
      </c>
    </row>
    <row r="42" spans="1:3" ht="16.5" thickBot="1" x14ac:dyDescent="0.3">
      <c r="A42" s="4">
        <v>87</v>
      </c>
      <c r="B42" s="4">
        <v>75</v>
      </c>
      <c r="C42" s="4">
        <v>176</v>
      </c>
    </row>
    <row r="43" spans="1:3" ht="16.5" thickBot="1" x14ac:dyDescent="0.3">
      <c r="A43" s="4">
        <v>108</v>
      </c>
      <c r="B43" s="4">
        <v>93</v>
      </c>
      <c r="C43" s="4">
        <v>180</v>
      </c>
    </row>
    <row r="44" spans="1:3" ht="16.5" thickBot="1" x14ac:dyDescent="0.3">
      <c r="A44" s="4">
        <v>20</v>
      </c>
      <c r="B44" s="4">
        <v>18</v>
      </c>
      <c r="C44" s="4">
        <v>105</v>
      </c>
    </row>
    <row r="45" spans="1:3" ht="16.5" thickBot="1" x14ac:dyDescent="0.3">
      <c r="A45" s="4">
        <v>23</v>
      </c>
      <c r="B45" s="6">
        <v>20</v>
      </c>
      <c r="C45" s="4">
        <v>106</v>
      </c>
    </row>
    <row r="46" spans="1:3" ht="16.5" thickBot="1" x14ac:dyDescent="0.3">
      <c r="A46" s="4">
        <v>52</v>
      </c>
      <c r="B46" s="4">
        <v>45</v>
      </c>
      <c r="C46" s="4">
        <v>145</v>
      </c>
    </row>
    <row r="47" spans="1:3" ht="16.5" thickBot="1" x14ac:dyDescent="0.3">
      <c r="A47" s="4">
        <v>23</v>
      </c>
      <c r="B47" s="4">
        <v>20</v>
      </c>
      <c r="C47" s="4">
        <v>113</v>
      </c>
    </row>
    <row r="48" spans="1:3" ht="16.5" thickBot="1" x14ac:dyDescent="0.3">
      <c r="A48" s="4"/>
      <c r="B48" s="4">
        <v>30</v>
      </c>
      <c r="C48" s="4">
        <v>142</v>
      </c>
    </row>
    <row r="49" spans="1:3" ht="16.5" thickBot="1" x14ac:dyDescent="0.3">
      <c r="A49" s="4"/>
      <c r="B49" s="4">
        <v>38</v>
      </c>
      <c r="C49" s="4">
        <v>140</v>
      </c>
    </row>
    <row r="50" spans="1:3" ht="16.5" thickBot="1" x14ac:dyDescent="0.3">
      <c r="A50" s="4"/>
      <c r="B50" s="4">
        <v>36</v>
      </c>
      <c r="C50" s="4">
        <v>138</v>
      </c>
    </row>
    <row r="51" spans="1:3" ht="16.5" thickBot="1" x14ac:dyDescent="0.3">
      <c r="A51" s="4"/>
      <c r="B51" s="4">
        <v>30</v>
      </c>
      <c r="C51" s="4">
        <v>138</v>
      </c>
    </row>
    <row r="52" spans="1:3" ht="16.5" thickBot="1" x14ac:dyDescent="0.3">
      <c r="A52" s="4"/>
      <c r="B52" s="4">
        <v>19</v>
      </c>
      <c r="C52" s="4">
        <v>112</v>
      </c>
    </row>
    <row r="53" spans="1:3" ht="16.5" thickBot="1" x14ac:dyDescent="0.3">
      <c r="A53" s="4"/>
      <c r="B53" s="4">
        <v>41</v>
      </c>
      <c r="C53" s="4">
        <v>146</v>
      </c>
    </row>
    <row r="54" spans="1:3" ht="16.5" thickBot="1" x14ac:dyDescent="0.3">
      <c r="A54" s="4"/>
      <c r="B54" s="4">
        <v>44</v>
      </c>
      <c r="C54" s="4">
        <v>148</v>
      </c>
    </row>
    <row r="55" spans="1:3" ht="16.5" thickBot="1" x14ac:dyDescent="0.3">
      <c r="A55" s="4"/>
      <c r="B55" s="4">
        <v>45</v>
      </c>
      <c r="C55" s="4">
        <v>145</v>
      </c>
    </row>
    <row r="56" spans="1:3" ht="16.5" thickBot="1" x14ac:dyDescent="0.3">
      <c r="A56" s="4"/>
      <c r="B56" s="4">
        <v>41</v>
      </c>
      <c r="C56" s="4">
        <v>142</v>
      </c>
    </row>
    <row r="57" spans="1:3" ht="16.5" thickBot="1" x14ac:dyDescent="0.3">
      <c r="A57" s="4"/>
      <c r="B57" s="4">
        <v>34</v>
      </c>
      <c r="C57" s="4">
        <v>140</v>
      </c>
    </row>
    <row r="58" spans="1:3" ht="16.5" thickBot="1" x14ac:dyDescent="0.3">
      <c r="A58" s="4">
        <v>47</v>
      </c>
      <c r="B58" s="4">
        <v>40</v>
      </c>
      <c r="C58" s="4">
        <v>135</v>
      </c>
    </row>
    <row r="59" spans="1:3" ht="16.5" thickBot="1" x14ac:dyDescent="0.3">
      <c r="A59" s="4">
        <v>46</v>
      </c>
      <c r="B59" s="4">
        <v>40</v>
      </c>
      <c r="C59" s="4">
        <v>140</v>
      </c>
    </row>
    <row r="60" spans="1:3" ht="16.5" thickBot="1" x14ac:dyDescent="0.3">
      <c r="A60" s="4"/>
      <c r="B60" s="4">
        <v>49</v>
      </c>
      <c r="C60" s="4">
        <v>163</v>
      </c>
    </row>
    <row r="61" spans="1:3" ht="16.5" thickBot="1" x14ac:dyDescent="0.3">
      <c r="A61" s="4">
        <v>19</v>
      </c>
      <c r="B61" s="4">
        <v>16</v>
      </c>
      <c r="C61" s="4">
        <v>110</v>
      </c>
    </row>
    <row r="62" spans="1:3" ht="16.5" thickBot="1" x14ac:dyDescent="0.3">
      <c r="A62" s="4">
        <v>23</v>
      </c>
      <c r="B62" s="6">
        <v>19</v>
      </c>
      <c r="C62" s="4">
        <v>127</v>
      </c>
    </row>
    <row r="63" spans="1:3" ht="16.5" thickBot="1" x14ac:dyDescent="0.3">
      <c r="A63" s="4">
        <v>23</v>
      </c>
      <c r="B63" s="6">
        <v>20</v>
      </c>
      <c r="C63" s="4">
        <v>112</v>
      </c>
    </row>
    <row r="64" spans="1:3" ht="16.5" thickBot="1" x14ac:dyDescent="0.3">
      <c r="A64" s="4">
        <v>28</v>
      </c>
      <c r="B64" s="6">
        <v>23</v>
      </c>
      <c r="C64" s="4">
        <v>115</v>
      </c>
    </row>
    <row r="65" spans="1:3" ht="16.5" thickBot="1" x14ac:dyDescent="0.3">
      <c r="A65" s="4">
        <v>65</v>
      </c>
      <c r="B65" s="6">
        <v>55</v>
      </c>
      <c r="C65" s="4">
        <v>157</v>
      </c>
    </row>
    <row r="66" spans="1:3" ht="16.5" thickBot="1" x14ac:dyDescent="0.3">
      <c r="A66" s="4"/>
      <c r="B66" s="4">
        <v>50</v>
      </c>
      <c r="C66" s="4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H7" workbookViewId="0">
      <selection activeCell="J37" sqref="J37"/>
    </sheetView>
  </sheetViews>
  <sheetFormatPr baseColWidth="10" defaultRowHeight="15" x14ac:dyDescent="0.25"/>
  <cols>
    <col min="2" max="2" width="19.42578125" customWidth="1"/>
    <col min="5" max="5" width="14.5703125" customWidth="1"/>
  </cols>
  <sheetData>
    <row r="1" spans="1:9" x14ac:dyDescent="0.25">
      <c r="A1" t="s">
        <v>48</v>
      </c>
    </row>
    <row r="2" spans="1:9" ht="15.75" thickBot="1" x14ac:dyDescent="0.3"/>
    <row r="3" spans="1:9" x14ac:dyDescent="0.25">
      <c r="A3" s="15" t="s">
        <v>49</v>
      </c>
      <c r="B3" s="15"/>
    </row>
    <row r="4" spans="1:9" x14ac:dyDescent="0.25">
      <c r="A4" s="12" t="s">
        <v>50</v>
      </c>
      <c r="B4" s="12">
        <v>0.92168614468241328</v>
      </c>
    </row>
    <row r="5" spans="1:9" x14ac:dyDescent="0.25">
      <c r="A5" s="12" t="s">
        <v>51</v>
      </c>
      <c r="B5" s="12">
        <v>0.84950534929953048</v>
      </c>
    </row>
    <row r="6" spans="1:9" x14ac:dyDescent="0.25">
      <c r="A6" s="12" t="s">
        <v>51</v>
      </c>
      <c r="B6" s="12">
        <v>0.84686509226969764</v>
      </c>
    </row>
    <row r="7" spans="1:9" x14ac:dyDescent="0.25">
      <c r="A7" s="12" t="s">
        <v>52</v>
      </c>
      <c r="B7" s="12">
        <v>8.5355655973281541E-2</v>
      </c>
    </row>
    <row r="8" spans="1:9" ht="15.75" thickBot="1" x14ac:dyDescent="0.3">
      <c r="A8" s="13" t="s">
        <v>53</v>
      </c>
      <c r="B8" s="13">
        <v>59</v>
      </c>
    </row>
    <row r="10" spans="1:9" ht="15.75" thickBot="1" x14ac:dyDescent="0.3">
      <c r="A10" t="s">
        <v>54</v>
      </c>
    </row>
    <row r="11" spans="1:9" x14ac:dyDescent="0.25">
      <c r="A11" s="14"/>
      <c r="B11" s="14" t="s">
        <v>59</v>
      </c>
      <c r="C11" s="14" t="s">
        <v>60</v>
      </c>
      <c r="D11" s="14" t="s">
        <v>61</v>
      </c>
      <c r="E11" s="14" t="s">
        <v>62</v>
      </c>
      <c r="F11" s="14" t="s">
        <v>63</v>
      </c>
    </row>
    <row r="12" spans="1:9" x14ac:dyDescent="0.25">
      <c r="A12" s="12" t="s">
        <v>55</v>
      </c>
      <c r="B12" s="12">
        <v>1</v>
      </c>
      <c r="C12" s="12">
        <v>2.3441452534702441</v>
      </c>
      <c r="D12" s="12">
        <v>2.3441452534702441</v>
      </c>
      <c r="E12" s="12">
        <v>321.75100367153544</v>
      </c>
      <c r="F12" s="12">
        <v>4.1263914382786361E-25</v>
      </c>
    </row>
    <row r="13" spans="1:9" x14ac:dyDescent="0.25">
      <c r="A13" s="12" t="s">
        <v>56</v>
      </c>
      <c r="B13" s="12">
        <v>57</v>
      </c>
      <c r="C13" s="12">
        <v>0.415278516377864</v>
      </c>
      <c r="D13" s="12">
        <v>7.2855880066291928E-3</v>
      </c>
      <c r="E13" s="12"/>
      <c r="F13" s="12"/>
    </row>
    <row r="14" spans="1:9" ht="15.75" thickBot="1" x14ac:dyDescent="0.3">
      <c r="A14" s="13" t="s">
        <v>57</v>
      </c>
      <c r="B14" s="13">
        <v>58</v>
      </c>
      <c r="C14" s="13">
        <v>2.7594237698481079</v>
      </c>
      <c r="D14" s="13"/>
      <c r="E14" s="13"/>
      <c r="F14" s="13"/>
    </row>
    <row r="15" spans="1:9" ht="15.75" thickBot="1" x14ac:dyDescent="0.3"/>
    <row r="16" spans="1:9" s="17" customFormat="1" ht="90" x14ac:dyDescent="0.25">
      <c r="A16" s="16"/>
      <c r="B16" s="16" t="s">
        <v>64</v>
      </c>
      <c r="C16" s="16" t="s">
        <v>52</v>
      </c>
      <c r="D16" s="16" t="s">
        <v>65</v>
      </c>
      <c r="E16" s="16" t="s">
        <v>66</v>
      </c>
      <c r="F16" s="16" t="s">
        <v>67</v>
      </c>
      <c r="G16" s="16" t="s">
        <v>68</v>
      </c>
      <c r="H16" s="16" t="s">
        <v>69</v>
      </c>
      <c r="I16" s="16" t="s">
        <v>70</v>
      </c>
    </row>
    <row r="17" spans="1:9" x14ac:dyDescent="0.25">
      <c r="A17" s="12" t="s">
        <v>58</v>
      </c>
      <c r="B17" s="12">
        <v>-3.513885356091734</v>
      </c>
      <c r="C17" s="12">
        <v>0.28313877651953634</v>
      </c>
      <c r="D17" s="12">
        <v>-12.410470226953455</v>
      </c>
      <c r="E17" s="12">
        <v>7.7092245055868625E-18</v>
      </c>
      <c r="F17" s="12">
        <v>-4.0808609762580215</v>
      </c>
      <c r="G17" s="12">
        <v>-2.946909735925447</v>
      </c>
      <c r="H17" s="12">
        <v>-4.0808609762580215</v>
      </c>
      <c r="I17" s="12">
        <v>-2.946909735925447</v>
      </c>
    </row>
    <row r="18" spans="1:9" ht="15.75" thickBot="1" x14ac:dyDescent="0.3">
      <c r="A18" s="13" t="s">
        <v>71</v>
      </c>
      <c r="B18" s="13">
        <v>2.4047346742029214</v>
      </c>
      <c r="C18" s="13">
        <v>0.13406246806792274</v>
      </c>
      <c r="D18" s="13">
        <v>17.937419091707032</v>
      </c>
      <c r="E18" s="13">
        <v>4.1263914382785185E-25</v>
      </c>
      <c r="F18" s="13">
        <v>2.1362792125096028</v>
      </c>
      <c r="G18" s="13">
        <v>2.67319013589624</v>
      </c>
      <c r="H18" s="13">
        <v>2.1362792125096028</v>
      </c>
      <c r="I18" s="13">
        <v>2.67319013589624</v>
      </c>
    </row>
    <row r="22" spans="1:9" x14ac:dyDescent="0.25">
      <c r="A22" t="s">
        <v>72</v>
      </c>
      <c r="F22" t="s">
        <v>76</v>
      </c>
    </row>
    <row r="23" spans="1:9" ht="15.75" thickBot="1" x14ac:dyDescent="0.3"/>
    <row r="24" spans="1:9" x14ac:dyDescent="0.25">
      <c r="A24" s="14" t="s">
        <v>73</v>
      </c>
      <c r="B24" s="14" t="s">
        <v>74</v>
      </c>
      <c r="C24" s="14" t="s">
        <v>56</v>
      </c>
      <c r="D24" s="14" t="s">
        <v>75</v>
      </c>
      <c r="F24" s="14" t="s">
        <v>77</v>
      </c>
      <c r="G24" s="14" t="s">
        <v>78</v>
      </c>
    </row>
    <row r="25" spans="1:9" x14ac:dyDescent="0.25">
      <c r="A25" s="12">
        <v>1</v>
      </c>
      <c r="B25" s="12">
        <v>1.0755147440025725</v>
      </c>
      <c r="C25" s="12">
        <v>-9.7791138713724801E-2</v>
      </c>
      <c r="D25" s="12">
        <v>-1.1556964197100192</v>
      </c>
      <c r="F25" s="12">
        <v>0.84745762711864403</v>
      </c>
      <c r="G25" s="12">
        <v>0.97772360528884772</v>
      </c>
    </row>
    <row r="26" spans="1:9" x14ac:dyDescent="0.25">
      <c r="A26" s="12">
        <v>2</v>
      </c>
      <c r="B26" s="12">
        <v>1.0158206114810078</v>
      </c>
      <c r="C26" s="12">
        <v>7.7601073681227151E-2</v>
      </c>
      <c r="D26" s="12">
        <v>0.91709007788106212</v>
      </c>
      <c r="F26" s="12">
        <v>2.5423728813559321</v>
      </c>
      <c r="G26" s="12">
        <v>1.0934216851622349</v>
      </c>
    </row>
    <row r="27" spans="1:9" x14ac:dyDescent="0.25">
      <c r="A27" s="12">
        <v>3</v>
      </c>
      <c r="B27" s="12">
        <v>1.1501438419643923</v>
      </c>
      <c r="C27" s="12">
        <v>1.4209013820044802E-2</v>
      </c>
      <c r="D27" s="12">
        <v>0.16792223319444038</v>
      </c>
      <c r="F27" s="12">
        <v>4.2372881355932197</v>
      </c>
      <c r="G27" s="12">
        <v>1.1643528557844371</v>
      </c>
    </row>
    <row r="28" spans="1:9" x14ac:dyDescent="0.25">
      <c r="A28" s="12">
        <v>4</v>
      </c>
      <c r="B28" s="12">
        <v>1.2197938458731192</v>
      </c>
      <c r="C28" s="12">
        <v>-3.7950257928346831E-2</v>
      </c>
      <c r="D28" s="12">
        <v>-0.44849643630038516</v>
      </c>
      <c r="F28" s="12">
        <v>5.9322033898305087</v>
      </c>
      <c r="G28" s="12">
        <v>1.1818435879447724</v>
      </c>
    </row>
    <row r="29" spans="1:9" x14ac:dyDescent="0.25">
      <c r="A29" s="12">
        <v>5</v>
      </c>
      <c r="B29" s="12">
        <v>1.2744850323030192</v>
      </c>
      <c r="C29" s="12">
        <v>-4.4036110924745353E-2</v>
      </c>
      <c r="D29" s="12">
        <v>-0.52041909321318514</v>
      </c>
      <c r="F29" s="12">
        <v>7.6271186440677958</v>
      </c>
      <c r="G29" s="12">
        <v>1.2304489213782739</v>
      </c>
    </row>
    <row r="30" spans="1:9" x14ac:dyDescent="0.25">
      <c r="A30" s="12">
        <v>6</v>
      </c>
      <c r="B30" s="12">
        <v>1.2420151735359699</v>
      </c>
      <c r="C30" s="12">
        <v>-6.4867266284212022E-3</v>
      </c>
      <c r="D30" s="12">
        <v>-7.6660184539316362E-2</v>
      </c>
      <c r="F30" s="12">
        <v>9.322033898305083</v>
      </c>
      <c r="G30" s="12">
        <v>1.2355284469075487</v>
      </c>
    </row>
    <row r="31" spans="1:9" x14ac:dyDescent="0.25">
      <c r="A31" s="12">
        <v>7</v>
      </c>
      <c r="B31" s="12">
        <v>1.4139402780247989</v>
      </c>
      <c r="C31" s="12">
        <v>-0.13518667707197007</v>
      </c>
      <c r="D31" s="12">
        <v>-1.597637175919735</v>
      </c>
      <c r="F31" s="12">
        <v>11.016949152542372</v>
      </c>
      <c r="G31" s="12">
        <v>1.2787536009528289</v>
      </c>
    </row>
    <row r="32" spans="1:9" x14ac:dyDescent="0.25">
      <c r="A32" s="12">
        <v>8</v>
      </c>
      <c r="B32" s="12">
        <v>1.3951224175724573</v>
      </c>
      <c r="C32" s="12">
        <v>-0.11636881661962839</v>
      </c>
      <c r="D32" s="12">
        <v>-1.3752475582362895</v>
      </c>
      <c r="F32" s="12">
        <v>12.711864406779661</v>
      </c>
      <c r="G32" s="12">
        <v>1.2787536009528289</v>
      </c>
    </row>
    <row r="33" spans="1:7" x14ac:dyDescent="0.25">
      <c r="A33" s="12">
        <v>9</v>
      </c>
      <c r="B33" s="12">
        <v>1.3465386345096437</v>
      </c>
      <c r="C33" s="12">
        <v>-4.5508638845662697E-2</v>
      </c>
      <c r="D33" s="12">
        <v>-0.53782143936142945</v>
      </c>
      <c r="F33" s="12">
        <v>14.406779661016948</v>
      </c>
      <c r="G33" s="12">
        <v>1.301029995663981</v>
      </c>
    </row>
    <row r="34" spans="1:7" x14ac:dyDescent="0.25">
      <c r="A34" s="12">
        <v>10</v>
      </c>
      <c r="B34" s="12">
        <v>1.4045737309405464</v>
      </c>
      <c r="C34" s="12">
        <v>-7.8237870011794941E-2</v>
      </c>
      <c r="D34" s="12">
        <v>-0.92461574175001526</v>
      </c>
      <c r="F34" s="12">
        <v>16.101694915254235</v>
      </c>
      <c r="G34" s="12">
        <v>1.3263358609287514</v>
      </c>
    </row>
    <row r="35" spans="1:7" x14ac:dyDescent="0.25">
      <c r="A35" s="12">
        <v>11</v>
      </c>
      <c r="B35" s="12">
        <v>1.3564378839770086</v>
      </c>
      <c r="C35" s="12">
        <v>5.2899520405842448E-3</v>
      </c>
      <c r="D35" s="12">
        <v>6.25166933748251E-2</v>
      </c>
      <c r="F35" s="12">
        <v>17.796610169491522</v>
      </c>
      <c r="G35" s="12">
        <v>1.3617278360175928</v>
      </c>
    </row>
    <row r="36" spans="1:7" x14ac:dyDescent="0.25">
      <c r="A36" s="12">
        <v>12</v>
      </c>
      <c r="B36" s="12">
        <v>1.4232235658114076</v>
      </c>
      <c r="C36" s="12">
        <v>-6.1495729793814791E-2</v>
      </c>
      <c r="D36" s="12">
        <v>-0.72675700155429235</v>
      </c>
      <c r="F36" s="12">
        <v>19.491525423728813</v>
      </c>
      <c r="G36" s="12">
        <v>1.3617278360175928</v>
      </c>
    </row>
    <row r="37" spans="1:7" x14ac:dyDescent="0.25">
      <c r="A37" s="12">
        <v>13</v>
      </c>
      <c r="B37" s="12">
        <v>1.545204399408183</v>
      </c>
      <c r="C37" s="12">
        <v>-0.18347656339059015</v>
      </c>
      <c r="D37" s="12">
        <v>-2.1683274190306934</v>
      </c>
      <c r="F37" s="12">
        <v>21.1864406779661</v>
      </c>
      <c r="G37" s="12">
        <v>1.3617278360175928</v>
      </c>
    </row>
    <row r="38" spans="1:7" x14ac:dyDescent="0.25">
      <c r="A38" s="12">
        <v>14</v>
      </c>
      <c r="B38" s="12">
        <v>1.4139402780247989</v>
      </c>
      <c r="C38" s="12">
        <v>-5.2212442007206095E-2</v>
      </c>
      <c r="D38" s="12">
        <v>-0.61704703601714217</v>
      </c>
      <c r="F38" s="12">
        <v>22.881355932203387</v>
      </c>
      <c r="G38" s="12">
        <v>1.3617278360175928</v>
      </c>
    </row>
    <row r="39" spans="1:7" x14ac:dyDescent="0.25">
      <c r="A39" s="12">
        <v>15</v>
      </c>
      <c r="B39" s="12">
        <v>1.3564378839770086</v>
      </c>
      <c r="C39" s="12">
        <v>1.4629978294727675E-2</v>
      </c>
      <c r="D39" s="12">
        <v>0.1728971945520365</v>
      </c>
      <c r="F39" s="12">
        <v>24.576271186440678</v>
      </c>
      <c r="G39" s="12">
        <v>1.3710678622717363</v>
      </c>
    </row>
    <row r="40" spans="1:7" x14ac:dyDescent="0.25">
      <c r="A40" s="12">
        <v>16</v>
      </c>
      <c r="B40" s="12">
        <v>1.1501438419643923</v>
      </c>
      <c r="C40" s="12">
        <v>0.22276816100571417</v>
      </c>
      <c r="D40" s="12">
        <v>2.6326758179323262</v>
      </c>
      <c r="F40" s="12">
        <v>26.271186440677965</v>
      </c>
      <c r="G40" s="12">
        <v>1.3729120029701065</v>
      </c>
    </row>
    <row r="41" spans="1:7" x14ac:dyDescent="0.25">
      <c r="A41" s="12">
        <v>17</v>
      </c>
      <c r="B41" s="12">
        <v>1.4415461936616714</v>
      </c>
      <c r="C41" s="12">
        <v>5.6118376805476267E-3</v>
      </c>
      <c r="D41" s="12">
        <v>6.6320740311539408E-2</v>
      </c>
      <c r="F41" s="12">
        <v>27.966101694915253</v>
      </c>
      <c r="G41" s="12">
        <v>1.447158031342219</v>
      </c>
    </row>
    <row r="42" spans="1:7" x14ac:dyDescent="0.25">
      <c r="A42" s="12">
        <v>18</v>
      </c>
      <c r="B42" s="12">
        <v>1.661797054529</v>
      </c>
      <c r="C42" s="12">
        <v>-0.18467579980933757</v>
      </c>
      <c r="D42" s="12">
        <v>-2.1825000041315739</v>
      </c>
      <c r="F42" s="12">
        <v>29.66101694915254</v>
      </c>
      <c r="G42" s="12">
        <v>1.4771212547196624</v>
      </c>
    </row>
    <row r="43" spans="1:7" x14ac:dyDescent="0.25">
      <c r="A43" s="12">
        <v>19</v>
      </c>
      <c r="B43" s="12">
        <v>1.6319560815789886</v>
      </c>
      <c r="C43" s="12">
        <v>-0.15483482685932626</v>
      </c>
      <c r="D43" s="12">
        <v>-1.8298391592676064</v>
      </c>
      <c r="F43" s="12">
        <v>31.355932203389827</v>
      </c>
      <c r="G43" s="12">
        <v>1.4771212547196624</v>
      </c>
    </row>
    <row r="44" spans="1:7" x14ac:dyDescent="0.25">
      <c r="A44" s="12">
        <v>20</v>
      </c>
      <c r="B44" s="12">
        <v>1.4139402780247989</v>
      </c>
      <c r="C44" s="12">
        <v>8.5746804593604731E-2</v>
      </c>
      <c r="D44" s="12">
        <v>1.0133563876426721</v>
      </c>
      <c r="F44" s="12">
        <v>33.050847457627114</v>
      </c>
      <c r="G44" s="12">
        <v>1.4996870826184037</v>
      </c>
    </row>
    <row r="45" spans="1:7" x14ac:dyDescent="0.25">
      <c r="A45" s="12">
        <v>21</v>
      </c>
      <c r="B45" s="12">
        <v>1.6469831465827287</v>
      </c>
      <c r="C45" s="12">
        <v>-0.11550422954047357</v>
      </c>
      <c r="D45" s="12">
        <v>-1.3650298615712384</v>
      </c>
      <c r="F45" s="12">
        <v>34.745762711864401</v>
      </c>
      <c r="G45" s="12">
        <v>1.5314789170422551</v>
      </c>
    </row>
    <row r="46" spans="1:7" x14ac:dyDescent="0.25">
      <c r="A46" s="12">
        <v>22</v>
      </c>
      <c r="B46" s="12">
        <v>1.5117819311805061</v>
      </c>
      <c r="C46" s="12">
        <v>3.4760732297624664E-2</v>
      </c>
      <c r="D46" s="12">
        <v>0.41080259818290743</v>
      </c>
      <c r="F46" s="12">
        <v>36.440677966101696</v>
      </c>
      <c r="G46" s="12">
        <v>1.5465426634781307</v>
      </c>
    </row>
    <row r="47" spans="1:7" x14ac:dyDescent="0.25">
      <c r="A47" s="12">
        <v>23</v>
      </c>
      <c r="B47" s="12">
        <v>1.6319560815789886</v>
      </c>
      <c r="C47" s="12">
        <v>-7.5653580811701593E-2</v>
      </c>
      <c r="D47" s="12">
        <v>-0.89407459236442188</v>
      </c>
      <c r="F47" s="12">
        <v>38.135593220338983</v>
      </c>
      <c r="G47" s="12">
        <v>1.556302500767287</v>
      </c>
    </row>
    <row r="48" spans="1:7" x14ac:dyDescent="0.25">
      <c r="A48" s="12">
        <v>24</v>
      </c>
      <c r="B48" s="12">
        <v>1.5533955237465795</v>
      </c>
      <c r="C48" s="12">
        <v>5.313046786586062E-3</v>
      </c>
      <c r="D48" s="12">
        <v>6.2789627258400663E-2</v>
      </c>
      <c r="F48" s="12">
        <v>39.83050847457627</v>
      </c>
      <c r="G48" s="12">
        <v>1.5587085705331656</v>
      </c>
    </row>
    <row r="49" spans="1:7" x14ac:dyDescent="0.25">
      <c r="A49" s="12">
        <v>25</v>
      </c>
      <c r="B49" s="12">
        <v>1.5244410316234527</v>
      </c>
      <c r="C49" s="12">
        <v>4.9590236104265939E-2</v>
      </c>
      <c r="D49" s="12">
        <v>0.58605778674945674</v>
      </c>
      <c r="F49" s="12">
        <v>41.525423728813557</v>
      </c>
      <c r="G49" s="12">
        <v>1.5740312677277186</v>
      </c>
    </row>
    <row r="50" spans="1:7" x14ac:dyDescent="0.25">
      <c r="A50" s="12">
        <v>26</v>
      </c>
      <c r="B50" s="12">
        <v>1.4946608428308048</v>
      </c>
      <c r="C50" s="12">
        <v>8.512275378600509E-2</v>
      </c>
      <c r="D50" s="12">
        <v>1.0059813504609152</v>
      </c>
      <c r="F50" s="12">
        <v>43.220338983050844</v>
      </c>
      <c r="G50" s="12">
        <v>1.5797835966168099</v>
      </c>
    </row>
    <row r="51" spans="1:7" x14ac:dyDescent="0.25">
      <c r="A51" s="12">
        <v>27</v>
      </c>
      <c r="B51" s="12">
        <v>1.6469831465827287</v>
      </c>
      <c r="C51" s="12">
        <v>-6.7199549965918814E-2</v>
      </c>
      <c r="D51" s="12">
        <v>-0.79416479164933951</v>
      </c>
      <c r="F51" s="12">
        <v>44.915254237288131</v>
      </c>
      <c r="G51" s="12">
        <v>1.5797835966168099</v>
      </c>
    </row>
    <row r="52" spans="1:7" x14ac:dyDescent="0.25">
      <c r="A52" s="12">
        <v>28</v>
      </c>
      <c r="B52" s="12">
        <v>1.5369485224269601</v>
      </c>
      <c r="C52" s="12">
        <v>4.7382701940570371E-2</v>
      </c>
      <c r="D52" s="12">
        <v>0.55996913124418601</v>
      </c>
      <c r="F52" s="12">
        <v>46.610169491525419</v>
      </c>
      <c r="G52" s="12">
        <v>1.5843312243675305</v>
      </c>
    </row>
    <row r="53" spans="1:7" x14ac:dyDescent="0.25">
      <c r="A53" s="12">
        <v>29</v>
      </c>
      <c r="B53" s="12">
        <v>1.6908090034232162</v>
      </c>
      <c r="C53" s="12">
        <v>-7.8025146703480708E-2</v>
      </c>
      <c r="D53" s="12">
        <v>-0.92210177607744737</v>
      </c>
      <c r="F53" s="12">
        <v>48.305084745762713</v>
      </c>
      <c r="G53" s="12">
        <v>1.6127838567197355</v>
      </c>
    </row>
    <row r="54" spans="1:7" x14ac:dyDescent="0.25">
      <c r="A54" s="12">
        <v>30</v>
      </c>
      <c r="B54" s="12">
        <v>1.661797054529</v>
      </c>
      <c r="C54" s="12">
        <v>-4.9013197809264497E-2</v>
      </c>
      <c r="D54" s="12">
        <v>-0.57923834379848582</v>
      </c>
      <c r="F54" s="12">
        <v>50</v>
      </c>
      <c r="G54" s="12">
        <v>1.6127838567197355</v>
      </c>
    </row>
    <row r="55" spans="1:7" x14ac:dyDescent="0.25">
      <c r="A55" s="12">
        <v>31</v>
      </c>
      <c r="B55" s="12">
        <v>1.6090021246335864</v>
      </c>
      <c r="C55" s="12">
        <v>1.6310326328087266E-2</v>
      </c>
      <c r="D55" s="12">
        <v>0.19275556036681046</v>
      </c>
      <c r="F55" s="12">
        <v>51.694915254237287</v>
      </c>
      <c r="G55" s="12">
        <v>1.6253124509616736</v>
      </c>
    </row>
    <row r="56" spans="1:7" x14ac:dyDescent="0.25">
      <c r="A56" s="12">
        <v>32</v>
      </c>
      <c r="B56" s="12">
        <v>1.5934143278045907</v>
      </c>
      <c r="C56" s="12">
        <v>4.0054127774995729E-2</v>
      </c>
      <c r="D56" s="12">
        <v>0.47335998611982039</v>
      </c>
      <c r="F56" s="12">
        <v>53.389830508474574</v>
      </c>
      <c r="G56" s="12">
        <v>1.6334684555795864</v>
      </c>
    </row>
    <row r="57" spans="1:7" x14ac:dyDescent="0.25">
      <c r="A57" s="12">
        <v>33</v>
      </c>
      <c r="B57" s="12">
        <v>1.661797054529</v>
      </c>
      <c r="C57" s="12">
        <v>-1.8344378042812748E-2</v>
      </c>
      <c r="D57" s="12">
        <v>-0.21679399897314344</v>
      </c>
      <c r="F57" s="12">
        <v>55.084745762711862</v>
      </c>
      <c r="G57" s="12">
        <v>1.6434526764861872</v>
      </c>
    </row>
    <row r="58" spans="1:7" x14ac:dyDescent="0.25">
      <c r="A58" s="12">
        <v>34</v>
      </c>
      <c r="B58" s="12">
        <v>1.7050182430136314</v>
      </c>
      <c r="C58" s="12">
        <v>-6.156556652744416E-2</v>
      </c>
      <c r="D58" s="12">
        <v>-0.72758233260249683</v>
      </c>
      <c r="F58" s="12">
        <v>56.779661016949149</v>
      </c>
      <c r="G58" s="12">
        <v>1.6434526764861872</v>
      </c>
    </row>
    <row r="59" spans="1:7" x14ac:dyDescent="0.25">
      <c r="A59" s="12">
        <v>35</v>
      </c>
      <c r="B59" s="12">
        <v>1.4946608428308048</v>
      </c>
      <c r="C59" s="12">
        <v>0.15076142651828683</v>
      </c>
      <c r="D59" s="12">
        <v>1.7816996831135761</v>
      </c>
      <c r="F59" s="12">
        <v>58.474576271186436</v>
      </c>
      <c r="G59" s="12">
        <v>1.6454222693490916</v>
      </c>
    </row>
    <row r="60" spans="1:7" x14ac:dyDescent="0.25">
      <c r="A60" s="12">
        <v>36</v>
      </c>
      <c r="B60" s="12">
        <v>1.6469831465827287</v>
      </c>
      <c r="C60" s="12">
        <v>6.2293671926147987E-3</v>
      </c>
      <c r="D60" s="12">
        <v>7.3618708773186367E-2</v>
      </c>
      <c r="F60" s="12">
        <v>60.169491525423723</v>
      </c>
      <c r="G60" s="12">
        <v>1.6532125137753435</v>
      </c>
    </row>
    <row r="61" spans="1:7" x14ac:dyDescent="0.25">
      <c r="A61" s="12">
        <v>37</v>
      </c>
      <c r="B61" s="12">
        <v>1.6836312225954062</v>
      </c>
      <c r="C61" s="12">
        <v>-3.0418708820062701E-2</v>
      </c>
      <c r="D61" s="12">
        <v>-0.35948853176217427</v>
      </c>
      <c r="F61" s="12">
        <v>61.86440677966101</v>
      </c>
      <c r="G61" s="12">
        <v>1.6532125137753435</v>
      </c>
    </row>
    <row r="62" spans="1:7" x14ac:dyDescent="0.25">
      <c r="A62" s="12">
        <v>38</v>
      </c>
      <c r="B62" s="12">
        <v>1.6469831465827287</v>
      </c>
      <c r="C62" s="12">
        <v>1.5774685098845165E-2</v>
      </c>
      <c r="D62" s="12">
        <v>0.1864253482532533</v>
      </c>
      <c r="F62" s="12">
        <v>63.559322033898304</v>
      </c>
      <c r="G62" s="12">
        <v>1.6627578316815739</v>
      </c>
    </row>
    <row r="63" spans="1:7" x14ac:dyDescent="0.25">
      <c r="A63" s="12">
        <v>39</v>
      </c>
      <c r="B63" s="12">
        <v>1.6469831465827287</v>
      </c>
      <c r="C63" s="12">
        <v>1.5774685098845165E-2</v>
      </c>
      <c r="D63" s="12">
        <v>0.1864253482532533</v>
      </c>
      <c r="F63" s="12">
        <v>65.254237288135585</v>
      </c>
      <c r="G63" s="12">
        <v>1.6627578316815739</v>
      </c>
    </row>
    <row r="64" spans="1:7" x14ac:dyDescent="0.25">
      <c r="A64" s="12">
        <v>40</v>
      </c>
      <c r="B64" s="12">
        <v>1.6090021246335864</v>
      </c>
      <c r="C64" s="12">
        <v>6.3095733302130919E-2</v>
      </c>
      <c r="D64" s="12">
        <v>0.74566585516215911</v>
      </c>
      <c r="F64" s="12">
        <v>66.949152542372872</v>
      </c>
      <c r="G64" s="12">
        <v>1.6720978579357173</v>
      </c>
    </row>
    <row r="65" spans="1:7" x14ac:dyDescent="0.25">
      <c r="A65" s="12">
        <v>41</v>
      </c>
      <c r="B65" s="12">
        <v>1.5533955237465795</v>
      </c>
      <c r="C65" s="12">
        <v>0.12421142897391357</v>
      </c>
      <c r="D65" s="12">
        <v>1.4679316105772087</v>
      </c>
      <c r="F65" s="12">
        <v>68.644067796610159</v>
      </c>
      <c r="G65" s="12">
        <v>1.6776069527204931</v>
      </c>
    </row>
    <row r="66" spans="1:7" x14ac:dyDescent="0.25">
      <c r="A66" s="12">
        <v>42</v>
      </c>
      <c r="B66" s="12">
        <v>1.5369485224269601</v>
      </c>
      <c r="C66" s="12">
        <v>0.14609851581188926</v>
      </c>
      <c r="D66" s="12">
        <v>1.7265933689864161</v>
      </c>
      <c r="F66" s="12">
        <v>70.33898305084746</v>
      </c>
      <c r="G66" s="12">
        <v>1.6830470382388494</v>
      </c>
    </row>
    <row r="67" spans="1:7" x14ac:dyDescent="0.25">
      <c r="A67" s="12">
        <v>43</v>
      </c>
      <c r="B67" s="12">
        <v>1.7050182430136314</v>
      </c>
      <c r="C67" s="12">
        <v>-1.4822162985117959E-2</v>
      </c>
      <c r="D67" s="12">
        <v>-0.1751684346820582</v>
      </c>
      <c r="F67" s="12">
        <v>72.033898305084747</v>
      </c>
      <c r="G67" s="12">
        <v>1.6901960800285134</v>
      </c>
    </row>
    <row r="68" spans="1:7" x14ac:dyDescent="0.25">
      <c r="A68" s="12">
        <v>44</v>
      </c>
      <c r="B68" s="12">
        <v>1.8058388820603586</v>
      </c>
      <c r="C68" s="12">
        <v>-0.11564280203184518</v>
      </c>
      <c r="D68" s="12">
        <v>-1.3666675123262551</v>
      </c>
      <c r="F68" s="12">
        <v>73.728813559322035</v>
      </c>
      <c r="G68" s="12">
        <v>1.6901960800285134</v>
      </c>
    </row>
    <row r="69" spans="1:7" x14ac:dyDescent="0.25">
      <c r="A69" s="12">
        <v>45</v>
      </c>
      <c r="B69" s="12">
        <v>1.8122264432535919</v>
      </c>
      <c r="C69" s="12">
        <v>-0.11325643891757342</v>
      </c>
      <c r="D69" s="12">
        <v>-1.3384654549254771</v>
      </c>
      <c r="F69" s="12">
        <v>75.423728813559322</v>
      </c>
      <c r="G69" s="12">
        <v>1.6989700043360185</v>
      </c>
    </row>
    <row r="70" spans="1:7" x14ac:dyDescent="0.25">
      <c r="A70" s="12">
        <v>46</v>
      </c>
      <c r="B70" s="12">
        <v>1.7190367487893541</v>
      </c>
      <c r="C70" s="12">
        <v>-2.0066744453335561E-2</v>
      </c>
      <c r="D70" s="12">
        <v>-0.23714893828821909</v>
      </c>
      <c r="F70" s="12">
        <v>77.118644067796609</v>
      </c>
      <c r="G70" s="12">
        <v>1.6989700043360185</v>
      </c>
    </row>
    <row r="71" spans="1:7" x14ac:dyDescent="0.25">
      <c r="A71" s="12">
        <v>47</v>
      </c>
      <c r="B71" s="12">
        <v>1.6764037681487407</v>
      </c>
      <c r="C71" s="12">
        <v>3.8763589699716938E-2</v>
      </c>
      <c r="D71" s="12">
        <v>0.45810839734892667</v>
      </c>
      <c r="F71" s="12">
        <v>78.813559322033896</v>
      </c>
      <c r="G71" s="12">
        <v>1.7151673578484576</v>
      </c>
    </row>
    <row r="72" spans="1:7" x14ac:dyDescent="0.25">
      <c r="A72" s="12">
        <v>48</v>
      </c>
      <c r="B72" s="12">
        <v>1.6836312225954062</v>
      </c>
      <c r="C72" s="12">
        <v>3.2372121039392798E-2</v>
      </c>
      <c r="D72" s="12">
        <v>0.38257397219974176</v>
      </c>
      <c r="F72" s="12">
        <v>80.508474576271183</v>
      </c>
      <c r="G72" s="12">
        <v>1.716003343634799</v>
      </c>
    </row>
    <row r="73" spans="1:7" x14ac:dyDescent="0.25">
      <c r="A73" s="12">
        <v>49</v>
      </c>
      <c r="B73" s="12">
        <v>1.661797054529</v>
      </c>
      <c r="C73" s="12">
        <v>6.2478815071788985E-2</v>
      </c>
      <c r="D73" s="12">
        <v>0.73837511083258167</v>
      </c>
      <c r="F73" s="12">
        <v>82.20338983050847</v>
      </c>
      <c r="G73" s="12">
        <v>1.7242758696007889</v>
      </c>
    </row>
    <row r="74" spans="1:7" x14ac:dyDescent="0.25">
      <c r="A74" s="12">
        <v>50</v>
      </c>
      <c r="B74" s="12">
        <v>1.7259760633529817</v>
      </c>
      <c r="C74" s="12">
        <v>7.2212017535875361E-3</v>
      </c>
      <c r="D74" s="12">
        <v>8.5340217144373537E-2</v>
      </c>
      <c r="F74" s="12">
        <v>83.898305084745758</v>
      </c>
      <c r="G74" s="12">
        <v>1.7331972651065692</v>
      </c>
    </row>
    <row r="75" spans="1:7" x14ac:dyDescent="0.25">
      <c r="A75" s="12">
        <v>51</v>
      </c>
      <c r="B75" s="12">
        <v>1.6836312225954062</v>
      </c>
      <c r="C75" s="12">
        <v>5.6731466898837679E-2</v>
      </c>
      <c r="D75" s="12">
        <v>0.6704529064930741</v>
      </c>
      <c r="F75" s="12">
        <v>85.593220338983045</v>
      </c>
      <c r="G75" s="12">
        <v>1.7403626894942439</v>
      </c>
    </row>
    <row r="76" spans="1:7" x14ac:dyDescent="0.25">
      <c r="A76" s="12">
        <v>52</v>
      </c>
      <c r="B76" s="12">
        <v>1.6908090034232162</v>
      </c>
      <c r="C76" s="12">
        <v>6.506585224927508E-2</v>
      </c>
      <c r="D76" s="12">
        <v>0.76894873583586409</v>
      </c>
      <c r="F76" s="12">
        <v>87.288135593220332</v>
      </c>
      <c r="G76" s="12">
        <v>1.7558748556724912</v>
      </c>
    </row>
    <row r="77" spans="1:7" x14ac:dyDescent="0.25">
      <c r="A77" s="12">
        <v>53</v>
      </c>
      <c r="B77" s="12">
        <v>1.7798906404522548</v>
      </c>
      <c r="C77" s="12">
        <v>4.0129388204799277E-3</v>
      </c>
      <c r="D77" s="12">
        <v>4.7424941445058579E-2</v>
      </c>
      <c r="F77" s="12">
        <v>88.983050847457619</v>
      </c>
      <c r="G77" s="12">
        <v>1.7839035792727347</v>
      </c>
    </row>
    <row r="78" spans="1:7" x14ac:dyDescent="0.25">
      <c r="A78" s="12">
        <v>54</v>
      </c>
      <c r="B78" s="12">
        <v>1.7532812265041331</v>
      </c>
      <c r="C78" s="12">
        <v>3.2048608506633824E-2</v>
      </c>
      <c r="D78" s="12">
        <v>0.37875069863161842</v>
      </c>
      <c r="F78" s="12">
        <v>90.677966101694906</v>
      </c>
      <c r="G78" s="12">
        <v>1.7853298350107669</v>
      </c>
    </row>
    <row r="79" spans="1:7" x14ac:dyDescent="0.25">
      <c r="A79" s="12">
        <v>55</v>
      </c>
      <c r="B79" s="12">
        <v>1.7666706791268929</v>
      </c>
      <c r="C79" s="12">
        <v>4.6242677515962338E-2</v>
      </c>
      <c r="D79" s="12">
        <v>0.54649631393955866</v>
      </c>
      <c r="F79" s="12">
        <v>92.372881355932194</v>
      </c>
      <c r="G79" s="12">
        <v>1.8129133566428552</v>
      </c>
    </row>
    <row r="80" spans="1:7" x14ac:dyDescent="0.25">
      <c r="A80" s="12">
        <v>56</v>
      </c>
      <c r="B80" s="12">
        <v>1.8058388820603586</v>
      </c>
      <c r="C80" s="12">
        <v>9.1788209230082574E-2</v>
      </c>
      <c r="D80" s="12">
        <v>1.0847537535004952</v>
      </c>
      <c r="F80" s="12">
        <v>94.067796610169481</v>
      </c>
      <c r="G80" s="12">
        <v>1.8976270912904412</v>
      </c>
    </row>
    <row r="81" spans="1:7" x14ac:dyDescent="0.25">
      <c r="A81" s="12">
        <v>57</v>
      </c>
      <c r="B81" s="12">
        <v>1.8122264432535919</v>
      </c>
      <c r="C81" s="12">
        <v>0.11719248246070069</v>
      </c>
      <c r="D81" s="12">
        <v>1.3849816473990235</v>
      </c>
      <c r="F81" s="12">
        <v>95.762711864406782</v>
      </c>
      <c r="G81" s="12">
        <v>1.9294189257142926</v>
      </c>
    </row>
    <row r="82" spans="1:7" x14ac:dyDescent="0.25">
      <c r="A82" s="12">
        <v>58</v>
      </c>
      <c r="B82" s="12">
        <v>1.8859768175628577</v>
      </c>
      <c r="C82" s="12">
        <v>5.3542435055760507E-2</v>
      </c>
      <c r="D82" s="12">
        <v>0.63276490396173357</v>
      </c>
      <c r="F82" s="12">
        <v>97.457627118644069</v>
      </c>
      <c r="G82" s="12">
        <v>1.9395192526186182</v>
      </c>
    </row>
    <row r="83" spans="1:7" ht="15.75" thickBot="1" x14ac:dyDescent="0.3">
      <c r="A83" s="13">
        <v>59</v>
      </c>
      <c r="B83" s="13">
        <v>1.9094466367066714</v>
      </c>
      <c r="C83" s="13">
        <v>0.12397711878027806</v>
      </c>
      <c r="D83" s="13">
        <v>1.4651625309300349</v>
      </c>
      <c r="F83" s="13">
        <v>99.152542372881356</v>
      </c>
      <c r="G83" s="13">
        <v>2.0334237554869494</v>
      </c>
    </row>
  </sheetData>
  <sortState ref="G25:G83">
    <sortCondition ref="G2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C1" zoomScale="90" zoomScaleNormal="90" workbookViewId="0">
      <selection activeCell="J35" sqref="J35"/>
    </sheetView>
  </sheetViews>
  <sheetFormatPr baseColWidth="10" defaultRowHeight="15" x14ac:dyDescent="0.25"/>
  <sheetData>
    <row r="1" spans="1:11" ht="31.5" x14ac:dyDescent="0.25">
      <c r="A1" s="8" t="s">
        <v>12</v>
      </c>
      <c r="B1" s="3" t="s">
        <v>13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8" t="s">
        <v>8</v>
      </c>
      <c r="I1" s="8" t="s">
        <v>11</v>
      </c>
      <c r="J1" s="8" t="s">
        <v>9</v>
      </c>
      <c r="K1" s="9" t="s">
        <v>10</v>
      </c>
    </row>
    <row r="2" spans="1:11" ht="15.75" x14ac:dyDescent="0.25">
      <c r="A2" s="3">
        <v>81</v>
      </c>
      <c r="B2" s="3">
        <v>9.5</v>
      </c>
      <c r="C2" s="7">
        <v>2.4047000000000001</v>
      </c>
      <c r="D2" s="7">
        <f>10^(-3.5139)</f>
        <v>3.0626685580037655E-4</v>
      </c>
      <c r="E2" s="7">
        <f>A2^C2</f>
        <v>38844.892588141236</v>
      </c>
      <c r="F2" s="7">
        <f>E2*D2</f>
        <v>11.896903116873368</v>
      </c>
      <c r="G2" s="7">
        <f>(B2-F2)^2</f>
        <v>5.7451445516772655</v>
      </c>
      <c r="H2" s="7">
        <f>LOG(A2,10)</f>
        <v>1.9084850188786497</v>
      </c>
      <c r="I2" s="7">
        <f>LOG(B2,10)</f>
        <v>0.97772360528884772</v>
      </c>
      <c r="J2" s="7">
        <f>B2/F2</f>
        <v>0.79852713825383326</v>
      </c>
      <c r="K2" s="7">
        <f>B2*100*1000/(A2^3)</f>
        <v>1.7875926020009747</v>
      </c>
    </row>
    <row r="3" spans="1:11" ht="15.75" x14ac:dyDescent="0.25">
      <c r="A3" s="3">
        <v>76.5</v>
      </c>
      <c r="B3" s="3">
        <v>12.4</v>
      </c>
      <c r="C3" s="7">
        <v>2.4047000000000001</v>
      </c>
      <c r="D3" s="7">
        <f t="shared" ref="D3:D60" si="0">10^(-3.5139)</f>
        <v>3.0626685580037655E-4</v>
      </c>
      <c r="E3" s="7">
        <f t="shared" ref="E3:E60" si="1">A3^C3</f>
        <v>33856.390336941615</v>
      </c>
      <c r="F3" s="7">
        <f t="shared" ref="F3:F60" si="2">E3*D3</f>
        <v>10.369090217245359</v>
      </c>
      <c r="G3" s="7">
        <f t="shared" ref="G3:G60" si="3">(B3-F3)^2</f>
        <v>4.1245945456885034</v>
      </c>
      <c r="H3" s="7">
        <f t="shared" ref="H3:H60" si="4">LOG(A3,10)</f>
        <v>1.8836614351536174</v>
      </c>
      <c r="I3" s="7">
        <f t="shared" ref="I3:I60" si="5">LOG(B3,10)</f>
        <v>1.0934216851622349</v>
      </c>
      <c r="J3" s="7">
        <f t="shared" ref="J3:J60" si="6">B3/F3</f>
        <v>1.1958619068987297</v>
      </c>
      <c r="K3" s="7">
        <f t="shared" ref="K3:K60" si="7">B3*100*1000/(A3^3)</f>
        <v>2.7697296470242021</v>
      </c>
    </row>
    <row r="4" spans="1:11" ht="15.75" x14ac:dyDescent="0.25">
      <c r="A4" s="3">
        <v>87</v>
      </c>
      <c r="B4" s="3">
        <v>14.6</v>
      </c>
      <c r="C4" s="7">
        <v>2.4047000000000001</v>
      </c>
      <c r="D4" s="7">
        <f t="shared" si="0"/>
        <v>3.0626685580037655E-4</v>
      </c>
      <c r="E4" s="7">
        <f t="shared" si="1"/>
        <v>46127.715531830341</v>
      </c>
      <c r="F4" s="7">
        <f t="shared" si="2"/>
        <v>14.127390401187872</v>
      </c>
      <c r="G4" s="7">
        <f t="shared" si="3"/>
        <v>0.2233598328893599</v>
      </c>
      <c r="H4" s="7">
        <f t="shared" si="4"/>
        <v>1.9395192526186182</v>
      </c>
      <c r="I4" s="7">
        <f t="shared" si="5"/>
        <v>1.1643528557844371</v>
      </c>
      <c r="J4" s="7">
        <f t="shared" si="6"/>
        <v>1.0334534252534275</v>
      </c>
      <c r="K4" s="7">
        <f t="shared" si="7"/>
        <v>2.2171501116927335</v>
      </c>
    </row>
    <row r="5" spans="1:11" ht="15.75" x14ac:dyDescent="0.25">
      <c r="A5" s="3">
        <v>93</v>
      </c>
      <c r="B5" s="3">
        <v>15.2</v>
      </c>
      <c r="C5" s="7">
        <v>2.4047000000000001</v>
      </c>
      <c r="D5" s="7">
        <f t="shared" si="0"/>
        <v>3.0626685580037655E-4</v>
      </c>
      <c r="E5" s="7">
        <f t="shared" si="1"/>
        <v>54151.556767541842</v>
      </c>
      <c r="F5" s="7">
        <f t="shared" si="2"/>
        <v>16.584827027890643</v>
      </c>
      <c r="G5" s="7">
        <f t="shared" si="3"/>
        <v>1.9177458971764347</v>
      </c>
      <c r="H5" s="7">
        <f t="shared" si="4"/>
        <v>1.968482948553935</v>
      </c>
      <c r="I5" s="7">
        <f t="shared" si="5"/>
        <v>1.1818435879447724</v>
      </c>
      <c r="J5" s="7">
        <f t="shared" si="6"/>
        <v>0.91650036352132069</v>
      </c>
      <c r="K5" s="7">
        <f t="shared" si="7"/>
        <v>1.8897081768418749</v>
      </c>
    </row>
    <row r="6" spans="1:11" ht="15.75" x14ac:dyDescent="0.25">
      <c r="A6" s="3">
        <v>98</v>
      </c>
      <c r="B6" s="3">
        <v>17</v>
      </c>
      <c r="C6" s="7">
        <v>2.4047000000000001</v>
      </c>
      <c r="D6" s="7">
        <f t="shared" si="0"/>
        <v>3.0626685580037655E-4</v>
      </c>
      <c r="E6" s="7">
        <f t="shared" si="1"/>
        <v>61418.802442323082</v>
      </c>
      <c r="F6" s="7">
        <f t="shared" si="2"/>
        <v>18.81054351103478</v>
      </c>
      <c r="G6" s="7">
        <f t="shared" si="3"/>
        <v>3.278067805350148</v>
      </c>
      <c r="H6" s="7">
        <f t="shared" si="4"/>
        <v>1.9912260756924949</v>
      </c>
      <c r="I6" s="7">
        <f t="shared" si="5"/>
        <v>1.2304489213782739</v>
      </c>
      <c r="J6" s="7">
        <f t="shared" si="6"/>
        <v>0.90374847436105898</v>
      </c>
      <c r="K6" s="7">
        <f t="shared" si="7"/>
        <v>1.8062201973667436</v>
      </c>
    </row>
    <row r="7" spans="1:11" ht="15.75" x14ac:dyDescent="0.25">
      <c r="A7" s="3">
        <v>95</v>
      </c>
      <c r="B7" s="3">
        <v>17.2</v>
      </c>
      <c r="C7" s="7">
        <v>2.4047000000000001</v>
      </c>
      <c r="D7" s="7">
        <f t="shared" si="0"/>
        <v>3.0626685580037655E-4</v>
      </c>
      <c r="E7" s="7">
        <f t="shared" si="1"/>
        <v>56994.369499773289</v>
      </c>
      <c r="F7" s="7">
        <f t="shared" si="2"/>
        <v>17.455486345020446</v>
      </c>
      <c r="G7" s="7">
        <f t="shared" si="3"/>
        <v>6.5273272491906981E-2</v>
      </c>
      <c r="H7" s="7">
        <f t="shared" si="4"/>
        <v>1.9777236052888476</v>
      </c>
      <c r="I7" s="7">
        <f t="shared" si="5"/>
        <v>1.2355284469075487</v>
      </c>
      <c r="J7" s="7">
        <f t="shared" si="6"/>
        <v>0.98536355046370105</v>
      </c>
      <c r="K7" s="7">
        <f t="shared" si="7"/>
        <v>2.0061233415949848</v>
      </c>
    </row>
    <row r="8" spans="1:11" ht="15.75" x14ac:dyDescent="0.25">
      <c r="A8" s="3">
        <v>112</v>
      </c>
      <c r="B8" s="3">
        <v>19</v>
      </c>
      <c r="C8" s="7">
        <v>2.4047000000000001</v>
      </c>
      <c r="D8" s="7">
        <f t="shared" si="0"/>
        <v>3.0626685580037655E-4</v>
      </c>
      <c r="E8" s="7">
        <f t="shared" si="1"/>
        <v>84674.87790867385</v>
      </c>
      <c r="F8" s="7">
        <f t="shared" si="2"/>
        <v>25.933108622370305</v>
      </c>
      <c r="G8" s="7">
        <f t="shared" si="3"/>
        <v>48.067995169585473</v>
      </c>
      <c r="H8" s="7">
        <f t="shared" si="4"/>
        <v>2.049218022670181</v>
      </c>
      <c r="I8" s="7">
        <f t="shared" si="5"/>
        <v>1.2787536009528289</v>
      </c>
      <c r="J8" s="7">
        <f t="shared" si="6"/>
        <v>0.73265416331963773</v>
      </c>
      <c r="K8" s="7">
        <f t="shared" si="7"/>
        <v>1.352382470845481</v>
      </c>
    </row>
    <row r="9" spans="1:11" ht="15.75" x14ac:dyDescent="0.25">
      <c r="A9" s="3">
        <v>110</v>
      </c>
      <c r="B9" s="3">
        <v>19</v>
      </c>
      <c r="C9" s="7">
        <v>2.4047000000000001</v>
      </c>
      <c r="D9" s="7">
        <f t="shared" si="0"/>
        <v>3.0626685580037655E-4</v>
      </c>
      <c r="E9" s="7">
        <f t="shared" si="1"/>
        <v>81084.340738456318</v>
      </c>
      <c r="F9" s="7">
        <f t="shared" si="2"/>
        <v>24.8334460926134</v>
      </c>
      <c r="G9" s="7">
        <f t="shared" si="3"/>
        <v>34.029093315426543</v>
      </c>
      <c r="H9" s="7">
        <f t="shared" si="4"/>
        <v>2.0413926851582249</v>
      </c>
      <c r="I9" s="7">
        <f t="shared" si="5"/>
        <v>1.2787536009528289</v>
      </c>
      <c r="J9" s="7">
        <f t="shared" si="6"/>
        <v>0.76509719710835733</v>
      </c>
      <c r="K9" s="7">
        <f t="shared" si="7"/>
        <v>1.4274981217129978</v>
      </c>
    </row>
    <row r="10" spans="1:11" ht="15.75" x14ac:dyDescent="0.25">
      <c r="A10" s="3">
        <v>105</v>
      </c>
      <c r="B10" s="3">
        <v>20</v>
      </c>
      <c r="C10" s="7">
        <v>2.4047000000000001</v>
      </c>
      <c r="D10" s="7">
        <f t="shared" si="0"/>
        <v>3.0626685580037655E-4</v>
      </c>
      <c r="E10" s="7">
        <f t="shared" si="1"/>
        <v>72502.654504219332</v>
      </c>
      <c r="F10" s="7">
        <f t="shared" si="2"/>
        <v>22.205160032188264</v>
      </c>
      <c r="G10" s="7">
        <f t="shared" si="3"/>
        <v>4.8627307675605449</v>
      </c>
      <c r="H10" s="7">
        <f t="shared" si="4"/>
        <v>2.0211892990699378</v>
      </c>
      <c r="I10" s="7">
        <f t="shared" si="5"/>
        <v>1.301029995663981</v>
      </c>
      <c r="J10" s="7">
        <f t="shared" si="6"/>
        <v>0.9006915496672081</v>
      </c>
      <c r="K10" s="7">
        <f t="shared" si="7"/>
        <v>1.7276751970629523</v>
      </c>
    </row>
    <row r="11" spans="1:11" ht="15.75" x14ac:dyDescent="0.25">
      <c r="A11" s="3">
        <v>111</v>
      </c>
      <c r="B11" s="3">
        <v>21.2</v>
      </c>
      <c r="C11" s="7">
        <v>2.4047000000000001</v>
      </c>
      <c r="D11" s="7">
        <f t="shared" si="0"/>
        <v>3.0626685580037655E-4</v>
      </c>
      <c r="E11" s="7">
        <f t="shared" si="1"/>
        <v>82868.249907889651</v>
      </c>
      <c r="F11" s="7">
        <f t="shared" si="2"/>
        <v>25.379798344969206</v>
      </c>
      <c r="G11" s="7">
        <f t="shared" si="3"/>
        <v>17.470714204607322</v>
      </c>
      <c r="H11" s="7">
        <f t="shared" si="4"/>
        <v>2.0453229787866571</v>
      </c>
      <c r="I11" s="7">
        <f t="shared" si="5"/>
        <v>1.3263358609287514</v>
      </c>
      <c r="J11" s="7">
        <f t="shared" si="6"/>
        <v>0.83531002539278532</v>
      </c>
      <c r="K11" s="7">
        <f t="shared" si="7"/>
        <v>1.5501257283580148</v>
      </c>
    </row>
    <row r="12" spans="1:11" ht="15.75" x14ac:dyDescent="0.25">
      <c r="A12" s="3">
        <v>106</v>
      </c>
      <c r="B12" s="3">
        <v>23</v>
      </c>
      <c r="C12" s="7">
        <v>2.4047000000000001</v>
      </c>
      <c r="D12" s="7">
        <f t="shared" si="0"/>
        <v>3.0626685580037655E-4</v>
      </c>
      <c r="E12" s="7">
        <f t="shared" si="1"/>
        <v>74174.224463801089</v>
      </c>
      <c r="F12" s="7">
        <f t="shared" si="2"/>
        <v>22.717106507959731</v>
      </c>
      <c r="G12" s="7">
        <f t="shared" si="3"/>
        <v>8.0028727838738017E-2</v>
      </c>
      <c r="H12" s="7">
        <f t="shared" si="4"/>
        <v>2.02530586526477</v>
      </c>
      <c r="I12" s="7">
        <f t="shared" si="5"/>
        <v>1.3617278360175928</v>
      </c>
      <c r="J12" s="7">
        <f t="shared" si="6"/>
        <v>1.0124528839947617</v>
      </c>
      <c r="K12" s="7">
        <f t="shared" si="7"/>
        <v>1.9311243509742941</v>
      </c>
    </row>
    <row r="13" spans="1:11" ht="15.75" x14ac:dyDescent="0.25">
      <c r="A13" s="3">
        <v>113</v>
      </c>
      <c r="B13" s="3">
        <v>23</v>
      </c>
      <c r="C13" s="7">
        <v>2.4047000000000001</v>
      </c>
      <c r="D13" s="7">
        <f t="shared" si="0"/>
        <v>3.0626685580037655E-4</v>
      </c>
      <c r="E13" s="7">
        <f t="shared" si="1"/>
        <v>86504.307352042932</v>
      </c>
      <c r="F13" s="7">
        <f t="shared" si="2"/>
        <v>26.493402225899587</v>
      </c>
      <c r="G13" s="7">
        <f t="shared" si="3"/>
        <v>12.203859111920186</v>
      </c>
      <c r="H13" s="7">
        <f t="shared" si="4"/>
        <v>2.0530784434834195</v>
      </c>
      <c r="I13" s="7">
        <f t="shared" si="5"/>
        <v>1.3617278360175928</v>
      </c>
      <c r="J13" s="7">
        <f t="shared" si="6"/>
        <v>0.86814067154861352</v>
      </c>
      <c r="K13" s="7">
        <f t="shared" si="7"/>
        <v>1.5940153732386997</v>
      </c>
    </row>
    <row r="14" spans="1:11" ht="15.75" x14ac:dyDescent="0.25">
      <c r="A14" s="3">
        <v>127</v>
      </c>
      <c r="B14" s="3">
        <v>23</v>
      </c>
      <c r="C14" s="7">
        <v>2.4047000000000001</v>
      </c>
      <c r="D14" s="7">
        <f t="shared" si="0"/>
        <v>3.0626685580037655E-4</v>
      </c>
      <c r="E14" s="7">
        <f t="shared" si="1"/>
        <v>114555.72752008056</v>
      </c>
      <c r="F14" s="7">
        <f t="shared" si="2"/>
        <v>35.084622481499743</v>
      </c>
      <c r="G14" s="7">
        <f t="shared" si="3"/>
        <v>146.038100520369</v>
      </c>
      <c r="H14" s="7">
        <f t="shared" si="4"/>
        <v>2.1038037209559568</v>
      </c>
      <c r="I14" s="7">
        <f t="shared" si="5"/>
        <v>1.3617278360175928</v>
      </c>
      <c r="J14" s="7">
        <f t="shared" si="6"/>
        <v>0.65555785906284125</v>
      </c>
      <c r="K14" s="7">
        <f t="shared" si="7"/>
        <v>1.122836891343074</v>
      </c>
    </row>
    <row r="15" spans="1:11" ht="15.75" x14ac:dyDescent="0.25">
      <c r="A15" s="3">
        <v>112</v>
      </c>
      <c r="B15" s="3">
        <v>23</v>
      </c>
      <c r="C15" s="7">
        <v>2.4047000000000001</v>
      </c>
      <c r="D15" s="7">
        <f t="shared" si="0"/>
        <v>3.0626685580037655E-4</v>
      </c>
      <c r="E15" s="7">
        <f t="shared" si="1"/>
        <v>84674.87790867385</v>
      </c>
      <c r="F15" s="7">
        <f t="shared" si="2"/>
        <v>25.933108622370305</v>
      </c>
      <c r="G15" s="7">
        <f t="shared" si="3"/>
        <v>8.6031261906230299</v>
      </c>
      <c r="H15" s="7">
        <f t="shared" si="4"/>
        <v>2.049218022670181</v>
      </c>
      <c r="I15" s="7">
        <f t="shared" si="5"/>
        <v>1.3617278360175928</v>
      </c>
      <c r="J15" s="7">
        <f t="shared" si="6"/>
        <v>0.88689714507114048</v>
      </c>
      <c r="K15" s="7">
        <f t="shared" si="7"/>
        <v>1.6370945699708455</v>
      </c>
    </row>
    <row r="16" spans="1:11" ht="15.75" x14ac:dyDescent="0.25">
      <c r="A16" s="3">
        <v>106</v>
      </c>
      <c r="B16" s="3">
        <v>23.5</v>
      </c>
      <c r="C16" s="7">
        <v>2.4047000000000001</v>
      </c>
      <c r="D16" s="7">
        <f t="shared" si="0"/>
        <v>3.0626685580037655E-4</v>
      </c>
      <c r="E16" s="7">
        <f t="shared" si="1"/>
        <v>74174.224463801089</v>
      </c>
      <c r="F16" s="7">
        <f t="shared" si="2"/>
        <v>22.717106507959731</v>
      </c>
      <c r="G16" s="7">
        <f t="shared" si="3"/>
        <v>0.61292221987900752</v>
      </c>
      <c r="H16" s="7">
        <f t="shared" si="4"/>
        <v>2.02530586526477</v>
      </c>
      <c r="I16" s="7">
        <f t="shared" si="5"/>
        <v>1.3710678622717363</v>
      </c>
      <c r="J16" s="7">
        <f t="shared" si="6"/>
        <v>1.0344627292989956</v>
      </c>
      <c r="K16" s="7">
        <f t="shared" si="7"/>
        <v>1.9731053151259093</v>
      </c>
    </row>
    <row r="17" spans="1:11" ht="15.75" x14ac:dyDescent="0.25">
      <c r="A17" s="3">
        <v>87</v>
      </c>
      <c r="B17" s="3">
        <v>23.6</v>
      </c>
      <c r="C17" s="7">
        <v>2.4047000000000001</v>
      </c>
      <c r="D17" s="7">
        <f t="shared" si="0"/>
        <v>3.0626685580037655E-4</v>
      </c>
      <c r="E17" s="7">
        <f t="shared" si="1"/>
        <v>46127.715531830341</v>
      </c>
      <c r="F17" s="7">
        <f t="shared" si="2"/>
        <v>14.127390401187872</v>
      </c>
      <c r="G17" s="7">
        <f t="shared" si="3"/>
        <v>89.730332611507691</v>
      </c>
      <c r="H17" s="7">
        <f t="shared" si="4"/>
        <v>1.9395192526186182</v>
      </c>
      <c r="I17" s="7">
        <f t="shared" si="5"/>
        <v>1.3729120029701065</v>
      </c>
      <c r="J17" s="7">
        <f t="shared" si="6"/>
        <v>1.6705137558891021</v>
      </c>
      <c r="K17" s="7">
        <f t="shared" si="7"/>
        <v>3.5838864819142815</v>
      </c>
    </row>
    <row r="18" spans="1:11" ht="15.75" x14ac:dyDescent="0.25">
      <c r="A18" s="3">
        <v>115</v>
      </c>
      <c r="B18" s="3">
        <v>28</v>
      </c>
      <c r="C18" s="7">
        <v>2.4047000000000001</v>
      </c>
      <c r="D18" s="7">
        <f t="shared" si="0"/>
        <v>3.0626685580037655E-4</v>
      </c>
      <c r="E18" s="7">
        <f t="shared" si="1"/>
        <v>90231.898827909987</v>
      </c>
      <c r="F18" s="7">
        <f t="shared" si="2"/>
        <v>27.635039946921673</v>
      </c>
      <c r="G18" s="7">
        <f t="shared" si="3"/>
        <v>0.13319584034293561</v>
      </c>
      <c r="H18" s="7">
        <f t="shared" si="4"/>
        <v>2.0606978403536114</v>
      </c>
      <c r="I18" s="7">
        <f t="shared" si="5"/>
        <v>1.447158031342219</v>
      </c>
      <c r="J18" s="7">
        <f t="shared" si="6"/>
        <v>1.0132064239378449</v>
      </c>
      <c r="K18" s="7">
        <f t="shared" si="7"/>
        <v>1.8410454508095668</v>
      </c>
    </row>
    <row r="19" spans="1:11" ht="15.75" x14ac:dyDescent="0.25">
      <c r="A19" s="3">
        <v>142</v>
      </c>
      <c r="B19" s="3">
        <v>30</v>
      </c>
      <c r="C19" s="7">
        <v>2.4047000000000001</v>
      </c>
      <c r="D19" s="7">
        <f t="shared" si="0"/>
        <v>3.0626685580037655E-4</v>
      </c>
      <c r="E19" s="7">
        <f t="shared" si="1"/>
        <v>149833.10576484885</v>
      </c>
      <c r="F19" s="7">
        <f t="shared" si="2"/>
        <v>45.888914197405533</v>
      </c>
      <c r="G19" s="7">
        <f t="shared" si="3"/>
        <v>252.45759437251513</v>
      </c>
      <c r="H19" s="7">
        <f t="shared" si="4"/>
        <v>2.1522883443830563</v>
      </c>
      <c r="I19" s="7">
        <f t="shared" si="5"/>
        <v>1.4771212547196624</v>
      </c>
      <c r="J19" s="7">
        <f t="shared" si="6"/>
        <v>0.65375266607846949</v>
      </c>
      <c r="K19" s="7">
        <f t="shared" si="7"/>
        <v>1.0477465068131462</v>
      </c>
    </row>
    <row r="20" spans="1:11" ht="15.75" x14ac:dyDescent="0.25">
      <c r="A20" s="3">
        <v>138</v>
      </c>
      <c r="B20" s="3">
        <v>30</v>
      </c>
      <c r="C20" s="7">
        <v>2.4047000000000001</v>
      </c>
      <c r="D20" s="7">
        <f t="shared" si="0"/>
        <v>3.0626685580037655E-4</v>
      </c>
      <c r="E20" s="7">
        <f t="shared" si="1"/>
        <v>139883.74121339846</v>
      </c>
      <c r="F20" s="7">
        <f t="shared" si="2"/>
        <v>42.841753599021096</v>
      </c>
      <c r="G20" s="7">
        <f t="shared" si="3"/>
        <v>164.91063549797127</v>
      </c>
      <c r="H20" s="7">
        <f t="shared" si="4"/>
        <v>2.1398790864012365</v>
      </c>
      <c r="I20" s="7">
        <f t="shared" si="5"/>
        <v>1.4771212547196624</v>
      </c>
      <c r="J20" s="7">
        <f t="shared" si="6"/>
        <v>0.70025144817334173</v>
      </c>
      <c r="K20" s="7">
        <f t="shared" si="7"/>
        <v>1.1415212368610905</v>
      </c>
    </row>
    <row r="21" spans="1:11" ht="15.75" x14ac:dyDescent="0.25">
      <c r="A21" s="3">
        <v>112</v>
      </c>
      <c r="B21" s="3">
        <v>31.6</v>
      </c>
      <c r="C21" s="7">
        <v>2.4047000000000001</v>
      </c>
      <c r="D21" s="7">
        <f t="shared" si="0"/>
        <v>3.0626685580037655E-4</v>
      </c>
      <c r="E21" s="7">
        <f t="shared" si="1"/>
        <v>84674.87790867385</v>
      </c>
      <c r="F21" s="7">
        <f t="shared" si="2"/>
        <v>25.933108622370305</v>
      </c>
      <c r="G21" s="7">
        <f t="shared" si="3"/>
        <v>32.113657885853797</v>
      </c>
      <c r="H21" s="7">
        <f t="shared" si="4"/>
        <v>2.049218022670181</v>
      </c>
      <c r="I21" s="7">
        <f t="shared" si="5"/>
        <v>1.4996870826184037</v>
      </c>
      <c r="J21" s="7">
        <f t="shared" si="6"/>
        <v>1.2185195558368713</v>
      </c>
      <c r="K21" s="7">
        <f t="shared" si="7"/>
        <v>2.2492255830903791</v>
      </c>
    </row>
    <row r="22" spans="1:11" ht="15.75" x14ac:dyDescent="0.25">
      <c r="A22" s="3">
        <v>140</v>
      </c>
      <c r="B22" s="3">
        <v>34</v>
      </c>
      <c r="C22" s="7">
        <v>2.4047000000000001</v>
      </c>
      <c r="D22" s="7">
        <f t="shared" si="0"/>
        <v>3.0626685580037655E-4</v>
      </c>
      <c r="E22" s="7">
        <f t="shared" si="1"/>
        <v>144808.51082881729</v>
      </c>
      <c r="F22" s="7">
        <f t="shared" si="2"/>
        <v>44.35004730467665</v>
      </c>
      <c r="G22" s="7">
        <f t="shared" si="3"/>
        <v>107.12347920904439</v>
      </c>
      <c r="H22" s="7">
        <f t="shared" si="4"/>
        <v>2.1461280356782377</v>
      </c>
      <c r="I22" s="7">
        <f t="shared" si="5"/>
        <v>1.5314789170422551</v>
      </c>
      <c r="J22" s="7">
        <f t="shared" si="6"/>
        <v>0.76662826910704895</v>
      </c>
      <c r="K22" s="7">
        <f t="shared" si="7"/>
        <v>1.2390670553935861</v>
      </c>
    </row>
    <row r="23" spans="1:11" ht="15.75" x14ac:dyDescent="0.25">
      <c r="A23" s="3">
        <v>123</v>
      </c>
      <c r="B23" s="3">
        <v>35.200000000000003</v>
      </c>
      <c r="C23" s="7">
        <v>2.4047000000000001</v>
      </c>
      <c r="D23" s="7">
        <f t="shared" si="0"/>
        <v>3.0626685580037655E-4</v>
      </c>
      <c r="E23" s="7">
        <f t="shared" si="1"/>
        <v>106070.55017214805</v>
      </c>
      <c r="F23" s="7">
        <f t="shared" si="2"/>
        <v>32.485893894239872</v>
      </c>
      <c r="G23" s="7">
        <f t="shared" si="3"/>
        <v>7.3663719533244212</v>
      </c>
      <c r="H23" s="7">
        <f t="shared" si="4"/>
        <v>2.0899051114393976</v>
      </c>
      <c r="I23" s="7">
        <f t="shared" si="5"/>
        <v>1.5465426634781307</v>
      </c>
      <c r="J23" s="7">
        <f t="shared" si="6"/>
        <v>1.0835472194361064</v>
      </c>
      <c r="K23" s="7">
        <f t="shared" si="7"/>
        <v>1.8915913926143031</v>
      </c>
    </row>
    <row r="24" spans="1:11" ht="15.75" x14ac:dyDescent="0.25">
      <c r="A24" s="3">
        <v>138</v>
      </c>
      <c r="B24" s="3">
        <v>36</v>
      </c>
      <c r="C24" s="7">
        <v>2.4047000000000001</v>
      </c>
      <c r="D24" s="7">
        <f t="shared" si="0"/>
        <v>3.0626685580037655E-4</v>
      </c>
      <c r="E24" s="7">
        <f t="shared" si="1"/>
        <v>139883.74121339846</v>
      </c>
      <c r="F24" s="7">
        <f t="shared" si="2"/>
        <v>42.841753599021096</v>
      </c>
      <c r="G24" s="7">
        <f t="shared" si="3"/>
        <v>46.809592309718127</v>
      </c>
      <c r="H24" s="7">
        <f t="shared" si="4"/>
        <v>2.1398790864012365</v>
      </c>
      <c r="I24" s="7">
        <f t="shared" si="5"/>
        <v>1.556302500767287</v>
      </c>
      <c r="J24" s="7">
        <f t="shared" si="6"/>
        <v>0.8403017378080101</v>
      </c>
      <c r="K24" s="7">
        <f t="shared" si="7"/>
        <v>1.3698254842333086</v>
      </c>
    </row>
    <row r="25" spans="1:11" ht="15.75" x14ac:dyDescent="0.25">
      <c r="A25" s="3">
        <v>128</v>
      </c>
      <c r="B25" s="3">
        <v>36.200000000000003</v>
      </c>
      <c r="C25" s="7">
        <v>2.4047000000000001</v>
      </c>
      <c r="D25" s="7">
        <f t="shared" si="0"/>
        <v>3.0626685580037655E-4</v>
      </c>
      <c r="E25" s="7">
        <f t="shared" si="1"/>
        <v>116736.80800894572</v>
      </c>
      <c r="F25" s="7">
        <f t="shared" si="2"/>
        <v>35.752615145072021</v>
      </c>
      <c r="G25" s="7">
        <f t="shared" si="3"/>
        <v>0.20015320841893167</v>
      </c>
      <c r="H25" s="7">
        <f t="shared" si="4"/>
        <v>2.1072099696478679</v>
      </c>
      <c r="I25" s="7">
        <f t="shared" si="5"/>
        <v>1.5587085705331656</v>
      </c>
      <c r="J25" s="7">
        <f t="shared" si="6"/>
        <v>1.0125133463136233</v>
      </c>
      <c r="K25" s="7">
        <f t="shared" si="7"/>
        <v>1.7261505126953127</v>
      </c>
    </row>
    <row r="26" spans="1:11" ht="15.75" x14ac:dyDescent="0.25">
      <c r="A26" s="3">
        <v>124.5</v>
      </c>
      <c r="B26" s="3">
        <v>37.5</v>
      </c>
      <c r="C26" s="7">
        <v>2.4047000000000001</v>
      </c>
      <c r="D26" s="7">
        <f t="shared" si="0"/>
        <v>3.0626685580037655E-4</v>
      </c>
      <c r="E26" s="7">
        <f t="shared" si="1"/>
        <v>109207.82039157822</v>
      </c>
      <c r="F26" s="7">
        <f t="shared" si="2"/>
        <v>33.446735780140912</v>
      </c>
      <c r="G26" s="7">
        <f t="shared" si="3"/>
        <v>16.428950835989898</v>
      </c>
      <c r="H26" s="7">
        <f t="shared" si="4"/>
        <v>2.0951693514317546</v>
      </c>
      <c r="I26" s="7">
        <f t="shared" si="5"/>
        <v>1.5740312677277186</v>
      </c>
      <c r="J26" s="7">
        <f t="shared" si="6"/>
        <v>1.1211856441388737</v>
      </c>
      <c r="K26" s="7">
        <f t="shared" si="7"/>
        <v>1.943225556214309</v>
      </c>
    </row>
    <row r="27" spans="1:11" ht="15.75" x14ac:dyDescent="0.25">
      <c r="A27" s="3">
        <v>121</v>
      </c>
      <c r="B27" s="3">
        <v>38</v>
      </c>
      <c r="C27" s="7">
        <v>2.4047000000000001</v>
      </c>
      <c r="D27" s="7">
        <f t="shared" si="0"/>
        <v>3.0626685580037655E-4</v>
      </c>
      <c r="E27" s="7">
        <f t="shared" si="1"/>
        <v>101970.36644394691</v>
      </c>
      <c r="F27" s="7">
        <f t="shared" si="2"/>
        <v>31.230143515599845</v>
      </c>
      <c r="G27" s="7">
        <f t="shared" si="3"/>
        <v>45.830956819374819</v>
      </c>
      <c r="H27" s="7">
        <f t="shared" si="4"/>
        <v>2.0827853703164498</v>
      </c>
      <c r="I27" s="7">
        <f t="shared" si="5"/>
        <v>1.5797835966168099</v>
      </c>
      <c r="J27" s="7">
        <f t="shared" si="6"/>
        <v>1.2167731467842446</v>
      </c>
      <c r="K27" s="7">
        <f t="shared" si="7"/>
        <v>2.1450009342043543</v>
      </c>
    </row>
    <row r="28" spans="1:11" ht="15.75" x14ac:dyDescent="0.25">
      <c r="A28" s="3">
        <v>140</v>
      </c>
      <c r="B28" s="3">
        <v>38</v>
      </c>
      <c r="C28" s="7">
        <v>2.4047000000000001</v>
      </c>
      <c r="D28" s="7">
        <f t="shared" si="0"/>
        <v>3.0626685580037655E-4</v>
      </c>
      <c r="E28" s="7">
        <f t="shared" si="1"/>
        <v>144808.51082881729</v>
      </c>
      <c r="F28" s="7">
        <f t="shared" si="2"/>
        <v>44.35004730467665</v>
      </c>
      <c r="G28" s="7">
        <f t="shared" si="3"/>
        <v>40.323100771631189</v>
      </c>
      <c r="H28" s="7">
        <f t="shared" si="4"/>
        <v>2.1461280356782377</v>
      </c>
      <c r="I28" s="7">
        <f t="shared" si="5"/>
        <v>1.5797835966168099</v>
      </c>
      <c r="J28" s="7">
        <f t="shared" si="6"/>
        <v>0.85681983017846641</v>
      </c>
      <c r="K28" s="7">
        <f t="shared" si="7"/>
        <v>1.3848396501457727</v>
      </c>
    </row>
    <row r="29" spans="1:11" ht="15.75" x14ac:dyDescent="0.25">
      <c r="A29" s="3">
        <v>126</v>
      </c>
      <c r="B29" s="3">
        <v>38.4</v>
      </c>
      <c r="C29" s="7">
        <v>2.4047000000000001</v>
      </c>
      <c r="D29" s="7">
        <f t="shared" si="0"/>
        <v>3.0626685580037655E-4</v>
      </c>
      <c r="E29" s="7">
        <f t="shared" si="1"/>
        <v>112398.63830523325</v>
      </c>
      <c r="F29" s="7">
        <f t="shared" si="2"/>
        <v>34.423977549987555</v>
      </c>
      <c r="G29" s="7">
        <f t="shared" si="3"/>
        <v>15.808754523002955</v>
      </c>
      <c r="H29" s="7">
        <f t="shared" si="4"/>
        <v>2.1003705451175625</v>
      </c>
      <c r="I29" s="7">
        <f t="shared" si="5"/>
        <v>1.5843312243675305</v>
      </c>
      <c r="J29" s="7">
        <f t="shared" si="6"/>
        <v>1.1155015408733289</v>
      </c>
      <c r="K29" s="7">
        <f t="shared" si="7"/>
        <v>1.9196391078477246</v>
      </c>
    </row>
    <row r="30" spans="1:11" ht="15.75" x14ac:dyDescent="0.25">
      <c r="A30" s="3">
        <v>146</v>
      </c>
      <c r="B30" s="3">
        <v>41</v>
      </c>
      <c r="C30" s="7">
        <v>2.4047000000000001</v>
      </c>
      <c r="D30" s="7">
        <f t="shared" si="0"/>
        <v>3.0626685580037655E-4</v>
      </c>
      <c r="E30" s="7">
        <f t="shared" si="1"/>
        <v>160184.06563533552</v>
      </c>
      <c r="F30" s="7">
        <f t="shared" si="2"/>
        <v>49.059070131455357</v>
      </c>
      <c r="G30" s="7">
        <f t="shared" si="3"/>
        <v>64.948611383715871</v>
      </c>
      <c r="H30" s="7">
        <f t="shared" si="4"/>
        <v>2.1643528557844367</v>
      </c>
      <c r="I30" s="7">
        <f t="shared" si="5"/>
        <v>1.6127838567197355</v>
      </c>
      <c r="J30" s="7">
        <f t="shared" si="6"/>
        <v>0.83572721395124649</v>
      </c>
      <c r="K30" s="7">
        <f t="shared" si="7"/>
        <v>1.3174231460321786</v>
      </c>
    </row>
    <row r="31" spans="1:11" ht="15.75" x14ac:dyDescent="0.25">
      <c r="A31" s="3">
        <v>142</v>
      </c>
      <c r="B31" s="3">
        <v>41</v>
      </c>
      <c r="C31" s="7">
        <v>2.4047000000000001</v>
      </c>
      <c r="D31" s="7">
        <f t="shared" si="0"/>
        <v>3.0626685580037655E-4</v>
      </c>
      <c r="E31" s="7">
        <f t="shared" si="1"/>
        <v>149833.10576484885</v>
      </c>
      <c r="F31" s="7">
        <f t="shared" si="2"/>
        <v>45.888914197405533</v>
      </c>
      <c r="G31" s="7">
        <f t="shared" si="3"/>
        <v>23.901482029593392</v>
      </c>
      <c r="H31" s="7">
        <f t="shared" si="4"/>
        <v>2.1522883443830563</v>
      </c>
      <c r="I31" s="7">
        <f t="shared" si="5"/>
        <v>1.6127838567197355</v>
      </c>
      <c r="J31" s="7">
        <f t="shared" si="6"/>
        <v>0.89346197697390839</v>
      </c>
      <c r="K31" s="7">
        <f t="shared" si="7"/>
        <v>1.4319202259779666</v>
      </c>
    </row>
    <row r="32" spans="1:11" ht="15.75" x14ac:dyDescent="0.25">
      <c r="A32" s="3">
        <v>135</v>
      </c>
      <c r="B32" s="3">
        <v>42.2</v>
      </c>
      <c r="C32" s="7">
        <v>2.4047000000000001</v>
      </c>
      <c r="D32" s="7">
        <f t="shared" si="0"/>
        <v>3.0626685580037655E-4</v>
      </c>
      <c r="E32" s="7">
        <f t="shared" si="1"/>
        <v>132682.48998247331</v>
      </c>
      <c r="F32" s="7">
        <f t="shared" si="2"/>
        <v>40.636249026697058</v>
      </c>
      <c r="G32" s="7">
        <f t="shared" si="3"/>
        <v>2.4453171065059069</v>
      </c>
      <c r="H32" s="7">
        <f t="shared" si="4"/>
        <v>2.1303337684950061</v>
      </c>
      <c r="I32" s="7">
        <f t="shared" si="5"/>
        <v>1.6253124509616736</v>
      </c>
      <c r="J32" s="7">
        <f t="shared" si="6"/>
        <v>1.0384816761083338</v>
      </c>
      <c r="K32" s="7">
        <f t="shared" si="7"/>
        <v>1.7151856932378193</v>
      </c>
    </row>
    <row r="33" spans="1:11" ht="15.75" x14ac:dyDescent="0.25">
      <c r="A33" s="3">
        <v>133</v>
      </c>
      <c r="B33" s="3">
        <v>43</v>
      </c>
      <c r="C33" s="7">
        <v>2.4047000000000001</v>
      </c>
      <c r="D33" s="7">
        <f t="shared" si="0"/>
        <v>3.0626685580037655E-4</v>
      </c>
      <c r="E33" s="7">
        <f t="shared" si="1"/>
        <v>128004.73682148063</v>
      </c>
      <c r="F33" s="7">
        <f t="shared" si="2"/>
        <v>39.203608273869563</v>
      </c>
      <c r="G33" s="7">
        <f t="shared" si="3"/>
        <v>14.412590138231643</v>
      </c>
      <c r="H33" s="7">
        <f t="shared" si="4"/>
        <v>2.1238516409670858</v>
      </c>
      <c r="I33" s="7">
        <f t="shared" si="5"/>
        <v>1.6334684555795864</v>
      </c>
      <c r="J33" s="7">
        <f t="shared" si="6"/>
        <v>1.0968378139994031</v>
      </c>
      <c r="K33" s="7">
        <f t="shared" si="7"/>
        <v>1.8277362806076756</v>
      </c>
    </row>
    <row r="34" spans="1:11" ht="15.75" x14ac:dyDescent="0.25">
      <c r="A34" s="3">
        <v>142</v>
      </c>
      <c r="B34" s="3">
        <v>44</v>
      </c>
      <c r="C34" s="7">
        <v>2.4047000000000001</v>
      </c>
      <c r="D34" s="7">
        <f t="shared" si="0"/>
        <v>3.0626685580037655E-4</v>
      </c>
      <c r="E34" s="7">
        <f t="shared" si="1"/>
        <v>149833.10576484885</v>
      </c>
      <c r="F34" s="7">
        <f t="shared" si="2"/>
        <v>45.888914197405533</v>
      </c>
      <c r="G34" s="7">
        <f t="shared" si="3"/>
        <v>3.5679968451601907</v>
      </c>
      <c r="H34" s="7">
        <f t="shared" si="4"/>
        <v>2.1522883443830563</v>
      </c>
      <c r="I34" s="7">
        <f t="shared" si="5"/>
        <v>1.6434526764861872</v>
      </c>
      <c r="J34" s="7">
        <f t="shared" si="6"/>
        <v>0.95883724358175537</v>
      </c>
      <c r="K34" s="7">
        <f t="shared" si="7"/>
        <v>1.5366948766592812</v>
      </c>
    </row>
    <row r="35" spans="1:11" ht="15.75" x14ac:dyDescent="0.25">
      <c r="A35" s="3">
        <v>148</v>
      </c>
      <c r="B35" s="3">
        <v>44</v>
      </c>
      <c r="C35" s="7">
        <v>2.4047000000000001</v>
      </c>
      <c r="D35" s="7">
        <f t="shared" si="0"/>
        <v>3.0626685580037655E-4</v>
      </c>
      <c r="E35" s="7">
        <f t="shared" si="1"/>
        <v>165511.56569658325</v>
      </c>
      <c r="F35" s="7">
        <f t="shared" si="2"/>
        <v>50.690706824490015</v>
      </c>
      <c r="G35" s="7">
        <f t="shared" si="3"/>
        <v>44.765557811277255</v>
      </c>
      <c r="H35" s="7">
        <f t="shared" si="4"/>
        <v>2.170261715394957</v>
      </c>
      <c r="I35" s="7">
        <f t="shared" si="5"/>
        <v>1.6434526764861872</v>
      </c>
      <c r="J35" s="7">
        <f t="shared" si="6"/>
        <v>0.86800920240359403</v>
      </c>
      <c r="K35" s="7">
        <f t="shared" si="7"/>
        <v>1.357274001539889</v>
      </c>
    </row>
    <row r="36" spans="1:11" ht="15.75" x14ac:dyDescent="0.25">
      <c r="A36" s="3">
        <v>121</v>
      </c>
      <c r="B36" s="3">
        <v>44.2</v>
      </c>
      <c r="C36" s="7">
        <v>2.4047000000000001</v>
      </c>
      <c r="D36" s="7">
        <f t="shared" si="0"/>
        <v>3.0626685580037655E-4</v>
      </c>
      <c r="E36" s="7">
        <f t="shared" si="1"/>
        <v>101970.36644394691</v>
      </c>
      <c r="F36" s="7">
        <f t="shared" si="2"/>
        <v>31.230143515599845</v>
      </c>
      <c r="G36" s="7">
        <f t="shared" si="3"/>
        <v>168.21717722593681</v>
      </c>
      <c r="H36" s="7">
        <f t="shared" si="4"/>
        <v>2.0827853703164498</v>
      </c>
      <c r="I36" s="7">
        <f t="shared" si="5"/>
        <v>1.6454222693490916</v>
      </c>
      <c r="J36" s="7">
        <f t="shared" si="6"/>
        <v>1.4152992917858849</v>
      </c>
      <c r="K36" s="7">
        <f t="shared" si="7"/>
        <v>2.4949747708376964</v>
      </c>
    </row>
    <row r="37" spans="1:11" ht="15.75" x14ac:dyDescent="0.25">
      <c r="A37" s="3">
        <v>140</v>
      </c>
      <c r="B37" s="3">
        <v>45</v>
      </c>
      <c r="C37" s="7">
        <v>2.4047000000000001</v>
      </c>
      <c r="D37" s="7">
        <f t="shared" si="0"/>
        <v>3.0626685580037655E-4</v>
      </c>
      <c r="E37" s="7">
        <f t="shared" si="1"/>
        <v>144808.51082881729</v>
      </c>
      <c r="F37" s="7">
        <f t="shared" si="2"/>
        <v>44.35004730467665</v>
      </c>
      <c r="G37" s="7">
        <f t="shared" si="3"/>
        <v>0.42243850615808726</v>
      </c>
      <c r="H37" s="7">
        <f t="shared" si="4"/>
        <v>2.1461280356782377</v>
      </c>
      <c r="I37" s="7">
        <f t="shared" si="5"/>
        <v>1.6532125137753435</v>
      </c>
      <c r="J37" s="7">
        <f t="shared" si="6"/>
        <v>1.0146550620534471</v>
      </c>
      <c r="K37" s="7">
        <f t="shared" si="7"/>
        <v>1.6399416909620992</v>
      </c>
    </row>
    <row r="38" spans="1:11" ht="15.75" x14ac:dyDescent="0.25">
      <c r="A38" s="3">
        <v>145</v>
      </c>
      <c r="B38" s="3">
        <v>45</v>
      </c>
      <c r="C38" s="7">
        <v>2.4047000000000001</v>
      </c>
      <c r="D38" s="7">
        <f t="shared" si="0"/>
        <v>3.0626685580037655E-4</v>
      </c>
      <c r="E38" s="7">
        <f t="shared" si="1"/>
        <v>157558.42650559722</v>
      </c>
      <c r="F38" s="7">
        <f t="shared" si="2"/>
        <v>48.254923890723973</v>
      </c>
      <c r="G38" s="7">
        <f t="shared" si="3"/>
        <v>10.594529534405684</v>
      </c>
      <c r="H38" s="7">
        <f t="shared" si="4"/>
        <v>2.1613680022349744</v>
      </c>
      <c r="I38" s="7">
        <f t="shared" si="5"/>
        <v>1.6532125137753435</v>
      </c>
      <c r="J38" s="7">
        <f t="shared" si="6"/>
        <v>0.93254732101339677</v>
      </c>
      <c r="K38" s="7">
        <f t="shared" si="7"/>
        <v>1.4760752798392718</v>
      </c>
    </row>
    <row r="39" spans="1:11" ht="15.75" x14ac:dyDescent="0.25">
      <c r="A39" s="3">
        <v>140</v>
      </c>
      <c r="B39" s="3">
        <v>46</v>
      </c>
      <c r="C39" s="7">
        <v>2.4047000000000001</v>
      </c>
      <c r="D39" s="7">
        <f t="shared" si="0"/>
        <v>3.0626685580037655E-4</v>
      </c>
      <c r="E39" s="7">
        <f t="shared" si="1"/>
        <v>144808.51082881729</v>
      </c>
      <c r="F39" s="7">
        <f t="shared" si="2"/>
        <v>44.35004730467665</v>
      </c>
      <c r="G39" s="7">
        <f t="shared" si="3"/>
        <v>2.7223438968047868</v>
      </c>
      <c r="H39" s="7">
        <f t="shared" si="4"/>
        <v>2.1461280356782377</v>
      </c>
      <c r="I39" s="7">
        <f t="shared" si="5"/>
        <v>1.6627578316815739</v>
      </c>
      <c r="J39" s="7">
        <f t="shared" si="6"/>
        <v>1.0372029523213016</v>
      </c>
      <c r="K39" s="7">
        <f t="shared" si="7"/>
        <v>1.6763848396501457</v>
      </c>
    </row>
    <row r="40" spans="1:11" ht="15.75" x14ac:dyDescent="0.25">
      <c r="A40" s="3">
        <v>140</v>
      </c>
      <c r="B40" s="3">
        <v>46</v>
      </c>
      <c r="C40" s="7">
        <v>2.4047000000000001</v>
      </c>
      <c r="D40" s="7">
        <f t="shared" si="0"/>
        <v>3.0626685580037655E-4</v>
      </c>
      <c r="E40" s="7">
        <f t="shared" si="1"/>
        <v>144808.51082881729</v>
      </c>
      <c r="F40" s="7">
        <f t="shared" si="2"/>
        <v>44.35004730467665</v>
      </c>
      <c r="G40" s="7">
        <f t="shared" si="3"/>
        <v>2.7223438968047868</v>
      </c>
      <c r="H40" s="7">
        <f t="shared" si="4"/>
        <v>2.1461280356782377</v>
      </c>
      <c r="I40" s="7">
        <f t="shared" si="5"/>
        <v>1.6627578316815739</v>
      </c>
      <c r="J40" s="7">
        <f t="shared" si="6"/>
        <v>1.0372029523213016</v>
      </c>
      <c r="K40" s="7">
        <f t="shared" si="7"/>
        <v>1.6763848396501457</v>
      </c>
    </row>
    <row r="41" spans="1:11" ht="15.75" x14ac:dyDescent="0.25">
      <c r="A41" s="3">
        <v>135</v>
      </c>
      <c r="B41" s="3">
        <v>47</v>
      </c>
      <c r="C41" s="7">
        <v>2.4047000000000001</v>
      </c>
      <c r="D41" s="7">
        <f t="shared" si="0"/>
        <v>3.0626685580037655E-4</v>
      </c>
      <c r="E41" s="7">
        <f t="shared" si="1"/>
        <v>132682.48998247331</v>
      </c>
      <c r="F41" s="7">
        <f t="shared" si="2"/>
        <v>40.636249026697058</v>
      </c>
      <c r="G41" s="7">
        <f t="shared" si="3"/>
        <v>40.497326450214139</v>
      </c>
      <c r="H41" s="7">
        <f t="shared" si="4"/>
        <v>2.1303337684950061</v>
      </c>
      <c r="I41" s="7">
        <f t="shared" si="5"/>
        <v>1.6720978579357173</v>
      </c>
      <c r="J41" s="7">
        <f t="shared" si="6"/>
        <v>1.1566028146230256</v>
      </c>
      <c r="K41" s="7">
        <f t="shared" si="7"/>
        <v>1.9102779047909364</v>
      </c>
    </row>
    <row r="42" spans="1:11" ht="15.75" x14ac:dyDescent="0.25">
      <c r="A42" s="3">
        <v>128</v>
      </c>
      <c r="B42" s="3">
        <v>47.6</v>
      </c>
      <c r="C42" s="7">
        <v>2.4047000000000001</v>
      </c>
      <c r="D42" s="7">
        <f t="shared" si="0"/>
        <v>3.0626685580037655E-4</v>
      </c>
      <c r="E42" s="7">
        <f t="shared" si="1"/>
        <v>116736.80800894572</v>
      </c>
      <c r="F42" s="7">
        <f t="shared" si="2"/>
        <v>35.752615145072021</v>
      </c>
      <c r="G42" s="7">
        <f t="shared" si="3"/>
        <v>140.3605279007769</v>
      </c>
      <c r="H42" s="7">
        <f t="shared" si="4"/>
        <v>2.1072099696478679</v>
      </c>
      <c r="I42" s="7">
        <f t="shared" si="5"/>
        <v>1.6776069527204931</v>
      </c>
      <c r="J42" s="7">
        <f t="shared" si="6"/>
        <v>1.3313711404565876</v>
      </c>
      <c r="K42" s="7">
        <f t="shared" si="7"/>
        <v>2.269744873046875</v>
      </c>
    </row>
    <row r="43" spans="1:11" ht="15.75" x14ac:dyDescent="0.25">
      <c r="A43" s="3">
        <v>126</v>
      </c>
      <c r="B43" s="3">
        <v>48.2</v>
      </c>
      <c r="C43" s="7">
        <v>2.4047000000000001</v>
      </c>
      <c r="D43" s="7">
        <f t="shared" si="0"/>
        <v>3.0626685580037655E-4</v>
      </c>
      <c r="E43" s="7">
        <f t="shared" si="1"/>
        <v>112398.63830523325</v>
      </c>
      <c r="F43" s="7">
        <f t="shared" si="2"/>
        <v>34.423977549987555</v>
      </c>
      <c r="G43" s="7">
        <f t="shared" si="3"/>
        <v>189.77879454324696</v>
      </c>
      <c r="H43" s="7">
        <f t="shared" si="4"/>
        <v>2.1003705451175625</v>
      </c>
      <c r="I43" s="7">
        <f t="shared" si="5"/>
        <v>1.6830470382388494</v>
      </c>
      <c r="J43" s="7">
        <f t="shared" si="6"/>
        <v>1.4001868299503766</v>
      </c>
      <c r="K43" s="7">
        <f t="shared" si="7"/>
        <v>2.4095470051630294</v>
      </c>
    </row>
    <row r="44" spans="1:11" ht="15.75" x14ac:dyDescent="0.25">
      <c r="A44" s="3">
        <v>148</v>
      </c>
      <c r="B44" s="3">
        <v>49</v>
      </c>
      <c r="C44" s="7">
        <v>2.4047000000000001</v>
      </c>
      <c r="D44" s="7">
        <f t="shared" si="0"/>
        <v>3.0626685580037655E-4</v>
      </c>
      <c r="E44" s="7">
        <f t="shared" si="1"/>
        <v>165511.56569658325</v>
      </c>
      <c r="F44" s="7">
        <f t="shared" si="2"/>
        <v>50.690706824490015</v>
      </c>
      <c r="G44" s="7">
        <f t="shared" si="3"/>
        <v>2.8584895663771088</v>
      </c>
      <c r="H44" s="7">
        <f t="shared" si="4"/>
        <v>2.170261715394957</v>
      </c>
      <c r="I44" s="7">
        <f t="shared" si="5"/>
        <v>1.6901960800285134</v>
      </c>
      <c r="J44" s="7">
        <f t="shared" si="6"/>
        <v>0.96664661176763889</v>
      </c>
      <c r="K44" s="7">
        <f t="shared" si="7"/>
        <v>1.5115096835330584</v>
      </c>
    </row>
    <row r="45" spans="1:11" ht="15.75" x14ac:dyDescent="0.25">
      <c r="A45" s="3">
        <v>163</v>
      </c>
      <c r="B45" s="3">
        <v>49</v>
      </c>
      <c r="C45" s="7">
        <v>2.4047000000000001</v>
      </c>
      <c r="D45" s="7">
        <f t="shared" si="0"/>
        <v>3.0626685580037655E-4</v>
      </c>
      <c r="E45" s="7">
        <f t="shared" si="1"/>
        <v>208760.11734876203</v>
      </c>
      <c r="F45" s="7">
        <f t="shared" si="2"/>
        <v>63.936304756922986</v>
      </c>
      <c r="G45" s="7">
        <f t="shared" si="3"/>
        <v>223.09319979168023</v>
      </c>
      <c r="H45" s="7">
        <f t="shared" si="4"/>
        <v>2.2121876044039577</v>
      </c>
      <c r="I45" s="7">
        <f t="shared" si="5"/>
        <v>1.6901960800285134</v>
      </c>
      <c r="J45" s="7">
        <f t="shared" si="6"/>
        <v>0.76638773833256779</v>
      </c>
      <c r="K45" s="7">
        <f t="shared" si="7"/>
        <v>1.1314445290847053</v>
      </c>
    </row>
    <row r="46" spans="1:11" ht="15.75" x14ac:dyDescent="0.25">
      <c r="A46" s="3">
        <v>164</v>
      </c>
      <c r="B46" s="3">
        <v>50</v>
      </c>
      <c r="C46" s="7">
        <v>2.4047000000000001</v>
      </c>
      <c r="D46" s="7">
        <f t="shared" si="0"/>
        <v>3.0626685580037655E-4</v>
      </c>
      <c r="E46" s="7">
        <f t="shared" si="1"/>
        <v>211853.18686956883</v>
      </c>
      <c r="F46" s="7">
        <f t="shared" si="2"/>
        <v>64.883609433832461</v>
      </c>
      <c r="G46" s="7">
        <f t="shared" si="3"/>
        <v>221.52182977886665</v>
      </c>
      <c r="H46" s="7">
        <f t="shared" si="4"/>
        <v>2.214843848047698</v>
      </c>
      <c r="I46" s="7">
        <f t="shared" si="5"/>
        <v>1.6989700043360185</v>
      </c>
      <c r="J46" s="7">
        <f t="shared" si="6"/>
        <v>0.77061064321628725</v>
      </c>
      <c r="K46" s="7">
        <f t="shared" si="7"/>
        <v>1.1335442027828964</v>
      </c>
    </row>
    <row r="47" spans="1:11" ht="15.75" x14ac:dyDescent="0.25">
      <c r="A47" s="3">
        <v>150</v>
      </c>
      <c r="B47" s="3">
        <v>50</v>
      </c>
      <c r="C47" s="7">
        <v>2.4047000000000001</v>
      </c>
      <c r="D47" s="7">
        <f t="shared" si="0"/>
        <v>3.0626685580037655E-4</v>
      </c>
      <c r="E47" s="7">
        <f t="shared" si="1"/>
        <v>170941.16154009357</v>
      </c>
      <c r="F47" s="7">
        <f t="shared" si="2"/>
        <v>52.353612071748714</v>
      </c>
      <c r="G47" s="7">
        <f t="shared" si="3"/>
        <v>5.5394897842812725</v>
      </c>
      <c r="H47" s="7">
        <f t="shared" si="4"/>
        <v>2.1760912590556809</v>
      </c>
      <c r="I47" s="7">
        <f t="shared" si="5"/>
        <v>1.6989700043360185</v>
      </c>
      <c r="J47" s="7">
        <f t="shared" si="6"/>
        <v>0.95504394102696921</v>
      </c>
      <c r="K47" s="7">
        <f t="shared" si="7"/>
        <v>1.4814814814814814</v>
      </c>
    </row>
    <row r="48" spans="1:11" ht="15.75" x14ac:dyDescent="0.25">
      <c r="A48" s="3">
        <v>144</v>
      </c>
      <c r="B48" s="3">
        <v>51.9</v>
      </c>
      <c r="C48" s="7">
        <v>2.4047000000000001</v>
      </c>
      <c r="D48" s="7">
        <f t="shared" si="0"/>
        <v>3.0626685580037655E-4</v>
      </c>
      <c r="E48" s="7">
        <f t="shared" si="1"/>
        <v>154958.10073038042</v>
      </c>
      <c r="F48" s="7">
        <f t="shared" si="2"/>
        <v>47.458530291491648</v>
      </c>
      <c r="G48" s="7">
        <f t="shared" si="3"/>
        <v>19.726653171597249</v>
      </c>
      <c r="H48" s="7">
        <f t="shared" si="4"/>
        <v>2.1583624920952493</v>
      </c>
      <c r="I48" s="7">
        <f t="shared" si="5"/>
        <v>1.7151673578484576</v>
      </c>
      <c r="J48" s="7">
        <f t="shared" si="6"/>
        <v>1.0935863306602358</v>
      </c>
      <c r="K48" s="7">
        <f t="shared" si="7"/>
        <v>1.7381204989711934</v>
      </c>
    </row>
    <row r="49" spans="1:11" ht="15.75" x14ac:dyDescent="0.25">
      <c r="A49" s="3">
        <v>145</v>
      </c>
      <c r="B49" s="3">
        <v>52</v>
      </c>
      <c r="C49" s="7">
        <v>2.4047000000000001</v>
      </c>
      <c r="D49" s="7">
        <f t="shared" si="0"/>
        <v>3.0626685580037655E-4</v>
      </c>
      <c r="E49" s="7">
        <f t="shared" si="1"/>
        <v>157558.42650559722</v>
      </c>
      <c r="F49" s="7">
        <f t="shared" si="2"/>
        <v>48.254923890723973</v>
      </c>
      <c r="G49" s="7">
        <f t="shared" si="3"/>
        <v>14.025595064270068</v>
      </c>
      <c r="H49" s="7">
        <f t="shared" si="4"/>
        <v>2.1613680022349744</v>
      </c>
      <c r="I49" s="7">
        <f t="shared" si="5"/>
        <v>1.716003343634799</v>
      </c>
      <c r="J49" s="7">
        <f t="shared" si="6"/>
        <v>1.0776102376154808</v>
      </c>
      <c r="K49" s="7">
        <f t="shared" si="7"/>
        <v>1.7056869900364919</v>
      </c>
    </row>
    <row r="50" spans="1:11" ht="15.75" x14ac:dyDescent="0.25">
      <c r="A50" s="3">
        <v>142</v>
      </c>
      <c r="B50" s="3">
        <v>53</v>
      </c>
      <c r="C50" s="7">
        <v>2.4047000000000001</v>
      </c>
      <c r="D50" s="7">
        <f t="shared" si="0"/>
        <v>3.0626685580037655E-4</v>
      </c>
      <c r="E50" s="7">
        <f t="shared" si="1"/>
        <v>149833.10576484885</v>
      </c>
      <c r="F50" s="7">
        <f t="shared" si="2"/>
        <v>45.888914197405533</v>
      </c>
      <c r="G50" s="7">
        <f t="shared" si="3"/>
        <v>50.567541291860586</v>
      </c>
      <c r="H50" s="7">
        <f t="shared" si="4"/>
        <v>2.1522883443830563</v>
      </c>
      <c r="I50" s="7">
        <f t="shared" si="5"/>
        <v>1.7242758696007889</v>
      </c>
      <c r="J50" s="7">
        <f t="shared" si="6"/>
        <v>1.1549630434052962</v>
      </c>
      <c r="K50" s="7">
        <f t="shared" si="7"/>
        <v>1.8510188287032252</v>
      </c>
    </row>
    <row r="51" spans="1:11" ht="15.75" x14ac:dyDescent="0.25">
      <c r="A51" s="3">
        <v>151</v>
      </c>
      <c r="B51" s="3">
        <v>54.1</v>
      </c>
      <c r="C51" s="7">
        <v>2.4047000000000001</v>
      </c>
      <c r="D51" s="7">
        <f t="shared" si="0"/>
        <v>3.0626685580037655E-4</v>
      </c>
      <c r="E51" s="7">
        <f t="shared" si="1"/>
        <v>173694.41934482148</v>
      </c>
      <c r="F51" s="7">
        <f t="shared" si="2"/>
        <v>53.196843682810574</v>
      </c>
      <c r="G51" s="7">
        <f t="shared" si="3"/>
        <v>0.81569133327917009</v>
      </c>
      <c r="H51" s="7">
        <f t="shared" si="4"/>
        <v>2.1789769472931693</v>
      </c>
      <c r="I51" s="7">
        <f t="shared" si="5"/>
        <v>1.7331972651065692</v>
      </c>
      <c r="J51" s="7">
        <f t="shared" si="6"/>
        <v>1.0169776297739497</v>
      </c>
      <c r="K51" s="7">
        <f t="shared" si="7"/>
        <v>1.5713264580297541</v>
      </c>
    </row>
    <row r="52" spans="1:11" ht="15.75" x14ac:dyDescent="0.25">
      <c r="A52" s="3">
        <v>145</v>
      </c>
      <c r="B52" s="3">
        <v>55</v>
      </c>
      <c r="C52" s="7">
        <v>2.4047000000000001</v>
      </c>
      <c r="D52" s="7">
        <f t="shared" si="0"/>
        <v>3.0626685580037655E-4</v>
      </c>
      <c r="E52" s="7">
        <f t="shared" si="1"/>
        <v>157558.42650559722</v>
      </c>
      <c r="F52" s="7">
        <f t="shared" si="2"/>
        <v>48.254923890723973</v>
      </c>
      <c r="G52" s="7">
        <f t="shared" si="3"/>
        <v>45.496051719926228</v>
      </c>
      <c r="H52" s="7">
        <f t="shared" si="4"/>
        <v>2.1613680022349744</v>
      </c>
      <c r="I52" s="7">
        <f t="shared" si="5"/>
        <v>1.7403626894942439</v>
      </c>
      <c r="J52" s="7">
        <f t="shared" si="6"/>
        <v>1.1397800590163738</v>
      </c>
      <c r="K52" s="7">
        <f t="shared" si="7"/>
        <v>1.8040920086924432</v>
      </c>
    </row>
    <row r="53" spans="1:11" ht="15.75" x14ac:dyDescent="0.25">
      <c r="A53" s="3">
        <v>146</v>
      </c>
      <c r="B53" s="3">
        <v>57</v>
      </c>
      <c r="C53" s="7">
        <v>2.4047000000000001</v>
      </c>
      <c r="D53" s="7">
        <f t="shared" si="0"/>
        <v>3.0626685580037655E-4</v>
      </c>
      <c r="E53" s="7">
        <f t="shared" si="1"/>
        <v>160184.06563533552</v>
      </c>
      <c r="F53" s="7">
        <f t="shared" si="2"/>
        <v>49.059070131455357</v>
      </c>
      <c r="G53" s="7">
        <f t="shared" si="3"/>
        <v>63.05836717714444</v>
      </c>
      <c r="H53" s="7">
        <f t="shared" si="4"/>
        <v>2.1643528557844367</v>
      </c>
      <c r="I53" s="7">
        <f t="shared" si="5"/>
        <v>1.7558748556724912</v>
      </c>
      <c r="J53" s="7">
        <f t="shared" si="6"/>
        <v>1.1618646632980745</v>
      </c>
      <c r="K53" s="7">
        <f t="shared" si="7"/>
        <v>1.8315394957032727</v>
      </c>
    </row>
    <row r="54" spans="1:11" ht="15.75" x14ac:dyDescent="0.25">
      <c r="A54" s="3">
        <v>159</v>
      </c>
      <c r="B54" s="3">
        <v>60.8</v>
      </c>
      <c r="C54" s="7">
        <v>2.4047000000000001</v>
      </c>
      <c r="D54" s="7">
        <f t="shared" si="0"/>
        <v>3.0626685580037655E-4</v>
      </c>
      <c r="E54" s="7">
        <f t="shared" si="1"/>
        <v>196652.58738414478</v>
      </c>
      <c r="F54" s="7">
        <f t="shared" si="2"/>
        <v>60.228169623150819</v>
      </c>
      <c r="G54" s="7">
        <f t="shared" si="3"/>
        <v>0.32698997988747286</v>
      </c>
      <c r="H54" s="7">
        <f t="shared" si="4"/>
        <v>2.2013971243204513</v>
      </c>
      <c r="I54" s="7">
        <f t="shared" si="5"/>
        <v>1.7839035792727347</v>
      </c>
      <c r="J54" s="7">
        <f t="shared" si="6"/>
        <v>1.009494400716926</v>
      </c>
      <c r="K54" s="7">
        <f t="shared" si="7"/>
        <v>1.5125585898774505</v>
      </c>
    </row>
    <row r="55" spans="1:11" ht="15.75" x14ac:dyDescent="0.25">
      <c r="A55" s="3">
        <v>155</v>
      </c>
      <c r="B55" s="3">
        <v>61</v>
      </c>
      <c r="C55" s="7">
        <v>2.4047000000000001</v>
      </c>
      <c r="D55" s="7">
        <f t="shared" si="0"/>
        <v>3.0626685580037655E-4</v>
      </c>
      <c r="E55" s="7">
        <f t="shared" si="1"/>
        <v>184965.45902506061</v>
      </c>
      <c r="F55" s="7">
        <f t="shared" si="2"/>
        <v>56.648789567278698</v>
      </c>
      <c r="G55" s="7">
        <f t="shared" si="3"/>
        <v>18.933032229822704</v>
      </c>
      <c r="H55" s="7">
        <f t="shared" si="4"/>
        <v>2.1903316981702914</v>
      </c>
      <c r="I55" s="7">
        <f t="shared" si="5"/>
        <v>1.7853298350107669</v>
      </c>
      <c r="J55" s="7">
        <f t="shared" si="6"/>
        <v>1.0768102984363612</v>
      </c>
      <c r="K55" s="7">
        <f t="shared" si="7"/>
        <v>1.6380786143466148</v>
      </c>
    </row>
    <row r="56" spans="1:11" ht="15.75" x14ac:dyDescent="0.25">
      <c r="A56" s="3">
        <v>157</v>
      </c>
      <c r="B56" s="3">
        <v>65</v>
      </c>
      <c r="C56" s="7">
        <v>2.4047000000000001</v>
      </c>
      <c r="D56" s="7">
        <f t="shared" si="0"/>
        <v>3.0626685580037655E-4</v>
      </c>
      <c r="E56" s="7">
        <f t="shared" si="1"/>
        <v>190756.7410284713</v>
      </c>
      <c r="F56" s="7">
        <f t="shared" si="2"/>
        <v>58.42246729751659</v>
      </c>
      <c r="G56" s="7">
        <f t="shared" si="3"/>
        <v>43.26393645223871</v>
      </c>
      <c r="H56" s="7">
        <f t="shared" si="4"/>
        <v>2.1958996524092336</v>
      </c>
      <c r="I56" s="7">
        <f t="shared" si="5"/>
        <v>1.8129133566428552</v>
      </c>
      <c r="J56" s="7">
        <f t="shared" si="6"/>
        <v>1.1125856713477591</v>
      </c>
      <c r="K56" s="7">
        <f t="shared" si="7"/>
        <v>1.6796330027729449</v>
      </c>
    </row>
    <row r="57" spans="1:11" ht="15.75" x14ac:dyDescent="0.25">
      <c r="A57" s="3">
        <v>163</v>
      </c>
      <c r="B57" s="3">
        <v>79</v>
      </c>
      <c r="C57" s="7">
        <v>2.4047000000000001</v>
      </c>
      <c r="D57" s="7">
        <f t="shared" si="0"/>
        <v>3.0626685580037655E-4</v>
      </c>
      <c r="E57" s="7">
        <f t="shared" si="1"/>
        <v>208760.11734876203</v>
      </c>
      <c r="F57" s="7">
        <f t="shared" si="2"/>
        <v>63.936304756922986</v>
      </c>
      <c r="G57" s="7">
        <f t="shared" si="3"/>
        <v>226.91491437630106</v>
      </c>
      <c r="H57" s="7">
        <f t="shared" si="4"/>
        <v>2.2121876044039577</v>
      </c>
      <c r="I57" s="7">
        <f t="shared" si="5"/>
        <v>1.8976270912904412</v>
      </c>
      <c r="J57" s="7">
        <f t="shared" si="6"/>
        <v>1.2356047209851602</v>
      </c>
      <c r="K57" s="7">
        <f t="shared" si="7"/>
        <v>1.8241656693406472</v>
      </c>
    </row>
    <row r="58" spans="1:11" ht="15.75" x14ac:dyDescent="0.25">
      <c r="A58" s="3">
        <v>164</v>
      </c>
      <c r="B58" s="3">
        <v>85</v>
      </c>
      <c r="C58" s="7">
        <v>2.4047000000000001</v>
      </c>
      <c r="D58" s="7">
        <f t="shared" si="0"/>
        <v>3.0626685580037655E-4</v>
      </c>
      <c r="E58" s="7">
        <f t="shared" si="1"/>
        <v>211853.18686956883</v>
      </c>
      <c r="F58" s="7">
        <f t="shared" si="2"/>
        <v>64.883609433832461</v>
      </c>
      <c r="G58" s="7">
        <f t="shared" si="3"/>
        <v>404.66916941059435</v>
      </c>
      <c r="H58" s="7">
        <f t="shared" si="4"/>
        <v>2.214843848047698</v>
      </c>
      <c r="I58" s="7">
        <f t="shared" si="5"/>
        <v>1.9294189257142926</v>
      </c>
      <c r="J58" s="7">
        <f t="shared" si="6"/>
        <v>1.3100380934676885</v>
      </c>
      <c r="K58" s="7">
        <f t="shared" si="7"/>
        <v>1.9270251447309239</v>
      </c>
    </row>
    <row r="59" spans="1:11" ht="15.75" x14ac:dyDescent="0.25">
      <c r="A59" s="3">
        <v>176</v>
      </c>
      <c r="B59" s="3">
        <v>87</v>
      </c>
      <c r="C59" s="7">
        <v>2.4047000000000001</v>
      </c>
      <c r="D59" s="7">
        <f t="shared" si="0"/>
        <v>3.0626685580037655E-4</v>
      </c>
      <c r="E59" s="7">
        <f t="shared" si="1"/>
        <v>251063.92397194149</v>
      </c>
      <c r="F59" s="7">
        <f t="shared" si="2"/>
        <v>76.8925585997913</v>
      </c>
      <c r="G59" s="7">
        <f t="shared" si="3"/>
        <v>102.16037165865279</v>
      </c>
      <c r="H59" s="7">
        <f t="shared" si="4"/>
        <v>2.2455126678141495</v>
      </c>
      <c r="I59" s="7">
        <f t="shared" si="5"/>
        <v>1.9395192526186182</v>
      </c>
      <c r="J59" s="7">
        <f t="shared" si="6"/>
        <v>1.1314488889986831</v>
      </c>
      <c r="K59" s="7">
        <f t="shared" si="7"/>
        <v>1.5958102460555974</v>
      </c>
    </row>
    <row r="60" spans="1:11" ht="15.75" x14ac:dyDescent="0.25">
      <c r="A60" s="3">
        <v>180</v>
      </c>
      <c r="B60" s="3">
        <v>108</v>
      </c>
      <c r="C60" s="7">
        <v>2.4047000000000001</v>
      </c>
      <c r="D60" s="7">
        <f t="shared" si="0"/>
        <v>3.0626685580037655E-4</v>
      </c>
      <c r="E60" s="7">
        <f t="shared" si="1"/>
        <v>265004.83215139777</v>
      </c>
      <c r="F60" s="7">
        <f t="shared" si="2"/>
        <v>81.16219671491514</v>
      </c>
      <c r="G60" s="7">
        <f t="shared" si="3"/>
        <v>720.26768516891173</v>
      </c>
      <c r="H60" s="7">
        <f t="shared" si="4"/>
        <v>2.255272505103306</v>
      </c>
      <c r="I60" s="7">
        <f t="shared" si="5"/>
        <v>2.0334237554869494</v>
      </c>
      <c r="J60" s="7">
        <f t="shared" si="6"/>
        <v>1.3306687641705106</v>
      </c>
      <c r="K60" s="7">
        <f t="shared" si="7"/>
        <v>1.8518518518518519</v>
      </c>
    </row>
  </sheetData>
  <sortState ref="A2:B60">
    <sortCondition ref="B2:B6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D1" workbookViewId="0">
      <selection activeCell="D2" activeCellId="1" sqref="A2:A11 D2:D11"/>
    </sheetView>
  </sheetViews>
  <sheetFormatPr baseColWidth="10" defaultRowHeight="15" x14ac:dyDescent="0.25"/>
  <sheetData>
    <row r="1" spans="1:4" x14ac:dyDescent="0.25">
      <c r="A1" s="7" t="s">
        <v>14</v>
      </c>
      <c r="B1" s="7" t="s">
        <v>15</v>
      </c>
      <c r="C1" s="7" t="s">
        <v>16</v>
      </c>
      <c r="D1" s="7" t="s">
        <v>10</v>
      </c>
    </row>
    <row r="2" spans="1:4" x14ac:dyDescent="0.25">
      <c r="A2" s="7" t="s">
        <v>19</v>
      </c>
      <c r="B2" s="7">
        <v>2</v>
      </c>
      <c r="C2" s="10">
        <f>B2/B12</f>
        <v>3.3333333333333333E-2</v>
      </c>
      <c r="D2" s="7">
        <v>2.2786611245125883</v>
      </c>
    </row>
    <row r="3" spans="1:4" x14ac:dyDescent="0.25">
      <c r="A3" s="7" t="s">
        <v>20</v>
      </c>
      <c r="B3" s="7">
        <v>4</v>
      </c>
      <c r="C3" s="10">
        <f>B3/B12</f>
        <v>6.6666666666666666E-2</v>
      </c>
      <c r="D3" s="7">
        <v>2.4242170280109687</v>
      </c>
    </row>
    <row r="4" spans="1:4" x14ac:dyDescent="0.25">
      <c r="A4" s="7" t="s">
        <v>21</v>
      </c>
      <c r="B4" s="7">
        <v>3</v>
      </c>
      <c r="C4" s="10">
        <f>B4/B12</f>
        <v>0.05</v>
      </c>
      <c r="D4" s="7">
        <v>1.7669476972148479</v>
      </c>
    </row>
    <row r="5" spans="1:4" x14ac:dyDescent="0.25">
      <c r="A5" s="7" t="s">
        <v>22</v>
      </c>
      <c r="B5" s="7">
        <v>9</v>
      </c>
      <c r="C5" s="10">
        <f>B5/B12</f>
        <v>0.15</v>
      </c>
      <c r="D5" s="7">
        <v>1.7406120626616157</v>
      </c>
    </row>
    <row r="6" spans="1:4" x14ac:dyDescent="0.25">
      <c r="A6" s="7" t="s">
        <v>18</v>
      </c>
      <c r="B6" s="7">
        <v>4</v>
      </c>
      <c r="C6" s="10">
        <f>B6/B12</f>
        <v>6.6666666666666666E-2</v>
      </c>
      <c r="D6" s="7">
        <v>2.1186981634676658</v>
      </c>
    </row>
    <row r="7" spans="1:4" x14ac:dyDescent="0.25">
      <c r="A7" s="7" t="s">
        <v>23</v>
      </c>
      <c r="B7" s="7">
        <v>8</v>
      </c>
      <c r="C7" s="10">
        <f>B7/B12</f>
        <v>0.13333333333333333</v>
      </c>
      <c r="D7" s="7">
        <v>1.8536584854490066</v>
      </c>
    </row>
    <row r="8" spans="1:4" x14ac:dyDescent="0.25">
      <c r="A8" s="7" t="s">
        <v>24</v>
      </c>
      <c r="B8" s="7">
        <v>15</v>
      </c>
      <c r="C8" s="10">
        <f>B8/B12</f>
        <v>0.25</v>
      </c>
      <c r="D8" s="7">
        <v>1.5103857579019673</v>
      </c>
    </row>
    <row r="9" spans="1:4" x14ac:dyDescent="0.25">
      <c r="A9" s="7" t="s">
        <v>25</v>
      </c>
      <c r="B9" s="7">
        <v>7</v>
      </c>
      <c r="C9" s="10">
        <f>B9/B12</f>
        <v>0.11666666666666667</v>
      </c>
      <c r="D9" s="7">
        <v>1.5522740489230802</v>
      </c>
    </row>
    <row r="10" spans="1:4" x14ac:dyDescent="0.25">
      <c r="A10" s="7" t="s">
        <v>26</v>
      </c>
      <c r="B10" s="7">
        <v>6</v>
      </c>
      <c r="C10" s="10">
        <f>B10/B12</f>
        <v>0.1</v>
      </c>
      <c r="D10" s="7">
        <v>1.5500703414049957</v>
      </c>
    </row>
    <row r="11" spans="1:4" x14ac:dyDescent="0.25">
      <c r="A11" s="7" t="s">
        <v>27</v>
      </c>
      <c r="B11" s="7">
        <v>2</v>
      </c>
      <c r="C11" s="10">
        <f>B11/B12</f>
        <v>3.3333333333333333E-2</v>
      </c>
      <c r="D11" s="7">
        <v>1.5960957963251978</v>
      </c>
    </row>
    <row r="12" spans="1:4" x14ac:dyDescent="0.25">
      <c r="A12" s="7" t="s">
        <v>17</v>
      </c>
      <c r="B12" s="7">
        <f>SUM(B2:B11)</f>
        <v>60</v>
      </c>
      <c r="C12" s="10">
        <f>SUM(C2:C11)</f>
        <v>1</v>
      </c>
      <c r="D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opLeftCell="A4" workbookViewId="0">
      <selection activeCell="D1" activeCellId="1" sqref="B1:B21 D1:D21"/>
    </sheetView>
  </sheetViews>
  <sheetFormatPr baseColWidth="10" defaultRowHeight="15" x14ac:dyDescent="0.25"/>
  <sheetData>
    <row r="1" spans="2:4" x14ac:dyDescent="0.25">
      <c r="B1" s="7" t="s">
        <v>14</v>
      </c>
      <c r="C1" s="7" t="s">
        <v>15</v>
      </c>
      <c r="D1" s="7" t="s">
        <v>16</v>
      </c>
    </row>
    <row r="2" spans="2:4" x14ac:dyDescent="0.25">
      <c r="B2" s="11" t="s">
        <v>28</v>
      </c>
      <c r="C2" s="7">
        <v>1</v>
      </c>
      <c r="D2" s="10">
        <f>C2/C22</f>
        <v>1.6949152542372881E-2</v>
      </c>
    </row>
    <row r="3" spans="2:4" x14ac:dyDescent="0.25">
      <c r="B3" s="7" t="s">
        <v>29</v>
      </c>
      <c r="C3" s="7">
        <v>3</v>
      </c>
      <c r="D3" s="10">
        <f>C3/59</f>
        <v>5.0847457627118647E-2</v>
      </c>
    </row>
    <row r="4" spans="2:4" x14ac:dyDescent="0.25">
      <c r="B4" s="7" t="s">
        <v>30</v>
      </c>
      <c r="C4" s="7">
        <v>2</v>
      </c>
      <c r="D4" s="10">
        <f t="shared" ref="D4:D21" si="0">C4/59</f>
        <v>3.3898305084745763E-2</v>
      </c>
    </row>
    <row r="5" spans="2:4" x14ac:dyDescent="0.25">
      <c r="B5" s="7" t="s">
        <v>31</v>
      </c>
      <c r="C5" s="7">
        <v>4</v>
      </c>
      <c r="D5" s="10">
        <f t="shared" si="0"/>
        <v>6.7796610169491525E-2</v>
      </c>
    </row>
    <row r="6" spans="2:4" x14ac:dyDescent="0.25">
      <c r="B6" s="7" t="s">
        <v>32</v>
      </c>
      <c r="C6" s="7">
        <v>5</v>
      </c>
      <c r="D6" s="10">
        <f t="shared" si="0"/>
        <v>8.4745762711864403E-2</v>
      </c>
    </row>
    <row r="7" spans="2:4" x14ac:dyDescent="0.25">
      <c r="B7" s="7" t="s">
        <v>33</v>
      </c>
      <c r="C7" s="7">
        <v>1</v>
      </c>
      <c r="D7" s="10">
        <f t="shared" si="0"/>
        <v>1.6949152542372881E-2</v>
      </c>
    </row>
    <row r="8" spans="2:4" x14ac:dyDescent="0.25">
      <c r="B8" s="7" t="s">
        <v>34</v>
      </c>
      <c r="C8" s="7">
        <v>3</v>
      </c>
      <c r="D8" s="10">
        <f t="shared" si="0"/>
        <v>5.0847457627118647E-2</v>
      </c>
    </row>
    <row r="9" spans="2:4" x14ac:dyDescent="0.25">
      <c r="B9" s="7" t="s">
        <v>35</v>
      </c>
      <c r="C9" s="7">
        <v>1</v>
      </c>
      <c r="D9" s="10">
        <f t="shared" si="0"/>
        <v>1.6949152542372881E-2</v>
      </c>
    </row>
    <row r="10" spans="2:4" x14ac:dyDescent="0.25">
      <c r="B10" s="7" t="s">
        <v>36</v>
      </c>
      <c r="C10" s="7">
        <v>4</v>
      </c>
      <c r="D10" s="10">
        <f t="shared" si="0"/>
        <v>6.7796610169491525E-2</v>
      </c>
    </row>
    <row r="11" spans="2:4" x14ac:dyDescent="0.25">
      <c r="B11" s="7" t="s">
        <v>37</v>
      </c>
      <c r="C11" s="7">
        <v>4</v>
      </c>
      <c r="D11" s="10">
        <f t="shared" si="0"/>
        <v>6.7796610169491525E-2</v>
      </c>
    </row>
    <row r="12" spans="2:4" x14ac:dyDescent="0.25">
      <c r="B12" s="7" t="s">
        <v>38</v>
      </c>
      <c r="C12" s="7">
        <v>3</v>
      </c>
      <c r="D12" s="10">
        <f t="shared" si="0"/>
        <v>5.0847457627118647E-2</v>
      </c>
    </row>
    <row r="13" spans="2:4" x14ac:dyDescent="0.25">
      <c r="B13" s="7" t="s">
        <v>39</v>
      </c>
      <c r="C13" s="7">
        <v>6</v>
      </c>
      <c r="D13" s="10">
        <f t="shared" si="0"/>
        <v>0.10169491525423729</v>
      </c>
    </row>
    <row r="14" spans="2:4" x14ac:dyDescent="0.25">
      <c r="B14" s="7" t="s">
        <v>40</v>
      </c>
      <c r="C14" s="7">
        <v>5</v>
      </c>
      <c r="D14" s="10">
        <f t="shared" si="0"/>
        <v>8.4745762711864403E-2</v>
      </c>
    </row>
    <row r="15" spans="2:4" x14ac:dyDescent="0.25">
      <c r="B15" s="7" t="s">
        <v>41</v>
      </c>
      <c r="C15" s="7">
        <v>5</v>
      </c>
      <c r="D15" s="10">
        <f t="shared" si="0"/>
        <v>8.4745762711864403E-2</v>
      </c>
    </row>
    <row r="16" spans="2:4" x14ac:dyDescent="0.25">
      <c r="B16" s="7" t="s">
        <v>42</v>
      </c>
      <c r="C16" s="7">
        <v>3</v>
      </c>
      <c r="D16" s="10">
        <f t="shared" si="0"/>
        <v>5.0847457627118647E-2</v>
      </c>
    </row>
    <row r="17" spans="2:4" x14ac:dyDescent="0.25">
      <c r="B17" s="7" t="s">
        <v>43</v>
      </c>
      <c r="C17" s="7">
        <v>2</v>
      </c>
      <c r="D17" s="10">
        <f t="shared" si="0"/>
        <v>3.3898305084745763E-2</v>
      </c>
    </row>
    <row r="18" spans="2:4" x14ac:dyDescent="0.25">
      <c r="B18" s="7" t="s">
        <v>44</v>
      </c>
      <c r="C18" s="7">
        <v>1</v>
      </c>
      <c r="D18" s="10">
        <f t="shared" si="0"/>
        <v>1.6949152542372881E-2</v>
      </c>
    </row>
    <row r="19" spans="2:4" x14ac:dyDescent="0.25">
      <c r="B19" s="7" t="s">
        <v>45</v>
      </c>
      <c r="C19" s="7">
        <v>1</v>
      </c>
      <c r="D19" s="10">
        <f t="shared" si="0"/>
        <v>1.6949152542372881E-2</v>
      </c>
    </row>
    <row r="20" spans="2:4" x14ac:dyDescent="0.25">
      <c r="B20" s="7" t="s">
        <v>46</v>
      </c>
      <c r="C20" s="7">
        <v>1</v>
      </c>
      <c r="D20" s="10">
        <f t="shared" si="0"/>
        <v>1.6949152542372881E-2</v>
      </c>
    </row>
    <row r="21" spans="2:4" x14ac:dyDescent="0.25">
      <c r="B21" s="7" t="s">
        <v>47</v>
      </c>
      <c r="C21" s="7">
        <v>4</v>
      </c>
      <c r="D21" s="10">
        <f t="shared" si="0"/>
        <v>6.7796610169491525E-2</v>
      </c>
    </row>
    <row r="22" spans="2:4" x14ac:dyDescent="0.25">
      <c r="B22" s="7" t="s">
        <v>17</v>
      </c>
      <c r="C22" s="7">
        <f>SUM(C2:C21)</f>
        <v>59</v>
      </c>
      <c r="D22" s="10">
        <f>SUM(D2:D21)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data</vt:lpstr>
      <vt:lpstr>regresion</vt:lpstr>
      <vt:lpstr>L-W relation</vt:lpstr>
      <vt:lpstr>Big eye tuna length frequency</vt:lpstr>
      <vt:lpstr>Big eye tuna weight frequency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2018-08-21T08:57:56Z</dcterms:created>
  <dcterms:modified xsi:type="dcterms:W3CDTF">2018-08-21T13:16:52Z</dcterms:modified>
</cp:coreProperties>
</file>