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9825" windowHeight="5100" activeTab="1"/>
  </bookViews>
  <sheets>
    <sheet name="Fig.4" sheetId="6" r:id="rId1"/>
    <sheet name="Fig. 5 and Fig. 6" sheetId="1" r:id="rId2"/>
    <sheet name="Fig. 10 and Fig. 11" sheetId="4" r:id="rId3"/>
    <sheet name="Fig. 9" sheetId="5" r:id="rId4"/>
    <sheet name="Fig.13" sheetId="7" r:id="rId5"/>
  </sheets>
  <calcPr calcId="125725"/>
</workbook>
</file>

<file path=xl/calcChain.xml><?xml version="1.0" encoding="utf-8"?>
<calcChain xmlns="http://schemas.openxmlformats.org/spreadsheetml/2006/main">
  <c r="P9" i="7"/>
  <c r="P8"/>
  <c r="X22"/>
  <c r="W22"/>
  <c r="O17"/>
  <c r="N17"/>
  <c r="M17"/>
  <c r="L17"/>
  <c r="K17"/>
  <c r="G17"/>
  <c r="F17"/>
  <c r="E17"/>
  <c r="D17"/>
  <c r="C17"/>
  <c r="O16"/>
  <c r="N16"/>
  <c r="M16"/>
  <c r="L16"/>
  <c r="K16"/>
  <c r="G16"/>
  <c r="F16"/>
  <c r="E16"/>
  <c r="D16"/>
  <c r="C16"/>
  <c r="Q14"/>
  <c r="P14"/>
  <c r="H14"/>
  <c r="I14" s="1"/>
  <c r="Q13"/>
  <c r="P13"/>
  <c r="H13"/>
  <c r="I13" s="1"/>
  <c r="Q12"/>
  <c r="P12"/>
  <c r="H12"/>
  <c r="I12" s="1"/>
  <c r="Q11"/>
  <c r="P11"/>
  <c r="H11"/>
  <c r="I11" s="1"/>
  <c r="Q10"/>
  <c r="P10"/>
  <c r="H10"/>
  <c r="I10" s="1"/>
  <c r="AA9"/>
  <c r="Z9"/>
  <c r="Q9"/>
  <c r="I9"/>
  <c r="H9"/>
  <c r="AA8"/>
  <c r="Z8"/>
  <c r="Q8"/>
  <c r="H8"/>
  <c r="I8" s="1"/>
  <c r="P7"/>
  <c r="Q7" s="1"/>
  <c r="H7"/>
  <c r="I7" s="1"/>
  <c r="H6"/>
  <c r="I6" s="1"/>
  <c r="P4"/>
  <c r="P17" s="1"/>
  <c r="N17" i="6"/>
  <c r="M17"/>
  <c r="L17"/>
  <c r="K17"/>
  <c r="J17"/>
  <c r="I17"/>
  <c r="H17"/>
  <c r="G17"/>
  <c r="F17"/>
  <c r="E17"/>
  <c r="D17"/>
  <c r="C17"/>
  <c r="M8" i="5"/>
  <c r="L8"/>
  <c r="K8"/>
  <c r="J8"/>
  <c r="I8"/>
  <c r="H8"/>
  <c r="G8"/>
  <c r="F8"/>
  <c r="C8"/>
  <c r="M7"/>
  <c r="L7"/>
  <c r="K7"/>
  <c r="J7"/>
  <c r="I7"/>
  <c r="H7"/>
  <c r="G7"/>
  <c r="F7"/>
  <c r="E7"/>
  <c r="P23" i="4"/>
  <c r="P22"/>
  <c r="P21"/>
  <c r="P20"/>
  <c r="P19"/>
  <c r="P7"/>
  <c r="P6"/>
  <c r="P5"/>
  <c r="P4"/>
  <c r="P3"/>
  <c r="C24"/>
  <c r="P24"/>
  <c r="F24"/>
  <c r="G24"/>
  <c r="H24"/>
  <c r="I24"/>
  <c r="J24"/>
  <c r="K24"/>
  <c r="L24"/>
  <c r="M24"/>
  <c r="O19"/>
  <c r="O20"/>
  <c r="O21"/>
  <c r="O22"/>
  <c r="O23"/>
  <c r="E8"/>
  <c r="P9"/>
  <c r="F8"/>
  <c r="G8"/>
  <c r="H8"/>
  <c r="I8"/>
  <c r="J8"/>
  <c r="K8"/>
  <c r="L8"/>
  <c r="M8"/>
  <c r="O3"/>
  <c r="O4"/>
  <c r="O5"/>
  <c r="O6"/>
  <c r="O7"/>
  <c r="O8"/>
  <c r="P23" i="1"/>
  <c r="P22"/>
  <c r="P21"/>
  <c r="P20"/>
  <c r="P19"/>
  <c r="C32"/>
  <c r="F32"/>
  <c r="G32"/>
  <c r="H32"/>
  <c r="I32"/>
  <c r="J32"/>
  <c r="K32"/>
  <c r="L32"/>
  <c r="M32"/>
  <c r="C24"/>
  <c r="P24"/>
  <c r="F24"/>
  <c r="G24"/>
  <c r="O24"/>
  <c r="H24"/>
  <c r="I24"/>
  <c r="J24"/>
  <c r="K24"/>
  <c r="L24"/>
  <c r="M24"/>
  <c r="O19"/>
  <c r="O20"/>
  <c r="O21"/>
  <c r="O22"/>
  <c r="O23"/>
  <c r="E16"/>
  <c r="F16"/>
  <c r="G16"/>
  <c r="H16"/>
  <c r="I16"/>
  <c r="J16"/>
  <c r="K16"/>
  <c r="L16"/>
  <c r="M16"/>
  <c r="E8"/>
  <c r="P8"/>
  <c r="F8"/>
  <c r="O8"/>
  <c r="G8"/>
  <c r="H8"/>
  <c r="I8"/>
  <c r="J8"/>
  <c r="K8"/>
  <c r="L8"/>
  <c r="M8"/>
  <c r="O3"/>
  <c r="O4"/>
  <c r="O5"/>
  <c r="O6"/>
  <c r="O7"/>
  <c r="O24" i="4"/>
  <c r="P8"/>
  <c r="P25"/>
  <c r="Q4" i="7" l="1"/>
  <c r="H16"/>
  <c r="H17"/>
  <c r="P16"/>
</calcChain>
</file>

<file path=xl/sharedStrings.xml><?xml version="1.0" encoding="utf-8"?>
<sst xmlns="http://schemas.openxmlformats.org/spreadsheetml/2006/main" count="271" uniqueCount="65">
  <si>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</si>
  <si>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</si>
  <si>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</si>
  <si>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</si>
  <si>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</si>
  <si>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</si>
  <si>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</si>
  <si>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</si>
  <si>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</si>
  <si>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</si>
  <si>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</si>
  <si>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</si>
  <si>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Temora longicornis</t>
  </si>
  <si>
    <r>
      <t>Acartia</t>
    </r>
    <r>
      <rPr>
        <sz val="10"/>
        <color indexed="8"/>
        <rFont val="Times New Roman"/>
        <family val="1"/>
        <charset val="238"/>
      </rPr>
      <t xml:space="preserve"> spp.</t>
    </r>
  </si>
  <si>
    <t>Pseudocalanus elongatus</t>
  </si>
  <si>
    <t>Centropages hamatus</t>
  </si>
  <si>
    <r>
      <t>Eurytemora</t>
    </r>
    <r>
      <rPr>
        <sz val="10"/>
        <color indexed="8"/>
        <rFont val="Times New Roman"/>
        <family val="1"/>
        <charset val="238"/>
      </rPr>
      <t xml:space="preserve"> sp.</t>
    </r>
  </si>
  <si>
    <t>Abundance in m3</t>
  </si>
  <si>
    <t>%</t>
  </si>
  <si>
    <t>% biomass</t>
  </si>
  <si>
    <t>Biomass in ug wm/m3</t>
  </si>
  <si>
    <t>Biomass in  ug wm/m3</t>
  </si>
  <si>
    <t>suma</t>
  </si>
  <si>
    <t>average</t>
  </si>
  <si>
    <t>Station P2  Biomass  2011</t>
  </si>
  <si>
    <t xml:space="preserve">Station P2  Biomass 2010 </t>
  </si>
  <si>
    <t>sd</t>
  </si>
  <si>
    <t xml:space="preserve">Station P2  Copepoda Abudance 2010 </t>
  </si>
  <si>
    <t xml:space="preserve">Station P2  Copepoda Abudance 2011 </t>
  </si>
  <si>
    <r>
      <rPr>
        <sz val="10"/>
        <rFont val="Czcionka tekstu podstawowego"/>
        <charset val="238"/>
      </rPr>
      <t>µ</t>
    </r>
    <r>
      <rPr>
        <sz val="10"/>
        <rFont val="Arial"/>
        <family val="2"/>
        <charset val="238"/>
      </rPr>
      <t>g w.m./m3</t>
    </r>
  </si>
  <si>
    <t>mg w.m./m3</t>
  </si>
  <si>
    <t>Station  P2  Copepoda Biomass 2010 and 2011</t>
  </si>
  <si>
    <t>Station P2  Abundance</t>
  </si>
  <si>
    <t>Blue - 2010</t>
  </si>
  <si>
    <t>Red - 2011</t>
  </si>
  <si>
    <t>Cop 2010</t>
  </si>
  <si>
    <t>Cop 2011</t>
  </si>
  <si>
    <t>Tem 2010</t>
  </si>
  <si>
    <t>Tem 2011</t>
  </si>
  <si>
    <t>Ac 2010</t>
  </si>
  <si>
    <t>Ac 2011</t>
  </si>
  <si>
    <t>Ps 2010</t>
  </si>
  <si>
    <t>Ps 2011</t>
  </si>
  <si>
    <t>Cent 2010</t>
  </si>
  <si>
    <t>Cent 2011</t>
  </si>
  <si>
    <t>Eur 2010</t>
  </si>
  <si>
    <t>Eur 2011</t>
  </si>
  <si>
    <t>Station P2 Copepoda Abundance in 2010 and 2011</t>
  </si>
  <si>
    <t>suma bez inne (ctenophora, cyclopoida i harpacticoida)</t>
  </si>
  <si>
    <t>Copepoda</t>
  </si>
  <si>
    <t>Cladocera</t>
  </si>
  <si>
    <t>Rotifera</t>
  </si>
  <si>
    <t>meroplank</t>
  </si>
  <si>
    <t>Appendicu</t>
  </si>
  <si>
    <t>Suma</t>
  </si>
  <si>
    <t>% Cop</t>
  </si>
  <si>
    <t>minimum</t>
  </si>
  <si>
    <t>maximum</t>
  </si>
  <si>
    <t>średnia 2010</t>
  </si>
  <si>
    <t>średnia 2011</t>
  </si>
  <si>
    <t>Average</t>
  </si>
  <si>
    <t>Station P2  Zooplankton Abundance  in 2010 and 2011</t>
  </si>
  <si>
    <t>dla 2 lat</t>
  </si>
  <si>
    <t>średnia</t>
  </si>
  <si>
    <t>SD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</si>
</sst>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strike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Czcionka tekstu podstawowego"/>
      <charset val="238"/>
    </font>
    <font>
      <b/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sz val="11"/>
      <color indexed="12"/>
      <name val="Czcionka tekstu podstawowego"/>
      <family val="2"/>
      <charset val="238"/>
    </font>
    <font>
      <sz val="11"/>
      <color indexed="10"/>
      <name val="Czcionka tekstu podstawowego"/>
      <charset val="238"/>
    </font>
    <font>
      <sz val="11"/>
      <color theme="3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color theme="3"/>
      <name val="Czcionka tekstu podstawowego"/>
      <charset val="238"/>
    </font>
    <font>
      <b/>
      <sz val="11"/>
      <color rgb="FFFF0000"/>
      <name val="Czcionka tekstu podstawowego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7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89">
    <xf numFmtId="0" fontId="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</cellStyleXfs>
  <cellXfs count="6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0" xfId="0" applyFont="1"/>
    <xf numFmtId="0" fontId="3" fillId="0" borderId="16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1" fontId="0" fillId="0" borderId="0" xfId="0" applyNumberFormat="1"/>
    <xf numFmtId="2" fontId="0" fillId="0" borderId="0" xfId="0" applyNumberFormat="1"/>
    <xf numFmtId="0" fontId="10" fillId="0" borderId="0" xfId="0" applyFont="1"/>
    <xf numFmtId="0" fontId="12" fillId="0" borderId="0" xfId="0" applyFont="1"/>
    <xf numFmtId="0" fontId="15" fillId="0" borderId="0" xfId="1" applyFont="1"/>
    <xf numFmtId="0" fontId="13" fillId="0" borderId="0" xfId="1"/>
    <xf numFmtId="0" fontId="16" fillId="0" borderId="0" xfId="1" applyFont="1"/>
    <xf numFmtId="0" fontId="17" fillId="0" borderId="0" xfId="1" applyFont="1"/>
    <xf numFmtId="0" fontId="13" fillId="2" borderId="0" xfId="1" applyFill="1"/>
    <xf numFmtId="2" fontId="13" fillId="0" borderId="0" xfId="1" applyNumberFormat="1"/>
    <xf numFmtId="2" fontId="13" fillId="2" borderId="0" xfId="1" applyNumberFormat="1" applyFill="1"/>
    <xf numFmtId="2" fontId="13" fillId="0" borderId="0" xfId="1" applyNumberFormat="1" applyAlignment="1">
      <alignment horizontal="right"/>
    </xf>
    <xf numFmtId="2" fontId="18" fillId="0" borderId="0" xfId="1" applyNumberFormat="1" applyFont="1"/>
    <xf numFmtId="2" fontId="14" fillId="0" borderId="0" xfId="1" applyNumberFormat="1" applyFont="1"/>
    <xf numFmtId="2" fontId="14" fillId="2" borderId="0" xfId="1" applyNumberFormat="1" applyFont="1" applyFill="1"/>
    <xf numFmtId="0" fontId="1" fillId="0" borderId="0" xfId="88"/>
    <xf numFmtId="0" fontId="1" fillId="6" borderId="0" xfId="88" applyFill="1"/>
    <xf numFmtId="0" fontId="1" fillId="7" borderId="0" xfId="88" applyFill="1"/>
    <xf numFmtId="1" fontId="1" fillId="2" borderId="0" xfId="88" applyNumberFormat="1" applyFill="1"/>
    <xf numFmtId="0" fontId="1" fillId="2" borderId="0" xfId="88" applyFill="1"/>
    <xf numFmtId="2" fontId="1" fillId="0" borderId="0" xfId="88" applyNumberFormat="1"/>
    <xf numFmtId="1" fontId="1" fillId="0" borderId="0" xfId="88" applyNumberFormat="1"/>
    <xf numFmtId="2" fontId="1" fillId="7" borderId="0" xfId="88" applyNumberFormat="1" applyFill="1"/>
    <xf numFmtId="0" fontId="14" fillId="0" borderId="0" xfId="88" applyFont="1"/>
    <xf numFmtId="2" fontId="1" fillId="2" borderId="0" xfId="88" applyNumberFormat="1" applyFill="1"/>
    <xf numFmtId="1" fontId="1" fillId="8" borderId="0" xfId="88" applyNumberFormat="1" applyFill="1"/>
    <xf numFmtId="1" fontId="1" fillId="9" borderId="0" xfId="88" applyNumberFormat="1" applyFill="1"/>
    <xf numFmtId="1" fontId="1" fillId="0" borderId="0" xfId="88" applyNumberFormat="1" applyFill="1"/>
    <xf numFmtId="0" fontId="18" fillId="0" borderId="0" xfId="88" applyFont="1"/>
    <xf numFmtId="2" fontId="14" fillId="0" borderId="0" xfId="88" applyNumberFormat="1" applyFont="1"/>
    <xf numFmtId="1" fontId="14" fillId="0" borderId="0" xfId="88" applyNumberFormat="1" applyFont="1"/>
    <xf numFmtId="1" fontId="14" fillId="9" borderId="0" xfId="88" applyNumberFormat="1" applyFont="1" applyFill="1"/>
    <xf numFmtId="1" fontId="14" fillId="0" borderId="0" xfId="88" applyNumberFormat="1" applyFont="1" applyFill="1"/>
    <xf numFmtId="2" fontId="14" fillId="7" borderId="0" xfId="88" applyNumberFormat="1" applyFont="1" applyFill="1"/>
    <xf numFmtId="0" fontId="19" fillId="0" borderId="0" xfId="88" applyFont="1"/>
    <xf numFmtId="0" fontId="1" fillId="10" borderId="0" xfId="88" applyFill="1"/>
    <xf numFmtId="2" fontId="20" fillId="0" borderId="0" xfId="1" applyNumberFormat="1" applyFont="1"/>
    <xf numFmtId="2" fontId="21" fillId="0" borderId="0" xfId="1" applyNumberFormat="1" applyFont="1"/>
  </cellXfs>
  <cellStyles count="89">
    <cellStyle name="Normalny" xfId="0" builtinId="0"/>
    <cellStyle name="Normalny 10" xfId="2"/>
    <cellStyle name="Normalny 11" xfId="3"/>
    <cellStyle name="Normalny 12" xfId="4"/>
    <cellStyle name="Normalny 13" xfId="5"/>
    <cellStyle name="Normalny 14" xfId="6"/>
    <cellStyle name="Normalny 15" xfId="7"/>
    <cellStyle name="Normalny 16" xfId="8"/>
    <cellStyle name="Normalny 17" xfId="9"/>
    <cellStyle name="Normalny 18" xfId="10"/>
    <cellStyle name="Normalny 19" xfId="11"/>
    <cellStyle name="Normalny 2" xfId="1"/>
    <cellStyle name="Normalny 20" xfId="12"/>
    <cellStyle name="Normalny 21" xfId="13"/>
    <cellStyle name="Normalny 22" xfId="14"/>
    <cellStyle name="Normalny 23" xfId="15"/>
    <cellStyle name="Normalny 24" xfId="16"/>
    <cellStyle name="Normalny 25" xfId="17"/>
    <cellStyle name="Normalny 26" xfId="18"/>
    <cellStyle name="Normalny 27" xfId="19"/>
    <cellStyle name="Normalny 28" xfId="20"/>
    <cellStyle name="Normalny 29" xfId="21"/>
    <cellStyle name="Normalny 3" xfId="22"/>
    <cellStyle name="Normalny 30" xfId="23"/>
    <cellStyle name="Normalny 31" xfId="24"/>
    <cellStyle name="Normalny 32" xfId="25"/>
    <cellStyle name="Normalny 33" xfId="26"/>
    <cellStyle name="Normalny 34" xfId="27"/>
    <cellStyle name="Normalny 35" xfId="28"/>
    <cellStyle name="Normalny 36" xfId="29"/>
    <cellStyle name="Normalny 37" xfId="30"/>
    <cellStyle name="Normalny 38" xfId="31"/>
    <cellStyle name="Normalny 39" xfId="32"/>
    <cellStyle name="Normalny 4" xfId="33"/>
    <cellStyle name="Normalny 40" xfId="34"/>
    <cellStyle name="Normalny 41" xfId="35"/>
    <cellStyle name="Normalny 42" xfId="36"/>
    <cellStyle name="Normalny 43" xfId="37"/>
    <cellStyle name="Normalny 44" xfId="38"/>
    <cellStyle name="Normalny 45" xfId="39"/>
    <cellStyle name="Normalny 46" xfId="40"/>
    <cellStyle name="Normalny 47" xfId="41"/>
    <cellStyle name="Normalny 48" xfId="42"/>
    <cellStyle name="Normalny 49" xfId="43"/>
    <cellStyle name="Normalny 5" xfId="44"/>
    <cellStyle name="Normalny 50" xfId="45"/>
    <cellStyle name="Normalny 51" xfId="46"/>
    <cellStyle name="Normalny 52" xfId="47"/>
    <cellStyle name="Normalny 53" xfId="48"/>
    <cellStyle name="Normalny 54" xfId="49"/>
    <cellStyle name="Normalny 55" xfId="50"/>
    <cellStyle name="Normalny 56" xfId="51"/>
    <cellStyle name="Normalny 57" xfId="52"/>
    <cellStyle name="Normalny 58" xfId="53"/>
    <cellStyle name="Normalny 59" xfId="54"/>
    <cellStyle name="Normalny 6" xfId="55"/>
    <cellStyle name="Normalny 60" xfId="56"/>
    <cellStyle name="Normalny 61" xfId="57"/>
    <cellStyle name="Normalny 62" xfId="58"/>
    <cellStyle name="Normalny 63" xfId="59"/>
    <cellStyle name="Normalny 64" xfId="60"/>
    <cellStyle name="Normalny 65" xfId="61"/>
    <cellStyle name="Normalny 66" xfId="62"/>
    <cellStyle name="Normalny 67" xfId="63"/>
    <cellStyle name="Normalny 68" xfId="64"/>
    <cellStyle name="Normalny 69" xfId="65"/>
    <cellStyle name="Normalny 7" xfId="66"/>
    <cellStyle name="Normalny 70" xfId="67"/>
    <cellStyle name="Normalny 71" xfId="68"/>
    <cellStyle name="Normalny 72" xfId="69"/>
    <cellStyle name="Normalny 73" xfId="70"/>
    <cellStyle name="Normalny 74" xfId="71"/>
    <cellStyle name="Normalny 75" xfId="72"/>
    <cellStyle name="Normalny 76" xfId="73"/>
    <cellStyle name="Normalny 77" xfId="74"/>
    <cellStyle name="Normalny 78" xfId="75"/>
    <cellStyle name="Normalny 79" xfId="76"/>
    <cellStyle name="Normalny 8" xfId="77"/>
    <cellStyle name="Normalny 80" xfId="78"/>
    <cellStyle name="Normalny 81" xfId="79"/>
    <cellStyle name="Normalny 82" xfId="80"/>
    <cellStyle name="Normalny 83" xfId="81"/>
    <cellStyle name="Normalny 84" xfId="82"/>
    <cellStyle name="Normalny 85" xfId="83"/>
    <cellStyle name="Normalny 86" xfId="84"/>
    <cellStyle name="Normalny 87" xfId="85"/>
    <cellStyle name="Normalny 88" xfId="86"/>
    <cellStyle name="Normalny 89" xfId="88"/>
    <cellStyle name="Normalny 9" xfId="8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0.14586709886547833"/>
          <c:y val="9.2715231788079527E-2"/>
          <c:w val="0.72447325769854221"/>
          <c:h val="0.69205298013244987"/>
        </c:manualLayout>
      </c:layout>
      <c:barChart>
        <c:barDir val="col"/>
        <c:grouping val="clustered"/>
        <c:ser>
          <c:idx val="0"/>
          <c:order val="0"/>
          <c:tx>
            <c:v>2010</c:v>
          </c:tx>
          <c:spPr>
            <a:solidFill>
              <a:srgbClr val="3366FF"/>
            </a:solidFill>
            <a:ln w="25400">
              <a:noFill/>
            </a:ln>
          </c:spPr>
          <c:cat>
            <c:strRef>
              <c:f>Fig.4!$B$5:$B$16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Fig.4!$C$5:$C$16</c:f>
              <c:numCache>
                <c:formatCode>General</c:formatCode>
                <c:ptCount val="12"/>
                <c:pt idx="2" formatCode="0.00">
                  <c:v>3330.0192070849998</c:v>
                </c:pt>
                <c:pt idx="3" formatCode="0.00">
                  <c:v>4792.1582875249997</c:v>
                </c:pt>
                <c:pt idx="4" formatCode="0.00">
                  <c:v>67789</c:v>
                </c:pt>
                <c:pt idx="5" formatCode="0.00">
                  <c:v>44873.227911475005</c:v>
                </c:pt>
                <c:pt idx="6" formatCode="0.00">
                  <c:v>25800.900689782204</c:v>
                </c:pt>
                <c:pt idx="7" formatCode="0.00">
                  <c:v>31476.439235400001</c:v>
                </c:pt>
                <c:pt idx="8" formatCode="0.00">
                  <c:v>57822.344000000005</c:v>
                </c:pt>
                <c:pt idx="9" formatCode="0.00">
                  <c:v>13742.014216400003</c:v>
                </c:pt>
                <c:pt idx="10" formatCode="0.00">
                  <c:v>12640.965666000002</c:v>
                </c:pt>
              </c:numCache>
            </c:numRef>
          </c:val>
        </c:ser>
        <c:ser>
          <c:idx val="1"/>
          <c:order val="1"/>
          <c:tx>
            <c:v>2011</c:v>
          </c:tx>
          <c:spPr>
            <a:solidFill>
              <a:srgbClr val="FF0000"/>
            </a:solidFill>
            <a:ln w="25400">
              <a:noFill/>
            </a:ln>
          </c:spPr>
          <c:cat>
            <c:strRef>
              <c:f>Fig.4!$B$5:$B$16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Fig.4!$D$5:$D$16</c:f>
              <c:numCache>
                <c:formatCode>0.00</c:formatCode>
                <c:ptCount val="12"/>
                <c:pt idx="0">
                  <c:v>8582.5814236111109</c:v>
                </c:pt>
                <c:pt idx="3">
                  <c:v>1359.6241243864467</c:v>
                </c:pt>
                <c:pt idx="4">
                  <c:v>17385</c:v>
                </c:pt>
                <c:pt idx="5">
                  <c:v>22154.916660714302</c:v>
                </c:pt>
                <c:pt idx="6">
                  <c:v>21884</c:v>
                </c:pt>
                <c:pt idx="7">
                  <c:v>27384.845374999994</c:v>
                </c:pt>
                <c:pt idx="8">
                  <c:v>39558.607624585216</c:v>
                </c:pt>
                <c:pt idx="9">
                  <c:v>10767.194754166669</c:v>
                </c:pt>
                <c:pt idx="10">
                  <c:v>11866.681694519233</c:v>
                </c:pt>
              </c:numCache>
            </c:numRef>
          </c:val>
        </c:ser>
        <c:axId val="69013504"/>
        <c:axId val="69015424"/>
      </c:barChart>
      <c:catAx>
        <c:axId val="690135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l-PL"/>
                  <a:t>Month</a:t>
                </a:r>
              </a:p>
            </c:rich>
          </c:tx>
          <c:layout>
            <c:manualLayout>
              <c:xMode val="edge"/>
              <c:yMode val="edge"/>
              <c:x val="0.47626483996002067"/>
              <c:y val="0.9118589977577304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9015424"/>
        <c:crosses val="autoZero"/>
        <c:auto val="1"/>
        <c:lblAlgn val="ctr"/>
        <c:lblOffset val="100"/>
      </c:catAx>
      <c:valAx>
        <c:axId val="6901542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Czcionka tekstu podstawowego"/>
                    <a:ea typeface="Czcionka tekstu podstawowego"/>
                    <a:cs typeface="Czcionka tekstu podstawowego"/>
                  </a:defRPr>
                </a:pPr>
                <a:r>
                  <a:rPr lang="pl-PL" sz="1000" b="0" i="0" u="none" strike="noStrike" baseline="0">
                    <a:solidFill>
                      <a:srgbClr val="000000"/>
                    </a:solidFill>
                    <a:latin typeface="Calibri"/>
                  </a:rPr>
                  <a:t>Abundance [ind. m</a:t>
                </a:r>
                <a:r>
                  <a:rPr lang="pl-PL" sz="1000" b="0" i="0" u="none" strike="noStrike" baseline="30000">
                    <a:solidFill>
                      <a:srgbClr val="000000"/>
                    </a:solidFill>
                    <a:latin typeface="Calibri"/>
                  </a:rPr>
                  <a:t>-3</a:t>
                </a:r>
                <a:r>
                  <a:rPr lang="pl-PL" sz="1000" b="0" i="0" u="none" strike="noStrike" baseline="0">
                    <a:solidFill>
                      <a:srgbClr val="000000"/>
                    </a:solidFill>
                    <a:latin typeface="Calibri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1.7027863777089782E-2"/>
              <c:y val="0.208609271523178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9013504"/>
        <c:crosses val="autoZero"/>
        <c:crossBetween val="between"/>
      </c:valAx>
      <c:spPr>
        <a:solidFill>
          <a:srgbClr val="FFFFFF"/>
        </a:solidFill>
        <a:ln w="127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844408427876863"/>
          <c:y val="6.953642384105968E-2"/>
          <c:w val="7.9416531604538196E-2"/>
          <c:h val="0.15894039735099372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0.12927819481351768"/>
          <c:y val="9.2715231788079527E-2"/>
          <c:w val="0.74728303596576062"/>
          <c:h val="0.73699666755138782"/>
        </c:manualLayout>
      </c:layout>
      <c:barChart>
        <c:barDir val="col"/>
        <c:grouping val="clustered"/>
        <c:ser>
          <c:idx val="0"/>
          <c:order val="0"/>
          <c:tx>
            <c:v>2010</c:v>
          </c:tx>
          <c:spPr>
            <a:solidFill>
              <a:srgbClr val="3366FF"/>
            </a:solidFill>
            <a:ln w="25400">
              <a:noFill/>
            </a:ln>
          </c:spPr>
          <c:cat>
            <c:strRef>
              <c:f>'Fig. 9'!$C$6:$N$6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'Fig. 9'!$C$7:$N$7</c:f>
              <c:numCache>
                <c:formatCode>General</c:formatCode>
                <c:ptCount val="12"/>
                <c:pt idx="2">
                  <c:v>33.870056025692499</c:v>
                </c:pt>
                <c:pt idx="3">
                  <c:v>35.941852755883751</c:v>
                </c:pt>
                <c:pt idx="4">
                  <c:v>390.12400684366958</c:v>
                </c:pt>
                <c:pt idx="5">
                  <c:v>252.85254991877241</c:v>
                </c:pt>
                <c:pt idx="6">
                  <c:v>116.73020896029246</c:v>
                </c:pt>
                <c:pt idx="7">
                  <c:v>169.24511782754001</c:v>
                </c:pt>
                <c:pt idx="8">
                  <c:v>186.73388218750003</c:v>
                </c:pt>
                <c:pt idx="9">
                  <c:v>63.305578324204994</c:v>
                </c:pt>
                <c:pt idx="10">
                  <c:v>114.354552764825</c:v>
                </c:pt>
              </c:numCache>
            </c:numRef>
          </c:val>
        </c:ser>
        <c:ser>
          <c:idx val="1"/>
          <c:order val="1"/>
          <c:tx>
            <c:v>2011</c:v>
          </c:tx>
          <c:spPr>
            <a:solidFill>
              <a:srgbClr val="FF0000"/>
            </a:solidFill>
            <a:ln w="25400">
              <a:noFill/>
            </a:ln>
          </c:spPr>
          <c:cat>
            <c:strRef>
              <c:f>'Fig. 9'!$C$6:$N$6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'Fig. 9'!$C$8:$N$8</c:f>
              <c:numCache>
                <c:formatCode>0</c:formatCode>
                <c:ptCount val="12"/>
                <c:pt idx="0">
                  <c:v>73.879505821575137</c:v>
                </c:pt>
                <c:pt idx="3">
                  <c:v>12.400683735983897</c:v>
                </c:pt>
                <c:pt idx="4">
                  <c:v>53.580117629584095</c:v>
                </c:pt>
                <c:pt idx="5">
                  <c:v>143.27054864508926</c:v>
                </c:pt>
                <c:pt idx="6">
                  <c:v>139.80757611152706</c:v>
                </c:pt>
                <c:pt idx="7">
                  <c:v>136.61928302500002</c:v>
                </c:pt>
                <c:pt idx="8">
                  <c:v>164.81608976417687</c:v>
                </c:pt>
                <c:pt idx="9">
                  <c:v>79.440828222395837</c:v>
                </c:pt>
                <c:pt idx="10">
                  <c:v>55.431648410427883</c:v>
                </c:pt>
              </c:numCache>
            </c:numRef>
          </c:val>
        </c:ser>
        <c:axId val="69379968"/>
        <c:axId val="69398528"/>
      </c:barChart>
      <c:catAx>
        <c:axId val="693799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l-PL"/>
                  <a:t>Month</a:t>
                </a:r>
              </a:p>
            </c:rich>
          </c:tx>
          <c:layout>
            <c:manualLayout>
              <c:xMode val="edge"/>
              <c:yMode val="edge"/>
              <c:x val="0.47626483996002078"/>
              <c:y val="0.9118589977577304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9398528"/>
        <c:crosses val="autoZero"/>
        <c:auto val="1"/>
        <c:lblAlgn val="ctr"/>
        <c:lblOffset val="100"/>
      </c:catAx>
      <c:valAx>
        <c:axId val="6939852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Czcionka tekstu podstawowego"/>
                    <a:ea typeface="Czcionka tekstu podstawowego"/>
                    <a:cs typeface="Czcionka tekstu podstawowego"/>
                  </a:defRPr>
                </a:pPr>
                <a:r>
                  <a:rPr lang="pl-PL" sz="1000" b="0" i="0" u="none" strike="noStrike" baseline="0">
                    <a:solidFill>
                      <a:srgbClr val="000000"/>
                    </a:solidFill>
                    <a:latin typeface="Calibri"/>
                  </a:rPr>
                  <a:t>Biomass [mg m</a:t>
                </a:r>
                <a:r>
                  <a:rPr lang="pl-PL" sz="1000" b="0" i="0" u="none" strike="noStrike" baseline="30000">
                    <a:solidFill>
                      <a:srgbClr val="000000"/>
                    </a:solidFill>
                    <a:latin typeface="Calibri"/>
                  </a:rPr>
                  <a:t>-3</a:t>
                </a:r>
                <a:r>
                  <a:rPr lang="pl-PL" sz="1000" b="0" i="0" u="none" strike="noStrike" baseline="0">
                    <a:solidFill>
                      <a:srgbClr val="000000"/>
                    </a:solidFill>
                    <a:latin typeface="Calibri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1.9101407036406615E-2"/>
              <c:y val="0.2947515408888495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9379968"/>
        <c:crosses val="autoZero"/>
        <c:crossBetween val="between"/>
      </c:valAx>
      <c:spPr>
        <a:solidFill>
          <a:srgbClr val="FFFFFF"/>
        </a:solidFill>
        <a:ln w="127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844408427876863"/>
          <c:y val="6.9536423841059736E-2"/>
          <c:w val="7.9416531604538251E-2"/>
          <c:h val="0.15894039735099388"/>
        </c:manualLayout>
      </c:layout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0.17371109520400871"/>
          <c:y val="4.5548654244306423E-2"/>
          <c:w val="0.70515313767597265"/>
          <c:h val="0.7792478114148792"/>
        </c:manualLayout>
      </c:layout>
      <c:barChart>
        <c:barDir val="col"/>
        <c:grouping val="clustered"/>
        <c:ser>
          <c:idx val="0"/>
          <c:order val="0"/>
          <c:tx>
            <c:v>2010</c:v>
          </c:tx>
          <c:cat>
            <c:strRef>
              <c:f>Fig.13!$B$4:$B$15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Fig.13!$H$4:$H$15</c:f>
              <c:numCache>
                <c:formatCode>General</c:formatCode>
                <c:ptCount val="12"/>
                <c:pt idx="2" formatCode="0">
                  <c:v>3617.2431601600001</c:v>
                </c:pt>
                <c:pt idx="3" formatCode="0">
                  <c:v>6484.2932094749995</c:v>
                </c:pt>
                <c:pt idx="4" formatCode="0">
                  <c:v>244207.09290426422</c:v>
                </c:pt>
                <c:pt idx="5" formatCode="0">
                  <c:v>51678.740661475007</c:v>
                </c:pt>
                <c:pt idx="6" formatCode="0">
                  <c:v>282166.4287644822</c:v>
                </c:pt>
                <c:pt idx="7" formatCode="0">
                  <c:v>79216.132145400014</c:v>
                </c:pt>
                <c:pt idx="8" formatCode="0">
                  <c:v>86791.445124999998</c:v>
                </c:pt>
                <c:pt idx="9" formatCode="0">
                  <c:v>15133.013751425002</c:v>
                </c:pt>
                <c:pt idx="10" formatCode="0">
                  <c:v>14807.615020000001</c:v>
                </c:pt>
              </c:numCache>
            </c:numRef>
          </c:val>
        </c:ser>
        <c:ser>
          <c:idx val="1"/>
          <c:order val="1"/>
          <c:tx>
            <c:v>2011</c:v>
          </c:tx>
          <c:cat>
            <c:strRef>
              <c:f>Fig.13!$B$4:$B$15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Fig.13!$P$4:$P$15</c:f>
              <c:numCache>
                <c:formatCode>General</c:formatCode>
                <c:ptCount val="12"/>
                <c:pt idx="0" formatCode="0.00">
                  <c:v>9240.6976712666128</c:v>
                </c:pt>
                <c:pt idx="3" formatCode="0.00">
                  <c:v>7248.5632577197803</c:v>
                </c:pt>
                <c:pt idx="4" formatCode="0.00">
                  <c:v>23999.572499999998</c:v>
                </c:pt>
                <c:pt idx="5" formatCode="0.00">
                  <c:v>46926.101677380968</c:v>
                </c:pt>
                <c:pt idx="6" formatCode="0.00">
                  <c:v>55026.907500000001</c:v>
                </c:pt>
                <c:pt idx="7" formatCode="0.00">
                  <c:v>51125.802024999997</c:v>
                </c:pt>
                <c:pt idx="8" formatCode="0.00">
                  <c:v>56657.112697112694</c:v>
                </c:pt>
                <c:pt idx="9" formatCode="0.00">
                  <c:v>15602.630363968259</c:v>
                </c:pt>
                <c:pt idx="10" formatCode="0.00">
                  <c:v>19013.187794519235</c:v>
                </c:pt>
              </c:numCache>
            </c:numRef>
          </c:val>
        </c:ser>
        <c:axId val="69747456"/>
        <c:axId val="69749376"/>
      </c:barChart>
      <c:catAx>
        <c:axId val="697474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l-PL"/>
                  <a:t>Month</a:t>
                </a:r>
              </a:p>
            </c:rich>
          </c:tx>
          <c:layout>
            <c:manualLayout>
              <c:xMode val="edge"/>
              <c:yMode val="edge"/>
              <c:x val="0.49518456382687837"/>
              <c:y val="0.8944099702768946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9749376"/>
        <c:crosses val="autoZero"/>
        <c:auto val="1"/>
        <c:lblAlgn val="ctr"/>
        <c:lblOffset val="100"/>
      </c:catAx>
      <c:valAx>
        <c:axId val="6974937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zcionka tekstu podstawowego"/>
                    <a:ea typeface="Czcionka tekstu podstawowego"/>
                    <a:cs typeface="Czcionka tekstu podstawowego"/>
                  </a:defRPr>
                </a:pPr>
                <a:r>
                  <a:rPr lang="pl-PL" sz="1000" b="0" i="0" u="none" strike="noStrike" baseline="0">
                    <a:solidFill>
                      <a:srgbClr val="000000"/>
                    </a:solidFill>
                    <a:latin typeface="Calibri"/>
                  </a:rPr>
                  <a:t>Abundance [ind. m</a:t>
                </a:r>
                <a:r>
                  <a:rPr lang="pl-PL" sz="1000" b="0" i="0" u="none" strike="noStrike" baseline="30000">
                    <a:solidFill>
                      <a:srgbClr val="000000"/>
                    </a:solidFill>
                    <a:latin typeface="Calibri"/>
                  </a:rPr>
                  <a:t>-3</a:t>
                </a:r>
                <a:r>
                  <a:rPr lang="pl-PL" sz="1000" b="0" i="0" u="none" strike="noStrike" baseline="0">
                    <a:solidFill>
                      <a:srgbClr val="000000"/>
                    </a:solidFill>
                    <a:latin typeface="Calibri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1.6969830559671491E-2"/>
              <c:y val="0.2531330934626549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9747456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90979847581260742"/>
          <c:y val="2.6490066225165594E-2"/>
          <c:w val="7.6205287713841413E-2"/>
          <c:h val="0.15894039735099372"/>
        </c:manualLayout>
      </c:layout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stacked"/>
        <c:ser>
          <c:idx val="0"/>
          <c:order val="0"/>
          <c:tx>
            <c:strRef>
              <c:f>'Fig. 5 and Fig. 6'!$B$11</c:f>
              <c:strCache>
                <c:ptCount val="1"/>
                <c:pt idx="0">
                  <c:v>Temora longicornis</c:v>
                </c:pt>
              </c:strCache>
            </c:strRef>
          </c:tx>
          <c:cat>
            <c:strRef>
              <c:f>'Fig. 5 and Fig. 6'!$C$10:$N$10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'Fig. 5 and Fig. 6'!$C$11:$N$11</c:f>
              <c:numCache>
                <c:formatCode>General</c:formatCode>
                <c:ptCount val="12"/>
                <c:pt idx="2">
                  <c:v>12.59</c:v>
                </c:pt>
                <c:pt idx="3">
                  <c:v>9.15</c:v>
                </c:pt>
                <c:pt idx="4">
                  <c:v>42.78</c:v>
                </c:pt>
                <c:pt idx="5">
                  <c:v>7.52</c:v>
                </c:pt>
                <c:pt idx="6">
                  <c:v>6.8460000000000001</c:v>
                </c:pt>
                <c:pt idx="7">
                  <c:v>21.26</c:v>
                </c:pt>
                <c:pt idx="8">
                  <c:v>10.210000000000001</c:v>
                </c:pt>
                <c:pt idx="9">
                  <c:v>41.63</c:v>
                </c:pt>
                <c:pt idx="10">
                  <c:v>44.89</c:v>
                </c:pt>
              </c:numCache>
            </c:numRef>
          </c:val>
        </c:ser>
        <c:ser>
          <c:idx val="1"/>
          <c:order val="1"/>
          <c:tx>
            <c:strRef>
              <c:f>'Fig. 5 and Fig. 6'!$B$12</c:f>
              <c:strCache>
                <c:ptCount val="1"/>
                <c:pt idx="0">
                  <c:v>Acartia spp.</c:v>
                </c:pt>
              </c:strCache>
            </c:strRef>
          </c:tx>
          <c:cat>
            <c:strRef>
              <c:f>'Fig. 5 and Fig. 6'!$C$10:$N$10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'Fig. 5 and Fig. 6'!$C$12:$N$12</c:f>
              <c:numCache>
                <c:formatCode>General</c:formatCode>
                <c:ptCount val="12"/>
                <c:pt idx="2">
                  <c:v>54.87</c:v>
                </c:pt>
                <c:pt idx="3">
                  <c:v>56.74</c:v>
                </c:pt>
                <c:pt idx="4">
                  <c:v>43.78</c:v>
                </c:pt>
                <c:pt idx="5">
                  <c:v>88.91</c:v>
                </c:pt>
                <c:pt idx="6">
                  <c:v>90.66</c:v>
                </c:pt>
                <c:pt idx="7">
                  <c:v>73.650000000000006</c:v>
                </c:pt>
                <c:pt idx="8">
                  <c:v>88.72</c:v>
                </c:pt>
                <c:pt idx="9">
                  <c:v>31.71</c:v>
                </c:pt>
                <c:pt idx="10">
                  <c:v>32.22</c:v>
                </c:pt>
              </c:numCache>
            </c:numRef>
          </c:val>
        </c:ser>
        <c:ser>
          <c:idx val="2"/>
          <c:order val="2"/>
          <c:tx>
            <c:strRef>
              <c:f>'Fig. 5 and Fig. 6'!$B$13</c:f>
              <c:strCache>
                <c:ptCount val="1"/>
                <c:pt idx="0">
                  <c:v>Pseudocalanus elongatus</c:v>
                </c:pt>
              </c:strCache>
            </c:strRef>
          </c:tx>
          <c:cat>
            <c:strRef>
              <c:f>'Fig. 5 and Fig. 6'!$C$10:$N$10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'Fig. 5 and Fig. 6'!$C$13:$N$13</c:f>
              <c:numCache>
                <c:formatCode>General</c:formatCode>
                <c:ptCount val="12"/>
                <c:pt idx="2">
                  <c:v>21.16</c:v>
                </c:pt>
                <c:pt idx="3">
                  <c:v>29.16</c:v>
                </c:pt>
                <c:pt idx="4">
                  <c:v>1.65</c:v>
                </c:pt>
                <c:pt idx="5">
                  <c:v>7.0000000000000007E-2</c:v>
                </c:pt>
                <c:pt idx="6">
                  <c:v>0.1</c:v>
                </c:pt>
                <c:pt idx="7">
                  <c:v>4.0999999999999996</c:v>
                </c:pt>
                <c:pt idx="8">
                  <c:v>0.49</c:v>
                </c:pt>
                <c:pt idx="9">
                  <c:v>2.46</c:v>
                </c:pt>
                <c:pt idx="10">
                  <c:v>6.43</c:v>
                </c:pt>
              </c:numCache>
            </c:numRef>
          </c:val>
        </c:ser>
        <c:ser>
          <c:idx val="3"/>
          <c:order val="3"/>
          <c:tx>
            <c:strRef>
              <c:f>'Fig. 5 and Fig. 6'!$B$14</c:f>
              <c:strCache>
                <c:ptCount val="1"/>
                <c:pt idx="0">
                  <c:v>Centropages hamatus</c:v>
                </c:pt>
              </c:strCache>
            </c:strRef>
          </c:tx>
          <c:cat>
            <c:strRef>
              <c:f>'Fig. 5 and Fig. 6'!$C$10:$N$10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'Fig. 5 and Fig. 6'!$C$14:$N$14</c:f>
              <c:numCache>
                <c:formatCode>General</c:formatCode>
                <c:ptCount val="12"/>
                <c:pt idx="2">
                  <c:v>11.38</c:v>
                </c:pt>
                <c:pt idx="3">
                  <c:v>4.95</c:v>
                </c:pt>
                <c:pt idx="4">
                  <c:v>11.79</c:v>
                </c:pt>
                <c:pt idx="5">
                  <c:v>3.47</c:v>
                </c:pt>
                <c:pt idx="6">
                  <c:v>2.39</c:v>
                </c:pt>
                <c:pt idx="7">
                  <c:v>0.97</c:v>
                </c:pt>
                <c:pt idx="8">
                  <c:v>0.55000000000000004</c:v>
                </c:pt>
                <c:pt idx="9">
                  <c:v>17.03</c:v>
                </c:pt>
                <c:pt idx="10">
                  <c:v>16.190000000000001</c:v>
                </c:pt>
              </c:numCache>
            </c:numRef>
          </c:val>
        </c:ser>
        <c:ser>
          <c:idx val="4"/>
          <c:order val="4"/>
          <c:tx>
            <c:strRef>
              <c:f>'Fig. 5 and Fig. 6'!$B$15</c:f>
              <c:strCache>
                <c:ptCount val="1"/>
                <c:pt idx="0">
                  <c:v>Eurytemora sp.</c:v>
                </c:pt>
              </c:strCache>
            </c:strRef>
          </c:tx>
          <c:cat>
            <c:strRef>
              <c:f>'Fig. 5 and Fig. 6'!$C$10:$N$10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'Fig. 5 and Fig. 6'!$C$15:$N$15</c:f>
              <c:numCache>
                <c:formatCode>General</c:formatCode>
                <c:ptCount val="12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0.03</c:v>
                </c:pt>
                <c:pt idx="6">
                  <c:v>4.0000000000000001E-3</c:v>
                </c:pt>
                <c:pt idx="7">
                  <c:v>0.02</c:v>
                </c:pt>
                <c:pt idx="8">
                  <c:v>0.03</c:v>
                </c:pt>
                <c:pt idx="9">
                  <c:v>7.17</c:v>
                </c:pt>
                <c:pt idx="10">
                  <c:v>0.27</c:v>
                </c:pt>
              </c:numCache>
            </c:numRef>
          </c:val>
        </c:ser>
        <c:overlap val="100"/>
        <c:axId val="69080192"/>
        <c:axId val="69082112"/>
      </c:barChart>
      <c:catAx>
        <c:axId val="690801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l-PL"/>
                  <a:t>Month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9082112"/>
        <c:crosses val="autoZero"/>
        <c:auto val="1"/>
        <c:lblAlgn val="ctr"/>
        <c:lblOffset val="100"/>
      </c:catAx>
      <c:valAx>
        <c:axId val="69082112"/>
        <c:scaling>
          <c:orientation val="minMax"/>
          <c:max val="100"/>
        </c:scaling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l-PL"/>
                  <a:t>Relative abundance [%]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9080192"/>
        <c:crosses val="autoZero"/>
        <c:crossBetween val="between"/>
        <c:majorUnit val="10"/>
        <c:minorUnit val="5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3872521766816546"/>
          <c:y val="0.2970307424443232"/>
          <c:w val="0.24727854585828404"/>
          <c:h val="0.39604098992576453"/>
        </c:manualLayout>
      </c:layout>
      <c:txPr>
        <a:bodyPr/>
        <a:lstStyle/>
        <a:p>
          <a:pPr>
            <a:defRPr sz="920" b="0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stacked"/>
        <c:ser>
          <c:idx val="0"/>
          <c:order val="0"/>
          <c:tx>
            <c:strRef>
              <c:f>'Fig. 5 and Fig. 6'!$B$27</c:f>
              <c:strCache>
                <c:ptCount val="1"/>
                <c:pt idx="0">
                  <c:v>Temora longicornis</c:v>
                </c:pt>
              </c:strCache>
            </c:strRef>
          </c:tx>
          <c:cat>
            <c:strRef>
              <c:f>'Fig. 5 and Fig. 6'!$C$26:$N$26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'Fig. 5 and Fig. 6'!$C$27:$N$27</c:f>
              <c:numCache>
                <c:formatCode>General</c:formatCode>
                <c:ptCount val="12"/>
                <c:pt idx="0">
                  <c:v>14.48</c:v>
                </c:pt>
                <c:pt idx="3">
                  <c:v>11.63</c:v>
                </c:pt>
                <c:pt idx="4">
                  <c:v>77.19</c:v>
                </c:pt>
                <c:pt idx="5">
                  <c:v>58.42</c:v>
                </c:pt>
                <c:pt idx="6">
                  <c:v>30.58</c:v>
                </c:pt>
                <c:pt idx="7">
                  <c:v>10.84</c:v>
                </c:pt>
                <c:pt idx="8">
                  <c:v>13.47</c:v>
                </c:pt>
                <c:pt idx="9">
                  <c:v>34.450000000000003</c:v>
                </c:pt>
                <c:pt idx="10">
                  <c:v>33.97</c:v>
                </c:pt>
              </c:numCache>
            </c:numRef>
          </c:val>
        </c:ser>
        <c:ser>
          <c:idx val="1"/>
          <c:order val="1"/>
          <c:tx>
            <c:strRef>
              <c:f>'Fig. 5 and Fig. 6'!$B$28</c:f>
              <c:strCache>
                <c:ptCount val="1"/>
                <c:pt idx="0">
                  <c:v>Acartia spp.</c:v>
                </c:pt>
              </c:strCache>
            </c:strRef>
          </c:tx>
          <c:cat>
            <c:strRef>
              <c:f>'Fig. 5 and Fig. 6'!$C$26:$N$26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'Fig. 5 and Fig. 6'!$C$28:$N$28</c:f>
              <c:numCache>
                <c:formatCode>General</c:formatCode>
                <c:ptCount val="12"/>
                <c:pt idx="0">
                  <c:v>76.94</c:v>
                </c:pt>
                <c:pt idx="3">
                  <c:v>60.46</c:v>
                </c:pt>
                <c:pt idx="4">
                  <c:v>15.814</c:v>
                </c:pt>
                <c:pt idx="5">
                  <c:v>34.15</c:v>
                </c:pt>
                <c:pt idx="6">
                  <c:v>63.29</c:v>
                </c:pt>
                <c:pt idx="7">
                  <c:v>85.25</c:v>
                </c:pt>
                <c:pt idx="8">
                  <c:v>80.66</c:v>
                </c:pt>
                <c:pt idx="9">
                  <c:v>46.68</c:v>
                </c:pt>
                <c:pt idx="10">
                  <c:v>45.95</c:v>
                </c:pt>
              </c:numCache>
            </c:numRef>
          </c:val>
        </c:ser>
        <c:ser>
          <c:idx val="2"/>
          <c:order val="2"/>
          <c:tx>
            <c:strRef>
              <c:f>'Fig. 5 and Fig. 6'!$B$29</c:f>
              <c:strCache>
                <c:ptCount val="1"/>
                <c:pt idx="0">
                  <c:v>Pseudocalanus elongatus</c:v>
                </c:pt>
              </c:strCache>
            </c:strRef>
          </c:tx>
          <c:cat>
            <c:strRef>
              <c:f>'Fig. 5 and Fig. 6'!$C$26:$N$26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'Fig. 5 and Fig. 6'!$C$29:$N$29</c:f>
              <c:numCache>
                <c:formatCode>General</c:formatCode>
                <c:ptCount val="12"/>
                <c:pt idx="0">
                  <c:v>3.25</c:v>
                </c:pt>
                <c:pt idx="3">
                  <c:v>23.45</c:v>
                </c:pt>
                <c:pt idx="4">
                  <c:v>6.34</c:v>
                </c:pt>
                <c:pt idx="5">
                  <c:v>3.91</c:v>
                </c:pt>
                <c:pt idx="6">
                  <c:v>7.0000000000000007E-2</c:v>
                </c:pt>
                <c:pt idx="7">
                  <c:v>0</c:v>
                </c:pt>
                <c:pt idx="8">
                  <c:v>7.0000000000000007E-2</c:v>
                </c:pt>
                <c:pt idx="9">
                  <c:v>2.25</c:v>
                </c:pt>
                <c:pt idx="10">
                  <c:v>3.49</c:v>
                </c:pt>
              </c:numCache>
            </c:numRef>
          </c:val>
        </c:ser>
        <c:ser>
          <c:idx val="3"/>
          <c:order val="3"/>
          <c:tx>
            <c:strRef>
              <c:f>'Fig. 5 and Fig. 6'!$B$30</c:f>
              <c:strCache>
                <c:ptCount val="1"/>
                <c:pt idx="0">
                  <c:v>Centropages hamatus</c:v>
                </c:pt>
              </c:strCache>
            </c:strRef>
          </c:tx>
          <c:cat>
            <c:strRef>
              <c:f>'Fig. 5 and Fig. 6'!$C$26:$N$26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'Fig. 5 and Fig. 6'!$C$30:$N$30</c:f>
              <c:numCache>
                <c:formatCode>General</c:formatCode>
                <c:ptCount val="12"/>
                <c:pt idx="0">
                  <c:v>4.9000000000000004</c:v>
                </c:pt>
                <c:pt idx="3">
                  <c:v>3.88</c:v>
                </c:pt>
                <c:pt idx="4">
                  <c:v>0.65</c:v>
                </c:pt>
                <c:pt idx="5">
                  <c:v>3.09</c:v>
                </c:pt>
                <c:pt idx="6">
                  <c:v>4.3600000000000003</c:v>
                </c:pt>
                <c:pt idx="7">
                  <c:v>3.4</c:v>
                </c:pt>
                <c:pt idx="8">
                  <c:v>5.34</c:v>
                </c:pt>
                <c:pt idx="9">
                  <c:v>15.16</c:v>
                </c:pt>
                <c:pt idx="10">
                  <c:v>16.329999999999998</c:v>
                </c:pt>
              </c:numCache>
            </c:numRef>
          </c:val>
        </c:ser>
        <c:ser>
          <c:idx val="4"/>
          <c:order val="4"/>
          <c:tx>
            <c:strRef>
              <c:f>'Fig. 5 and Fig. 6'!$B$31</c:f>
              <c:strCache>
                <c:ptCount val="1"/>
                <c:pt idx="0">
                  <c:v>Eurytemora sp.</c:v>
                </c:pt>
              </c:strCache>
            </c:strRef>
          </c:tx>
          <c:cat>
            <c:strRef>
              <c:f>'Fig. 5 and Fig. 6'!$C$26:$N$26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'Fig. 5 and Fig. 6'!$C$31:$N$31</c:f>
              <c:numCache>
                <c:formatCode>General</c:formatCode>
                <c:ptCount val="12"/>
                <c:pt idx="0">
                  <c:v>0.43</c:v>
                </c:pt>
                <c:pt idx="3">
                  <c:v>0.57999999999999996</c:v>
                </c:pt>
                <c:pt idx="4">
                  <c:v>6.0000000000000001E-3</c:v>
                </c:pt>
                <c:pt idx="5">
                  <c:v>0.43</c:v>
                </c:pt>
                <c:pt idx="6">
                  <c:v>1.7</c:v>
                </c:pt>
                <c:pt idx="7">
                  <c:v>0.51</c:v>
                </c:pt>
                <c:pt idx="8">
                  <c:v>0.46</c:v>
                </c:pt>
                <c:pt idx="9">
                  <c:v>1.46</c:v>
                </c:pt>
                <c:pt idx="10">
                  <c:v>0.26</c:v>
                </c:pt>
              </c:numCache>
            </c:numRef>
          </c:val>
        </c:ser>
        <c:overlap val="100"/>
        <c:axId val="69134208"/>
        <c:axId val="69140480"/>
      </c:barChart>
      <c:catAx>
        <c:axId val="691342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l-PL"/>
                  <a:t>Month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9140480"/>
        <c:crosses val="autoZero"/>
        <c:auto val="1"/>
        <c:lblAlgn val="ctr"/>
        <c:lblOffset val="100"/>
      </c:catAx>
      <c:valAx>
        <c:axId val="69140480"/>
        <c:scaling>
          <c:orientation val="minMax"/>
          <c:max val="100"/>
        </c:scaling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l-PL"/>
                  <a:t>Relative abundance [%]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9134208"/>
        <c:crosses val="autoZero"/>
        <c:crossBetween val="between"/>
        <c:majorUnit val="10"/>
        <c:minorUnit val="5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3872521766816546"/>
          <c:y val="0.29801324503311261"/>
          <c:w val="0.24727854585828404"/>
          <c:h val="0.39735099337748381"/>
        </c:manualLayout>
      </c:layout>
      <c:txPr>
        <a:bodyPr/>
        <a:lstStyle/>
        <a:p>
          <a:pPr>
            <a:defRPr sz="920" b="0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clustered"/>
        <c:ser>
          <c:idx val="0"/>
          <c:order val="0"/>
          <c:tx>
            <c:strRef>
              <c:f>'Fig. 5 and Fig. 6'!$B$11</c:f>
              <c:strCache>
                <c:ptCount val="1"/>
                <c:pt idx="0">
                  <c:v>Temora longicornis</c:v>
                </c:pt>
              </c:strCache>
            </c:strRef>
          </c:tx>
          <c:cat>
            <c:strRef>
              <c:f>'Fig. 5 and Fig. 6'!$C$10:$N$10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'Fig. 5 and Fig. 6'!$C$11:$N$11</c:f>
              <c:numCache>
                <c:formatCode>General</c:formatCode>
                <c:ptCount val="12"/>
                <c:pt idx="2">
                  <c:v>12.59</c:v>
                </c:pt>
                <c:pt idx="3">
                  <c:v>9.15</c:v>
                </c:pt>
                <c:pt idx="4">
                  <c:v>42.78</c:v>
                </c:pt>
                <c:pt idx="5">
                  <c:v>7.52</c:v>
                </c:pt>
                <c:pt idx="6">
                  <c:v>6.8460000000000001</c:v>
                </c:pt>
                <c:pt idx="7">
                  <c:v>21.26</c:v>
                </c:pt>
                <c:pt idx="8">
                  <c:v>10.210000000000001</c:v>
                </c:pt>
                <c:pt idx="9">
                  <c:v>41.63</c:v>
                </c:pt>
                <c:pt idx="10">
                  <c:v>44.89</c:v>
                </c:pt>
              </c:numCache>
            </c:numRef>
          </c:val>
        </c:ser>
        <c:ser>
          <c:idx val="1"/>
          <c:order val="1"/>
          <c:tx>
            <c:strRef>
              <c:f>'Fig. 5 and Fig. 6'!$B$12</c:f>
              <c:strCache>
                <c:ptCount val="1"/>
                <c:pt idx="0">
                  <c:v>Acartia spp.</c:v>
                </c:pt>
              </c:strCache>
            </c:strRef>
          </c:tx>
          <c:cat>
            <c:strRef>
              <c:f>'Fig. 5 and Fig. 6'!$C$10:$N$10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'Fig. 5 and Fig. 6'!$C$12:$N$12</c:f>
              <c:numCache>
                <c:formatCode>General</c:formatCode>
                <c:ptCount val="12"/>
                <c:pt idx="2">
                  <c:v>54.87</c:v>
                </c:pt>
                <c:pt idx="3">
                  <c:v>56.74</c:v>
                </c:pt>
                <c:pt idx="4">
                  <c:v>43.78</c:v>
                </c:pt>
                <c:pt idx="5">
                  <c:v>88.91</c:v>
                </c:pt>
                <c:pt idx="6">
                  <c:v>90.66</c:v>
                </c:pt>
                <c:pt idx="7">
                  <c:v>73.650000000000006</c:v>
                </c:pt>
                <c:pt idx="8">
                  <c:v>88.72</c:v>
                </c:pt>
                <c:pt idx="9">
                  <c:v>31.71</c:v>
                </c:pt>
                <c:pt idx="10">
                  <c:v>32.22</c:v>
                </c:pt>
              </c:numCache>
            </c:numRef>
          </c:val>
        </c:ser>
        <c:ser>
          <c:idx val="2"/>
          <c:order val="2"/>
          <c:tx>
            <c:strRef>
              <c:f>'Fig. 5 and Fig. 6'!$B$13</c:f>
              <c:strCache>
                <c:ptCount val="1"/>
                <c:pt idx="0">
                  <c:v>Pseudocalanus elongatus</c:v>
                </c:pt>
              </c:strCache>
            </c:strRef>
          </c:tx>
          <c:cat>
            <c:strRef>
              <c:f>'Fig. 5 and Fig. 6'!$C$10:$N$10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'Fig. 5 and Fig. 6'!$C$13:$N$13</c:f>
              <c:numCache>
                <c:formatCode>General</c:formatCode>
                <c:ptCount val="12"/>
                <c:pt idx="2">
                  <c:v>21.16</c:v>
                </c:pt>
                <c:pt idx="3">
                  <c:v>29.16</c:v>
                </c:pt>
                <c:pt idx="4">
                  <c:v>1.65</c:v>
                </c:pt>
                <c:pt idx="5">
                  <c:v>7.0000000000000007E-2</c:v>
                </c:pt>
                <c:pt idx="6">
                  <c:v>0.1</c:v>
                </c:pt>
                <c:pt idx="7">
                  <c:v>4.0999999999999996</c:v>
                </c:pt>
                <c:pt idx="8">
                  <c:v>0.49</c:v>
                </c:pt>
                <c:pt idx="9">
                  <c:v>2.46</c:v>
                </c:pt>
                <c:pt idx="10">
                  <c:v>6.43</c:v>
                </c:pt>
              </c:numCache>
            </c:numRef>
          </c:val>
        </c:ser>
        <c:ser>
          <c:idx val="3"/>
          <c:order val="3"/>
          <c:tx>
            <c:strRef>
              <c:f>'Fig. 5 and Fig. 6'!$B$14</c:f>
              <c:strCache>
                <c:ptCount val="1"/>
                <c:pt idx="0">
                  <c:v>Centropages hamatus</c:v>
                </c:pt>
              </c:strCache>
            </c:strRef>
          </c:tx>
          <c:cat>
            <c:strRef>
              <c:f>'Fig. 5 and Fig. 6'!$C$10:$N$10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'Fig. 5 and Fig. 6'!$C$14:$N$14</c:f>
              <c:numCache>
                <c:formatCode>General</c:formatCode>
                <c:ptCount val="12"/>
                <c:pt idx="2">
                  <c:v>11.38</c:v>
                </c:pt>
                <c:pt idx="3">
                  <c:v>4.95</c:v>
                </c:pt>
                <c:pt idx="4">
                  <c:v>11.79</c:v>
                </c:pt>
                <c:pt idx="5">
                  <c:v>3.47</c:v>
                </c:pt>
                <c:pt idx="6">
                  <c:v>2.39</c:v>
                </c:pt>
                <c:pt idx="7">
                  <c:v>0.97</c:v>
                </c:pt>
                <c:pt idx="8">
                  <c:v>0.55000000000000004</c:v>
                </c:pt>
                <c:pt idx="9">
                  <c:v>17.03</c:v>
                </c:pt>
                <c:pt idx="10">
                  <c:v>16.190000000000001</c:v>
                </c:pt>
              </c:numCache>
            </c:numRef>
          </c:val>
        </c:ser>
        <c:ser>
          <c:idx val="4"/>
          <c:order val="4"/>
          <c:tx>
            <c:strRef>
              <c:f>'Fig. 5 and Fig. 6'!$B$15</c:f>
              <c:strCache>
                <c:ptCount val="1"/>
                <c:pt idx="0">
                  <c:v>Eurytemora sp.</c:v>
                </c:pt>
              </c:strCache>
            </c:strRef>
          </c:tx>
          <c:cat>
            <c:strRef>
              <c:f>'Fig. 5 and Fig. 6'!$C$10:$N$10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'Fig. 5 and Fig. 6'!$C$15:$N$15</c:f>
              <c:numCache>
                <c:formatCode>General</c:formatCode>
                <c:ptCount val="12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0.03</c:v>
                </c:pt>
                <c:pt idx="6">
                  <c:v>4.0000000000000001E-3</c:v>
                </c:pt>
                <c:pt idx="7">
                  <c:v>0.02</c:v>
                </c:pt>
                <c:pt idx="8">
                  <c:v>0.03</c:v>
                </c:pt>
                <c:pt idx="9">
                  <c:v>7.17</c:v>
                </c:pt>
                <c:pt idx="10">
                  <c:v>0.27</c:v>
                </c:pt>
              </c:numCache>
            </c:numRef>
          </c:val>
        </c:ser>
        <c:axId val="69196416"/>
        <c:axId val="69210880"/>
      </c:barChart>
      <c:catAx>
        <c:axId val="691964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l-PL"/>
                  <a:t>Month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9210880"/>
        <c:crosses val="autoZero"/>
        <c:auto val="1"/>
        <c:lblAlgn val="ctr"/>
        <c:lblOffset val="100"/>
      </c:catAx>
      <c:valAx>
        <c:axId val="69210880"/>
        <c:scaling>
          <c:orientation val="minMax"/>
          <c:max val="100"/>
        </c:scaling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l-PL"/>
                  <a:t>Relative abundance [%]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9196416"/>
        <c:crosses val="autoZero"/>
        <c:crossBetween val="between"/>
        <c:majorUnit val="10"/>
        <c:minorUnit val="5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3872521766816546"/>
          <c:y val="0.2970307424443232"/>
          <c:w val="0.24727854585828404"/>
          <c:h val="0.39604098992576453"/>
        </c:manualLayout>
      </c:layout>
      <c:txPr>
        <a:bodyPr/>
        <a:lstStyle/>
        <a:p>
          <a:pPr>
            <a:defRPr sz="920" b="0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clustered"/>
        <c:ser>
          <c:idx val="0"/>
          <c:order val="0"/>
          <c:tx>
            <c:strRef>
              <c:f>'Fig. 5 and Fig. 6'!$B$27</c:f>
              <c:strCache>
                <c:ptCount val="1"/>
                <c:pt idx="0">
                  <c:v>Temora longicornis</c:v>
                </c:pt>
              </c:strCache>
            </c:strRef>
          </c:tx>
          <c:cat>
            <c:strRef>
              <c:f>'Fig. 5 and Fig. 6'!$C$26:$N$26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'Fig. 5 and Fig. 6'!$C$27:$N$27</c:f>
              <c:numCache>
                <c:formatCode>General</c:formatCode>
                <c:ptCount val="12"/>
                <c:pt idx="0">
                  <c:v>14.48</c:v>
                </c:pt>
                <c:pt idx="3">
                  <c:v>11.63</c:v>
                </c:pt>
                <c:pt idx="4">
                  <c:v>77.19</c:v>
                </c:pt>
                <c:pt idx="5">
                  <c:v>58.42</c:v>
                </c:pt>
                <c:pt idx="6">
                  <c:v>30.58</c:v>
                </c:pt>
                <c:pt idx="7">
                  <c:v>10.84</c:v>
                </c:pt>
                <c:pt idx="8">
                  <c:v>13.47</c:v>
                </c:pt>
                <c:pt idx="9">
                  <c:v>34.450000000000003</c:v>
                </c:pt>
                <c:pt idx="10">
                  <c:v>33.97</c:v>
                </c:pt>
              </c:numCache>
            </c:numRef>
          </c:val>
        </c:ser>
        <c:ser>
          <c:idx val="1"/>
          <c:order val="1"/>
          <c:tx>
            <c:strRef>
              <c:f>'Fig. 5 and Fig. 6'!$B$28</c:f>
              <c:strCache>
                <c:ptCount val="1"/>
                <c:pt idx="0">
                  <c:v>Acartia spp.</c:v>
                </c:pt>
              </c:strCache>
            </c:strRef>
          </c:tx>
          <c:cat>
            <c:strRef>
              <c:f>'Fig. 5 and Fig. 6'!$C$26:$N$26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'Fig. 5 and Fig. 6'!$C$28:$N$28</c:f>
              <c:numCache>
                <c:formatCode>General</c:formatCode>
                <c:ptCount val="12"/>
                <c:pt idx="0">
                  <c:v>76.94</c:v>
                </c:pt>
                <c:pt idx="3">
                  <c:v>60.46</c:v>
                </c:pt>
                <c:pt idx="4">
                  <c:v>15.814</c:v>
                </c:pt>
                <c:pt idx="5">
                  <c:v>34.15</c:v>
                </c:pt>
                <c:pt idx="6">
                  <c:v>63.29</c:v>
                </c:pt>
                <c:pt idx="7">
                  <c:v>85.25</c:v>
                </c:pt>
                <c:pt idx="8">
                  <c:v>80.66</c:v>
                </c:pt>
                <c:pt idx="9">
                  <c:v>46.68</c:v>
                </c:pt>
                <c:pt idx="10">
                  <c:v>45.95</c:v>
                </c:pt>
              </c:numCache>
            </c:numRef>
          </c:val>
        </c:ser>
        <c:ser>
          <c:idx val="2"/>
          <c:order val="2"/>
          <c:tx>
            <c:strRef>
              <c:f>'Fig. 5 and Fig. 6'!$B$29</c:f>
              <c:strCache>
                <c:ptCount val="1"/>
                <c:pt idx="0">
                  <c:v>Pseudocalanus elongatus</c:v>
                </c:pt>
              </c:strCache>
            </c:strRef>
          </c:tx>
          <c:cat>
            <c:strRef>
              <c:f>'Fig. 5 and Fig. 6'!$C$26:$N$26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'Fig. 5 and Fig. 6'!$C$29:$N$29</c:f>
              <c:numCache>
                <c:formatCode>General</c:formatCode>
                <c:ptCount val="12"/>
                <c:pt idx="0">
                  <c:v>3.25</c:v>
                </c:pt>
                <c:pt idx="3">
                  <c:v>23.45</c:v>
                </c:pt>
                <c:pt idx="4">
                  <c:v>6.34</c:v>
                </c:pt>
                <c:pt idx="5">
                  <c:v>3.91</c:v>
                </c:pt>
                <c:pt idx="6">
                  <c:v>7.0000000000000007E-2</c:v>
                </c:pt>
                <c:pt idx="7">
                  <c:v>0</c:v>
                </c:pt>
                <c:pt idx="8">
                  <c:v>7.0000000000000007E-2</c:v>
                </c:pt>
                <c:pt idx="9">
                  <c:v>2.25</c:v>
                </c:pt>
                <c:pt idx="10">
                  <c:v>3.49</c:v>
                </c:pt>
              </c:numCache>
            </c:numRef>
          </c:val>
        </c:ser>
        <c:ser>
          <c:idx val="3"/>
          <c:order val="3"/>
          <c:tx>
            <c:strRef>
              <c:f>'Fig. 5 and Fig. 6'!$B$30</c:f>
              <c:strCache>
                <c:ptCount val="1"/>
                <c:pt idx="0">
                  <c:v>Centropages hamatus</c:v>
                </c:pt>
              </c:strCache>
            </c:strRef>
          </c:tx>
          <c:cat>
            <c:strRef>
              <c:f>'Fig. 5 and Fig. 6'!$C$26:$N$26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'Fig. 5 and Fig. 6'!$C$30:$N$30</c:f>
              <c:numCache>
                <c:formatCode>General</c:formatCode>
                <c:ptCount val="12"/>
                <c:pt idx="0">
                  <c:v>4.9000000000000004</c:v>
                </c:pt>
                <c:pt idx="3">
                  <c:v>3.88</c:v>
                </c:pt>
                <c:pt idx="4">
                  <c:v>0.65</c:v>
                </c:pt>
                <c:pt idx="5">
                  <c:v>3.09</c:v>
                </c:pt>
                <c:pt idx="6">
                  <c:v>4.3600000000000003</c:v>
                </c:pt>
                <c:pt idx="7">
                  <c:v>3.4</c:v>
                </c:pt>
                <c:pt idx="8">
                  <c:v>5.34</c:v>
                </c:pt>
                <c:pt idx="9">
                  <c:v>15.16</c:v>
                </c:pt>
                <c:pt idx="10">
                  <c:v>16.329999999999998</c:v>
                </c:pt>
              </c:numCache>
            </c:numRef>
          </c:val>
        </c:ser>
        <c:ser>
          <c:idx val="4"/>
          <c:order val="4"/>
          <c:tx>
            <c:strRef>
              <c:f>'Fig. 5 and Fig. 6'!$B$31</c:f>
              <c:strCache>
                <c:ptCount val="1"/>
                <c:pt idx="0">
                  <c:v>Eurytemora sp.</c:v>
                </c:pt>
              </c:strCache>
            </c:strRef>
          </c:tx>
          <c:cat>
            <c:strRef>
              <c:f>'Fig. 5 and Fig. 6'!$C$26:$N$26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'Fig. 5 and Fig. 6'!$C$31:$N$31</c:f>
              <c:numCache>
                <c:formatCode>General</c:formatCode>
                <c:ptCount val="12"/>
                <c:pt idx="0">
                  <c:v>0.43</c:v>
                </c:pt>
                <c:pt idx="3">
                  <c:v>0.57999999999999996</c:v>
                </c:pt>
                <c:pt idx="4">
                  <c:v>6.0000000000000001E-3</c:v>
                </c:pt>
                <c:pt idx="5">
                  <c:v>0.43</c:v>
                </c:pt>
                <c:pt idx="6">
                  <c:v>1.7</c:v>
                </c:pt>
                <c:pt idx="7">
                  <c:v>0.51</c:v>
                </c:pt>
                <c:pt idx="8">
                  <c:v>0.46</c:v>
                </c:pt>
                <c:pt idx="9">
                  <c:v>1.46</c:v>
                </c:pt>
                <c:pt idx="10">
                  <c:v>0.26</c:v>
                </c:pt>
              </c:numCache>
            </c:numRef>
          </c:val>
        </c:ser>
        <c:axId val="69246336"/>
        <c:axId val="69256704"/>
      </c:barChart>
      <c:catAx>
        <c:axId val="692463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l-PL"/>
                  <a:t>Month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9256704"/>
        <c:crosses val="autoZero"/>
        <c:auto val="1"/>
        <c:lblAlgn val="ctr"/>
        <c:lblOffset val="100"/>
      </c:catAx>
      <c:valAx>
        <c:axId val="69256704"/>
        <c:scaling>
          <c:orientation val="minMax"/>
          <c:max val="100"/>
        </c:scaling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l-PL"/>
                  <a:t>Relative abundance [%]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9246336"/>
        <c:crosses val="autoZero"/>
        <c:crossBetween val="between"/>
        <c:majorUnit val="10"/>
        <c:minorUnit val="5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3872521766816546"/>
          <c:y val="0.29801324503311261"/>
          <c:w val="0.24727854585828404"/>
          <c:h val="0.39735099337748381"/>
        </c:manualLayout>
      </c:layout>
      <c:txPr>
        <a:bodyPr/>
        <a:lstStyle/>
        <a:p>
          <a:pPr>
            <a:defRPr sz="920" b="0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stacked"/>
        <c:ser>
          <c:idx val="0"/>
          <c:order val="0"/>
          <c:tx>
            <c:strRef>
              <c:f>'Fig. 10 and Fig. 11'!$B$11</c:f>
              <c:strCache>
                <c:ptCount val="1"/>
                <c:pt idx="0">
                  <c:v>Temora longicornis</c:v>
                </c:pt>
              </c:strCache>
            </c:strRef>
          </c:tx>
          <c:cat>
            <c:strRef>
              <c:f>'Fig. 10 and Fig. 11'!$C$10:$N$10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'Fig. 10 and Fig. 11'!$C$11:$N$11</c:f>
              <c:numCache>
                <c:formatCode>General</c:formatCode>
                <c:ptCount val="12"/>
                <c:pt idx="2">
                  <c:v>33.409999999999997</c:v>
                </c:pt>
                <c:pt idx="3">
                  <c:v>40.86</c:v>
                </c:pt>
                <c:pt idx="4">
                  <c:v>37.6</c:v>
                </c:pt>
                <c:pt idx="5">
                  <c:v>19.73</c:v>
                </c:pt>
                <c:pt idx="6">
                  <c:v>13.65</c:v>
                </c:pt>
                <c:pt idx="7">
                  <c:v>34.08</c:v>
                </c:pt>
                <c:pt idx="8">
                  <c:v>9.65</c:v>
                </c:pt>
                <c:pt idx="9">
                  <c:v>36.409999999999997</c:v>
                </c:pt>
                <c:pt idx="10">
                  <c:v>55.69</c:v>
                </c:pt>
              </c:numCache>
            </c:numRef>
          </c:val>
        </c:ser>
        <c:ser>
          <c:idx val="1"/>
          <c:order val="1"/>
          <c:tx>
            <c:strRef>
              <c:f>'Fig. 10 and Fig. 11'!$B$12</c:f>
              <c:strCache>
                <c:ptCount val="1"/>
                <c:pt idx="0">
                  <c:v>Acartia spp.</c:v>
                </c:pt>
              </c:strCache>
            </c:strRef>
          </c:tx>
          <c:cat>
            <c:strRef>
              <c:f>'Fig. 10 and Fig. 11'!$C$10:$N$10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'Fig. 10 and Fig. 11'!$C$12:$N$12</c:f>
              <c:numCache>
                <c:formatCode>General</c:formatCode>
                <c:ptCount val="12"/>
                <c:pt idx="2">
                  <c:v>26.23</c:v>
                </c:pt>
                <c:pt idx="3">
                  <c:v>30.65</c:v>
                </c:pt>
                <c:pt idx="4">
                  <c:v>55.26</c:v>
                </c:pt>
                <c:pt idx="5">
                  <c:v>66.430000000000007</c:v>
                </c:pt>
                <c:pt idx="6">
                  <c:v>81.19</c:v>
                </c:pt>
                <c:pt idx="7">
                  <c:v>58.78</c:v>
                </c:pt>
                <c:pt idx="8">
                  <c:v>89.38</c:v>
                </c:pt>
                <c:pt idx="9">
                  <c:v>37.53</c:v>
                </c:pt>
                <c:pt idx="10">
                  <c:v>18.920000000000002</c:v>
                </c:pt>
              </c:numCache>
            </c:numRef>
          </c:val>
        </c:ser>
        <c:ser>
          <c:idx val="2"/>
          <c:order val="2"/>
          <c:tx>
            <c:strRef>
              <c:f>'Fig. 10 and Fig. 11'!$B$13</c:f>
              <c:strCache>
                <c:ptCount val="1"/>
                <c:pt idx="0">
                  <c:v>Pseudocalanus elongatus</c:v>
                </c:pt>
              </c:strCache>
            </c:strRef>
          </c:tx>
          <c:cat>
            <c:strRef>
              <c:f>'Fig. 10 and Fig. 11'!$C$10:$N$10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'Fig. 10 and Fig. 11'!$C$13:$N$13</c:f>
              <c:numCache>
                <c:formatCode>General</c:formatCode>
                <c:ptCount val="12"/>
                <c:pt idx="2">
                  <c:v>19.63</c:v>
                </c:pt>
                <c:pt idx="3">
                  <c:v>15</c:v>
                </c:pt>
                <c:pt idx="4">
                  <c:v>1.01</c:v>
                </c:pt>
                <c:pt idx="5">
                  <c:v>0.17</c:v>
                </c:pt>
                <c:pt idx="6">
                  <c:v>0.1</c:v>
                </c:pt>
                <c:pt idx="7">
                  <c:v>4.42</c:v>
                </c:pt>
                <c:pt idx="8">
                  <c:v>0.45</c:v>
                </c:pt>
                <c:pt idx="9">
                  <c:v>2.89</c:v>
                </c:pt>
                <c:pt idx="10">
                  <c:v>7.04</c:v>
                </c:pt>
              </c:numCache>
            </c:numRef>
          </c:val>
        </c:ser>
        <c:ser>
          <c:idx val="3"/>
          <c:order val="3"/>
          <c:tx>
            <c:strRef>
              <c:f>'Fig. 10 and Fig. 11'!$B$14</c:f>
              <c:strCache>
                <c:ptCount val="1"/>
                <c:pt idx="0">
                  <c:v>Centropages hamatus</c:v>
                </c:pt>
              </c:strCache>
            </c:strRef>
          </c:tx>
          <c:cat>
            <c:strRef>
              <c:f>'Fig. 10 and Fig. 11'!$C$10:$N$10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'Fig. 10 and Fig. 11'!$C$14:$N$14</c:f>
              <c:numCache>
                <c:formatCode>General</c:formatCode>
                <c:ptCount val="12"/>
                <c:pt idx="2">
                  <c:v>20.74</c:v>
                </c:pt>
                <c:pt idx="3">
                  <c:v>13.49</c:v>
                </c:pt>
                <c:pt idx="4">
                  <c:v>6.12</c:v>
                </c:pt>
                <c:pt idx="5">
                  <c:v>13.55</c:v>
                </c:pt>
                <c:pt idx="6">
                  <c:v>5.04</c:v>
                </c:pt>
                <c:pt idx="7">
                  <c:v>2.71</c:v>
                </c:pt>
                <c:pt idx="8">
                  <c:v>0.5</c:v>
                </c:pt>
                <c:pt idx="9">
                  <c:v>16.12</c:v>
                </c:pt>
                <c:pt idx="10">
                  <c:v>17.98</c:v>
                </c:pt>
              </c:numCache>
            </c:numRef>
          </c:val>
        </c:ser>
        <c:ser>
          <c:idx val="4"/>
          <c:order val="4"/>
          <c:tx>
            <c:strRef>
              <c:f>'Fig. 10 and Fig. 11'!$B$15</c:f>
              <c:strCache>
                <c:ptCount val="1"/>
                <c:pt idx="0">
                  <c:v>Eurytemora sp.</c:v>
                </c:pt>
              </c:strCache>
            </c:strRef>
          </c:tx>
          <c:cat>
            <c:strRef>
              <c:f>'Fig. 10 and Fig. 11'!$C$10:$N$10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'Fig. 10 and Fig. 11'!$C$15:$N$15</c:f>
              <c:numCache>
                <c:formatCode>General</c:formatCode>
                <c:ptCount val="12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0.12</c:v>
                </c:pt>
                <c:pt idx="6">
                  <c:v>1.4999999999999999E-2</c:v>
                </c:pt>
                <c:pt idx="7">
                  <c:v>0.01</c:v>
                </c:pt>
                <c:pt idx="8">
                  <c:v>0.02</c:v>
                </c:pt>
                <c:pt idx="9">
                  <c:v>7.05</c:v>
                </c:pt>
                <c:pt idx="10">
                  <c:v>0.37</c:v>
                </c:pt>
              </c:numCache>
            </c:numRef>
          </c:val>
        </c:ser>
        <c:overlap val="100"/>
        <c:axId val="69436160"/>
        <c:axId val="69438080"/>
      </c:barChart>
      <c:catAx>
        <c:axId val="694361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l-PL"/>
                  <a:t>Month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9438080"/>
        <c:crosses val="autoZero"/>
        <c:auto val="1"/>
        <c:lblAlgn val="ctr"/>
        <c:lblOffset val="100"/>
      </c:catAx>
      <c:valAx>
        <c:axId val="69438080"/>
        <c:scaling>
          <c:orientation val="minMax"/>
          <c:max val="100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zcionka tekstu podstawowego"/>
                    <a:ea typeface="Czcionka tekstu podstawowego"/>
                    <a:cs typeface="Czcionka tekstu podstawowego"/>
                  </a:defRPr>
                </a:pPr>
                <a:r>
                  <a:rPr lang="pl-PL" sz="1000" b="0" i="0" u="none" strike="noStrike" baseline="0">
                    <a:solidFill>
                      <a:srgbClr val="000000"/>
                    </a:solidFill>
                    <a:latin typeface="Calibri"/>
                  </a:rPr>
                  <a:t>Relative biomass [%]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9436160"/>
        <c:crosses val="autoZero"/>
        <c:crossBetween val="between"/>
        <c:majorUnit val="10"/>
        <c:minorUnit val="5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3872521766816546"/>
          <c:y val="0.2970307424443232"/>
          <c:w val="0.24727854585828404"/>
          <c:h val="0.39604098992576453"/>
        </c:manualLayout>
      </c:layout>
      <c:txPr>
        <a:bodyPr/>
        <a:lstStyle/>
        <a:p>
          <a:pPr>
            <a:defRPr sz="920" b="0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stacked"/>
        <c:ser>
          <c:idx val="0"/>
          <c:order val="0"/>
          <c:tx>
            <c:strRef>
              <c:f>'Fig. 10 and Fig. 11'!$B$27</c:f>
              <c:strCache>
                <c:ptCount val="1"/>
                <c:pt idx="0">
                  <c:v>Temora longicornis</c:v>
                </c:pt>
              </c:strCache>
            </c:strRef>
          </c:tx>
          <c:cat>
            <c:strRef>
              <c:f>'Fig. 10 and Fig. 11'!$C$26:$N$26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'Fig. 10 and Fig. 11'!$C$27:$N$27</c:f>
              <c:numCache>
                <c:formatCode>General</c:formatCode>
                <c:ptCount val="12"/>
                <c:pt idx="0">
                  <c:v>39.119999999999997</c:v>
                </c:pt>
                <c:pt idx="3">
                  <c:v>46.27</c:v>
                </c:pt>
                <c:pt idx="4">
                  <c:v>79.87</c:v>
                </c:pt>
                <c:pt idx="5">
                  <c:v>59.85</c:v>
                </c:pt>
                <c:pt idx="6">
                  <c:v>28.11</c:v>
                </c:pt>
                <c:pt idx="7">
                  <c:v>8.0500000000000007</c:v>
                </c:pt>
                <c:pt idx="8">
                  <c:v>12.15</c:v>
                </c:pt>
                <c:pt idx="9">
                  <c:v>35.01</c:v>
                </c:pt>
                <c:pt idx="10">
                  <c:v>39.909999999999997</c:v>
                </c:pt>
              </c:numCache>
            </c:numRef>
          </c:val>
        </c:ser>
        <c:ser>
          <c:idx val="1"/>
          <c:order val="1"/>
          <c:tx>
            <c:strRef>
              <c:f>'Fig. 10 and Fig. 11'!$B$28</c:f>
              <c:strCache>
                <c:ptCount val="1"/>
                <c:pt idx="0">
                  <c:v>Acartia spp.</c:v>
                </c:pt>
              </c:strCache>
            </c:strRef>
          </c:tx>
          <c:cat>
            <c:strRef>
              <c:f>'Fig. 10 and Fig. 11'!$C$26:$N$26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'Fig. 10 and Fig. 11'!$C$28:$N$28</c:f>
              <c:numCache>
                <c:formatCode>General</c:formatCode>
                <c:ptCount val="12"/>
                <c:pt idx="0">
                  <c:v>45.17</c:v>
                </c:pt>
                <c:pt idx="3">
                  <c:v>31.4</c:v>
                </c:pt>
                <c:pt idx="4">
                  <c:v>12.87</c:v>
                </c:pt>
                <c:pt idx="5">
                  <c:v>35.409999999999997</c:v>
                </c:pt>
                <c:pt idx="6">
                  <c:v>60.25</c:v>
                </c:pt>
                <c:pt idx="7">
                  <c:v>88.16</c:v>
                </c:pt>
                <c:pt idx="8">
                  <c:v>83.25</c:v>
                </c:pt>
                <c:pt idx="9">
                  <c:v>47.25</c:v>
                </c:pt>
                <c:pt idx="10">
                  <c:v>33.56</c:v>
                </c:pt>
              </c:numCache>
            </c:numRef>
          </c:val>
        </c:ser>
        <c:ser>
          <c:idx val="2"/>
          <c:order val="2"/>
          <c:tx>
            <c:strRef>
              <c:f>'Fig. 10 and Fig. 11'!$B$29</c:f>
              <c:strCache>
                <c:ptCount val="1"/>
                <c:pt idx="0">
                  <c:v>Pseudocalanus elongatus</c:v>
                </c:pt>
              </c:strCache>
            </c:strRef>
          </c:tx>
          <c:cat>
            <c:strRef>
              <c:f>'Fig. 10 and Fig. 11'!$C$26:$N$26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'Fig. 10 and Fig. 11'!$C$29:$N$29</c:f>
              <c:numCache>
                <c:formatCode>General</c:formatCode>
                <c:ptCount val="12"/>
                <c:pt idx="0">
                  <c:v>5.54</c:v>
                </c:pt>
                <c:pt idx="3">
                  <c:v>14.94</c:v>
                </c:pt>
                <c:pt idx="4">
                  <c:v>6.31</c:v>
                </c:pt>
                <c:pt idx="5">
                  <c:v>1.96</c:v>
                </c:pt>
                <c:pt idx="6">
                  <c:v>0.04</c:v>
                </c:pt>
                <c:pt idx="7">
                  <c:v>0</c:v>
                </c:pt>
                <c:pt idx="8">
                  <c:v>0.05</c:v>
                </c:pt>
                <c:pt idx="9">
                  <c:v>3.41</c:v>
                </c:pt>
                <c:pt idx="10">
                  <c:v>7.89</c:v>
                </c:pt>
              </c:numCache>
            </c:numRef>
          </c:val>
        </c:ser>
        <c:ser>
          <c:idx val="3"/>
          <c:order val="3"/>
          <c:tx>
            <c:strRef>
              <c:f>'Fig. 10 and Fig. 11'!$B$30</c:f>
              <c:strCache>
                <c:ptCount val="1"/>
                <c:pt idx="0">
                  <c:v>Centropages hamatus</c:v>
                </c:pt>
              </c:strCache>
            </c:strRef>
          </c:tx>
          <c:cat>
            <c:strRef>
              <c:f>'Fig. 10 and Fig. 11'!$C$26:$N$26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'Fig. 10 and Fig. 11'!$C$30:$N$30</c:f>
              <c:numCache>
                <c:formatCode>General</c:formatCode>
                <c:ptCount val="12"/>
                <c:pt idx="0">
                  <c:v>9.4499999999999993</c:v>
                </c:pt>
                <c:pt idx="3">
                  <c:v>7.23</c:v>
                </c:pt>
                <c:pt idx="4">
                  <c:v>0.9</c:v>
                </c:pt>
                <c:pt idx="5">
                  <c:v>2.46</c:v>
                </c:pt>
                <c:pt idx="6">
                  <c:v>9.81</c:v>
                </c:pt>
                <c:pt idx="7">
                  <c:v>2.93</c:v>
                </c:pt>
                <c:pt idx="8">
                  <c:v>3.87</c:v>
                </c:pt>
                <c:pt idx="9">
                  <c:v>12.86</c:v>
                </c:pt>
                <c:pt idx="10">
                  <c:v>17.920000000000002</c:v>
                </c:pt>
              </c:numCache>
            </c:numRef>
          </c:val>
        </c:ser>
        <c:ser>
          <c:idx val="4"/>
          <c:order val="4"/>
          <c:tx>
            <c:strRef>
              <c:f>'Fig. 10 and Fig. 11'!$B$31</c:f>
              <c:strCache>
                <c:ptCount val="1"/>
                <c:pt idx="0">
                  <c:v>Eurytemora sp.</c:v>
                </c:pt>
              </c:strCache>
            </c:strRef>
          </c:tx>
          <c:cat>
            <c:strRef>
              <c:f>'Fig. 10 and Fig. 11'!$C$26:$N$26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'Fig. 10 and Fig. 11'!$C$31:$N$31</c:f>
              <c:numCache>
                <c:formatCode>General</c:formatCode>
                <c:ptCount val="12"/>
                <c:pt idx="0">
                  <c:v>0.71</c:v>
                </c:pt>
                <c:pt idx="3">
                  <c:v>0.17</c:v>
                </c:pt>
                <c:pt idx="4">
                  <c:v>5.2999999999999999E-2</c:v>
                </c:pt>
                <c:pt idx="5">
                  <c:v>0.31</c:v>
                </c:pt>
                <c:pt idx="6">
                  <c:v>1.8</c:v>
                </c:pt>
                <c:pt idx="7">
                  <c:v>0.86</c:v>
                </c:pt>
                <c:pt idx="8">
                  <c:v>0.67</c:v>
                </c:pt>
                <c:pt idx="9">
                  <c:v>1.48</c:v>
                </c:pt>
                <c:pt idx="10">
                  <c:v>0.72</c:v>
                </c:pt>
              </c:numCache>
            </c:numRef>
          </c:val>
        </c:ser>
        <c:overlap val="100"/>
        <c:axId val="69551616"/>
        <c:axId val="69553536"/>
      </c:barChart>
      <c:catAx>
        <c:axId val="695516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Month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9553536"/>
        <c:crosses val="autoZero"/>
        <c:auto val="1"/>
        <c:lblAlgn val="ctr"/>
        <c:lblOffset val="100"/>
      </c:catAx>
      <c:valAx>
        <c:axId val="69553536"/>
        <c:scaling>
          <c:orientation val="minMax"/>
          <c:max val="100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zcionka tekstu podstawowego"/>
                    <a:ea typeface="Czcionka tekstu podstawowego"/>
                    <a:cs typeface="Czcionka tekstu podstawowego"/>
                  </a:defRPr>
                </a:pPr>
                <a:r>
                  <a:rPr lang="pl-PL" sz="1000" b="0" i="0" u="none" strike="noStrike" baseline="0">
                    <a:solidFill>
                      <a:srgbClr val="000000"/>
                    </a:solidFill>
                    <a:latin typeface="Calibri"/>
                  </a:rPr>
                  <a:t>Relative biomass [%]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9551616"/>
        <c:crosses val="autoZero"/>
        <c:crossBetween val="between"/>
        <c:majorUnit val="10"/>
        <c:minorUnit val="5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872521766816546"/>
          <c:y val="0.29801324503311261"/>
          <c:w val="0.98600376352644858"/>
          <c:h val="0.69536423841059625"/>
        </c:manualLayout>
      </c:layout>
      <c:txPr>
        <a:bodyPr/>
        <a:lstStyle/>
        <a:p>
          <a:pPr>
            <a:defRPr sz="920" b="0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clustered"/>
        <c:ser>
          <c:idx val="0"/>
          <c:order val="0"/>
          <c:tx>
            <c:strRef>
              <c:f>'Fig. 10 and Fig. 11'!$B$11</c:f>
              <c:strCache>
                <c:ptCount val="1"/>
                <c:pt idx="0">
                  <c:v>Temora longicornis</c:v>
                </c:pt>
              </c:strCache>
            </c:strRef>
          </c:tx>
          <c:cat>
            <c:strRef>
              <c:f>'Fig. 10 and Fig. 11'!$C$10:$N$10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'Fig. 10 and Fig. 11'!$C$11:$N$11</c:f>
              <c:numCache>
                <c:formatCode>General</c:formatCode>
                <c:ptCount val="12"/>
                <c:pt idx="2">
                  <c:v>33.409999999999997</c:v>
                </c:pt>
                <c:pt idx="3">
                  <c:v>40.86</c:v>
                </c:pt>
                <c:pt idx="4">
                  <c:v>37.6</c:v>
                </c:pt>
                <c:pt idx="5">
                  <c:v>19.73</c:v>
                </c:pt>
                <c:pt idx="6">
                  <c:v>13.65</c:v>
                </c:pt>
                <c:pt idx="7">
                  <c:v>34.08</c:v>
                </c:pt>
                <c:pt idx="8">
                  <c:v>9.65</c:v>
                </c:pt>
                <c:pt idx="9">
                  <c:v>36.409999999999997</c:v>
                </c:pt>
                <c:pt idx="10">
                  <c:v>55.69</c:v>
                </c:pt>
              </c:numCache>
            </c:numRef>
          </c:val>
        </c:ser>
        <c:ser>
          <c:idx val="1"/>
          <c:order val="1"/>
          <c:tx>
            <c:strRef>
              <c:f>'Fig. 10 and Fig. 11'!$B$12</c:f>
              <c:strCache>
                <c:ptCount val="1"/>
                <c:pt idx="0">
                  <c:v>Acartia spp.</c:v>
                </c:pt>
              </c:strCache>
            </c:strRef>
          </c:tx>
          <c:cat>
            <c:strRef>
              <c:f>'Fig. 10 and Fig. 11'!$C$10:$N$10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'Fig. 10 and Fig. 11'!$C$12:$N$12</c:f>
              <c:numCache>
                <c:formatCode>General</c:formatCode>
                <c:ptCount val="12"/>
                <c:pt idx="2">
                  <c:v>26.23</c:v>
                </c:pt>
                <c:pt idx="3">
                  <c:v>30.65</c:v>
                </c:pt>
                <c:pt idx="4">
                  <c:v>55.26</c:v>
                </c:pt>
                <c:pt idx="5">
                  <c:v>66.430000000000007</c:v>
                </c:pt>
                <c:pt idx="6">
                  <c:v>81.19</c:v>
                </c:pt>
                <c:pt idx="7">
                  <c:v>58.78</c:v>
                </c:pt>
                <c:pt idx="8">
                  <c:v>89.38</c:v>
                </c:pt>
                <c:pt idx="9">
                  <c:v>37.53</c:v>
                </c:pt>
                <c:pt idx="10">
                  <c:v>18.920000000000002</c:v>
                </c:pt>
              </c:numCache>
            </c:numRef>
          </c:val>
        </c:ser>
        <c:ser>
          <c:idx val="2"/>
          <c:order val="2"/>
          <c:tx>
            <c:strRef>
              <c:f>'Fig. 10 and Fig. 11'!$B$13</c:f>
              <c:strCache>
                <c:ptCount val="1"/>
                <c:pt idx="0">
                  <c:v>Pseudocalanus elongatus</c:v>
                </c:pt>
              </c:strCache>
            </c:strRef>
          </c:tx>
          <c:cat>
            <c:strRef>
              <c:f>'Fig. 10 and Fig. 11'!$C$10:$N$10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'Fig. 10 and Fig. 11'!$C$13:$N$13</c:f>
              <c:numCache>
                <c:formatCode>General</c:formatCode>
                <c:ptCount val="12"/>
                <c:pt idx="2">
                  <c:v>19.63</c:v>
                </c:pt>
                <c:pt idx="3">
                  <c:v>15</c:v>
                </c:pt>
                <c:pt idx="4">
                  <c:v>1.01</c:v>
                </c:pt>
                <c:pt idx="5">
                  <c:v>0.17</c:v>
                </c:pt>
                <c:pt idx="6">
                  <c:v>0.1</c:v>
                </c:pt>
                <c:pt idx="7">
                  <c:v>4.42</c:v>
                </c:pt>
                <c:pt idx="8">
                  <c:v>0.45</c:v>
                </c:pt>
                <c:pt idx="9">
                  <c:v>2.89</c:v>
                </c:pt>
                <c:pt idx="10">
                  <c:v>7.04</c:v>
                </c:pt>
              </c:numCache>
            </c:numRef>
          </c:val>
        </c:ser>
        <c:ser>
          <c:idx val="3"/>
          <c:order val="3"/>
          <c:tx>
            <c:strRef>
              <c:f>'Fig. 10 and Fig. 11'!$B$14</c:f>
              <c:strCache>
                <c:ptCount val="1"/>
                <c:pt idx="0">
                  <c:v>Centropages hamatus</c:v>
                </c:pt>
              </c:strCache>
            </c:strRef>
          </c:tx>
          <c:cat>
            <c:strRef>
              <c:f>'Fig. 10 and Fig. 11'!$C$10:$N$10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'Fig. 10 and Fig. 11'!$C$14:$N$14</c:f>
              <c:numCache>
                <c:formatCode>General</c:formatCode>
                <c:ptCount val="12"/>
                <c:pt idx="2">
                  <c:v>20.74</c:v>
                </c:pt>
                <c:pt idx="3">
                  <c:v>13.49</c:v>
                </c:pt>
                <c:pt idx="4">
                  <c:v>6.12</c:v>
                </c:pt>
                <c:pt idx="5">
                  <c:v>13.55</c:v>
                </c:pt>
                <c:pt idx="6">
                  <c:v>5.04</c:v>
                </c:pt>
                <c:pt idx="7">
                  <c:v>2.71</c:v>
                </c:pt>
                <c:pt idx="8">
                  <c:v>0.5</c:v>
                </c:pt>
                <c:pt idx="9">
                  <c:v>16.12</c:v>
                </c:pt>
                <c:pt idx="10">
                  <c:v>17.98</c:v>
                </c:pt>
              </c:numCache>
            </c:numRef>
          </c:val>
        </c:ser>
        <c:ser>
          <c:idx val="4"/>
          <c:order val="4"/>
          <c:tx>
            <c:strRef>
              <c:f>'Fig. 10 and Fig. 11'!$B$15</c:f>
              <c:strCache>
                <c:ptCount val="1"/>
                <c:pt idx="0">
                  <c:v>Eurytemora sp.</c:v>
                </c:pt>
              </c:strCache>
            </c:strRef>
          </c:tx>
          <c:cat>
            <c:strRef>
              <c:f>'Fig. 10 and Fig. 11'!$C$10:$N$10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'Fig. 10 and Fig. 11'!$C$15:$N$15</c:f>
              <c:numCache>
                <c:formatCode>General</c:formatCode>
                <c:ptCount val="12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0.12</c:v>
                </c:pt>
                <c:pt idx="6">
                  <c:v>1.4999999999999999E-2</c:v>
                </c:pt>
                <c:pt idx="7">
                  <c:v>0.01</c:v>
                </c:pt>
                <c:pt idx="8">
                  <c:v>0.02</c:v>
                </c:pt>
                <c:pt idx="9">
                  <c:v>7.05</c:v>
                </c:pt>
                <c:pt idx="10">
                  <c:v>0.37</c:v>
                </c:pt>
              </c:numCache>
            </c:numRef>
          </c:val>
        </c:ser>
        <c:axId val="69613824"/>
        <c:axId val="69628288"/>
      </c:barChart>
      <c:catAx>
        <c:axId val="696138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l-PL"/>
                  <a:t>Month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9628288"/>
        <c:crosses val="autoZero"/>
        <c:auto val="1"/>
        <c:lblAlgn val="ctr"/>
        <c:lblOffset val="100"/>
      </c:catAx>
      <c:valAx>
        <c:axId val="69628288"/>
        <c:scaling>
          <c:orientation val="minMax"/>
          <c:max val="100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zcionka tekstu podstawowego"/>
                    <a:ea typeface="Czcionka tekstu podstawowego"/>
                    <a:cs typeface="Czcionka tekstu podstawowego"/>
                  </a:defRPr>
                </a:pPr>
                <a:r>
                  <a:rPr lang="pl-PL" sz="1000" b="0" i="0" u="none" strike="noStrike" baseline="0">
                    <a:solidFill>
                      <a:srgbClr val="000000"/>
                    </a:solidFill>
                    <a:latin typeface="Calibri"/>
                  </a:rPr>
                  <a:t>Relative biomass [%]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9613824"/>
        <c:crosses val="autoZero"/>
        <c:crossBetween val="between"/>
        <c:majorUnit val="10"/>
        <c:minorUnit val="5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3872521766816546"/>
          <c:y val="0.2970307424443232"/>
          <c:w val="0.24756770877979301"/>
          <c:h val="0.39786388087627683"/>
        </c:manualLayout>
      </c:layout>
      <c:txPr>
        <a:bodyPr/>
        <a:lstStyle/>
        <a:p>
          <a:pPr>
            <a:defRPr sz="920" b="0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clustered"/>
        <c:ser>
          <c:idx val="0"/>
          <c:order val="0"/>
          <c:tx>
            <c:strRef>
              <c:f>'Fig. 10 and Fig. 11'!$B$27</c:f>
              <c:strCache>
                <c:ptCount val="1"/>
                <c:pt idx="0">
                  <c:v>Temora longicornis</c:v>
                </c:pt>
              </c:strCache>
            </c:strRef>
          </c:tx>
          <c:cat>
            <c:strRef>
              <c:f>'Fig. 10 and Fig. 11'!$C$26:$N$26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'Fig. 10 and Fig. 11'!$C$27:$N$27</c:f>
              <c:numCache>
                <c:formatCode>General</c:formatCode>
                <c:ptCount val="12"/>
                <c:pt idx="0">
                  <c:v>39.119999999999997</c:v>
                </c:pt>
                <c:pt idx="3">
                  <c:v>46.27</c:v>
                </c:pt>
                <c:pt idx="4">
                  <c:v>79.87</c:v>
                </c:pt>
                <c:pt idx="5">
                  <c:v>59.85</c:v>
                </c:pt>
                <c:pt idx="6">
                  <c:v>28.11</c:v>
                </c:pt>
                <c:pt idx="7">
                  <c:v>8.0500000000000007</c:v>
                </c:pt>
                <c:pt idx="8">
                  <c:v>12.15</c:v>
                </c:pt>
                <c:pt idx="9">
                  <c:v>35.01</c:v>
                </c:pt>
                <c:pt idx="10">
                  <c:v>39.909999999999997</c:v>
                </c:pt>
              </c:numCache>
            </c:numRef>
          </c:val>
        </c:ser>
        <c:ser>
          <c:idx val="1"/>
          <c:order val="1"/>
          <c:tx>
            <c:strRef>
              <c:f>'Fig. 10 and Fig. 11'!$B$28</c:f>
              <c:strCache>
                <c:ptCount val="1"/>
                <c:pt idx="0">
                  <c:v>Acartia spp.</c:v>
                </c:pt>
              </c:strCache>
            </c:strRef>
          </c:tx>
          <c:cat>
            <c:strRef>
              <c:f>'Fig. 10 and Fig. 11'!$C$26:$N$26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'Fig. 10 and Fig. 11'!$C$28:$N$28</c:f>
              <c:numCache>
                <c:formatCode>General</c:formatCode>
                <c:ptCount val="12"/>
                <c:pt idx="0">
                  <c:v>45.17</c:v>
                </c:pt>
                <c:pt idx="3">
                  <c:v>31.4</c:v>
                </c:pt>
                <c:pt idx="4">
                  <c:v>12.87</c:v>
                </c:pt>
                <c:pt idx="5">
                  <c:v>35.409999999999997</c:v>
                </c:pt>
                <c:pt idx="6">
                  <c:v>60.25</c:v>
                </c:pt>
                <c:pt idx="7">
                  <c:v>88.16</c:v>
                </c:pt>
                <c:pt idx="8">
                  <c:v>83.25</c:v>
                </c:pt>
                <c:pt idx="9">
                  <c:v>47.25</c:v>
                </c:pt>
                <c:pt idx="10">
                  <c:v>33.56</c:v>
                </c:pt>
              </c:numCache>
            </c:numRef>
          </c:val>
        </c:ser>
        <c:ser>
          <c:idx val="2"/>
          <c:order val="2"/>
          <c:tx>
            <c:strRef>
              <c:f>'Fig. 10 and Fig. 11'!$B$29</c:f>
              <c:strCache>
                <c:ptCount val="1"/>
                <c:pt idx="0">
                  <c:v>Pseudocalanus elongatus</c:v>
                </c:pt>
              </c:strCache>
            </c:strRef>
          </c:tx>
          <c:cat>
            <c:strRef>
              <c:f>'Fig. 10 and Fig. 11'!$C$26:$N$26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'Fig. 10 and Fig. 11'!$C$29:$N$29</c:f>
              <c:numCache>
                <c:formatCode>General</c:formatCode>
                <c:ptCount val="12"/>
                <c:pt idx="0">
                  <c:v>5.54</c:v>
                </c:pt>
                <c:pt idx="3">
                  <c:v>14.94</c:v>
                </c:pt>
                <c:pt idx="4">
                  <c:v>6.31</c:v>
                </c:pt>
                <c:pt idx="5">
                  <c:v>1.96</c:v>
                </c:pt>
                <c:pt idx="6">
                  <c:v>0.04</c:v>
                </c:pt>
                <c:pt idx="7">
                  <c:v>0</c:v>
                </c:pt>
                <c:pt idx="8">
                  <c:v>0.05</c:v>
                </c:pt>
                <c:pt idx="9">
                  <c:v>3.41</c:v>
                </c:pt>
                <c:pt idx="10">
                  <c:v>7.89</c:v>
                </c:pt>
              </c:numCache>
            </c:numRef>
          </c:val>
        </c:ser>
        <c:ser>
          <c:idx val="3"/>
          <c:order val="3"/>
          <c:tx>
            <c:strRef>
              <c:f>'Fig. 10 and Fig. 11'!$B$30</c:f>
              <c:strCache>
                <c:ptCount val="1"/>
                <c:pt idx="0">
                  <c:v>Centropages hamatus</c:v>
                </c:pt>
              </c:strCache>
            </c:strRef>
          </c:tx>
          <c:cat>
            <c:strRef>
              <c:f>'Fig. 10 and Fig. 11'!$C$26:$N$26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'Fig. 10 and Fig. 11'!$C$30:$N$30</c:f>
              <c:numCache>
                <c:formatCode>General</c:formatCode>
                <c:ptCount val="12"/>
                <c:pt idx="0">
                  <c:v>9.4499999999999993</c:v>
                </c:pt>
                <c:pt idx="3">
                  <c:v>7.23</c:v>
                </c:pt>
                <c:pt idx="4">
                  <c:v>0.9</c:v>
                </c:pt>
                <c:pt idx="5">
                  <c:v>2.46</c:v>
                </c:pt>
                <c:pt idx="6">
                  <c:v>9.81</c:v>
                </c:pt>
                <c:pt idx="7">
                  <c:v>2.93</c:v>
                </c:pt>
                <c:pt idx="8">
                  <c:v>3.87</c:v>
                </c:pt>
                <c:pt idx="9">
                  <c:v>12.86</c:v>
                </c:pt>
                <c:pt idx="10">
                  <c:v>17.920000000000002</c:v>
                </c:pt>
              </c:numCache>
            </c:numRef>
          </c:val>
        </c:ser>
        <c:ser>
          <c:idx val="4"/>
          <c:order val="4"/>
          <c:tx>
            <c:strRef>
              <c:f>'Fig. 10 and Fig. 11'!$B$31</c:f>
              <c:strCache>
                <c:ptCount val="1"/>
                <c:pt idx="0">
                  <c:v>Eurytemora sp.</c:v>
                </c:pt>
              </c:strCache>
            </c:strRef>
          </c:tx>
          <c:cat>
            <c:strRef>
              <c:f>'Fig. 10 and Fig. 11'!$C$26:$N$26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'Fig. 10 and Fig. 11'!$C$31:$N$31</c:f>
              <c:numCache>
                <c:formatCode>General</c:formatCode>
                <c:ptCount val="12"/>
                <c:pt idx="0">
                  <c:v>0.71</c:v>
                </c:pt>
                <c:pt idx="3">
                  <c:v>0.17</c:v>
                </c:pt>
                <c:pt idx="4">
                  <c:v>5.2999999999999999E-2</c:v>
                </c:pt>
                <c:pt idx="5">
                  <c:v>0.31</c:v>
                </c:pt>
                <c:pt idx="6">
                  <c:v>1.8</c:v>
                </c:pt>
                <c:pt idx="7">
                  <c:v>0.86</c:v>
                </c:pt>
                <c:pt idx="8">
                  <c:v>0.67</c:v>
                </c:pt>
                <c:pt idx="9">
                  <c:v>1.48</c:v>
                </c:pt>
                <c:pt idx="10">
                  <c:v>0.72</c:v>
                </c:pt>
              </c:numCache>
            </c:numRef>
          </c:val>
        </c:ser>
        <c:axId val="69344256"/>
        <c:axId val="69350528"/>
      </c:barChart>
      <c:catAx>
        <c:axId val="693442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Month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9350528"/>
        <c:crosses val="autoZero"/>
        <c:auto val="1"/>
        <c:lblAlgn val="ctr"/>
        <c:lblOffset val="100"/>
      </c:catAx>
      <c:valAx>
        <c:axId val="69350528"/>
        <c:scaling>
          <c:orientation val="minMax"/>
          <c:max val="100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zcionka tekstu podstawowego"/>
                    <a:ea typeface="Czcionka tekstu podstawowego"/>
                    <a:cs typeface="Czcionka tekstu podstawowego"/>
                  </a:defRPr>
                </a:pPr>
                <a:r>
                  <a:rPr lang="pl-PL" sz="1000" b="0" i="0" u="none" strike="noStrike" baseline="0">
                    <a:solidFill>
                      <a:srgbClr val="000000"/>
                    </a:solidFill>
                    <a:latin typeface="Calibri"/>
                  </a:rPr>
                  <a:t>Relative biomass [%]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9344256"/>
        <c:crosses val="autoZero"/>
        <c:crossBetween val="between"/>
        <c:majorUnit val="10"/>
        <c:minorUnit val="5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872521766816546"/>
          <c:y val="0.29801324503311261"/>
          <c:w val="0.98629292644795741"/>
          <c:h val="0.69719455597851621"/>
        </c:manualLayout>
      </c:layout>
      <c:txPr>
        <a:bodyPr/>
        <a:lstStyle/>
        <a:p>
          <a:pPr>
            <a:defRPr sz="920" b="0" i="1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21</xdr:row>
      <xdr:rowOff>0</xdr:rowOff>
    </xdr:from>
    <xdr:to>
      <xdr:col>9</xdr:col>
      <xdr:colOff>228600</xdr:colOff>
      <xdr:row>36</xdr:row>
      <xdr:rowOff>161925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600075</xdr:colOff>
      <xdr:row>8</xdr:row>
      <xdr:rowOff>152400</xdr:rowOff>
    </xdr:from>
    <xdr:to>
      <xdr:col>27</xdr:col>
      <xdr:colOff>19050</xdr:colOff>
      <xdr:row>23</xdr:row>
      <xdr:rowOff>38100</xdr:rowOff>
    </xdr:to>
    <xdr:graphicFrame macro="">
      <xdr:nvGraphicFramePr>
        <xdr:cNvPr id="1053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25</xdr:row>
      <xdr:rowOff>133350</xdr:rowOff>
    </xdr:from>
    <xdr:to>
      <xdr:col>27</xdr:col>
      <xdr:colOff>28575</xdr:colOff>
      <xdr:row>40</xdr:row>
      <xdr:rowOff>76200</xdr:rowOff>
    </xdr:to>
    <xdr:graphicFrame macro="">
      <xdr:nvGraphicFramePr>
        <xdr:cNvPr id="1054" name="Wykres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0</xdr:colOff>
      <xdr:row>9</xdr:row>
      <xdr:rowOff>0</xdr:rowOff>
    </xdr:from>
    <xdr:to>
      <xdr:col>38</xdr:col>
      <xdr:colOff>28575</xdr:colOff>
      <xdr:row>23</xdr:row>
      <xdr:rowOff>76200</xdr:rowOff>
    </xdr:to>
    <xdr:graphicFrame macro="">
      <xdr:nvGraphicFramePr>
        <xdr:cNvPr id="1055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581025</xdr:colOff>
      <xdr:row>25</xdr:row>
      <xdr:rowOff>190500</xdr:rowOff>
    </xdr:from>
    <xdr:to>
      <xdr:col>38</xdr:col>
      <xdr:colOff>0</xdr:colOff>
      <xdr:row>40</xdr:row>
      <xdr:rowOff>133350</xdr:rowOff>
    </xdr:to>
    <xdr:graphicFrame macro="">
      <xdr:nvGraphicFramePr>
        <xdr:cNvPr id="1056" name="Wykres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3</xdr:row>
      <xdr:rowOff>19050</xdr:rowOff>
    </xdr:from>
    <xdr:to>
      <xdr:col>27</xdr:col>
      <xdr:colOff>28575</xdr:colOff>
      <xdr:row>17</xdr:row>
      <xdr:rowOff>114300</xdr:rowOff>
    </xdr:to>
    <xdr:graphicFrame macro="">
      <xdr:nvGraphicFramePr>
        <xdr:cNvPr id="4125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21</xdr:row>
      <xdr:rowOff>19050</xdr:rowOff>
    </xdr:from>
    <xdr:to>
      <xdr:col>27</xdr:col>
      <xdr:colOff>28575</xdr:colOff>
      <xdr:row>35</xdr:row>
      <xdr:rowOff>123825</xdr:rowOff>
    </xdr:to>
    <xdr:graphicFrame macro="">
      <xdr:nvGraphicFramePr>
        <xdr:cNvPr id="4126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0</xdr:colOff>
      <xdr:row>3</xdr:row>
      <xdr:rowOff>0</xdr:rowOff>
    </xdr:from>
    <xdr:to>
      <xdr:col>38</xdr:col>
      <xdr:colOff>28575</xdr:colOff>
      <xdr:row>17</xdr:row>
      <xdr:rowOff>95250</xdr:rowOff>
    </xdr:to>
    <xdr:graphicFrame macro="">
      <xdr:nvGraphicFramePr>
        <xdr:cNvPr id="4127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0</xdr:colOff>
      <xdr:row>21</xdr:row>
      <xdr:rowOff>0</xdr:rowOff>
    </xdr:from>
    <xdr:to>
      <xdr:col>38</xdr:col>
      <xdr:colOff>28575</xdr:colOff>
      <xdr:row>35</xdr:row>
      <xdr:rowOff>104775</xdr:rowOff>
    </xdr:to>
    <xdr:graphicFrame macro="">
      <xdr:nvGraphicFramePr>
        <xdr:cNvPr id="4128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13</xdr:row>
      <xdr:rowOff>133350</xdr:rowOff>
    </xdr:from>
    <xdr:to>
      <xdr:col>12</xdr:col>
      <xdr:colOff>38100</xdr:colOff>
      <xdr:row>31</xdr:row>
      <xdr:rowOff>95250</xdr:rowOff>
    </xdr:to>
    <xdr:graphicFrame macro="">
      <xdr:nvGraphicFramePr>
        <xdr:cNvPr id="60417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21</xdr:row>
      <xdr:rowOff>133350</xdr:rowOff>
    </xdr:from>
    <xdr:to>
      <xdr:col>9</xdr:col>
      <xdr:colOff>238125</xdr:colOff>
      <xdr:row>37</xdr:row>
      <xdr:rowOff>114300</xdr:rowOff>
    </xdr:to>
    <xdr:graphicFrame macro="">
      <xdr:nvGraphicFramePr>
        <xdr:cNvPr id="2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B2:N20"/>
  <sheetViews>
    <sheetView topLeftCell="A6" workbookViewId="0">
      <selection activeCell="D13" sqref="D13"/>
    </sheetView>
  </sheetViews>
  <sheetFormatPr defaultRowHeight="14.25"/>
  <cols>
    <col min="1" max="1" width="12.140625" style="34" customWidth="1"/>
    <col min="2" max="2" width="9.140625" style="34"/>
    <col min="3" max="3" width="10.7109375" style="34" bestFit="1" customWidth="1"/>
    <col min="4" max="4" width="9.5703125" style="34" bestFit="1" customWidth="1"/>
    <col min="5" max="5" width="11.85546875" style="34" bestFit="1" customWidth="1"/>
    <col min="6" max="6" width="9.5703125" style="34" bestFit="1" customWidth="1"/>
    <col min="7" max="7" width="10.7109375" style="34" bestFit="1" customWidth="1"/>
    <col min="8" max="8" width="9.5703125" style="34" bestFit="1" customWidth="1"/>
    <col min="9" max="9" width="10.7109375" style="34" bestFit="1" customWidth="1"/>
    <col min="10" max="10" width="9.140625" style="34"/>
    <col min="11" max="11" width="10.7109375" style="34" bestFit="1" customWidth="1"/>
    <col min="12" max="16384" width="9.140625" style="34"/>
  </cols>
  <sheetData>
    <row r="2" spans="2:14" ht="15">
      <c r="B2" s="33" t="s">
        <v>32</v>
      </c>
      <c r="C2" s="33"/>
      <c r="E2" s="35" t="s">
        <v>33</v>
      </c>
      <c r="F2" s="36" t="s">
        <v>34</v>
      </c>
    </row>
    <row r="4" spans="2:14">
      <c r="C4" s="34" t="s">
        <v>35</v>
      </c>
      <c r="D4" s="34" t="s">
        <v>36</v>
      </c>
      <c r="E4" s="34" t="s">
        <v>37</v>
      </c>
      <c r="F4" s="34" t="s">
        <v>38</v>
      </c>
      <c r="G4" s="34" t="s">
        <v>39</v>
      </c>
      <c r="H4" s="34" t="s">
        <v>40</v>
      </c>
      <c r="I4" s="34" t="s">
        <v>41</v>
      </c>
      <c r="J4" s="34" t="s">
        <v>42</v>
      </c>
      <c r="K4" s="34" t="s">
        <v>43</v>
      </c>
      <c r="L4" s="34" t="s">
        <v>44</v>
      </c>
      <c r="M4" s="34" t="s">
        <v>45</v>
      </c>
      <c r="N4" s="34" t="s">
        <v>46</v>
      </c>
    </row>
    <row r="5" spans="2:14">
      <c r="B5" s="34" t="s">
        <v>0</v>
      </c>
      <c r="C5" s="37"/>
      <c r="D5" s="42">
        <v>8582.5814236111109</v>
      </c>
      <c r="E5" s="37"/>
      <c r="F5" s="38">
        <v>1242.4724498106061</v>
      </c>
      <c r="G5" s="37"/>
      <c r="H5" s="38">
        <v>6603.4317323232308</v>
      </c>
      <c r="I5" s="37"/>
      <c r="J5" s="38">
        <v>279.19659090909096</v>
      </c>
      <c r="K5" s="37"/>
      <c r="L5" s="38">
        <v>420.43590719696971</v>
      </c>
      <c r="M5" s="37"/>
      <c r="N5" s="38">
        <v>37.044743371212121</v>
      </c>
    </row>
    <row r="6" spans="2:14">
      <c r="B6" s="34" t="s">
        <v>1</v>
      </c>
      <c r="C6" s="37"/>
      <c r="D6" s="43"/>
      <c r="E6" s="37"/>
      <c r="F6" s="39"/>
      <c r="G6" s="37"/>
      <c r="H6" s="39"/>
      <c r="I6" s="37"/>
      <c r="J6" s="39"/>
      <c r="K6" s="37"/>
      <c r="L6" s="39"/>
      <c r="M6" s="37"/>
      <c r="N6" s="39"/>
    </row>
    <row r="7" spans="2:14">
      <c r="B7" s="34" t="s">
        <v>2</v>
      </c>
      <c r="C7" s="41">
        <v>3330.0192070849998</v>
      </c>
      <c r="D7" s="43"/>
      <c r="E7" s="38">
        <v>419.34846935000002</v>
      </c>
      <c r="F7" s="39"/>
      <c r="G7" s="38">
        <v>1827.1409642849999</v>
      </c>
      <c r="H7" s="39"/>
      <c r="I7" s="38">
        <v>704.54627634999997</v>
      </c>
      <c r="J7" s="39"/>
      <c r="K7" s="38">
        <v>378.98349709999997</v>
      </c>
      <c r="L7" s="39"/>
      <c r="M7" s="38">
        <v>0</v>
      </c>
      <c r="N7" s="39"/>
    </row>
    <row r="8" spans="2:14">
      <c r="B8" s="34" t="s">
        <v>3</v>
      </c>
      <c r="C8" s="41">
        <v>4792.1582875249997</v>
      </c>
      <c r="D8" s="42">
        <v>1359.6241243864467</v>
      </c>
      <c r="E8" s="38">
        <v>438.30908395000006</v>
      </c>
      <c r="F8" s="38">
        <v>158.06919442460315</v>
      </c>
      <c r="G8" s="38">
        <v>2719.41298495</v>
      </c>
      <c r="H8" s="38">
        <v>822.04528019993893</v>
      </c>
      <c r="I8" s="38">
        <v>1397.3562578999999</v>
      </c>
      <c r="J8" s="38">
        <v>318.85632171398044</v>
      </c>
      <c r="K8" s="38">
        <v>237.07996072499998</v>
      </c>
      <c r="L8" s="38">
        <v>52.742487182539683</v>
      </c>
      <c r="M8" s="38">
        <v>0</v>
      </c>
      <c r="N8" s="38">
        <v>7.910840865384615</v>
      </c>
    </row>
    <row r="9" spans="2:14" ht="15">
      <c r="B9" s="34" t="s">
        <v>4</v>
      </c>
      <c r="C9" s="65">
        <v>67789</v>
      </c>
      <c r="D9" s="42">
        <v>17385</v>
      </c>
      <c r="E9" s="38">
        <v>28997</v>
      </c>
      <c r="F9" s="38">
        <v>13420</v>
      </c>
      <c r="G9" s="38">
        <v>29678</v>
      </c>
      <c r="H9" s="38">
        <v>2748</v>
      </c>
      <c r="I9" s="38">
        <v>1121</v>
      </c>
      <c r="J9" s="38">
        <v>1102</v>
      </c>
      <c r="K9" s="38">
        <v>7994</v>
      </c>
      <c r="L9" s="38">
        <v>113</v>
      </c>
      <c r="M9" s="38">
        <v>0</v>
      </c>
      <c r="N9" s="38">
        <v>1</v>
      </c>
    </row>
    <row r="10" spans="2:14">
      <c r="B10" s="34" t="s">
        <v>5</v>
      </c>
      <c r="C10" s="41">
        <v>44873.227911475005</v>
      </c>
      <c r="D10" s="42">
        <v>22154.916660714302</v>
      </c>
      <c r="E10" s="38">
        <v>3373.1645736250002</v>
      </c>
      <c r="F10" s="38">
        <v>12942.8859553571</v>
      </c>
      <c r="G10" s="38">
        <v>39896.638389575004</v>
      </c>
      <c r="H10" s="38">
        <v>7566.7359285714301</v>
      </c>
      <c r="I10" s="38">
        <v>32.605120800000002</v>
      </c>
      <c r="J10" s="38">
        <v>865.04418750000002</v>
      </c>
      <c r="K10" s="38">
        <v>1555.80704685</v>
      </c>
      <c r="L10" s="38">
        <v>684.14423214285716</v>
      </c>
      <c r="M10" s="38">
        <v>15.012780625000001</v>
      </c>
      <c r="N10" s="38">
        <v>96.106357142857135</v>
      </c>
    </row>
    <row r="11" spans="2:14">
      <c r="B11" s="34" t="s">
        <v>6</v>
      </c>
      <c r="C11" s="41">
        <v>25800.900689782204</v>
      </c>
      <c r="D11" s="42">
        <v>21884</v>
      </c>
      <c r="E11" s="38">
        <v>1766.4998905999996</v>
      </c>
      <c r="F11" s="38">
        <v>6691</v>
      </c>
      <c r="G11" s="38">
        <v>23389.9639828857</v>
      </c>
      <c r="H11" s="38">
        <v>13851</v>
      </c>
      <c r="I11" s="38">
        <v>26.367662924999998</v>
      </c>
      <c r="J11" s="38">
        <v>16.348666666666666</v>
      </c>
      <c r="K11" s="38">
        <v>617.12783957150009</v>
      </c>
      <c r="L11" s="38">
        <v>955</v>
      </c>
      <c r="M11" s="38">
        <v>0.94131379999999987</v>
      </c>
      <c r="N11" s="38">
        <v>371</v>
      </c>
    </row>
    <row r="12" spans="2:14">
      <c r="B12" s="34" t="s">
        <v>7</v>
      </c>
      <c r="C12" s="41">
        <v>31476.439235400001</v>
      </c>
      <c r="D12" s="42">
        <v>27384.845374999994</v>
      </c>
      <c r="E12" s="38">
        <v>6690.9155952000001</v>
      </c>
      <c r="F12" s="38">
        <v>2966.189875</v>
      </c>
      <c r="G12" s="38">
        <v>23184.225833550001</v>
      </c>
      <c r="H12" s="38">
        <v>23345.634875</v>
      </c>
      <c r="I12" s="38">
        <v>1289.9494301000002</v>
      </c>
      <c r="J12" s="38">
        <v>0</v>
      </c>
      <c r="K12" s="38">
        <v>304.90637655</v>
      </c>
      <c r="L12" s="38">
        <v>932.33912500000019</v>
      </c>
      <c r="M12" s="38">
        <v>6.4420000000000002</v>
      </c>
      <c r="N12" s="38">
        <v>140.68149999999997</v>
      </c>
    </row>
    <row r="13" spans="2:14" ht="15">
      <c r="B13" s="34" t="s">
        <v>8</v>
      </c>
      <c r="C13" s="41">
        <v>57822.344000000005</v>
      </c>
      <c r="D13" s="66">
        <v>39558.607624585216</v>
      </c>
      <c r="E13" s="38">
        <v>5900.9165000000003</v>
      </c>
      <c r="F13" s="38">
        <v>5327.4446122689078</v>
      </c>
      <c r="G13" s="38">
        <v>51307.333250000003</v>
      </c>
      <c r="H13" s="38">
        <v>31908.955470131434</v>
      </c>
      <c r="I13" s="38">
        <v>281.85262500000005</v>
      </c>
      <c r="J13" s="38">
        <v>29.321999999999999</v>
      </c>
      <c r="K13" s="38">
        <v>316.49462500000004</v>
      </c>
      <c r="L13" s="38">
        <v>2110.9366072268908</v>
      </c>
      <c r="M13" s="38">
        <v>15.747</v>
      </c>
      <c r="N13" s="38">
        <v>181.94893495798314</v>
      </c>
    </row>
    <row r="14" spans="2:14">
      <c r="B14" s="34" t="s">
        <v>9</v>
      </c>
      <c r="C14" s="41">
        <v>13742.014216400003</v>
      </c>
      <c r="D14" s="42">
        <v>10767.194754166669</v>
      </c>
      <c r="E14" s="38">
        <v>5720.5973508999996</v>
      </c>
      <c r="F14" s="38">
        <v>3709.0371062499999</v>
      </c>
      <c r="G14" s="38">
        <v>4357.9918502999999</v>
      </c>
      <c r="H14" s="38">
        <v>5026.8517666666676</v>
      </c>
      <c r="I14" s="38">
        <v>337.91446537499996</v>
      </c>
      <c r="J14" s="38">
        <v>242.11443125</v>
      </c>
      <c r="K14" s="40">
        <v>2339.8279653000004</v>
      </c>
      <c r="L14" s="38">
        <v>1632.3546958333336</v>
      </c>
      <c r="M14" s="38">
        <v>985.68258452500004</v>
      </c>
      <c r="N14" s="38">
        <v>156.83675416666671</v>
      </c>
    </row>
    <row r="15" spans="2:14">
      <c r="B15" s="34" t="s">
        <v>10</v>
      </c>
      <c r="C15" s="41">
        <v>12640.965666000002</v>
      </c>
      <c r="D15" s="42">
        <v>11866.681694519233</v>
      </c>
      <c r="E15" s="38">
        <v>5675.3434380000008</v>
      </c>
      <c r="F15" s="38">
        <v>4031.9589639903847</v>
      </c>
      <c r="G15" s="38">
        <v>4072.5980199999999</v>
      </c>
      <c r="H15" s="38">
        <v>5452.1845207692331</v>
      </c>
      <c r="I15" s="38">
        <v>812.21162499999991</v>
      </c>
      <c r="J15" s="38">
        <v>413.80870307692311</v>
      </c>
      <c r="K15" s="38">
        <v>2046.2563955000001</v>
      </c>
      <c r="L15" s="38">
        <v>1938.2092491826922</v>
      </c>
      <c r="M15" s="38">
        <v>34.556187499999993</v>
      </c>
      <c r="N15" s="38">
        <v>30.520257500000003</v>
      </c>
    </row>
    <row r="16" spans="2:14">
      <c r="B16" s="34" t="s">
        <v>11</v>
      </c>
      <c r="C16" s="37"/>
      <c r="D16" s="39"/>
      <c r="E16" s="37"/>
      <c r="F16" s="37"/>
      <c r="G16" s="37"/>
      <c r="H16" s="39"/>
      <c r="I16" s="37"/>
      <c r="J16" s="37"/>
      <c r="K16" s="37"/>
      <c r="L16" s="37"/>
      <c r="M16" s="37"/>
      <c r="N16" s="37"/>
    </row>
    <row r="17" spans="2:14">
      <c r="B17" s="34" t="s">
        <v>23</v>
      </c>
      <c r="C17" s="38">
        <f>AVERAGE(C5:C16)</f>
        <v>29140.785468185248</v>
      </c>
      <c r="D17" s="38">
        <f>AVERAGE(D5:D16)</f>
        <v>17882.605739664774</v>
      </c>
      <c r="E17" s="38">
        <f t="shared" ref="E17:N17" si="0">AVERAGE(E5:E16)</f>
        <v>6553.5661001805556</v>
      </c>
      <c r="F17" s="38">
        <f t="shared" si="0"/>
        <v>5609.8953507890665</v>
      </c>
      <c r="G17" s="38">
        <f t="shared" si="0"/>
        <v>20048.14503061619</v>
      </c>
      <c r="H17" s="38">
        <f t="shared" si="0"/>
        <v>10813.871063740216</v>
      </c>
      <c r="I17" s="38">
        <f t="shared" si="0"/>
        <v>667.08927371666664</v>
      </c>
      <c r="J17" s="38">
        <f t="shared" si="0"/>
        <v>362.96565567962904</v>
      </c>
      <c r="K17" s="38">
        <f t="shared" si="0"/>
        <v>1754.4981896218333</v>
      </c>
      <c r="L17" s="38">
        <f t="shared" si="0"/>
        <v>982.1291448628092</v>
      </c>
      <c r="M17" s="38">
        <f t="shared" si="0"/>
        <v>117.59798516111111</v>
      </c>
      <c r="N17" s="38">
        <f t="shared" si="0"/>
        <v>113.67215422267819</v>
      </c>
    </row>
    <row r="20" spans="2:14" ht="15">
      <c r="D20" s="33" t="s">
        <v>47</v>
      </c>
    </row>
  </sheetData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32"/>
  <sheetViews>
    <sheetView tabSelected="1" workbookViewId="0">
      <selection activeCell="AE25" sqref="AE25"/>
    </sheetView>
  </sheetViews>
  <sheetFormatPr defaultRowHeight="15"/>
  <cols>
    <col min="2" max="2" width="23.42578125" customWidth="1"/>
  </cols>
  <sheetData>
    <row r="1" spans="1:30">
      <c r="A1" s="15">
        <v>2010</v>
      </c>
      <c r="B1" s="13" t="s">
        <v>17</v>
      </c>
    </row>
    <row r="2" spans="1:30" ht="15.75" thickBot="1"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11</v>
      </c>
      <c r="O2" t="s">
        <v>22</v>
      </c>
      <c r="P2" t="s">
        <v>23</v>
      </c>
    </row>
    <row r="3" spans="1:30" ht="16.5" thickTop="1" thickBot="1">
      <c r="B3" s="1" t="s">
        <v>12</v>
      </c>
      <c r="E3" s="4">
        <v>419</v>
      </c>
      <c r="F3" s="5">
        <v>438</v>
      </c>
      <c r="G3" s="5">
        <v>28997</v>
      </c>
      <c r="H3" s="5">
        <v>3373</v>
      </c>
      <c r="I3" s="5">
        <v>1766</v>
      </c>
      <c r="J3" s="5">
        <v>6691</v>
      </c>
      <c r="K3" s="5">
        <v>5901</v>
      </c>
      <c r="L3" s="25">
        <v>5721</v>
      </c>
      <c r="M3" s="26">
        <v>5675</v>
      </c>
      <c r="O3">
        <f t="shared" ref="O3:O8" si="0">SUM(E3:N3)</f>
        <v>58981</v>
      </c>
    </row>
    <row r="4" spans="1:30" ht="15.75" thickBot="1">
      <c r="B4" s="2" t="s">
        <v>13</v>
      </c>
      <c r="E4" s="23">
        <v>1827</v>
      </c>
      <c r="F4" s="24">
        <v>2719</v>
      </c>
      <c r="G4" s="24">
        <v>29678</v>
      </c>
      <c r="H4" s="24">
        <v>39897</v>
      </c>
      <c r="I4" s="24">
        <v>23390</v>
      </c>
      <c r="J4" s="24">
        <v>23184</v>
      </c>
      <c r="K4" s="24">
        <v>51307</v>
      </c>
      <c r="L4" s="8">
        <v>4358</v>
      </c>
      <c r="M4" s="9">
        <v>4073</v>
      </c>
      <c r="O4">
        <f t="shared" si="0"/>
        <v>180433</v>
      </c>
    </row>
    <row r="5" spans="1:30" ht="15.75" thickBot="1">
      <c r="B5" s="2" t="s">
        <v>14</v>
      </c>
      <c r="E5" s="7">
        <v>705</v>
      </c>
      <c r="F5" s="8">
        <v>1397</v>
      </c>
      <c r="G5" s="8">
        <v>1121</v>
      </c>
      <c r="H5" s="8">
        <v>33</v>
      </c>
      <c r="I5" s="8">
        <v>26</v>
      </c>
      <c r="J5" s="8">
        <v>1290</v>
      </c>
      <c r="K5" s="8">
        <v>282</v>
      </c>
      <c r="L5" s="8">
        <v>338</v>
      </c>
      <c r="M5" s="9">
        <v>812</v>
      </c>
      <c r="O5">
        <f t="shared" si="0"/>
        <v>6004</v>
      </c>
    </row>
    <row r="6" spans="1:30" ht="15.75" thickBot="1">
      <c r="B6" s="2" t="s">
        <v>15</v>
      </c>
      <c r="E6" s="7">
        <v>379</v>
      </c>
      <c r="F6" s="8">
        <v>237</v>
      </c>
      <c r="G6" s="8">
        <v>7994</v>
      </c>
      <c r="H6" s="8">
        <v>1556</v>
      </c>
      <c r="I6" s="8">
        <v>617</v>
      </c>
      <c r="J6" s="8">
        <v>305</v>
      </c>
      <c r="K6" s="8">
        <v>316</v>
      </c>
      <c r="L6" s="8">
        <v>2340</v>
      </c>
      <c r="M6" s="9">
        <v>2046</v>
      </c>
      <c r="O6">
        <f t="shared" si="0"/>
        <v>15790</v>
      </c>
    </row>
    <row r="7" spans="1:30" ht="15.75" thickBot="1">
      <c r="B7" s="3" t="s">
        <v>16</v>
      </c>
      <c r="E7" s="10">
        <v>0</v>
      </c>
      <c r="F7" s="11">
        <v>0</v>
      </c>
      <c r="G7" s="11">
        <v>0</v>
      </c>
      <c r="H7" s="11">
        <v>15</v>
      </c>
      <c r="I7" s="11">
        <v>1</v>
      </c>
      <c r="J7" s="11">
        <v>6</v>
      </c>
      <c r="K7" s="11">
        <v>16</v>
      </c>
      <c r="L7" s="11">
        <v>986</v>
      </c>
      <c r="M7" s="12">
        <v>35</v>
      </c>
      <c r="O7">
        <f t="shared" si="0"/>
        <v>1059</v>
      </c>
    </row>
    <row r="8" spans="1:30" ht="15.75" thickTop="1">
      <c r="B8" s="20" t="s">
        <v>22</v>
      </c>
      <c r="E8">
        <f t="shared" ref="E8:M8" si="1">SUM(E3:E7)</f>
        <v>3330</v>
      </c>
      <c r="F8">
        <f t="shared" si="1"/>
        <v>4791</v>
      </c>
      <c r="G8">
        <f t="shared" si="1"/>
        <v>67790</v>
      </c>
      <c r="H8">
        <f t="shared" si="1"/>
        <v>44874</v>
      </c>
      <c r="I8">
        <f t="shared" si="1"/>
        <v>25800</v>
      </c>
      <c r="J8">
        <f t="shared" si="1"/>
        <v>31476</v>
      </c>
      <c r="K8">
        <f t="shared" si="1"/>
        <v>57822</v>
      </c>
      <c r="L8">
        <f t="shared" si="1"/>
        <v>13743</v>
      </c>
      <c r="M8">
        <f t="shared" si="1"/>
        <v>12641</v>
      </c>
      <c r="O8" s="22">
        <f t="shared" si="0"/>
        <v>262267</v>
      </c>
      <c r="P8">
        <f>AVERAGE(E8:M8)</f>
        <v>29140.777777777777</v>
      </c>
      <c r="T8" s="19" t="s">
        <v>27</v>
      </c>
      <c r="AD8" s="19" t="s">
        <v>27</v>
      </c>
    </row>
    <row r="10" spans="1:30" ht="15.75" thickBot="1">
      <c r="B10" s="14" t="s">
        <v>18</v>
      </c>
      <c r="C10" t="s">
        <v>0</v>
      </c>
      <c r="D10" t="s">
        <v>1</v>
      </c>
      <c r="E10" t="s">
        <v>2</v>
      </c>
      <c r="F10" t="s">
        <v>3</v>
      </c>
      <c r="G10" t="s">
        <v>4</v>
      </c>
      <c r="H10" t="s">
        <v>5</v>
      </c>
      <c r="I10" t="s">
        <v>6</v>
      </c>
      <c r="J10" t="s">
        <v>7</v>
      </c>
      <c r="K10" t="s">
        <v>8</v>
      </c>
      <c r="L10" t="s">
        <v>9</v>
      </c>
      <c r="M10" t="s">
        <v>10</v>
      </c>
      <c r="N10" t="s">
        <v>11</v>
      </c>
      <c r="O10" s="21"/>
    </row>
    <row r="11" spans="1:30" ht="16.5" thickTop="1" thickBot="1">
      <c r="B11" s="1" t="s">
        <v>12</v>
      </c>
      <c r="E11" s="4">
        <v>12.59</v>
      </c>
      <c r="F11" s="5">
        <v>9.15</v>
      </c>
      <c r="G11" s="5">
        <v>42.78</v>
      </c>
      <c r="H11" s="5">
        <v>7.52</v>
      </c>
      <c r="I11" s="5">
        <v>6.8460000000000001</v>
      </c>
      <c r="J11" s="5">
        <v>21.26</v>
      </c>
      <c r="K11" s="5">
        <v>10.210000000000001</v>
      </c>
      <c r="L11" s="25">
        <v>41.63</v>
      </c>
      <c r="M11" s="26">
        <v>44.89</v>
      </c>
    </row>
    <row r="12" spans="1:30" ht="15.75" thickBot="1">
      <c r="B12" s="2" t="s">
        <v>13</v>
      </c>
      <c r="E12" s="23">
        <v>54.87</v>
      </c>
      <c r="F12" s="24">
        <v>56.74</v>
      </c>
      <c r="G12" s="24">
        <v>43.78</v>
      </c>
      <c r="H12" s="24">
        <v>88.91</v>
      </c>
      <c r="I12" s="24">
        <v>90.66</v>
      </c>
      <c r="J12" s="24">
        <v>73.650000000000006</v>
      </c>
      <c r="K12" s="24">
        <v>88.72</v>
      </c>
      <c r="L12" s="8">
        <v>31.71</v>
      </c>
      <c r="M12" s="9">
        <v>32.22</v>
      </c>
    </row>
    <row r="13" spans="1:30" ht="15.75" thickBot="1">
      <c r="B13" s="2" t="s">
        <v>14</v>
      </c>
      <c r="E13" s="7">
        <v>21.16</v>
      </c>
      <c r="F13" s="8">
        <v>29.16</v>
      </c>
      <c r="G13" s="8">
        <v>1.65</v>
      </c>
      <c r="H13" s="8">
        <v>7.0000000000000007E-2</v>
      </c>
      <c r="I13" s="8">
        <v>0.1</v>
      </c>
      <c r="J13" s="8">
        <v>4.0999999999999996</v>
      </c>
      <c r="K13" s="8">
        <v>0.49</v>
      </c>
      <c r="L13" s="8">
        <v>2.46</v>
      </c>
      <c r="M13" s="9">
        <v>6.43</v>
      </c>
    </row>
    <row r="14" spans="1:30" ht="15.75" thickBot="1">
      <c r="B14" s="2" t="s">
        <v>15</v>
      </c>
      <c r="E14" s="7">
        <v>11.38</v>
      </c>
      <c r="F14" s="8">
        <v>4.95</v>
      </c>
      <c r="G14" s="8">
        <v>11.79</v>
      </c>
      <c r="H14" s="8">
        <v>3.47</v>
      </c>
      <c r="I14" s="8">
        <v>2.39</v>
      </c>
      <c r="J14" s="8">
        <v>0.97</v>
      </c>
      <c r="K14" s="8">
        <v>0.55000000000000004</v>
      </c>
      <c r="L14" s="8">
        <v>17.03</v>
      </c>
      <c r="M14" s="9">
        <v>16.190000000000001</v>
      </c>
    </row>
    <row r="15" spans="1:30" ht="15.75" thickBot="1">
      <c r="B15" s="3" t="s">
        <v>16</v>
      </c>
      <c r="E15" s="10">
        <v>0</v>
      </c>
      <c r="F15" s="11">
        <v>0</v>
      </c>
      <c r="G15" s="11">
        <v>0</v>
      </c>
      <c r="H15" s="11">
        <v>0.03</v>
      </c>
      <c r="I15" s="11">
        <v>4.0000000000000001E-3</v>
      </c>
      <c r="J15" s="11">
        <v>0.02</v>
      </c>
      <c r="K15" s="11">
        <v>0.03</v>
      </c>
      <c r="L15" s="11">
        <v>7.17</v>
      </c>
      <c r="M15" s="12">
        <v>0.27</v>
      </c>
    </row>
    <row r="16" spans="1:30" ht="15.75" thickTop="1">
      <c r="E16">
        <f t="shared" ref="E16:M16" si="2">SUM(E11:E15)</f>
        <v>99.999999999999986</v>
      </c>
      <c r="F16">
        <f t="shared" si="2"/>
        <v>100</v>
      </c>
      <c r="G16">
        <f t="shared" si="2"/>
        <v>100</v>
      </c>
      <c r="H16">
        <f t="shared" si="2"/>
        <v>99.999999999999986</v>
      </c>
      <c r="I16">
        <f t="shared" si="2"/>
        <v>100</v>
      </c>
      <c r="J16">
        <f t="shared" si="2"/>
        <v>100</v>
      </c>
      <c r="K16">
        <f t="shared" si="2"/>
        <v>100</v>
      </c>
      <c r="L16">
        <f t="shared" si="2"/>
        <v>100</v>
      </c>
      <c r="M16">
        <f t="shared" si="2"/>
        <v>99.999999999999986</v>
      </c>
    </row>
    <row r="17" spans="1:31">
      <c r="A17" s="15">
        <v>2011</v>
      </c>
      <c r="B17" s="13" t="s">
        <v>17</v>
      </c>
    </row>
    <row r="18" spans="1:31" ht="15.75" thickBot="1">
      <c r="C18" t="s">
        <v>0</v>
      </c>
      <c r="D18" t="s">
        <v>1</v>
      </c>
      <c r="E18" t="s">
        <v>2</v>
      </c>
      <c r="F18" t="s">
        <v>3</v>
      </c>
      <c r="G18" t="s">
        <v>4</v>
      </c>
      <c r="H18" t="s">
        <v>5</v>
      </c>
      <c r="I18" t="s">
        <v>6</v>
      </c>
      <c r="J18" t="s">
        <v>7</v>
      </c>
      <c r="K18" t="s">
        <v>8</v>
      </c>
      <c r="L18" t="s">
        <v>9</v>
      </c>
      <c r="M18" t="s">
        <v>10</v>
      </c>
      <c r="N18" t="s">
        <v>11</v>
      </c>
      <c r="O18" t="s">
        <v>22</v>
      </c>
      <c r="P18" t="s">
        <v>23</v>
      </c>
    </row>
    <row r="19" spans="1:31" ht="16.5" thickTop="1" thickBot="1">
      <c r="B19" s="1" t="s">
        <v>12</v>
      </c>
      <c r="C19" s="4">
        <v>1242</v>
      </c>
      <c r="F19" s="16">
        <v>158</v>
      </c>
      <c r="G19" s="25">
        <v>13420</v>
      </c>
      <c r="H19" s="25">
        <v>12943</v>
      </c>
      <c r="I19" s="5">
        <v>6691</v>
      </c>
      <c r="J19" s="5">
        <v>2966</v>
      </c>
      <c r="K19" s="5">
        <v>5327</v>
      </c>
      <c r="L19" s="5">
        <v>3709</v>
      </c>
      <c r="M19" s="6">
        <v>4032</v>
      </c>
      <c r="O19">
        <f t="shared" ref="O19:O24" si="3">SUM(C19:N19)</f>
        <v>50488</v>
      </c>
      <c r="P19">
        <f t="shared" ref="P19:P24" si="4">AVERAGE(C19:M19)</f>
        <v>5609.7777777777774</v>
      </c>
    </row>
    <row r="20" spans="1:31" ht="15.75" thickBot="1">
      <c r="B20" s="2" t="s">
        <v>13</v>
      </c>
      <c r="C20" s="23">
        <v>6603</v>
      </c>
      <c r="F20" s="27">
        <v>822</v>
      </c>
      <c r="G20" s="8">
        <v>2748</v>
      </c>
      <c r="H20" s="8">
        <v>7567</v>
      </c>
      <c r="I20" s="24">
        <v>13851</v>
      </c>
      <c r="J20" s="24">
        <v>23346</v>
      </c>
      <c r="K20" s="24">
        <v>31909</v>
      </c>
      <c r="L20" s="24">
        <v>5027</v>
      </c>
      <c r="M20" s="28">
        <v>5452</v>
      </c>
      <c r="O20">
        <f t="shared" si="3"/>
        <v>97325</v>
      </c>
      <c r="P20">
        <f t="shared" si="4"/>
        <v>10813.888888888889</v>
      </c>
    </row>
    <row r="21" spans="1:31" ht="15.75" thickBot="1">
      <c r="B21" s="2" t="s">
        <v>14</v>
      </c>
      <c r="C21" s="7">
        <v>279</v>
      </c>
      <c r="F21" s="17">
        <v>319</v>
      </c>
      <c r="G21" s="8">
        <v>1102</v>
      </c>
      <c r="H21" s="8">
        <v>865</v>
      </c>
      <c r="I21" s="8">
        <v>16</v>
      </c>
      <c r="J21" s="8">
        <v>0</v>
      </c>
      <c r="K21" s="8">
        <v>29</v>
      </c>
      <c r="L21" s="8">
        <v>242</v>
      </c>
      <c r="M21" s="9">
        <v>414</v>
      </c>
      <c r="O21">
        <f t="shared" si="3"/>
        <v>3266</v>
      </c>
      <c r="P21">
        <f t="shared" si="4"/>
        <v>362.88888888888891</v>
      </c>
    </row>
    <row r="22" spans="1:31" ht="15.75" thickBot="1">
      <c r="B22" s="2" t="s">
        <v>15</v>
      </c>
      <c r="C22" s="7">
        <v>420</v>
      </c>
      <c r="F22" s="17">
        <v>53</v>
      </c>
      <c r="G22" s="8">
        <v>113</v>
      </c>
      <c r="H22" s="8">
        <v>684</v>
      </c>
      <c r="I22" s="8">
        <v>955</v>
      </c>
      <c r="J22" s="8">
        <v>932</v>
      </c>
      <c r="K22" s="8">
        <v>2111</v>
      </c>
      <c r="L22" s="8">
        <v>1632</v>
      </c>
      <c r="M22" s="9">
        <v>1938</v>
      </c>
      <c r="O22">
        <f t="shared" si="3"/>
        <v>8838</v>
      </c>
      <c r="P22">
        <f t="shared" si="4"/>
        <v>982</v>
      </c>
    </row>
    <row r="23" spans="1:31" ht="15.75" thickBot="1">
      <c r="B23" s="3" t="s">
        <v>16</v>
      </c>
      <c r="C23" s="10">
        <v>37</v>
      </c>
      <c r="F23" s="18">
        <v>8</v>
      </c>
      <c r="G23" s="11">
        <v>1</v>
      </c>
      <c r="H23" s="11">
        <v>96</v>
      </c>
      <c r="I23" s="11">
        <v>371</v>
      </c>
      <c r="J23" s="11">
        <v>141</v>
      </c>
      <c r="K23" s="11">
        <v>182</v>
      </c>
      <c r="L23" s="11">
        <v>157</v>
      </c>
      <c r="M23" s="12">
        <v>31</v>
      </c>
      <c r="O23">
        <f t="shared" si="3"/>
        <v>1024</v>
      </c>
      <c r="P23">
        <f t="shared" si="4"/>
        <v>113.77777777777777</v>
      </c>
    </row>
    <row r="24" spans="1:31" ht="15.75" thickTop="1">
      <c r="B24" s="20" t="s">
        <v>22</v>
      </c>
      <c r="C24">
        <f>SUM(C19:C23)</f>
        <v>8581</v>
      </c>
      <c r="F24">
        <f t="shared" ref="F24:M24" si="5">SUM(F19:F23)</f>
        <v>1360</v>
      </c>
      <c r="G24">
        <f t="shared" si="5"/>
        <v>17384</v>
      </c>
      <c r="H24">
        <f t="shared" si="5"/>
        <v>22155</v>
      </c>
      <c r="I24">
        <f t="shared" si="5"/>
        <v>21884</v>
      </c>
      <c r="J24">
        <f t="shared" si="5"/>
        <v>27385</v>
      </c>
      <c r="K24">
        <f t="shared" si="5"/>
        <v>39558</v>
      </c>
      <c r="L24">
        <f t="shared" si="5"/>
        <v>10767</v>
      </c>
      <c r="M24">
        <f t="shared" si="5"/>
        <v>11867</v>
      </c>
      <c r="O24" s="22">
        <f t="shared" si="3"/>
        <v>160941</v>
      </c>
      <c r="P24">
        <f t="shared" si="4"/>
        <v>17882.333333333332</v>
      </c>
    </row>
    <row r="25" spans="1:31">
      <c r="T25" s="19" t="s">
        <v>28</v>
      </c>
      <c r="AE25" s="19" t="s">
        <v>28</v>
      </c>
    </row>
    <row r="26" spans="1:31" ht="15.75" thickBot="1">
      <c r="B26" s="14" t="s">
        <v>18</v>
      </c>
      <c r="C26" t="s">
        <v>0</v>
      </c>
      <c r="D26" t="s">
        <v>1</v>
      </c>
      <c r="E26" t="s">
        <v>2</v>
      </c>
      <c r="F26" t="s">
        <v>3</v>
      </c>
      <c r="G26" t="s">
        <v>4</v>
      </c>
      <c r="H26" t="s">
        <v>5</v>
      </c>
      <c r="I26" t="s">
        <v>6</v>
      </c>
      <c r="J26" t="s">
        <v>7</v>
      </c>
      <c r="K26" t="s">
        <v>8</v>
      </c>
      <c r="L26" t="s">
        <v>9</v>
      </c>
      <c r="M26" t="s">
        <v>10</v>
      </c>
      <c r="N26" t="s">
        <v>11</v>
      </c>
    </row>
    <row r="27" spans="1:31" ht="16.5" thickTop="1" thickBot="1">
      <c r="B27" s="1" t="s">
        <v>12</v>
      </c>
      <c r="C27" s="4">
        <v>14.48</v>
      </c>
      <c r="F27" s="16">
        <v>11.63</v>
      </c>
      <c r="G27" s="5">
        <v>77.19</v>
      </c>
      <c r="H27" s="5">
        <v>58.42</v>
      </c>
      <c r="I27" s="5">
        <v>30.58</v>
      </c>
      <c r="J27" s="5">
        <v>10.84</v>
      </c>
      <c r="K27" s="5">
        <v>13.47</v>
      </c>
      <c r="L27" s="5">
        <v>34.450000000000003</v>
      </c>
      <c r="M27" s="6">
        <v>33.97</v>
      </c>
    </row>
    <row r="28" spans="1:31" ht="15.75" thickBot="1">
      <c r="B28" s="2" t="s">
        <v>13</v>
      </c>
      <c r="C28" s="23">
        <v>76.94</v>
      </c>
      <c r="F28" s="27">
        <v>60.46</v>
      </c>
      <c r="G28" s="8">
        <v>15.814</v>
      </c>
      <c r="H28" s="8">
        <v>34.15</v>
      </c>
      <c r="I28" s="24">
        <v>63.29</v>
      </c>
      <c r="J28" s="24">
        <v>85.25</v>
      </c>
      <c r="K28" s="24">
        <v>80.66</v>
      </c>
      <c r="L28" s="24">
        <v>46.68</v>
      </c>
      <c r="M28" s="28">
        <v>45.95</v>
      </c>
    </row>
    <row r="29" spans="1:31" ht="15.75" thickBot="1">
      <c r="B29" s="2" t="s">
        <v>14</v>
      </c>
      <c r="C29" s="7">
        <v>3.25</v>
      </c>
      <c r="F29" s="17">
        <v>23.45</v>
      </c>
      <c r="G29" s="8">
        <v>6.34</v>
      </c>
      <c r="H29" s="8">
        <v>3.91</v>
      </c>
      <c r="I29" s="8">
        <v>7.0000000000000007E-2</v>
      </c>
      <c r="J29" s="8">
        <v>0</v>
      </c>
      <c r="K29" s="8">
        <v>7.0000000000000007E-2</v>
      </c>
      <c r="L29" s="8">
        <v>2.25</v>
      </c>
      <c r="M29" s="9">
        <v>3.49</v>
      </c>
    </row>
    <row r="30" spans="1:31" ht="15.75" thickBot="1">
      <c r="B30" s="2" t="s">
        <v>15</v>
      </c>
      <c r="C30" s="7">
        <v>4.9000000000000004</v>
      </c>
      <c r="F30" s="17">
        <v>3.88</v>
      </c>
      <c r="G30" s="8">
        <v>0.65</v>
      </c>
      <c r="H30" s="8">
        <v>3.09</v>
      </c>
      <c r="I30" s="8">
        <v>4.3600000000000003</v>
      </c>
      <c r="J30" s="8">
        <v>3.4</v>
      </c>
      <c r="K30" s="8">
        <v>5.34</v>
      </c>
      <c r="L30" s="8">
        <v>15.16</v>
      </c>
      <c r="M30" s="9">
        <v>16.329999999999998</v>
      </c>
    </row>
    <row r="31" spans="1:31" ht="15.75" thickBot="1">
      <c r="B31" s="3" t="s">
        <v>16</v>
      </c>
      <c r="C31" s="10">
        <v>0.43</v>
      </c>
      <c r="F31" s="18">
        <v>0.57999999999999996</v>
      </c>
      <c r="G31" s="11">
        <v>6.0000000000000001E-3</v>
      </c>
      <c r="H31" s="11">
        <v>0.43</v>
      </c>
      <c r="I31" s="11">
        <v>1.7</v>
      </c>
      <c r="J31" s="11">
        <v>0.51</v>
      </c>
      <c r="K31" s="11">
        <v>0.46</v>
      </c>
      <c r="L31" s="11">
        <v>1.46</v>
      </c>
      <c r="M31" s="12">
        <v>0.26</v>
      </c>
    </row>
    <row r="32" spans="1:31" ht="15.75" thickTop="1">
      <c r="C32">
        <f>SUM(C27:C31)</f>
        <v>100.00000000000001</v>
      </c>
      <c r="F32">
        <f t="shared" ref="F32:M32" si="6">SUM(F27:F31)</f>
        <v>100</v>
      </c>
      <c r="G32">
        <f t="shared" si="6"/>
        <v>100</v>
      </c>
      <c r="H32">
        <f t="shared" si="6"/>
        <v>100</v>
      </c>
      <c r="I32">
        <f t="shared" si="6"/>
        <v>100</v>
      </c>
      <c r="J32">
        <f t="shared" si="6"/>
        <v>100.00000000000001</v>
      </c>
      <c r="K32">
        <f t="shared" si="6"/>
        <v>99.999999999999986</v>
      </c>
      <c r="L32">
        <f t="shared" si="6"/>
        <v>99.999999999999986</v>
      </c>
      <c r="M32">
        <f t="shared" si="6"/>
        <v>100</v>
      </c>
    </row>
  </sheetData>
  <phoneticPr fontId="6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32"/>
  <sheetViews>
    <sheetView topLeftCell="Q1" workbookViewId="0">
      <selection activeCell="Q3" sqref="Q3"/>
    </sheetView>
  </sheetViews>
  <sheetFormatPr defaultRowHeight="15"/>
  <cols>
    <col min="2" max="2" width="23.42578125" customWidth="1"/>
  </cols>
  <sheetData>
    <row r="1" spans="1:31">
      <c r="A1" s="15">
        <v>2010</v>
      </c>
      <c r="B1" s="13" t="s">
        <v>20</v>
      </c>
    </row>
    <row r="2" spans="1:31" ht="15.75" thickBot="1"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11</v>
      </c>
      <c r="O2" t="s">
        <v>22</v>
      </c>
      <c r="P2" t="s">
        <v>23</v>
      </c>
      <c r="S2" s="19" t="s">
        <v>25</v>
      </c>
      <c r="AE2" s="19" t="s">
        <v>25</v>
      </c>
    </row>
    <row r="3" spans="1:31" ht="16.5" thickTop="1" thickBot="1">
      <c r="B3" s="1" t="s">
        <v>12</v>
      </c>
      <c r="E3" s="16">
        <v>11315</v>
      </c>
      <c r="F3" s="5">
        <v>14685</v>
      </c>
      <c r="G3" s="5">
        <v>146693</v>
      </c>
      <c r="H3" s="5">
        <v>49886</v>
      </c>
      <c r="I3" s="5">
        <v>15938</v>
      </c>
      <c r="J3" s="5">
        <v>57675</v>
      </c>
      <c r="K3" s="5">
        <v>18014</v>
      </c>
      <c r="L3" s="5">
        <v>23051</v>
      </c>
      <c r="M3" s="5">
        <v>63679</v>
      </c>
      <c r="O3">
        <f t="shared" ref="O3:O8" si="0">SUM(E3:N3)</f>
        <v>400936</v>
      </c>
      <c r="P3">
        <f t="shared" ref="P3:P8" si="1">AVERAGE(C3:N3)</f>
        <v>44548.444444444445</v>
      </c>
    </row>
    <row r="4" spans="1:31" ht="15.75" thickBot="1">
      <c r="B4" s="2" t="s">
        <v>13</v>
      </c>
      <c r="E4" s="17">
        <v>8883</v>
      </c>
      <c r="F4" s="8">
        <v>11018</v>
      </c>
      <c r="G4" s="8">
        <v>215599</v>
      </c>
      <c r="H4" s="8">
        <v>167969</v>
      </c>
      <c r="I4" s="8">
        <v>94770</v>
      </c>
      <c r="J4" s="8">
        <v>99478</v>
      </c>
      <c r="K4" s="8">
        <v>166908</v>
      </c>
      <c r="L4" s="8">
        <v>23758</v>
      </c>
      <c r="M4" s="8">
        <v>21638</v>
      </c>
      <c r="O4">
        <f t="shared" si="0"/>
        <v>810021</v>
      </c>
      <c r="P4">
        <f t="shared" si="1"/>
        <v>90002.333333333328</v>
      </c>
    </row>
    <row r="5" spans="1:31" ht="15.75" thickBot="1">
      <c r="B5" s="2" t="s">
        <v>14</v>
      </c>
      <c r="E5" s="17">
        <v>6647</v>
      </c>
      <c r="F5" s="8">
        <v>5392</v>
      </c>
      <c r="G5" s="8">
        <v>3940</v>
      </c>
      <c r="H5" s="8">
        <v>435</v>
      </c>
      <c r="I5" s="8">
        <v>118</v>
      </c>
      <c r="J5" s="8">
        <v>7489</v>
      </c>
      <c r="K5" s="8">
        <v>846</v>
      </c>
      <c r="L5" s="8">
        <v>1829</v>
      </c>
      <c r="M5" s="8">
        <v>8053</v>
      </c>
      <c r="O5">
        <f t="shared" si="0"/>
        <v>34749</v>
      </c>
      <c r="P5">
        <f t="shared" si="1"/>
        <v>3861</v>
      </c>
    </row>
    <row r="6" spans="1:31" ht="15.75" thickBot="1">
      <c r="B6" s="2" t="s">
        <v>15</v>
      </c>
      <c r="E6" s="17">
        <v>7025</v>
      </c>
      <c r="F6" s="8">
        <v>4847</v>
      </c>
      <c r="G6" s="8">
        <v>23893</v>
      </c>
      <c r="H6" s="8">
        <v>34250</v>
      </c>
      <c r="I6" s="8">
        <v>5887</v>
      </c>
      <c r="J6" s="8">
        <v>4591</v>
      </c>
      <c r="K6" s="8">
        <v>935</v>
      </c>
      <c r="L6" s="8">
        <v>10204</v>
      </c>
      <c r="M6" s="8">
        <v>20563</v>
      </c>
      <c r="O6">
        <f t="shared" si="0"/>
        <v>112195</v>
      </c>
      <c r="P6">
        <f t="shared" si="1"/>
        <v>12466.111111111111</v>
      </c>
    </row>
    <row r="7" spans="1:31" ht="15.75" thickBot="1">
      <c r="B7" s="3" t="s">
        <v>16</v>
      </c>
      <c r="E7" s="18">
        <v>0</v>
      </c>
      <c r="F7" s="11">
        <v>0</v>
      </c>
      <c r="G7" s="11">
        <v>0</v>
      </c>
      <c r="H7" s="11">
        <v>312</v>
      </c>
      <c r="I7" s="11">
        <v>18</v>
      </c>
      <c r="J7" s="11">
        <v>13</v>
      </c>
      <c r="K7" s="11">
        <v>31</v>
      </c>
      <c r="L7" s="11">
        <v>4464</v>
      </c>
      <c r="M7" s="11">
        <v>421</v>
      </c>
      <c r="O7">
        <f t="shared" si="0"/>
        <v>5259</v>
      </c>
      <c r="P7">
        <f t="shared" si="1"/>
        <v>584.33333333333337</v>
      </c>
      <c r="R7" s="19"/>
      <c r="T7" s="19"/>
    </row>
    <row r="8" spans="1:31" ht="15.75" thickTop="1">
      <c r="B8" s="20" t="s">
        <v>22</v>
      </c>
      <c r="E8">
        <f t="shared" ref="E8:M8" si="2">SUM(E3:E7)</f>
        <v>33870</v>
      </c>
      <c r="F8">
        <f t="shared" si="2"/>
        <v>35942</v>
      </c>
      <c r="G8">
        <f t="shared" si="2"/>
        <v>390125</v>
      </c>
      <c r="H8">
        <f t="shared" si="2"/>
        <v>252852</v>
      </c>
      <c r="I8">
        <f t="shared" si="2"/>
        <v>116731</v>
      </c>
      <c r="J8">
        <f t="shared" si="2"/>
        <v>169246</v>
      </c>
      <c r="K8">
        <f t="shared" si="2"/>
        <v>186734</v>
      </c>
      <c r="L8">
        <f t="shared" si="2"/>
        <v>63306</v>
      </c>
      <c r="M8">
        <f t="shared" si="2"/>
        <v>114354</v>
      </c>
      <c r="O8" s="22">
        <f t="shared" si="0"/>
        <v>1363160</v>
      </c>
      <c r="P8">
        <f t="shared" si="1"/>
        <v>151462.22222222222</v>
      </c>
    </row>
    <row r="9" spans="1:31">
      <c r="B9" s="14" t="s">
        <v>19</v>
      </c>
      <c r="O9" t="s">
        <v>26</v>
      </c>
      <c r="P9">
        <f>STDEV(C8:N8)</f>
        <v>115286.50155891817</v>
      </c>
    </row>
    <row r="10" spans="1:31" ht="15.75" thickBot="1">
      <c r="C10" t="s">
        <v>0</v>
      </c>
      <c r="D10" t="s">
        <v>1</v>
      </c>
      <c r="E10" t="s">
        <v>2</v>
      </c>
      <c r="F10" t="s">
        <v>3</v>
      </c>
      <c r="G10" t="s">
        <v>4</v>
      </c>
      <c r="H10" t="s">
        <v>5</v>
      </c>
      <c r="I10" t="s">
        <v>6</v>
      </c>
      <c r="J10" t="s">
        <v>7</v>
      </c>
      <c r="K10" t="s">
        <v>8</v>
      </c>
      <c r="L10" t="s">
        <v>9</v>
      </c>
      <c r="M10" t="s">
        <v>10</v>
      </c>
      <c r="N10" t="s">
        <v>11</v>
      </c>
    </row>
    <row r="11" spans="1:31" ht="16.5" thickTop="1" thickBot="1">
      <c r="B11" s="1" t="s">
        <v>12</v>
      </c>
      <c r="E11" s="16">
        <v>33.409999999999997</v>
      </c>
      <c r="F11" s="5">
        <v>40.86</v>
      </c>
      <c r="G11" s="5">
        <v>37.6</v>
      </c>
      <c r="H11" s="5">
        <v>19.73</v>
      </c>
      <c r="I11" s="5">
        <v>13.65</v>
      </c>
      <c r="J11" s="5">
        <v>34.08</v>
      </c>
      <c r="K11" s="5">
        <v>9.65</v>
      </c>
      <c r="L11" s="5">
        <v>36.409999999999997</v>
      </c>
      <c r="M11" s="5">
        <v>55.69</v>
      </c>
    </row>
    <row r="12" spans="1:31" ht="15.75" thickBot="1">
      <c r="B12" s="2" t="s">
        <v>13</v>
      </c>
      <c r="E12" s="17">
        <v>26.23</v>
      </c>
      <c r="F12" s="8">
        <v>30.65</v>
      </c>
      <c r="G12" s="8">
        <v>55.26</v>
      </c>
      <c r="H12" s="8">
        <v>66.430000000000007</v>
      </c>
      <c r="I12" s="8">
        <v>81.19</v>
      </c>
      <c r="J12" s="8">
        <v>58.78</v>
      </c>
      <c r="K12" s="8">
        <v>89.38</v>
      </c>
      <c r="L12" s="8">
        <v>37.53</v>
      </c>
      <c r="M12" s="8">
        <v>18.920000000000002</v>
      </c>
    </row>
    <row r="13" spans="1:31" ht="15.75" thickBot="1">
      <c r="B13" s="2" t="s">
        <v>14</v>
      </c>
      <c r="E13" s="17">
        <v>19.63</v>
      </c>
      <c r="F13" s="8">
        <v>15</v>
      </c>
      <c r="G13" s="8">
        <v>1.01</v>
      </c>
      <c r="H13" s="8">
        <v>0.17</v>
      </c>
      <c r="I13" s="8">
        <v>0.1</v>
      </c>
      <c r="J13" s="8">
        <v>4.42</v>
      </c>
      <c r="K13" s="8">
        <v>0.45</v>
      </c>
      <c r="L13" s="8">
        <v>2.89</v>
      </c>
      <c r="M13" s="8">
        <v>7.04</v>
      </c>
    </row>
    <row r="14" spans="1:31" ht="15.75" thickBot="1">
      <c r="B14" s="2" t="s">
        <v>15</v>
      </c>
      <c r="E14" s="17">
        <v>20.74</v>
      </c>
      <c r="F14" s="8">
        <v>13.49</v>
      </c>
      <c r="G14" s="8">
        <v>6.12</v>
      </c>
      <c r="H14" s="8">
        <v>13.55</v>
      </c>
      <c r="I14" s="8">
        <v>5.04</v>
      </c>
      <c r="J14" s="8">
        <v>2.71</v>
      </c>
      <c r="K14" s="8">
        <v>0.5</v>
      </c>
      <c r="L14" s="8">
        <v>16.12</v>
      </c>
      <c r="M14" s="8">
        <v>17.98</v>
      </c>
    </row>
    <row r="15" spans="1:31" ht="15.75" thickBot="1">
      <c r="B15" s="3" t="s">
        <v>16</v>
      </c>
      <c r="E15" s="18">
        <v>0</v>
      </c>
      <c r="F15" s="11">
        <v>0</v>
      </c>
      <c r="G15" s="11">
        <v>0</v>
      </c>
      <c r="H15" s="11">
        <v>0.12</v>
      </c>
      <c r="I15" s="11">
        <v>1.4999999999999999E-2</v>
      </c>
      <c r="J15" s="11">
        <v>0.01</v>
      </c>
      <c r="K15" s="11">
        <v>0.02</v>
      </c>
      <c r="L15" s="11">
        <v>7.05</v>
      </c>
      <c r="M15" s="11">
        <v>0.37</v>
      </c>
    </row>
    <row r="16" spans="1:31" ht="15.75" thickTop="1"/>
    <row r="17" spans="1:31">
      <c r="A17" s="15">
        <v>2011</v>
      </c>
      <c r="B17" s="13" t="s">
        <v>21</v>
      </c>
    </row>
    <row r="18" spans="1:31" ht="15.75" thickBot="1">
      <c r="C18" t="s">
        <v>0</v>
      </c>
      <c r="D18" t="s">
        <v>1</v>
      </c>
      <c r="E18" t="s">
        <v>2</v>
      </c>
      <c r="F18" t="s">
        <v>3</v>
      </c>
      <c r="G18" t="s">
        <v>4</v>
      </c>
      <c r="H18" t="s">
        <v>5</v>
      </c>
      <c r="I18" t="s">
        <v>6</v>
      </c>
      <c r="J18" t="s">
        <v>7</v>
      </c>
      <c r="K18" t="s">
        <v>8</v>
      </c>
      <c r="L18" t="s">
        <v>9</v>
      </c>
      <c r="M18" t="s">
        <v>10</v>
      </c>
      <c r="N18" t="s">
        <v>11</v>
      </c>
      <c r="O18" t="s">
        <v>22</v>
      </c>
      <c r="P18" t="s">
        <v>23</v>
      </c>
    </row>
    <row r="19" spans="1:31" ht="16.5" thickTop="1" thickBot="1">
      <c r="B19" s="1" t="s">
        <v>12</v>
      </c>
      <c r="C19" s="4">
        <v>28905</v>
      </c>
      <c r="F19" s="16">
        <v>5738</v>
      </c>
      <c r="G19" s="5">
        <v>42796</v>
      </c>
      <c r="H19" s="5">
        <v>85753</v>
      </c>
      <c r="I19" s="5">
        <v>39305</v>
      </c>
      <c r="J19" s="5">
        <v>11002</v>
      </c>
      <c r="K19" s="5">
        <v>20028</v>
      </c>
      <c r="L19" s="5">
        <v>27813</v>
      </c>
      <c r="M19" s="5">
        <v>22123</v>
      </c>
      <c r="O19">
        <f t="shared" ref="O19:O24" si="3">SUM(C19:N19)</f>
        <v>283463</v>
      </c>
      <c r="P19">
        <f t="shared" ref="P19:P24" si="4">AVERAGE(C19:N19)</f>
        <v>31495.888888888891</v>
      </c>
    </row>
    <row r="20" spans="1:31" ht="15.75" thickBot="1">
      <c r="B20" s="2" t="s">
        <v>13</v>
      </c>
      <c r="C20" s="7">
        <v>33375</v>
      </c>
      <c r="F20" s="17">
        <v>3894</v>
      </c>
      <c r="G20" s="8">
        <v>6894</v>
      </c>
      <c r="H20" s="8">
        <v>50734</v>
      </c>
      <c r="I20" s="8">
        <v>84229</v>
      </c>
      <c r="J20" s="8">
        <v>120443</v>
      </c>
      <c r="K20" s="8">
        <v>137207</v>
      </c>
      <c r="L20" s="8">
        <v>37532</v>
      </c>
      <c r="M20" s="8">
        <v>18604</v>
      </c>
      <c r="O20">
        <f t="shared" si="3"/>
        <v>492912</v>
      </c>
      <c r="P20">
        <f t="shared" si="4"/>
        <v>54768</v>
      </c>
      <c r="S20" s="19" t="s">
        <v>24</v>
      </c>
      <c r="AE20" s="19" t="s">
        <v>24</v>
      </c>
    </row>
    <row r="21" spans="1:31" ht="15.75" thickBot="1">
      <c r="B21" s="2" t="s">
        <v>14</v>
      </c>
      <c r="C21" s="7">
        <v>4093</v>
      </c>
      <c r="F21" s="17">
        <v>1852</v>
      </c>
      <c r="G21" s="8">
        <v>3381</v>
      </c>
      <c r="H21" s="8">
        <v>2808</v>
      </c>
      <c r="I21" s="8">
        <v>49</v>
      </c>
      <c r="J21" s="8">
        <v>0</v>
      </c>
      <c r="K21" s="8">
        <v>88</v>
      </c>
      <c r="L21" s="8">
        <v>2707</v>
      </c>
      <c r="M21" s="8">
        <v>4375</v>
      </c>
      <c r="O21">
        <f t="shared" si="3"/>
        <v>19353</v>
      </c>
      <c r="P21">
        <f t="shared" si="4"/>
        <v>2150.3333333333335</v>
      </c>
    </row>
    <row r="22" spans="1:31" ht="15.75" thickBot="1">
      <c r="B22" s="2" t="s">
        <v>15</v>
      </c>
      <c r="C22" s="7">
        <v>6979</v>
      </c>
      <c r="F22" s="17">
        <v>896</v>
      </c>
      <c r="G22" s="8">
        <v>481</v>
      </c>
      <c r="H22" s="8">
        <v>3527</v>
      </c>
      <c r="I22" s="8">
        <v>13713</v>
      </c>
      <c r="J22" s="8">
        <v>3999</v>
      </c>
      <c r="K22" s="8">
        <v>6382</v>
      </c>
      <c r="L22" s="8">
        <v>10216</v>
      </c>
      <c r="M22" s="8">
        <v>9932</v>
      </c>
      <c r="O22">
        <f t="shared" si="3"/>
        <v>56125</v>
      </c>
      <c r="P22">
        <f t="shared" si="4"/>
        <v>6236.1111111111113</v>
      </c>
    </row>
    <row r="23" spans="1:31" ht="15.75" thickBot="1">
      <c r="B23" s="3" t="s">
        <v>16</v>
      </c>
      <c r="C23" s="10">
        <v>528</v>
      </c>
      <c r="F23" s="18">
        <v>21</v>
      </c>
      <c r="G23" s="11">
        <v>28</v>
      </c>
      <c r="H23" s="11">
        <v>448</v>
      </c>
      <c r="I23" s="11">
        <v>2511</v>
      </c>
      <c r="J23" s="11">
        <v>1175</v>
      </c>
      <c r="K23" s="11">
        <v>1111</v>
      </c>
      <c r="L23" s="11">
        <v>1173</v>
      </c>
      <c r="M23" s="11">
        <v>398</v>
      </c>
      <c r="O23">
        <f t="shared" si="3"/>
        <v>7393</v>
      </c>
      <c r="P23">
        <f t="shared" si="4"/>
        <v>821.44444444444446</v>
      </c>
    </row>
    <row r="24" spans="1:31" ht="15.75" thickTop="1">
      <c r="B24" s="20" t="s">
        <v>22</v>
      </c>
      <c r="C24">
        <f>SUM(C19:C23)</f>
        <v>73880</v>
      </c>
      <c r="F24">
        <f t="shared" ref="F24:M24" si="5">SUM(F19:F23)</f>
        <v>12401</v>
      </c>
      <c r="G24">
        <f t="shared" si="5"/>
        <v>53580</v>
      </c>
      <c r="H24">
        <f t="shared" si="5"/>
        <v>143270</v>
      </c>
      <c r="I24">
        <f t="shared" si="5"/>
        <v>139807</v>
      </c>
      <c r="J24">
        <f t="shared" si="5"/>
        <v>136619</v>
      </c>
      <c r="K24">
        <f t="shared" si="5"/>
        <v>164816</v>
      </c>
      <c r="L24">
        <f t="shared" si="5"/>
        <v>79441</v>
      </c>
      <c r="M24">
        <f t="shared" si="5"/>
        <v>55432</v>
      </c>
      <c r="O24" s="22">
        <f t="shared" si="3"/>
        <v>859246</v>
      </c>
      <c r="P24">
        <f t="shared" si="4"/>
        <v>95471.777777777781</v>
      </c>
    </row>
    <row r="25" spans="1:31">
      <c r="B25" s="14" t="s">
        <v>19</v>
      </c>
      <c r="O25" t="s">
        <v>26</v>
      </c>
      <c r="P25">
        <f>STDEV(C24:N24)</f>
        <v>52122.507978266403</v>
      </c>
    </row>
    <row r="26" spans="1:31" ht="15.75" thickBot="1">
      <c r="C26" t="s">
        <v>0</v>
      </c>
      <c r="D26" t="s">
        <v>1</v>
      </c>
      <c r="E26" t="s">
        <v>2</v>
      </c>
      <c r="F26" t="s">
        <v>3</v>
      </c>
      <c r="G26" t="s">
        <v>4</v>
      </c>
      <c r="H26" t="s">
        <v>5</v>
      </c>
      <c r="I26" t="s">
        <v>6</v>
      </c>
      <c r="J26" t="s">
        <v>7</v>
      </c>
      <c r="K26" t="s">
        <v>8</v>
      </c>
      <c r="L26" t="s">
        <v>9</v>
      </c>
      <c r="M26" t="s">
        <v>10</v>
      </c>
      <c r="N26" t="s">
        <v>11</v>
      </c>
    </row>
    <row r="27" spans="1:31" ht="16.5" thickTop="1" thickBot="1">
      <c r="B27" s="1" t="s">
        <v>12</v>
      </c>
      <c r="C27" s="4">
        <v>39.119999999999997</v>
      </c>
      <c r="F27" s="16">
        <v>46.27</v>
      </c>
      <c r="G27" s="5">
        <v>79.87</v>
      </c>
      <c r="H27" s="5">
        <v>59.85</v>
      </c>
      <c r="I27" s="5">
        <v>28.11</v>
      </c>
      <c r="J27" s="5">
        <v>8.0500000000000007</v>
      </c>
      <c r="K27" s="5">
        <v>12.15</v>
      </c>
      <c r="L27" s="5">
        <v>35.01</v>
      </c>
      <c r="M27" s="5">
        <v>39.909999999999997</v>
      </c>
    </row>
    <row r="28" spans="1:31" ht="15.75" thickBot="1">
      <c r="B28" s="2" t="s">
        <v>13</v>
      </c>
      <c r="C28" s="7">
        <v>45.17</v>
      </c>
      <c r="F28" s="17">
        <v>31.4</v>
      </c>
      <c r="G28" s="8">
        <v>12.87</v>
      </c>
      <c r="H28" s="8">
        <v>35.409999999999997</v>
      </c>
      <c r="I28" s="8">
        <v>60.25</v>
      </c>
      <c r="J28" s="8">
        <v>88.16</v>
      </c>
      <c r="K28" s="8">
        <v>83.25</v>
      </c>
      <c r="L28" s="8">
        <v>47.25</v>
      </c>
      <c r="M28" s="8">
        <v>33.56</v>
      </c>
    </row>
    <row r="29" spans="1:31" ht="15.75" thickBot="1">
      <c r="B29" s="2" t="s">
        <v>14</v>
      </c>
      <c r="C29" s="7">
        <v>5.54</v>
      </c>
      <c r="F29" s="17">
        <v>14.94</v>
      </c>
      <c r="G29" s="8">
        <v>6.31</v>
      </c>
      <c r="H29" s="8">
        <v>1.96</v>
      </c>
      <c r="I29" s="8">
        <v>0.04</v>
      </c>
      <c r="J29" s="8">
        <v>0</v>
      </c>
      <c r="K29" s="8">
        <v>0.05</v>
      </c>
      <c r="L29" s="8">
        <v>3.41</v>
      </c>
      <c r="M29" s="8">
        <v>7.89</v>
      </c>
    </row>
    <row r="30" spans="1:31" ht="15.75" thickBot="1">
      <c r="B30" s="2" t="s">
        <v>15</v>
      </c>
      <c r="C30" s="7">
        <v>9.4499999999999993</v>
      </c>
      <c r="F30" s="17">
        <v>7.23</v>
      </c>
      <c r="G30" s="8">
        <v>0.9</v>
      </c>
      <c r="H30" s="8">
        <v>2.46</v>
      </c>
      <c r="I30" s="8">
        <v>9.81</v>
      </c>
      <c r="J30" s="8">
        <v>2.93</v>
      </c>
      <c r="K30" s="8">
        <v>3.87</v>
      </c>
      <c r="L30" s="8">
        <v>12.86</v>
      </c>
      <c r="M30" s="8">
        <v>17.920000000000002</v>
      </c>
    </row>
    <row r="31" spans="1:31" ht="15.75" thickBot="1">
      <c r="B31" s="3" t="s">
        <v>16</v>
      </c>
      <c r="C31" s="10">
        <v>0.71</v>
      </c>
      <c r="F31" s="18">
        <v>0.17</v>
      </c>
      <c r="G31" s="11">
        <v>5.2999999999999999E-2</v>
      </c>
      <c r="H31" s="11">
        <v>0.31</v>
      </c>
      <c r="I31" s="11">
        <v>1.8</v>
      </c>
      <c r="J31" s="11">
        <v>0.86</v>
      </c>
      <c r="K31" s="11">
        <v>0.67</v>
      </c>
      <c r="L31" s="11">
        <v>1.48</v>
      </c>
      <c r="M31" s="11">
        <v>0.72</v>
      </c>
    </row>
    <row r="32" spans="1:31" ht="15.75" thickTop="1"/>
  </sheetData>
  <phoneticPr fontId="6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O12"/>
  <sheetViews>
    <sheetView topLeftCell="A4" workbookViewId="0">
      <selection activeCell="O4" sqref="O4"/>
    </sheetView>
  </sheetViews>
  <sheetFormatPr defaultRowHeight="15"/>
  <sheetData>
    <row r="2" spans="1:15">
      <c r="C2" t="s">
        <v>0</v>
      </c>
      <c r="D2" t="s">
        <v>1</v>
      </c>
      <c r="E2" t="s">
        <v>2</v>
      </c>
      <c r="F2" t="s">
        <v>3</v>
      </c>
      <c r="G2" s="29" t="s">
        <v>4</v>
      </c>
      <c r="H2" t="s">
        <v>5</v>
      </c>
      <c r="I2" t="s">
        <v>6</v>
      </c>
      <c r="J2" t="s">
        <v>7</v>
      </c>
      <c r="K2" s="30" t="s">
        <v>8</v>
      </c>
      <c r="L2" t="s">
        <v>9</v>
      </c>
      <c r="M2" t="s">
        <v>10</v>
      </c>
      <c r="N2" t="s">
        <v>11</v>
      </c>
      <c r="O2" s="31" t="s">
        <v>29</v>
      </c>
    </row>
    <row r="3" spans="1:15">
      <c r="A3">
        <v>2010</v>
      </c>
      <c r="E3" s="29">
        <v>33870.056025692502</v>
      </c>
      <c r="F3" s="29">
        <v>35941.852755883752</v>
      </c>
      <c r="G3" s="29">
        <v>390124.00684366957</v>
      </c>
      <c r="H3" s="29">
        <v>252852.54991877242</v>
      </c>
      <c r="I3" s="29">
        <v>116730.20896029245</v>
      </c>
      <c r="J3" s="29">
        <v>169245.11782754</v>
      </c>
      <c r="K3" s="29">
        <v>186733.88218750004</v>
      </c>
      <c r="L3" s="29">
        <v>63305.578324204995</v>
      </c>
      <c r="M3" s="29">
        <v>114354.552764825</v>
      </c>
      <c r="N3" s="29"/>
    </row>
    <row r="4" spans="1:15">
      <c r="A4">
        <v>2011</v>
      </c>
      <c r="C4" s="29">
        <v>73879.505821575134</v>
      </c>
      <c r="D4" s="29"/>
      <c r="E4" s="29"/>
      <c r="F4" s="29">
        <v>12400.683735983897</v>
      </c>
      <c r="G4" s="29">
        <v>53580.117629584092</v>
      </c>
      <c r="H4" s="29">
        <v>143270.54864508926</v>
      </c>
      <c r="I4" s="29">
        <v>139807.57611152704</v>
      </c>
      <c r="J4" s="29">
        <v>136619.28302500001</v>
      </c>
      <c r="K4" s="29">
        <v>164816.08976417687</v>
      </c>
      <c r="L4" s="29">
        <v>79440.828222395838</v>
      </c>
      <c r="M4" s="29">
        <v>55431.648410427886</v>
      </c>
      <c r="N4" s="29"/>
    </row>
    <row r="6" spans="1:15">
      <c r="C6" t="s">
        <v>0</v>
      </c>
      <c r="D6" t="s">
        <v>1</v>
      </c>
      <c r="E6" t="s">
        <v>2</v>
      </c>
      <c r="F6" t="s">
        <v>3</v>
      </c>
      <c r="G6" s="29" t="s">
        <v>4</v>
      </c>
      <c r="H6" t="s">
        <v>5</v>
      </c>
      <c r="I6" t="s">
        <v>6</v>
      </c>
      <c r="J6" t="s">
        <v>7</v>
      </c>
      <c r="K6" s="30" t="s">
        <v>8</v>
      </c>
      <c r="L6" t="s">
        <v>9</v>
      </c>
      <c r="M6" t="s">
        <v>10</v>
      </c>
      <c r="N6" t="s">
        <v>11</v>
      </c>
      <c r="O6" s="31" t="s">
        <v>30</v>
      </c>
    </row>
    <row r="7" spans="1:15">
      <c r="A7">
        <v>2010</v>
      </c>
      <c r="E7">
        <f t="shared" ref="E7:M8" si="0">E3/1000</f>
        <v>33.870056025692499</v>
      </c>
      <c r="F7">
        <f t="shared" si="0"/>
        <v>35.941852755883751</v>
      </c>
      <c r="G7">
        <f t="shared" si="0"/>
        <v>390.12400684366958</v>
      </c>
      <c r="H7">
        <f t="shared" si="0"/>
        <v>252.85254991877241</v>
      </c>
      <c r="I7">
        <f t="shared" si="0"/>
        <v>116.73020896029246</v>
      </c>
      <c r="J7">
        <f t="shared" si="0"/>
        <v>169.24511782754001</v>
      </c>
      <c r="K7">
        <f t="shared" si="0"/>
        <v>186.73388218750003</v>
      </c>
      <c r="L7">
        <f t="shared" si="0"/>
        <v>63.305578324204994</v>
      </c>
      <c r="M7">
        <f t="shared" si="0"/>
        <v>114.354552764825</v>
      </c>
    </row>
    <row r="8" spans="1:15">
      <c r="A8">
        <v>2011</v>
      </c>
      <c r="C8" s="29">
        <f>C4/1000</f>
        <v>73.879505821575137</v>
      </c>
      <c r="D8" s="29"/>
      <c r="E8" s="29"/>
      <c r="F8" s="29">
        <f t="shared" si="0"/>
        <v>12.400683735983897</v>
      </c>
      <c r="G8" s="29">
        <f t="shared" si="0"/>
        <v>53.580117629584095</v>
      </c>
      <c r="H8" s="29">
        <f t="shared" si="0"/>
        <v>143.27054864508926</v>
      </c>
      <c r="I8" s="29">
        <f t="shared" si="0"/>
        <v>139.80757611152706</v>
      </c>
      <c r="J8" s="29">
        <f t="shared" si="0"/>
        <v>136.61928302500002</v>
      </c>
      <c r="K8" s="29">
        <f t="shared" si="0"/>
        <v>164.81608976417687</v>
      </c>
      <c r="L8" s="29">
        <f t="shared" si="0"/>
        <v>79.440828222395837</v>
      </c>
      <c r="M8" s="29">
        <f t="shared" si="0"/>
        <v>55.431648410427883</v>
      </c>
      <c r="N8" s="29"/>
    </row>
    <row r="12" spans="1:15">
      <c r="E12" s="32" t="s">
        <v>31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AA23"/>
  <sheetViews>
    <sheetView topLeftCell="A8" workbookViewId="0">
      <selection activeCell="Q18" sqref="Q18"/>
    </sheetView>
  </sheetViews>
  <sheetFormatPr defaultRowHeight="14.25"/>
  <cols>
    <col min="1" max="2" width="9.140625" style="44"/>
    <col min="3" max="3" width="10.7109375" style="44" bestFit="1" customWidth="1"/>
    <col min="4" max="4" width="9.140625" style="44"/>
    <col min="5" max="5" width="12.85546875" style="44" customWidth="1"/>
    <col min="6" max="6" width="11.85546875" style="44" bestFit="1" customWidth="1"/>
    <col min="7" max="7" width="9.140625" style="44"/>
    <col min="8" max="8" width="12.7109375" style="44" customWidth="1"/>
    <col min="9" max="10" width="9.140625" style="44"/>
    <col min="11" max="11" width="9.5703125" style="44" bestFit="1" customWidth="1"/>
    <col min="12" max="13" width="9.140625" style="44"/>
    <col min="14" max="14" width="10.7109375" style="44" bestFit="1" customWidth="1"/>
    <col min="15" max="15" width="9.140625" style="44"/>
    <col min="16" max="16" width="9.5703125" style="44" bestFit="1" customWidth="1"/>
    <col min="17" max="17" width="9.140625" style="44"/>
    <col min="18" max="18" width="10.7109375" style="44" bestFit="1" customWidth="1"/>
    <col min="19" max="22" width="9.140625" style="44"/>
    <col min="23" max="23" width="11.85546875" style="44" bestFit="1" customWidth="1"/>
    <col min="24" max="24" width="9.140625" style="44"/>
    <col min="25" max="25" width="13" style="44" customWidth="1"/>
    <col min="26" max="16384" width="9.140625" style="44"/>
  </cols>
  <sheetData>
    <row r="2" spans="2:27">
      <c r="C2" s="45">
        <v>2010</v>
      </c>
      <c r="K2" s="46">
        <v>2011</v>
      </c>
      <c r="P2" s="44" t="s">
        <v>48</v>
      </c>
    </row>
    <row r="3" spans="2:27">
      <c r="C3" s="45" t="s">
        <v>49</v>
      </c>
      <c r="D3" s="45" t="s">
        <v>50</v>
      </c>
      <c r="E3" s="45" t="s">
        <v>51</v>
      </c>
      <c r="F3" s="45" t="s">
        <v>52</v>
      </c>
      <c r="G3" s="45" t="s">
        <v>53</v>
      </c>
      <c r="H3" s="45" t="s">
        <v>54</v>
      </c>
      <c r="I3" s="45" t="s">
        <v>55</v>
      </c>
      <c r="K3" s="46" t="s">
        <v>49</v>
      </c>
      <c r="L3" s="46" t="s">
        <v>50</v>
      </c>
      <c r="M3" s="46" t="s">
        <v>51</v>
      </c>
      <c r="N3" s="46" t="s">
        <v>52</v>
      </c>
      <c r="O3" s="46" t="s">
        <v>53</v>
      </c>
      <c r="P3" s="46" t="s">
        <v>54</v>
      </c>
      <c r="Q3" s="46" t="s">
        <v>55</v>
      </c>
      <c r="W3" s="47">
        <v>3617.2431601600001</v>
      </c>
      <c r="X3" s="44" t="s">
        <v>56</v>
      </c>
    </row>
    <row r="4" spans="2:27">
      <c r="B4" s="45" t="s">
        <v>0</v>
      </c>
      <c r="C4" s="48"/>
      <c r="D4" s="48"/>
      <c r="E4" s="48"/>
      <c r="F4" s="48"/>
      <c r="G4" s="48"/>
      <c r="H4" s="48"/>
      <c r="J4" s="46" t="s">
        <v>0</v>
      </c>
      <c r="K4" s="49">
        <v>8582.5814236111109</v>
      </c>
      <c r="L4" s="44">
        <v>0</v>
      </c>
      <c r="M4" s="44">
        <v>253.64</v>
      </c>
      <c r="N4" s="50">
        <v>395.31156818181819</v>
      </c>
      <c r="O4" s="50">
        <v>9.1646794736842114</v>
      </c>
      <c r="P4" s="51">
        <f>SUM(K4:O4)</f>
        <v>9240.6976712666128</v>
      </c>
      <c r="Q4" s="52">
        <f>K4/P4*100</f>
        <v>92.87806753269426</v>
      </c>
      <c r="W4" s="50">
        <v>6484.2932094749995</v>
      </c>
    </row>
    <row r="5" spans="2:27">
      <c r="B5" s="45" t="s">
        <v>1</v>
      </c>
      <c r="C5" s="48"/>
      <c r="D5" s="48"/>
      <c r="E5" s="48"/>
      <c r="F5" s="48"/>
      <c r="G5" s="48"/>
      <c r="H5" s="48"/>
      <c r="J5" s="46" t="s">
        <v>1</v>
      </c>
      <c r="K5" s="53"/>
      <c r="L5" s="48"/>
      <c r="M5" s="48"/>
      <c r="N5" s="48"/>
      <c r="O5" s="53"/>
      <c r="P5" s="48"/>
      <c r="W5" s="54">
        <v>2079407.3481877749</v>
      </c>
      <c r="X5" s="44" t="s">
        <v>57</v>
      </c>
    </row>
    <row r="6" spans="2:27">
      <c r="B6" s="45" t="s">
        <v>2</v>
      </c>
      <c r="C6" s="49">
        <v>3330.0192070849998</v>
      </c>
      <c r="D6" s="44">
        <v>0</v>
      </c>
      <c r="E6" s="44">
        <v>6.85</v>
      </c>
      <c r="F6" s="50">
        <v>159.24117477500002</v>
      </c>
      <c r="G6" s="50">
        <v>121.1327783</v>
      </c>
      <c r="H6" s="55">
        <f>SUM(C6:G6)</f>
        <v>3617.2431601600001</v>
      </c>
      <c r="I6" s="52">
        <f>C6/H6*100</f>
        <v>92.059589572565656</v>
      </c>
      <c r="J6" s="46" t="s">
        <v>2</v>
      </c>
      <c r="K6" s="53"/>
      <c r="L6" s="48"/>
      <c r="M6" s="48"/>
      <c r="N6" s="48"/>
      <c r="O6" s="53"/>
      <c r="P6" s="48"/>
      <c r="W6" s="50">
        <v>51678.740661475007</v>
      </c>
    </row>
    <row r="7" spans="2:27">
      <c r="B7" s="45" t="s">
        <v>3</v>
      </c>
      <c r="C7" s="49">
        <v>4792.1582875249997</v>
      </c>
      <c r="D7" s="44">
        <v>1.24</v>
      </c>
      <c r="E7" s="44">
        <v>10.75</v>
      </c>
      <c r="F7" s="50">
        <v>1363.7138125000001</v>
      </c>
      <c r="G7" s="50">
        <v>316.43110945000001</v>
      </c>
      <c r="H7" s="55">
        <f t="shared" ref="H7:H14" si="0">SUM(C7:G7)</f>
        <v>6484.2932094749995</v>
      </c>
      <c r="I7" s="44">
        <f t="shared" ref="I7:I14" si="1">C7/H7*100</f>
        <v>73.904096139924505</v>
      </c>
      <c r="J7" s="46" t="s">
        <v>3</v>
      </c>
      <c r="K7" s="49">
        <v>1359.6241243864467</v>
      </c>
      <c r="L7" s="44">
        <v>0</v>
      </c>
      <c r="M7" s="44">
        <v>77.650000000000006</v>
      </c>
      <c r="N7" s="56">
        <v>5672.7052000000003</v>
      </c>
      <c r="O7" s="50">
        <v>138.58393333333333</v>
      </c>
      <c r="P7" s="51">
        <f>SUM(K7:O7)</f>
        <v>7248.5632577197803</v>
      </c>
      <c r="Q7" s="57">
        <f t="shared" ref="Q7:Q14" si="2">K7/P7*100</f>
        <v>18.75715332881224</v>
      </c>
      <c r="W7" s="50">
        <v>282166.4287644822</v>
      </c>
    </row>
    <row r="8" spans="2:27">
      <c r="B8" s="45" t="s">
        <v>4</v>
      </c>
      <c r="C8" s="58">
        <v>67789</v>
      </c>
      <c r="D8" s="44">
        <v>2249.8200000000002</v>
      </c>
      <c r="E8" s="44">
        <v>158798.6</v>
      </c>
      <c r="F8" s="59">
        <v>14832.570725490195</v>
      </c>
      <c r="G8" s="59">
        <v>537.10217877401965</v>
      </c>
      <c r="H8" s="55">
        <f t="shared" si="0"/>
        <v>244207.09290426422</v>
      </c>
      <c r="I8" s="44">
        <f t="shared" si="1"/>
        <v>27.758816991681368</v>
      </c>
      <c r="J8" s="46" t="s">
        <v>4</v>
      </c>
      <c r="K8" s="49">
        <v>17385</v>
      </c>
      <c r="L8" s="44">
        <v>93.99</v>
      </c>
      <c r="M8" s="52">
        <v>4807.1350000000002</v>
      </c>
      <c r="N8" s="56">
        <v>1682.04225</v>
      </c>
      <c r="O8" s="50">
        <v>31.405249999999999</v>
      </c>
      <c r="P8" s="51">
        <f>SUM(K8:O8)</f>
        <v>23999.572499999998</v>
      </c>
      <c r="Q8" s="44">
        <f t="shared" si="2"/>
        <v>72.438790315952502</v>
      </c>
      <c r="S8" s="49"/>
      <c r="W8" s="50">
        <v>79216.132145400014</v>
      </c>
      <c r="Y8" s="44" t="s">
        <v>58</v>
      </c>
      <c r="Z8" s="50">
        <f>AVERAGE(W3:W11)</f>
        <v>291033.58444724354</v>
      </c>
      <c r="AA8" s="44">
        <f>STDEV(W3:W11)</f>
        <v>676223.88439247</v>
      </c>
    </row>
    <row r="9" spans="2:27">
      <c r="B9" s="45" t="s">
        <v>5</v>
      </c>
      <c r="C9" s="49">
        <v>44873.227911475005</v>
      </c>
      <c r="D9" s="44">
        <v>1829.78</v>
      </c>
      <c r="E9" s="44">
        <v>3561.76</v>
      </c>
      <c r="F9" s="50">
        <v>1413.9727500000001</v>
      </c>
      <c r="G9" s="50">
        <v>0</v>
      </c>
      <c r="H9" s="55">
        <f t="shared" si="0"/>
        <v>51678.740661475007</v>
      </c>
      <c r="I9" s="44">
        <f t="shared" si="1"/>
        <v>86.831117277837791</v>
      </c>
      <c r="J9" s="46" t="s">
        <v>5</v>
      </c>
      <c r="K9" s="49">
        <v>22154.916660714302</v>
      </c>
      <c r="L9" s="44">
        <v>2315.5100000000002</v>
      </c>
      <c r="M9" s="44">
        <v>17382.330000000002</v>
      </c>
      <c r="N9" s="56">
        <v>5059.0437499999998</v>
      </c>
      <c r="O9" s="50">
        <v>14.301266666666667</v>
      </c>
      <c r="P9" s="51">
        <f>SUM(K9:O9)</f>
        <v>46926.101677380968</v>
      </c>
      <c r="Q9" s="44">
        <f t="shared" si="2"/>
        <v>47.212352760581602</v>
      </c>
      <c r="W9" s="50">
        <v>86791.445124999998</v>
      </c>
      <c r="Y9" s="44" t="s">
        <v>59</v>
      </c>
      <c r="Z9" s="50">
        <f>AVERAGE(W12:W21)</f>
        <v>34568.829969237981</v>
      </c>
      <c r="AA9" s="44">
        <f>STDEV(W12:W21)</f>
        <v>21862.795701767147</v>
      </c>
    </row>
    <row r="10" spans="2:27">
      <c r="B10" s="45" t="s">
        <v>6</v>
      </c>
      <c r="C10" s="49">
        <v>25800.900689782204</v>
      </c>
      <c r="D10" s="44">
        <v>17171.599999999999</v>
      </c>
      <c r="E10" s="52">
        <v>235187.88</v>
      </c>
      <c r="F10" s="50">
        <v>4006.0480747000001</v>
      </c>
      <c r="G10" s="50">
        <v>0</v>
      </c>
      <c r="H10" s="60">
        <f t="shared" si="0"/>
        <v>282166.4287644822</v>
      </c>
      <c r="I10" s="57">
        <f t="shared" si="1"/>
        <v>9.1438591056902876</v>
      </c>
      <c r="J10" s="46" t="s">
        <v>6</v>
      </c>
      <c r="K10" s="49">
        <v>21884</v>
      </c>
      <c r="L10" s="44">
        <v>2213.8200000000002</v>
      </c>
      <c r="M10" s="44">
        <v>2131.0700000000002</v>
      </c>
      <c r="N10" s="61">
        <v>28798.017500000002</v>
      </c>
      <c r="O10" s="50">
        <v>0</v>
      </c>
      <c r="P10" s="51">
        <f t="shared" ref="P10:P14" si="3">SUM(K10:O10)</f>
        <v>55026.907500000001</v>
      </c>
      <c r="Q10" s="44">
        <f t="shared" si="2"/>
        <v>39.769634519257693</v>
      </c>
      <c r="W10" s="50">
        <v>15133.013751425002</v>
      </c>
    </row>
    <row r="11" spans="2:27">
      <c r="B11" s="45" t="s">
        <v>7</v>
      </c>
      <c r="C11" s="49">
        <v>31476.439235400001</v>
      </c>
      <c r="D11" s="52">
        <v>26788.74</v>
      </c>
      <c r="E11" s="44">
        <v>19281.36</v>
      </c>
      <c r="F11" s="50">
        <v>1669.5929100000001</v>
      </c>
      <c r="G11" s="50">
        <v>0</v>
      </c>
      <c r="H11" s="55">
        <f t="shared" si="0"/>
        <v>79216.132145400014</v>
      </c>
      <c r="I11" s="44">
        <f t="shared" si="1"/>
        <v>39.734885285266735</v>
      </c>
      <c r="J11" s="46" t="s">
        <v>7</v>
      </c>
      <c r="K11" s="49">
        <v>27384.845374999994</v>
      </c>
      <c r="L11" s="52">
        <v>3742.65</v>
      </c>
      <c r="M11" s="44">
        <v>19515.689999999999</v>
      </c>
      <c r="N11" s="50">
        <v>482.61664999999999</v>
      </c>
      <c r="O11" s="50">
        <v>0</v>
      </c>
      <c r="P11" s="51">
        <f t="shared" si="3"/>
        <v>51125.802024999997</v>
      </c>
      <c r="Q11" s="44">
        <f t="shared" si="2"/>
        <v>53.563649449663565</v>
      </c>
      <c r="W11" s="50">
        <v>14807.615020000001</v>
      </c>
    </row>
    <row r="12" spans="2:27">
      <c r="B12" s="45" t="s">
        <v>8</v>
      </c>
      <c r="C12" s="49">
        <v>57822.344000000005</v>
      </c>
      <c r="D12" s="44">
        <v>465</v>
      </c>
      <c r="E12" s="44">
        <v>27593.38</v>
      </c>
      <c r="F12" s="50">
        <v>910.72112499999992</v>
      </c>
      <c r="G12" s="50">
        <v>0</v>
      </c>
      <c r="H12" s="55">
        <f t="shared" si="0"/>
        <v>86791.445124999998</v>
      </c>
      <c r="I12" s="44">
        <f t="shared" si="1"/>
        <v>66.622169865615561</v>
      </c>
      <c r="J12" s="46" t="s">
        <v>8</v>
      </c>
      <c r="K12" s="58">
        <v>39558.607624585216</v>
      </c>
      <c r="L12" s="44">
        <v>1237.8699999999999</v>
      </c>
      <c r="M12" s="44">
        <v>15556.4</v>
      </c>
      <c r="N12" s="50">
        <v>304.23507252747254</v>
      </c>
      <c r="O12" s="50">
        <v>0</v>
      </c>
      <c r="P12" s="62">
        <f t="shared" si="3"/>
        <v>56657.112697112694</v>
      </c>
      <c r="Q12" s="44">
        <f t="shared" si="2"/>
        <v>69.821079369265419</v>
      </c>
      <c r="W12" s="50">
        <v>9240.6976712666128</v>
      </c>
    </row>
    <row r="13" spans="2:27">
      <c r="B13" s="45" t="s">
        <v>9</v>
      </c>
      <c r="C13" s="49">
        <v>13742.014216400003</v>
      </c>
      <c r="D13" s="44">
        <v>858.8</v>
      </c>
      <c r="E13" s="44">
        <v>360.07</v>
      </c>
      <c r="F13" s="50">
        <v>136.961991275</v>
      </c>
      <c r="G13" s="50">
        <v>35.16754375</v>
      </c>
      <c r="H13" s="55">
        <f t="shared" si="0"/>
        <v>15133.013751425002</v>
      </c>
      <c r="I13" s="44">
        <f t="shared" si="1"/>
        <v>90.808179006022399</v>
      </c>
      <c r="J13" s="46" t="s">
        <v>9</v>
      </c>
      <c r="K13" s="49">
        <v>10767.194754166669</v>
      </c>
      <c r="L13" s="44">
        <v>81.790000000000006</v>
      </c>
      <c r="M13" s="44">
        <v>4690.3</v>
      </c>
      <c r="N13" s="50">
        <v>61.817662301587305</v>
      </c>
      <c r="O13" s="50">
        <v>1.5279475000000002</v>
      </c>
      <c r="P13" s="51">
        <f t="shared" si="3"/>
        <v>15602.630363968259</v>
      </c>
      <c r="Q13" s="44">
        <f t="shared" si="2"/>
        <v>69.008843400095898</v>
      </c>
      <c r="W13" s="50">
        <v>7248.5632577197803</v>
      </c>
    </row>
    <row r="14" spans="2:27">
      <c r="B14" s="45" t="s">
        <v>10</v>
      </c>
      <c r="C14" s="49">
        <v>12640.965666000002</v>
      </c>
      <c r="D14" s="44">
        <v>4.25</v>
      </c>
      <c r="E14" s="44">
        <v>1818.39</v>
      </c>
      <c r="F14" s="50">
        <v>126.0696875</v>
      </c>
      <c r="G14" s="50">
        <v>217.93966649999999</v>
      </c>
      <c r="H14" s="55">
        <f t="shared" si="0"/>
        <v>14807.615020000001</v>
      </c>
      <c r="I14" s="44">
        <f t="shared" si="1"/>
        <v>85.36800591402735</v>
      </c>
      <c r="J14" s="46" t="s">
        <v>10</v>
      </c>
      <c r="K14" s="49">
        <v>11866.681694519233</v>
      </c>
      <c r="L14" s="44">
        <v>99.65</v>
      </c>
      <c r="M14" s="44">
        <v>6189.89</v>
      </c>
      <c r="N14" s="50">
        <v>477.66202500000003</v>
      </c>
      <c r="O14" s="59">
        <v>379.30407500000001</v>
      </c>
      <c r="P14" s="51">
        <f t="shared" si="3"/>
        <v>19013.187794519235</v>
      </c>
      <c r="Q14" s="44">
        <f t="shared" si="2"/>
        <v>62.412898998136114</v>
      </c>
      <c r="W14" s="50">
        <v>64173.737352335869</v>
      </c>
    </row>
    <row r="15" spans="2:27">
      <c r="B15" s="45" t="s">
        <v>11</v>
      </c>
      <c r="C15" s="48"/>
      <c r="D15" s="48"/>
      <c r="E15" s="48"/>
      <c r="F15" s="48"/>
      <c r="G15" s="48"/>
      <c r="H15" s="48"/>
      <c r="J15" s="46" t="s">
        <v>11</v>
      </c>
      <c r="K15" s="53"/>
      <c r="L15" s="48"/>
      <c r="M15" s="48"/>
      <c r="N15" s="48"/>
      <c r="O15" s="53"/>
      <c r="P15" s="48"/>
      <c r="W15" s="50">
        <v>46926.101677380953</v>
      </c>
    </row>
    <row r="16" spans="2:27">
      <c r="B16" s="45" t="s">
        <v>60</v>
      </c>
      <c r="C16" s="53">
        <f t="shared" ref="C16:H16" si="4">AVERAGE(C6:C14)</f>
        <v>29140.785468185248</v>
      </c>
      <c r="D16" s="53">
        <f t="shared" si="4"/>
        <v>5485.47</v>
      </c>
      <c r="E16" s="53">
        <f t="shared" si="4"/>
        <v>49624.337777777779</v>
      </c>
      <c r="F16" s="53">
        <f t="shared" si="4"/>
        <v>2735.4324723600212</v>
      </c>
      <c r="G16" s="53">
        <f t="shared" si="4"/>
        <v>136.41925297489107</v>
      </c>
      <c r="H16" s="53">
        <f t="shared" si="4"/>
        <v>87122.44497129794</v>
      </c>
      <c r="J16" s="53"/>
      <c r="K16" s="53">
        <f t="shared" ref="K16:P16" si="5">AVERAGE(K4:K14)</f>
        <v>17882.605739664774</v>
      </c>
      <c r="L16" s="53">
        <f t="shared" si="5"/>
        <v>1087.2533333333333</v>
      </c>
      <c r="M16" s="53">
        <f t="shared" si="5"/>
        <v>7844.9005555555568</v>
      </c>
      <c r="N16" s="53">
        <f>AVERAGE(N4:N14)</f>
        <v>4770.3835197789876</v>
      </c>
      <c r="O16" s="53">
        <f t="shared" si="5"/>
        <v>63.809683552631583</v>
      </c>
      <c r="P16" s="53">
        <f t="shared" si="5"/>
        <v>31648.952831885286</v>
      </c>
      <c r="W16" s="50"/>
    </row>
    <row r="17" spans="2:25">
      <c r="B17" s="45" t="s">
        <v>26</v>
      </c>
      <c r="C17" s="44">
        <f t="shared" ref="C17:H17" si="6">STDEV(C6:C14)</f>
        <v>23315.374891188105</v>
      </c>
      <c r="D17" s="44">
        <f t="shared" si="6"/>
        <v>9689.237419557332</v>
      </c>
      <c r="E17" s="44">
        <f t="shared" si="6"/>
        <v>86252.860905132562</v>
      </c>
      <c r="F17" s="44">
        <f t="shared" si="6"/>
        <v>4693.6959832257307</v>
      </c>
      <c r="G17" s="44">
        <f t="shared" si="6"/>
        <v>188.58787360860691</v>
      </c>
      <c r="H17" s="44">
        <f t="shared" si="6"/>
        <v>104835.68144724681</v>
      </c>
      <c r="K17" s="44">
        <f t="shared" ref="K17:P17" si="7">STDEV(K4:K14)</f>
        <v>11407.085589967988</v>
      </c>
      <c r="L17" s="44">
        <f t="shared" si="7"/>
        <v>1377.8929684939249</v>
      </c>
      <c r="M17" s="44">
        <f t="shared" si="7"/>
        <v>7575.9568055239924</v>
      </c>
      <c r="N17" s="44">
        <f>STDEV(N4:N14)</f>
        <v>9259.0043144447554</v>
      </c>
      <c r="O17" s="44">
        <f t="shared" si="7"/>
        <v>126.34731318038205</v>
      </c>
      <c r="P17" s="44">
        <f t="shared" si="7"/>
        <v>20487.32751192835</v>
      </c>
      <c r="W17" s="50">
        <v>41131.636883838379</v>
      </c>
    </row>
    <row r="18" spans="2:25">
      <c r="W18" s="50">
        <v>51125.802024999997</v>
      </c>
    </row>
    <row r="19" spans="2:25">
      <c r="W19" s="50">
        <v>56657.112697112694</v>
      </c>
    </row>
    <row r="20" spans="2:25" ht="15">
      <c r="E20" s="63" t="s">
        <v>61</v>
      </c>
      <c r="W20" s="50">
        <v>15602.630363968259</v>
      </c>
    </row>
    <row r="21" spans="2:25">
      <c r="W21" s="50">
        <v>19013.187794519235</v>
      </c>
    </row>
    <row r="22" spans="2:25">
      <c r="W22" s="64">
        <f>AVERAGE(W3:W21)</f>
        <v>162801.20720824078</v>
      </c>
      <c r="X22" s="48">
        <f>STDEV(W3:W21)</f>
        <v>482520.19497953396</v>
      </c>
      <c r="Y22" s="44" t="s">
        <v>62</v>
      </c>
    </row>
    <row r="23" spans="2:25">
      <c r="W23" s="44" t="s">
        <v>63</v>
      </c>
      <c r="X23" s="44" t="s">
        <v>64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Fig.4</vt:lpstr>
      <vt:lpstr>Fig. 5 and Fig. 6</vt:lpstr>
      <vt:lpstr>Fig. 10 and Fig. 11</vt:lpstr>
      <vt:lpstr>Fig. 9</vt:lpstr>
      <vt:lpstr>Fig.13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LD</cp:lastModifiedBy>
  <dcterms:created xsi:type="dcterms:W3CDTF">2013-10-19T10:10:22Z</dcterms:created>
  <dcterms:modified xsi:type="dcterms:W3CDTF">2018-02-20T13:01:53Z</dcterms:modified>
</cp:coreProperties>
</file>