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maira\Dropbox (Pessoal)\Artigos em preparação\Bambu pra quê\PeerJ - jan18\"/>
    </mc:Choice>
  </mc:AlternateContent>
  <bookViews>
    <workbookView xWindow="0" yWindow="0" windowWidth="20490" windowHeight="7530" firstSheet="1" activeTab="4" xr2:uid="{00000000-000D-0000-FFFF-FFFF00000000}"/>
  </bookViews>
  <sheets>
    <sheet name="Leaf biomass per culm" sheetId="3" r:id="rId1"/>
    <sheet name="Leaf dry weight and area" sheetId="1" r:id="rId2"/>
    <sheet name="Bamboo's density" sheetId="6" r:id="rId3"/>
    <sheet name="Estimated BNF" sheetId="4" r:id="rId4"/>
    <sheet name="Nitrogen balance" sheetId="5" r:id="rId5"/>
    <sheet name="Info" sheetId="2" r:id="rId6"/>
  </sheets>
  <calcPr calcId="171027"/>
</workbook>
</file>

<file path=xl/calcChain.xml><?xml version="1.0" encoding="utf-8"?>
<calcChain xmlns="http://schemas.openxmlformats.org/spreadsheetml/2006/main">
  <c r="B15" i="4" l="1"/>
  <c r="B14" i="4"/>
  <c r="B9" i="4" l="1"/>
  <c r="B2" i="4"/>
  <c r="E9" i="5" l="1"/>
  <c r="E4" i="5" l="1"/>
  <c r="E13" i="5" l="1"/>
  <c r="B13" i="4"/>
  <c r="B3" i="4"/>
  <c r="B4" i="4" s="1"/>
  <c r="B5" i="4" s="1"/>
  <c r="B6" i="4" s="1"/>
  <c r="E15" i="5" l="1"/>
  <c r="E14" i="5"/>
</calcChain>
</file>

<file path=xl/sharedStrings.xml><?xml version="1.0" encoding="utf-8"?>
<sst xmlns="http://schemas.openxmlformats.org/spreadsheetml/2006/main" count="82" uniqueCount="71">
  <si>
    <t>Reference</t>
  </si>
  <si>
    <t>Biome</t>
  </si>
  <si>
    <t>Compartment</t>
  </si>
  <si>
    <t>Inputs</t>
  </si>
  <si>
    <t>Groppo 2010</t>
  </si>
  <si>
    <t>Manarin 2012</t>
  </si>
  <si>
    <t>BNF by legume trees</t>
  </si>
  <si>
    <t>Tree growth</t>
  </si>
  <si>
    <t>Bamboo growth</t>
  </si>
  <si>
    <t>Outputs</t>
  </si>
  <si>
    <t xml:space="preserve">Riverine transport </t>
  </si>
  <si>
    <t>Mean</t>
  </si>
  <si>
    <t>Hours of light per day</t>
  </si>
  <si>
    <t>Hours of light per year</t>
  </si>
  <si>
    <t>Days</t>
  </si>
  <si>
    <t>Bibliography</t>
  </si>
  <si>
    <t>General Information</t>
  </si>
  <si>
    <r>
      <t xml:space="preserve">Groppo, Juliano Daniel. </t>
    </r>
    <r>
      <rPr>
        <b/>
        <sz val="11"/>
        <rFont val="Calibri"/>
        <family val="2"/>
      </rPr>
      <t>2010</t>
    </r>
    <r>
      <rPr>
        <sz val="11"/>
        <rFont val="Calibri"/>
        <family val="2"/>
      </rPr>
      <t xml:space="preserve">. Caracterização hidrológica e dinâmica de nitrogênio em uma microbacia com cobertura florestal (Mata Atlântica), no Parque Estadual da Serra do Mar, núcleo Santa Virgínia. Tese de Doutorado/USP. </t>
    </r>
  </si>
  <si>
    <r>
      <t xml:space="preserve">Manarin, Ewerton Caltran. </t>
    </r>
    <r>
      <rPr>
        <b/>
        <sz val="11"/>
        <rFont val="Calibri"/>
        <family val="2"/>
      </rPr>
      <t>2012</t>
    </r>
    <r>
      <rPr>
        <sz val="11"/>
        <rFont val="Calibri"/>
        <family val="2"/>
      </rPr>
      <t>. Potencial de fixação de nitrogênio por leguminosas noduladas e cianobactérias terrestres na Mata Atlântica, SP. Dissertação de Mestrado/Unicamp.</t>
    </r>
  </si>
  <si>
    <r>
      <t xml:space="preserve">Sousa Neto, E., Carmo, J.B., Keller, M., Martins, S.C., Alves, L.F., Vieira, S.A., Piccolo, M.C., Camargo, P., Couto, H.T.Z., Joly, C.A., Martinelli, L.A. </t>
    </r>
    <r>
      <rPr>
        <b/>
        <sz val="11"/>
        <rFont val="Calibri"/>
        <family val="2"/>
      </rPr>
      <t>2011</t>
    </r>
    <r>
      <rPr>
        <sz val="11"/>
        <rFont val="Calibri"/>
        <family val="2"/>
      </rPr>
      <t>. Soil-atmosphere exchange of nitrous oxide, methane and carbon dioxide in a gradient of elevation in the coastal Brazilian Atlantic Forest. Biogeosciences, 8: 733–742.</t>
    </r>
  </si>
  <si>
    <r>
      <t xml:space="preserve">Vieira, S.A., Alves, L.F., Duarte-Neto, P.J., Martins, S.C., Veiga, L.G., Scaranello, M.A., Picollo, M.C., Camargo, P.B., Carmo, J.B., Sousa-Neto, E., Santos, F.A.M., Joly, C.A., Martinelli, L.A. </t>
    </r>
    <r>
      <rPr>
        <b/>
        <sz val="11"/>
        <rFont val="Calibri"/>
        <family val="2"/>
      </rPr>
      <t>2011</t>
    </r>
    <r>
      <rPr>
        <sz val="11"/>
        <rFont val="Calibri"/>
        <family val="2"/>
      </rPr>
      <t>. Stocks of carbon and nitrogen and partitioning between above- and belowground pools in the Brazilian coastal Atlantic Forest elevation range. Ecology and Evolution, 1(3):421-434.</t>
    </r>
  </si>
  <si>
    <r>
      <t xml:space="preserve">Gómez, Sandra Patrícia Montenegro. </t>
    </r>
    <r>
      <rPr>
        <b/>
        <sz val="11"/>
        <rFont val="Calibri"/>
        <family val="2"/>
      </rPr>
      <t>2012</t>
    </r>
    <r>
      <rPr>
        <sz val="11"/>
        <rFont val="Calibri"/>
        <family val="2"/>
      </rPr>
      <t>. Diversidade de bactérias diazotróficas e fixação biológica do
nitrogênio na Mata Atlântica. Tese de Doutorado/USP.</t>
    </r>
  </si>
  <si>
    <t>Atlantic Forest, Brazil</t>
  </si>
  <si>
    <t>Total</t>
  </si>
  <si>
    <r>
      <t>BNF (winter) ng N cm</t>
    </r>
    <r>
      <rPr>
        <vertAlign val="superscript"/>
        <sz val="10"/>
        <rFont val="Arial"/>
        <family val="2"/>
      </rPr>
      <t xml:space="preserve">-2 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-1</t>
    </r>
  </si>
  <si>
    <r>
      <t>BNF (summer) ng N cm</t>
    </r>
    <r>
      <rPr>
        <vertAlign val="superscript"/>
        <sz val="10"/>
        <rFont val="Arial"/>
        <family val="2"/>
      </rPr>
      <t xml:space="preserve">-2 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-1</t>
    </r>
  </si>
  <si>
    <r>
      <t>BNF (mean) ng N cm</t>
    </r>
    <r>
      <rPr>
        <vertAlign val="superscript"/>
        <sz val="10"/>
        <rFont val="Arial"/>
        <family val="2"/>
      </rPr>
      <t xml:space="preserve">-2 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-1</t>
    </r>
  </si>
  <si>
    <r>
      <t>BNF (mean) Kg N cm</t>
    </r>
    <r>
      <rPr>
        <vertAlign val="superscript"/>
        <sz val="10"/>
        <rFont val="Arial"/>
        <family val="2"/>
      </rPr>
      <t xml:space="preserve">-2 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-1</t>
    </r>
  </si>
  <si>
    <t>Sample (culm)</t>
  </si>
  <si>
    <t>Sample (leaf)</t>
  </si>
  <si>
    <r>
      <t>Nitrogen flux (kg N ha</t>
    </r>
    <r>
      <rPr>
        <b/>
        <vertAlign val="superscript"/>
        <sz val="9"/>
        <color indexed="8"/>
        <rFont val="Arial"/>
        <family val="2"/>
      </rPr>
      <t xml:space="preserve">-1 </t>
    </r>
    <r>
      <rPr>
        <b/>
        <sz val="9"/>
        <color indexed="8"/>
        <rFont val="Arial"/>
        <family val="2"/>
      </rPr>
      <t>y</t>
    </r>
    <r>
      <rPr>
        <b/>
        <vertAlign val="superscript"/>
        <sz val="9"/>
        <color indexed="8"/>
        <rFont val="Arial"/>
        <family val="2"/>
      </rPr>
      <t>-1</t>
    </r>
    <r>
      <rPr>
        <b/>
        <sz val="9"/>
        <color indexed="8"/>
        <rFont val="Arial"/>
        <family val="2"/>
      </rPr>
      <t>)</t>
    </r>
  </si>
  <si>
    <r>
      <t xml:space="preserve">Sousa Neto </t>
    </r>
    <r>
      <rPr>
        <i/>
        <sz val="9"/>
        <color indexed="8"/>
        <rFont val="Arial"/>
        <family val="2"/>
      </rPr>
      <t xml:space="preserve">et al </t>
    </r>
    <r>
      <rPr>
        <sz val="9"/>
        <rFont val="Arial"/>
        <family val="2"/>
      </rPr>
      <t>2011</t>
    </r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</si>
  <si>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soil emission</t>
    </r>
  </si>
  <si>
    <t>Demand</t>
  </si>
  <si>
    <t>Scaranello 2015</t>
  </si>
  <si>
    <t>NO soil emission</t>
  </si>
  <si>
    <t xml:space="preserve">Atlantic Forest, Brazil </t>
  </si>
  <si>
    <r>
      <t>N</t>
    </r>
    <r>
      <rPr>
        <vertAlign val="subscript"/>
        <sz val="9"/>
        <rFont val="Arial"/>
        <family val="2"/>
      </rPr>
      <t xml:space="preserve">total </t>
    </r>
    <r>
      <rPr>
        <sz val="9"/>
        <rFont val="Arial"/>
        <family val="2"/>
      </rPr>
      <t>(N-N</t>
    </r>
    <r>
      <rPr>
        <vertAlign val="subscript"/>
        <sz val="9"/>
        <rFont val="Arial"/>
        <family val="2"/>
      </rPr>
      <t>inorg</t>
    </r>
    <r>
      <rPr>
        <sz val="9"/>
        <rFont val="Arial"/>
        <family val="2"/>
      </rPr>
      <t>+N-N</t>
    </r>
    <r>
      <rPr>
        <vertAlign val="subscript"/>
        <sz val="9"/>
        <rFont val="Arial"/>
        <family val="2"/>
      </rPr>
      <t>org</t>
    </r>
    <r>
      <rPr>
        <sz val="9"/>
        <rFont val="Arial"/>
        <family val="2"/>
      </rPr>
      <t>)</t>
    </r>
  </si>
  <si>
    <t>Tropical Highland Forest, Rwanda</t>
  </si>
  <si>
    <r>
      <t xml:space="preserve">Ghahi </t>
    </r>
    <r>
      <rPr>
        <i/>
        <sz val="9"/>
        <rFont val="Arial"/>
        <family val="2"/>
      </rPr>
      <t xml:space="preserve">et al. </t>
    </r>
    <r>
      <rPr>
        <sz val="9"/>
        <rFont val="Arial"/>
        <family val="2"/>
      </rPr>
      <t>2013</t>
    </r>
  </si>
  <si>
    <t>This study</t>
  </si>
  <si>
    <t>Litter (general)</t>
  </si>
  <si>
    <t>Litter (bamboo leaves)</t>
  </si>
  <si>
    <r>
      <t xml:space="preserve">Sousa-Neto </t>
    </r>
    <r>
      <rPr>
        <i/>
        <sz val="9"/>
        <color indexed="8"/>
        <rFont val="Arial"/>
        <family val="2"/>
      </rPr>
      <t xml:space="preserve">et al. </t>
    </r>
    <r>
      <rPr>
        <sz val="9"/>
        <rFont val="Arial"/>
        <family val="2"/>
      </rPr>
      <t xml:space="preserve">2011 </t>
    </r>
    <r>
      <rPr>
        <sz val="9"/>
        <rFont val="Arial"/>
        <family val="2"/>
      </rPr>
      <t xml:space="preserve">            Vieira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 xml:space="preserve"> 2011</t>
    </r>
  </si>
  <si>
    <t>Balance     (without bamboo)</t>
  </si>
  <si>
    <t>Balance          (with bamboo)</t>
  </si>
  <si>
    <r>
      <t xml:space="preserve">Galvão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 xml:space="preserve"> 2012 Padgurschi 2010;        Guilherme </t>
    </r>
    <r>
      <rPr>
        <i/>
        <sz val="9"/>
        <rFont val="Arial"/>
        <family val="2"/>
      </rPr>
      <t>et al.</t>
    </r>
    <r>
      <rPr>
        <sz val="9"/>
        <rFont val="Arial"/>
        <family val="2"/>
      </rPr>
      <t xml:space="preserve"> 2004</t>
    </r>
  </si>
  <si>
    <r>
      <t xml:space="preserve">Scaranello, Marcos Augusto. </t>
    </r>
    <r>
      <rPr>
        <b/>
        <sz val="11"/>
        <rFont val="Calibri"/>
        <family val="2"/>
      </rPr>
      <t>2015</t>
    </r>
    <r>
      <rPr>
        <sz val="11"/>
        <rFont val="Calibri"/>
        <family val="2"/>
      </rPr>
      <t>. Forest dynamics and aboveground biomass balance of Atlantic Forest across na elevation gradient of the "Serra do Mar" State Park. Doctorate Thesis, University of Campinas, Brazil.</t>
    </r>
  </si>
  <si>
    <r>
      <t xml:space="preserve">Padgurschi, Maíra de Campos Gorgulho. </t>
    </r>
    <r>
      <rPr>
        <b/>
        <sz val="11"/>
        <rFont val="Calibri"/>
        <family val="2"/>
      </rPr>
      <t>2010</t>
    </r>
    <r>
      <rPr>
        <sz val="11"/>
        <rFont val="Calibri"/>
        <family val="2"/>
      </rPr>
      <t>. Composição e estrutura arbórea de um trecho de Floresta Ombrófila Densa Montana com taquaras na Mata Atlântica. Masters Dissertation, State Universty of Campinas, Brazil.</t>
    </r>
  </si>
  <si>
    <r>
      <t xml:space="preserve">Martins, S. C., Sousa Neto, E., Piccolo, M.C., Almeida, D.Q.A., Camargo, P.B., Carmo, J.B., Porder, S., Lins, S.R.M., Martinelli, L.M.. </t>
    </r>
    <r>
      <rPr>
        <b/>
        <sz val="11"/>
        <rFont val="Calibri"/>
        <family val="2"/>
      </rPr>
      <t>2015</t>
    </r>
    <r>
      <rPr>
        <sz val="11"/>
        <rFont val="Calibri"/>
        <family val="2"/>
      </rPr>
      <t>.Soil texture and chemical characteristics along an elevation range in the coastal Atlantic Forest of Southeast Brazil. Geoderma Regional, 5: 106–116.</t>
    </r>
  </si>
  <si>
    <r>
      <t xml:space="preserve">Ghehi, N.G., Werner, C., Hufkens, K., Kiese, R., van Ranst, E., Nsabimana, D., Wallin, G., Klemedtsson, L., Butterbach-Bahl, K., Boeckx, P. </t>
    </r>
    <r>
      <rPr>
        <b/>
        <sz val="11"/>
        <rFont val="Calibri"/>
        <family val="2"/>
        <scheme val="minor"/>
      </rPr>
      <t>(2013)</t>
    </r>
    <r>
      <rPr>
        <sz val="11"/>
        <rFont val="Calibri"/>
        <family val="2"/>
        <scheme val="minor"/>
      </rPr>
      <t xml:space="preserve"> Detailed regional predictions of N2O and NO emissions from a tropical highland rainforest. Biogeosciences Discuss, 10:1483-1516.</t>
    </r>
  </si>
  <si>
    <r>
      <t xml:space="preserve">Galvão, F., Augustin, C.R., Curcio, G.R., Cosmo, N., Kozera, C., Domanowski, B.P., Sawczuk, A.T. </t>
    </r>
    <r>
      <rPr>
        <b/>
        <sz val="11"/>
        <rFont val="Calibri"/>
        <family val="2"/>
        <scheme val="minor"/>
      </rPr>
      <t xml:space="preserve">(2012) </t>
    </r>
    <r>
      <rPr>
        <sz val="11"/>
        <rFont val="Calibri"/>
        <family val="2"/>
        <scheme val="minor"/>
      </rPr>
      <t xml:space="preserve">Impacto de </t>
    </r>
    <r>
      <rPr>
        <i/>
        <sz val="11"/>
        <rFont val="Calibri"/>
        <family val="2"/>
        <scheme val="minor"/>
      </rPr>
      <t>Guadua paraguayana</t>
    </r>
    <r>
      <rPr>
        <sz val="11"/>
        <rFont val="Calibri"/>
        <family val="2"/>
        <scheme val="minor"/>
      </rPr>
      <t xml:space="preserve"> sobre remanescente de Floresta Ombrófila Mista Aluvial – uma abordagem biogeoquímica. </t>
    </r>
    <r>
      <rPr>
        <i/>
        <sz val="11"/>
        <rFont val="Calibri"/>
        <family val="2"/>
        <scheme val="minor"/>
      </rPr>
      <t>Floresta</t>
    </r>
    <r>
      <rPr>
        <sz val="11"/>
        <rFont val="Calibri"/>
        <family val="2"/>
        <scheme val="minor"/>
      </rPr>
      <t xml:space="preserve"> 42(2):355-368.</t>
    </r>
  </si>
  <si>
    <r>
      <t xml:space="preserve">Guilherme, F.A.G., Oliveira-Filho, A.T., Appolinário, V., Bearzoti, E. </t>
    </r>
    <r>
      <rPr>
        <b/>
        <sz val="11"/>
        <rFont val="Calibri"/>
        <family val="2"/>
        <scheme val="minor"/>
      </rPr>
      <t>(2004)</t>
    </r>
    <r>
      <rPr>
        <sz val="11"/>
        <rFont val="Calibri"/>
        <family val="2"/>
        <scheme val="minor"/>
      </rPr>
      <t xml:space="preserve"> Effects of flooding regime and woody bamboos on tree community dynamics in a section of tropical semideciduous forest in South-Eastern Brazil. Plant Ecology 174:19-36.</t>
    </r>
  </si>
  <si>
    <t xml:space="preserve">The bamboo's density information was collected in 2009: Number of culms = 4000; Number of clumps = 579
</t>
  </si>
  <si>
    <t>The biomass per culm is the mean estimated from 20 healthy culms sampled in the study area (Padgurschi et al. in prep.)</t>
  </si>
  <si>
    <t>The estimated BNF is the mean obtained from the summer and winter values of Sandra Gomez (2012) thesis</t>
  </si>
  <si>
    <r>
      <t xml:space="preserve">Leaf area </t>
    </r>
    <r>
      <rPr>
        <b/>
        <i/>
        <sz val="11"/>
        <color indexed="8"/>
        <rFont val="Calibri"/>
        <family val="2"/>
      </rPr>
      <t>LA</t>
    </r>
    <r>
      <rPr>
        <b/>
        <i/>
        <vertAlign val="sub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(cm²)</t>
    </r>
  </si>
  <si>
    <r>
      <t xml:space="preserve">Leaf dry weight </t>
    </r>
    <r>
      <rPr>
        <b/>
        <i/>
        <sz val="11"/>
        <rFont val="Calibri"/>
        <family val="2"/>
      </rPr>
      <t>L</t>
    </r>
    <r>
      <rPr>
        <b/>
        <i/>
        <vertAlign val="subscript"/>
        <sz val="11"/>
        <rFont val="Calibri"/>
        <family val="2"/>
      </rPr>
      <t>w</t>
    </r>
    <r>
      <rPr>
        <b/>
        <sz val="11"/>
        <rFont val="Calibri"/>
        <family val="2"/>
      </rPr>
      <t xml:space="preserve"> (g)</t>
    </r>
  </si>
  <si>
    <r>
      <t>Leaf biomass per culm</t>
    </r>
    <r>
      <rPr>
        <b/>
        <i/>
        <sz val="11"/>
        <rFont val="Calibri"/>
        <family val="2"/>
        <scheme val="minor"/>
      </rPr>
      <t xml:space="preserve"> L</t>
    </r>
    <r>
      <rPr>
        <b/>
        <i/>
        <vertAlign val="subscript"/>
        <sz val="11"/>
        <rFont val="Calibri"/>
        <family val="2"/>
        <scheme val="minor"/>
      </rPr>
      <t>b</t>
    </r>
    <r>
      <rPr>
        <b/>
        <i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(g)</t>
    </r>
  </si>
  <si>
    <t>Sample (plot)</t>
  </si>
  <si>
    <t>Number of clumps</t>
  </si>
  <si>
    <t>Number of culms</t>
  </si>
  <si>
    <t xml:space="preserve">Total culms </t>
  </si>
  <si>
    <t>Estimated Biological Nitrogen Fixation (BNF)</t>
  </si>
  <si>
    <t>4.95*10^(-11)</t>
  </si>
  <si>
    <t>Leaf biomass per culm (g)</t>
  </si>
  <si>
    <r>
      <t xml:space="preserve">Number of leaves per culm 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c</t>
    </r>
  </si>
  <si>
    <r>
      <t xml:space="preserve">Leaf area per culm </t>
    </r>
    <r>
      <rPr>
        <i/>
        <sz val="10"/>
        <rFont val="Arial"/>
        <family val="2"/>
      </rPr>
      <t>LA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(cm²)</t>
    </r>
  </si>
  <si>
    <r>
      <t xml:space="preserve">Total bamboo leaf area </t>
    </r>
    <r>
      <rPr>
        <i/>
        <sz val="10"/>
        <rFont val="Arial"/>
        <family val="2"/>
      </rPr>
      <t>LA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(cm²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</si>
  <si>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N potential fixing per hour (kg N ha</t>
    </r>
    <r>
      <rPr>
        <vertAlign val="superscript"/>
        <sz val="10"/>
        <rFont val="Arial"/>
        <family val="2"/>
      </rPr>
      <t xml:space="preserve">-1 </t>
    </r>
    <r>
      <rPr>
        <sz val="10"/>
        <rFont val="Arial"/>
        <family val="2"/>
      </rPr>
      <t>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) </t>
    </r>
  </si>
  <si>
    <r>
      <t xml:space="preserve">N potential fixing per year 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(kg N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y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</si>
</sst>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i/>
      <sz val="1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i/>
      <sz val="11"/>
      <name val="Calibri"/>
      <family val="2"/>
    </font>
    <font>
      <b/>
      <i/>
      <vertAlign val="subscript"/>
      <sz val="11"/>
      <name val="Calibri"/>
      <family val="2"/>
    </font>
    <font>
      <b/>
      <i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88">
    <xf numFmtId="0" fontId="0" fillId="0" borderId="0" xfId="0"/>
    <xf numFmtId="0" fontId="17" fillId="0" borderId="0" xfId="32" applyFont="1" applyAlignment="1">
      <alignment horizontal="center"/>
    </xf>
    <xf numFmtId="0" fontId="1" fillId="0" borderId="0" xfId="32"/>
    <xf numFmtId="0" fontId="1" fillId="0" borderId="0" xfId="32" applyBorder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3" fillId="0" borderId="0" xfId="0" applyNumberFormat="1" applyFont="1"/>
    <xf numFmtId="0" fontId="1" fillId="0" borderId="0" xfId="32" applyFont="1"/>
    <xf numFmtId="0" fontId="1" fillId="0" borderId="0" xfId="32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/>
    <xf numFmtId="0" fontId="17" fillId="0" borderId="0" xfId="32" applyFont="1" applyBorder="1"/>
    <xf numFmtId="2" fontId="1" fillId="0" borderId="0" xfId="32" applyNumberFormat="1" applyBorder="1"/>
    <xf numFmtId="0" fontId="1" fillId="0" borderId="0" xfId="32" applyFont="1" applyBorder="1" applyAlignment="1">
      <alignment horizontal="center"/>
    </xf>
    <xf numFmtId="0" fontId="1" fillId="0" borderId="0" xfId="32" applyFont="1" applyBorder="1"/>
    <xf numFmtId="0" fontId="17" fillId="0" borderId="0" xfId="32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2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2" fontId="23" fillId="0" borderId="11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2" fontId="0" fillId="0" borderId="13" xfId="0" applyNumberForma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3" xfId="0" applyFont="1" applyBorder="1"/>
    <xf numFmtId="1" fontId="0" fillId="0" borderId="13" xfId="0" applyNumberFormat="1" applyBorder="1" applyAlignment="1">
      <alignment horizontal="right"/>
    </xf>
    <xf numFmtId="0" fontId="33" fillId="0" borderId="0" xfId="0" applyFont="1" applyFill="1"/>
    <xf numFmtId="0" fontId="23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164" fontId="3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4" fontId="27" fillId="0" borderId="0" xfId="0" applyNumberFormat="1" applyFont="1" applyAlignment="1">
      <alignment horizontal="center" vertical="center" wrapText="1"/>
    </xf>
    <xf numFmtId="0" fontId="26" fillId="0" borderId="0" xfId="0" applyFont="1"/>
    <xf numFmtId="164" fontId="27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3" fillId="0" borderId="10" xfId="0" applyFont="1" applyFill="1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 textRotation="90"/>
    </xf>
    <xf numFmtId="0" fontId="32" fillId="0" borderId="0" xfId="0" applyFont="1" applyAlignment="1">
      <alignment horizontal="center" wrapText="1"/>
    </xf>
    <xf numFmtId="2" fontId="1" fillId="0" borderId="0" xfId="32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1" fillId="0" borderId="0" xfId="32" applyNumberFormat="1" applyFont="1" applyFill="1" applyAlignment="1">
      <alignment horizontal="center"/>
    </xf>
    <xf numFmtId="2" fontId="17" fillId="0" borderId="0" xfId="32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1" fillId="0" borderId="0" xfId="32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7" fillId="0" borderId="0" xfId="32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7" fillId="0" borderId="0" xfId="32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_Plan1" xfId="32" xr:uid="{00000000-0005-0000-0000-000020000000}"/>
    <cellStyle name="Nota" xfId="33" builtinId="10" customBuiltin="1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style="9" customWidth="1"/>
    <col min="2" max="2" width="23.140625" style="12" customWidth="1"/>
    <col min="3" max="16384" width="9.140625" style="9"/>
  </cols>
  <sheetData>
    <row r="1" spans="1:2" ht="33" x14ac:dyDescent="0.35">
      <c r="A1" s="32" t="s">
        <v>28</v>
      </c>
      <c r="B1" s="73" t="s">
        <v>58</v>
      </c>
    </row>
    <row r="2" spans="1:2" x14ac:dyDescent="0.25">
      <c r="A2" s="10">
        <v>1</v>
      </c>
      <c r="B2" s="11">
        <v>108.64</v>
      </c>
    </row>
    <row r="3" spans="1:2" x14ac:dyDescent="0.25">
      <c r="A3" s="10">
        <v>2</v>
      </c>
      <c r="B3" s="11">
        <v>823.7</v>
      </c>
    </row>
    <row r="4" spans="1:2" x14ac:dyDescent="0.25">
      <c r="A4" s="10">
        <v>3</v>
      </c>
      <c r="B4" s="11">
        <v>290.08</v>
      </c>
    </row>
    <row r="5" spans="1:2" x14ac:dyDescent="0.25">
      <c r="A5" s="10">
        <v>4</v>
      </c>
      <c r="B5" s="11">
        <v>133.80000000000001</v>
      </c>
    </row>
    <row r="6" spans="1:2" x14ac:dyDescent="0.25">
      <c r="A6" s="10">
        <v>5</v>
      </c>
      <c r="B6" s="11">
        <v>1404.72</v>
      </c>
    </row>
    <row r="7" spans="1:2" x14ac:dyDescent="0.25">
      <c r="A7" s="10">
        <v>6</v>
      </c>
      <c r="B7" s="11">
        <v>741.18</v>
      </c>
    </row>
    <row r="8" spans="1:2" x14ac:dyDescent="0.25">
      <c r="A8" s="10">
        <v>7</v>
      </c>
      <c r="B8" s="11">
        <v>509.4</v>
      </c>
    </row>
    <row r="9" spans="1:2" x14ac:dyDescent="0.25">
      <c r="A9" s="10">
        <v>8</v>
      </c>
      <c r="B9" s="11">
        <v>502.72</v>
      </c>
    </row>
    <row r="10" spans="1:2" x14ac:dyDescent="0.25">
      <c r="A10" s="10">
        <v>9</v>
      </c>
      <c r="B10" s="11">
        <v>247.33</v>
      </c>
    </row>
    <row r="11" spans="1:2" x14ac:dyDescent="0.25">
      <c r="A11" s="10">
        <v>10</v>
      </c>
      <c r="B11" s="11">
        <v>189.57</v>
      </c>
    </row>
    <row r="12" spans="1:2" x14ac:dyDescent="0.25">
      <c r="A12" s="10">
        <v>11</v>
      </c>
      <c r="B12" s="11">
        <v>456.79</v>
      </c>
    </row>
    <row r="13" spans="1:2" x14ac:dyDescent="0.25">
      <c r="A13" s="10">
        <v>12</v>
      </c>
      <c r="B13" s="11">
        <v>593.80999999999995</v>
      </c>
    </row>
    <row r="14" spans="1:2" x14ac:dyDescent="0.25">
      <c r="A14" s="10">
        <v>13</v>
      </c>
      <c r="B14" s="11">
        <v>190.18</v>
      </c>
    </row>
    <row r="15" spans="1:2" x14ac:dyDescent="0.25">
      <c r="A15" s="10">
        <v>14</v>
      </c>
      <c r="B15" s="11">
        <v>951.36</v>
      </c>
    </row>
    <row r="16" spans="1:2" x14ac:dyDescent="0.25">
      <c r="A16" s="10">
        <v>15</v>
      </c>
      <c r="B16" s="11">
        <v>398.28</v>
      </c>
    </row>
    <row r="17" spans="1:2" x14ac:dyDescent="0.25">
      <c r="A17" s="10">
        <v>16</v>
      </c>
      <c r="B17" s="11">
        <v>1145.48</v>
      </c>
    </row>
    <row r="18" spans="1:2" x14ac:dyDescent="0.25">
      <c r="A18" s="10">
        <v>17</v>
      </c>
      <c r="B18" s="11">
        <v>971.04</v>
      </c>
    </row>
    <row r="19" spans="1:2" x14ac:dyDescent="0.25">
      <c r="A19" s="10">
        <v>18</v>
      </c>
      <c r="B19" s="11">
        <v>650.64</v>
      </c>
    </row>
    <row r="20" spans="1:2" x14ac:dyDescent="0.25">
      <c r="A20" s="10">
        <v>19</v>
      </c>
      <c r="B20" s="11">
        <v>532.29</v>
      </c>
    </row>
    <row r="21" spans="1:2" x14ac:dyDescent="0.25">
      <c r="A21" s="10">
        <v>20</v>
      </c>
      <c r="B21" s="11">
        <v>187.55</v>
      </c>
    </row>
    <row r="22" spans="1:2" x14ac:dyDescent="0.25">
      <c r="A22" s="7" t="s">
        <v>11</v>
      </c>
      <c r="B22" s="8">
        <v>551.42999999999995</v>
      </c>
    </row>
    <row r="23" spans="1:2" x14ac:dyDescent="0.25">
      <c r="A23" s="7"/>
      <c r="B23" s="8"/>
    </row>
    <row r="24" spans="1:2" x14ac:dyDescent="0.25">
      <c r="B24" s="9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workbookViewId="0">
      <pane ySplit="1" topLeftCell="A2" activePane="bottomLeft" state="frozen"/>
      <selection pane="bottomLeft" activeCell="G6" sqref="G6"/>
    </sheetView>
  </sheetViews>
  <sheetFormatPr defaultRowHeight="15" x14ac:dyDescent="0.25"/>
  <cols>
    <col min="1" max="1" width="11.42578125" style="16" customWidth="1"/>
    <col min="2" max="2" width="17.28515625" style="80" customWidth="1"/>
    <col min="3" max="3" width="17.7109375" style="80" customWidth="1"/>
    <col min="4" max="16384" width="9.140625" style="15"/>
  </cols>
  <sheetData>
    <row r="1" spans="1:5" ht="36" customHeight="1" x14ac:dyDescent="0.25">
      <c r="A1" s="81" t="s">
        <v>29</v>
      </c>
      <c r="B1" s="83" t="s">
        <v>56</v>
      </c>
      <c r="C1" s="82" t="s">
        <v>57</v>
      </c>
      <c r="D1" s="13"/>
      <c r="E1" s="13"/>
    </row>
    <row r="2" spans="1:5" x14ac:dyDescent="0.25">
      <c r="A2" s="14">
        <v>1</v>
      </c>
      <c r="B2" s="76">
        <v>26.58</v>
      </c>
      <c r="C2" s="75">
        <v>0.126</v>
      </c>
      <c r="D2" s="13"/>
      <c r="E2" s="13"/>
    </row>
    <row r="3" spans="1:5" x14ac:dyDescent="0.25">
      <c r="A3" s="14">
        <v>2</v>
      </c>
      <c r="B3" s="76">
        <v>22.15</v>
      </c>
      <c r="C3" s="75">
        <v>0.109</v>
      </c>
      <c r="D3" s="13"/>
      <c r="E3" s="13"/>
    </row>
    <row r="4" spans="1:5" x14ac:dyDescent="0.25">
      <c r="A4" s="14">
        <v>3</v>
      </c>
      <c r="B4" s="76">
        <v>25.33</v>
      </c>
      <c r="C4" s="75">
        <v>0.125</v>
      </c>
      <c r="D4" s="13"/>
      <c r="E4" s="13"/>
    </row>
    <row r="5" spans="1:5" x14ac:dyDescent="0.25">
      <c r="A5" s="14">
        <v>4</v>
      </c>
      <c r="B5" s="76">
        <v>23.1</v>
      </c>
      <c r="C5" s="75">
        <v>0.113</v>
      </c>
      <c r="D5" s="13"/>
      <c r="E5" s="13"/>
    </row>
    <row r="6" spans="1:5" x14ac:dyDescent="0.25">
      <c r="A6" s="14">
        <v>5</v>
      </c>
      <c r="B6" s="76">
        <v>26.59</v>
      </c>
      <c r="C6" s="75">
        <v>0.14199999999999999</v>
      </c>
      <c r="D6" s="13"/>
      <c r="E6" s="13"/>
    </row>
    <row r="7" spans="1:5" x14ac:dyDescent="0.25">
      <c r="A7" s="14">
        <v>6</v>
      </c>
      <c r="B7" s="76">
        <v>23.54</v>
      </c>
      <c r="C7" s="75">
        <v>0.122</v>
      </c>
      <c r="D7" s="13"/>
      <c r="E7" s="13"/>
    </row>
    <row r="8" spans="1:5" x14ac:dyDescent="0.25">
      <c r="A8" s="14">
        <v>7</v>
      </c>
      <c r="B8" s="76">
        <v>26.66</v>
      </c>
      <c r="C8" s="75">
        <v>0.13800000000000001</v>
      </c>
      <c r="D8" s="13"/>
      <c r="E8" s="13"/>
    </row>
    <row r="9" spans="1:5" x14ac:dyDescent="0.25">
      <c r="A9" s="14">
        <v>8</v>
      </c>
      <c r="B9" s="76">
        <v>23.71</v>
      </c>
      <c r="C9" s="75">
        <v>0.12</v>
      </c>
      <c r="D9" s="13"/>
      <c r="E9" s="13"/>
    </row>
    <row r="10" spans="1:5" x14ac:dyDescent="0.25">
      <c r="A10" s="14">
        <v>9</v>
      </c>
      <c r="B10" s="76">
        <v>23.96</v>
      </c>
      <c r="C10" s="75">
        <v>0.114</v>
      </c>
      <c r="D10" s="13"/>
      <c r="E10" s="13"/>
    </row>
    <row r="11" spans="1:5" x14ac:dyDescent="0.25">
      <c r="A11" s="14">
        <v>10</v>
      </c>
      <c r="B11" s="76">
        <v>25.96</v>
      </c>
      <c r="C11" s="75">
        <v>0.13200000000000001</v>
      </c>
      <c r="D11" s="13"/>
      <c r="E11" s="13"/>
    </row>
    <row r="12" spans="1:5" x14ac:dyDescent="0.25">
      <c r="A12" s="14">
        <v>11</v>
      </c>
      <c r="B12" s="76">
        <v>28.93</v>
      </c>
      <c r="C12" s="75">
        <v>0.14599999999999999</v>
      </c>
      <c r="D12" s="13"/>
      <c r="E12" s="13"/>
    </row>
    <row r="13" spans="1:5" x14ac:dyDescent="0.25">
      <c r="A13" s="14">
        <v>12</v>
      </c>
      <c r="B13" s="76">
        <v>26.56</v>
      </c>
      <c r="C13" s="75">
        <v>0.13900000000000001</v>
      </c>
      <c r="D13" s="13"/>
      <c r="E13" s="13"/>
    </row>
    <row r="14" spans="1:5" x14ac:dyDescent="0.25">
      <c r="A14" s="14">
        <v>13</v>
      </c>
      <c r="B14" s="76">
        <v>25.52</v>
      </c>
      <c r="C14" s="75">
        <v>0.13</v>
      </c>
      <c r="D14" s="13"/>
      <c r="E14" s="13"/>
    </row>
    <row r="15" spans="1:5" x14ac:dyDescent="0.25">
      <c r="A15" s="14">
        <v>14</v>
      </c>
      <c r="B15" s="76">
        <v>22.3</v>
      </c>
      <c r="C15" s="75">
        <v>0.11600000000000001</v>
      </c>
      <c r="D15" s="13"/>
      <c r="E15" s="13"/>
    </row>
    <row r="16" spans="1:5" x14ac:dyDescent="0.25">
      <c r="A16" s="14">
        <v>15</v>
      </c>
      <c r="B16" s="76">
        <v>25.08</v>
      </c>
      <c r="C16" s="75">
        <v>0.13900000000000001</v>
      </c>
      <c r="D16" s="13"/>
      <c r="E16" s="13"/>
    </row>
    <row r="17" spans="1:5" x14ac:dyDescent="0.25">
      <c r="A17" s="14">
        <v>16</v>
      </c>
      <c r="B17" s="76">
        <v>25.92</v>
      </c>
      <c r="C17" s="75">
        <v>0.125</v>
      </c>
      <c r="D17" s="13"/>
      <c r="E17" s="13"/>
    </row>
    <row r="18" spans="1:5" x14ac:dyDescent="0.25">
      <c r="A18" s="14">
        <v>17</v>
      </c>
      <c r="B18" s="76">
        <v>19.43</v>
      </c>
      <c r="C18" s="75">
        <v>0.105</v>
      </c>
      <c r="D18" s="13"/>
      <c r="E18" s="13"/>
    </row>
    <row r="19" spans="1:5" x14ac:dyDescent="0.25">
      <c r="A19" s="14">
        <v>18</v>
      </c>
      <c r="B19" s="76">
        <v>25.6</v>
      </c>
      <c r="C19" s="75">
        <v>0.13400000000000001</v>
      </c>
      <c r="D19" s="13"/>
      <c r="E19" s="13"/>
    </row>
    <row r="20" spans="1:5" x14ac:dyDescent="0.25">
      <c r="A20" s="14">
        <v>19</v>
      </c>
      <c r="B20" s="76">
        <v>26.19</v>
      </c>
      <c r="C20" s="75">
        <v>0.129</v>
      </c>
      <c r="D20" s="13"/>
      <c r="E20" s="13"/>
    </row>
    <row r="21" spans="1:5" x14ac:dyDescent="0.25">
      <c r="A21" s="14">
        <v>20</v>
      </c>
      <c r="B21" s="76">
        <v>22.41</v>
      </c>
      <c r="C21" s="75">
        <v>0.12</v>
      </c>
      <c r="D21" s="13"/>
      <c r="E21" s="13"/>
    </row>
    <row r="22" spans="1:5" x14ac:dyDescent="0.25">
      <c r="A22" s="14">
        <v>21</v>
      </c>
      <c r="B22" s="76">
        <v>26.37</v>
      </c>
      <c r="C22" s="75">
        <v>0.126</v>
      </c>
      <c r="D22" s="13"/>
      <c r="E22" s="13"/>
    </row>
    <row r="23" spans="1:5" x14ac:dyDescent="0.25">
      <c r="A23" s="14">
        <v>22</v>
      </c>
      <c r="B23" s="76">
        <v>23.63</v>
      </c>
      <c r="C23" s="75">
        <v>0.122</v>
      </c>
      <c r="D23" s="13"/>
      <c r="E23" s="13"/>
    </row>
    <row r="24" spans="1:5" x14ac:dyDescent="0.25">
      <c r="A24" s="14">
        <v>23</v>
      </c>
      <c r="B24" s="76">
        <v>22.78</v>
      </c>
      <c r="C24" s="75">
        <v>0.1</v>
      </c>
      <c r="D24" s="13"/>
      <c r="E24" s="13"/>
    </row>
    <row r="25" spans="1:5" x14ac:dyDescent="0.25">
      <c r="A25" s="14">
        <v>24</v>
      </c>
      <c r="B25" s="76">
        <v>25.65</v>
      </c>
      <c r="C25" s="75">
        <v>0.11899999999999999</v>
      </c>
      <c r="D25" s="13"/>
      <c r="E25" s="13"/>
    </row>
    <row r="26" spans="1:5" x14ac:dyDescent="0.25">
      <c r="A26" s="14">
        <v>25</v>
      </c>
      <c r="B26" s="76">
        <v>27.35</v>
      </c>
      <c r="C26" s="75">
        <v>0.14899999999999999</v>
      </c>
      <c r="D26" s="13"/>
      <c r="E26" s="13"/>
    </row>
    <row r="27" spans="1:5" x14ac:dyDescent="0.25">
      <c r="A27" s="14">
        <v>26</v>
      </c>
      <c r="B27" s="76">
        <v>20.67</v>
      </c>
      <c r="C27" s="75">
        <v>8.7999999999999995E-2</v>
      </c>
      <c r="D27" s="13"/>
      <c r="E27" s="13"/>
    </row>
    <row r="28" spans="1:5" x14ac:dyDescent="0.25">
      <c r="A28" s="14">
        <v>27</v>
      </c>
      <c r="B28" s="76">
        <v>19.54</v>
      </c>
      <c r="C28" s="75">
        <v>8.6999999999999994E-2</v>
      </c>
      <c r="D28" s="13"/>
      <c r="E28" s="13"/>
    </row>
    <row r="29" spans="1:5" x14ac:dyDescent="0.25">
      <c r="A29" s="14">
        <v>28</v>
      </c>
      <c r="B29" s="76">
        <v>17.41</v>
      </c>
      <c r="C29" s="75">
        <v>7.8E-2</v>
      </c>
      <c r="D29" s="13"/>
      <c r="E29" s="13"/>
    </row>
    <row r="30" spans="1:5" x14ac:dyDescent="0.25">
      <c r="A30" s="14">
        <v>29</v>
      </c>
      <c r="B30" s="76">
        <v>26.17</v>
      </c>
      <c r="C30" s="75">
        <v>0.128</v>
      </c>
      <c r="D30" s="13"/>
      <c r="E30" s="13"/>
    </row>
    <row r="31" spans="1:5" x14ac:dyDescent="0.25">
      <c r="A31" s="14">
        <v>30</v>
      </c>
      <c r="B31" s="76">
        <v>23.67</v>
      </c>
      <c r="C31" s="75">
        <v>0.109</v>
      </c>
      <c r="D31" s="13"/>
      <c r="E31" s="13"/>
    </row>
    <row r="32" spans="1:5" x14ac:dyDescent="0.25">
      <c r="A32" s="14">
        <v>31</v>
      </c>
      <c r="B32" s="76">
        <v>18.07</v>
      </c>
      <c r="C32" s="75">
        <v>8.1000000000000003E-2</v>
      </c>
      <c r="D32" s="13"/>
      <c r="E32" s="13"/>
    </row>
    <row r="33" spans="1:5" x14ac:dyDescent="0.25">
      <c r="A33" s="14">
        <v>32</v>
      </c>
      <c r="B33" s="76">
        <v>18.64</v>
      </c>
      <c r="C33" s="75">
        <v>8.3000000000000004E-2</v>
      </c>
      <c r="D33" s="13"/>
      <c r="E33" s="13"/>
    </row>
    <row r="34" spans="1:5" x14ac:dyDescent="0.25">
      <c r="A34" s="14">
        <v>33</v>
      </c>
      <c r="B34" s="76">
        <v>15.4</v>
      </c>
      <c r="C34" s="75">
        <v>6.4000000000000001E-2</v>
      </c>
      <c r="D34" s="13"/>
      <c r="E34" s="13"/>
    </row>
    <row r="35" spans="1:5" x14ac:dyDescent="0.25">
      <c r="A35" s="14">
        <v>34</v>
      </c>
      <c r="B35" s="76">
        <v>15.91</v>
      </c>
      <c r="C35" s="75">
        <v>7.0000000000000007E-2</v>
      </c>
      <c r="D35" s="13"/>
      <c r="E35" s="13"/>
    </row>
    <row r="36" spans="1:5" x14ac:dyDescent="0.25">
      <c r="A36" s="14">
        <v>35</v>
      </c>
      <c r="B36" s="76">
        <v>19.72</v>
      </c>
      <c r="C36" s="75">
        <v>9.5000000000000001E-2</v>
      </c>
      <c r="D36" s="13"/>
      <c r="E36" s="13"/>
    </row>
    <row r="37" spans="1:5" x14ac:dyDescent="0.25">
      <c r="A37" s="14">
        <v>36</v>
      </c>
      <c r="B37" s="76">
        <v>29.29</v>
      </c>
      <c r="C37" s="75">
        <v>0.14899999999999999</v>
      </c>
      <c r="D37" s="13"/>
      <c r="E37" s="13"/>
    </row>
    <row r="38" spans="1:5" x14ac:dyDescent="0.25">
      <c r="A38" s="14">
        <v>37</v>
      </c>
      <c r="B38" s="74">
        <v>18.07</v>
      </c>
      <c r="C38" s="75">
        <v>0.08</v>
      </c>
      <c r="D38" s="13"/>
      <c r="E38" s="13"/>
    </row>
    <row r="39" spans="1:5" x14ac:dyDescent="0.25">
      <c r="A39" s="14">
        <v>38</v>
      </c>
      <c r="B39" s="74">
        <v>21.6</v>
      </c>
      <c r="C39" s="75">
        <v>0.107</v>
      </c>
      <c r="D39" s="13"/>
      <c r="E39" s="13"/>
    </row>
    <row r="40" spans="1:5" x14ac:dyDescent="0.25">
      <c r="A40" s="14">
        <v>39</v>
      </c>
      <c r="B40" s="74">
        <v>26.75</v>
      </c>
      <c r="C40" s="75">
        <v>0.14000000000000001</v>
      </c>
      <c r="D40" s="13"/>
      <c r="E40" s="13"/>
    </row>
    <row r="41" spans="1:5" x14ac:dyDescent="0.25">
      <c r="A41" s="14">
        <v>40</v>
      </c>
      <c r="B41" s="74">
        <v>23.27</v>
      </c>
      <c r="C41" s="75">
        <v>0.11600000000000001</v>
      </c>
      <c r="D41" s="13"/>
      <c r="E41" s="13"/>
    </row>
    <row r="42" spans="1:5" x14ac:dyDescent="0.25">
      <c r="A42" s="14">
        <v>41</v>
      </c>
      <c r="B42" s="74">
        <v>16.45</v>
      </c>
      <c r="C42" s="75">
        <v>8.6999999999999994E-2</v>
      </c>
      <c r="D42" s="13"/>
      <c r="E42" s="13"/>
    </row>
    <row r="43" spans="1:5" x14ac:dyDescent="0.25">
      <c r="A43" s="14">
        <v>42</v>
      </c>
      <c r="B43" s="74">
        <v>15.82</v>
      </c>
      <c r="C43" s="75">
        <v>7.0000000000000007E-2</v>
      </c>
      <c r="D43" s="13"/>
      <c r="E43" s="13"/>
    </row>
    <row r="44" spans="1:5" x14ac:dyDescent="0.25">
      <c r="A44" s="14">
        <v>43</v>
      </c>
      <c r="B44" s="74">
        <v>16.97</v>
      </c>
      <c r="C44" s="75">
        <v>7.0999999999999994E-2</v>
      </c>
      <c r="D44" s="13"/>
      <c r="E44" s="13"/>
    </row>
    <row r="45" spans="1:5" x14ac:dyDescent="0.25">
      <c r="A45" s="14">
        <v>44</v>
      </c>
      <c r="B45" s="74">
        <v>14.25</v>
      </c>
      <c r="C45" s="75">
        <v>6.3E-2</v>
      </c>
      <c r="D45" s="13"/>
      <c r="E45" s="13"/>
    </row>
    <row r="46" spans="1:5" x14ac:dyDescent="0.25">
      <c r="A46" s="14">
        <v>45</v>
      </c>
      <c r="B46" s="74">
        <v>18.86</v>
      </c>
      <c r="C46" s="75">
        <v>8.2000000000000003E-2</v>
      </c>
      <c r="D46" s="13"/>
      <c r="E46" s="13"/>
    </row>
    <row r="47" spans="1:5" x14ac:dyDescent="0.25">
      <c r="A47" s="14">
        <v>46</v>
      </c>
      <c r="B47" s="74">
        <v>17.04</v>
      </c>
      <c r="C47" s="75">
        <v>7.2999999999999995E-2</v>
      </c>
      <c r="D47" s="13"/>
      <c r="E47" s="13"/>
    </row>
    <row r="48" spans="1:5" x14ac:dyDescent="0.25">
      <c r="A48" s="14">
        <v>47</v>
      </c>
      <c r="B48" s="74">
        <v>16.8</v>
      </c>
      <c r="C48" s="75">
        <v>6.6000000000000003E-2</v>
      </c>
      <c r="D48" s="13"/>
      <c r="E48" s="13"/>
    </row>
    <row r="49" spans="1:5" x14ac:dyDescent="0.25">
      <c r="A49" s="14">
        <v>48</v>
      </c>
      <c r="B49" s="74">
        <v>21.23</v>
      </c>
      <c r="C49" s="75">
        <v>0.114</v>
      </c>
      <c r="D49" s="13"/>
      <c r="E49" s="13"/>
    </row>
    <row r="50" spans="1:5" x14ac:dyDescent="0.25">
      <c r="A50" s="14">
        <v>49</v>
      </c>
      <c r="B50" s="74">
        <v>25.45</v>
      </c>
      <c r="C50" s="75">
        <v>0.122</v>
      </c>
      <c r="D50" s="13"/>
      <c r="E50" s="13"/>
    </row>
    <row r="51" spans="1:5" x14ac:dyDescent="0.25">
      <c r="A51" s="14">
        <v>50</v>
      </c>
      <c r="B51" s="74">
        <v>19.89</v>
      </c>
      <c r="C51" s="75">
        <v>8.3000000000000004E-2</v>
      </c>
      <c r="D51" s="13"/>
      <c r="E51" s="13"/>
    </row>
    <row r="52" spans="1:5" x14ac:dyDescent="0.25">
      <c r="A52" s="1" t="s">
        <v>11</v>
      </c>
      <c r="B52" s="77">
        <v>23.19</v>
      </c>
      <c r="C52" s="78">
        <v>0.12</v>
      </c>
      <c r="D52" s="13"/>
      <c r="E52" s="13"/>
    </row>
    <row r="53" spans="1:5" x14ac:dyDescent="0.25">
      <c r="B53" s="79"/>
      <c r="D53" s="13"/>
      <c r="E53" s="13"/>
    </row>
    <row r="54" spans="1:5" x14ac:dyDescent="0.25">
      <c r="B54" s="79"/>
      <c r="D54" s="13"/>
      <c r="E54" s="13"/>
    </row>
    <row r="55" spans="1:5" x14ac:dyDescent="0.25">
      <c r="B55" s="79"/>
      <c r="D55" s="13"/>
      <c r="E55" s="13"/>
    </row>
    <row r="56" spans="1:5" x14ac:dyDescent="0.25">
      <c r="A56" s="14"/>
      <c r="B56" s="79"/>
      <c r="D56" s="13"/>
      <c r="E56" s="13"/>
    </row>
    <row r="57" spans="1:5" x14ac:dyDescent="0.25">
      <c r="A57" s="14"/>
      <c r="B57" s="79"/>
      <c r="D57" s="13"/>
      <c r="E57" s="13"/>
    </row>
    <row r="58" spans="1:5" x14ac:dyDescent="0.25">
      <c r="A58" s="14"/>
      <c r="B58" s="79"/>
      <c r="D58" s="13"/>
      <c r="E58" s="13"/>
    </row>
    <row r="59" spans="1:5" x14ac:dyDescent="0.25">
      <c r="A59" s="14"/>
      <c r="B59" s="79"/>
      <c r="D59" s="13"/>
      <c r="E59" s="13"/>
    </row>
    <row r="60" spans="1:5" x14ac:dyDescent="0.25">
      <c r="A60" s="14"/>
      <c r="B60" s="79"/>
      <c r="D60" s="13"/>
      <c r="E60" s="13"/>
    </row>
    <row r="61" spans="1:5" x14ac:dyDescent="0.25">
      <c r="A61" s="14"/>
      <c r="B61" s="79"/>
      <c r="D61" s="13"/>
      <c r="E61" s="13"/>
    </row>
    <row r="62" spans="1:5" x14ac:dyDescent="0.25">
      <c r="A62" s="14"/>
      <c r="B62" s="79"/>
      <c r="D62" s="13"/>
      <c r="E62" s="13"/>
    </row>
    <row r="63" spans="1:5" x14ac:dyDescent="0.25">
      <c r="A63" s="14"/>
      <c r="B63" s="79"/>
      <c r="D63" s="13"/>
      <c r="E63" s="13"/>
    </row>
    <row r="64" spans="1:5" x14ac:dyDescent="0.25">
      <c r="A64" s="14"/>
      <c r="B64" s="79"/>
      <c r="D64" s="13"/>
      <c r="E64" s="13"/>
    </row>
    <row r="65" spans="1:5" x14ac:dyDescent="0.25">
      <c r="A65" s="14"/>
      <c r="D65" s="13"/>
      <c r="E65" s="13"/>
    </row>
    <row r="66" spans="1:5" x14ac:dyDescent="0.25">
      <c r="A66" s="14"/>
      <c r="D66" s="13"/>
      <c r="E66" s="13"/>
    </row>
    <row r="67" spans="1:5" x14ac:dyDescent="0.25">
      <c r="A67" s="14"/>
      <c r="D67" s="13"/>
      <c r="E67" s="13"/>
    </row>
    <row r="68" spans="1:5" x14ac:dyDescent="0.25">
      <c r="A68" s="14"/>
      <c r="D68" s="13"/>
      <c r="E68" s="13"/>
    </row>
    <row r="69" spans="1:5" x14ac:dyDescent="0.25">
      <c r="A69" s="14"/>
      <c r="B69" s="79"/>
      <c r="D69" s="13"/>
      <c r="E69" s="13"/>
    </row>
  </sheetData>
  <sortState ref="A2:E69">
    <sortCondition ref="A2:A69"/>
  </sortState>
  <phoneticPr fontId="18" type="noConversion"/>
  <pageMargins left="0.78740157499999996" right="0.78740157499999996" top="0.984251969" bottom="0.984251969" header="0.49212598499999999" footer="0.49212598499999999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BD74-8BEC-487A-B260-AD287B352AFF}">
  <dimension ref="A1:C102"/>
  <sheetViews>
    <sheetView workbookViewId="0">
      <pane ySplit="1" topLeftCell="A74" activePane="bottomLeft" state="frozen"/>
      <selection pane="bottomLeft" activeCell="F14" sqref="F14"/>
    </sheetView>
  </sheetViews>
  <sheetFormatPr defaultRowHeight="12.75" x14ac:dyDescent="0.2"/>
  <cols>
    <col min="1" max="1" width="9.140625" style="4"/>
    <col min="2" max="2" width="11.140625" style="4" customWidth="1"/>
    <col min="3" max="3" width="10.42578125" style="4" customWidth="1"/>
  </cols>
  <sheetData>
    <row r="1" spans="1:3" ht="30" x14ac:dyDescent="0.2">
      <c r="A1" s="32" t="s">
        <v>59</v>
      </c>
      <c r="B1" s="32" t="s">
        <v>60</v>
      </c>
      <c r="C1" s="32" t="s">
        <v>61</v>
      </c>
    </row>
    <row r="2" spans="1:3" x14ac:dyDescent="0.2">
      <c r="A2" s="4">
        <v>1</v>
      </c>
      <c r="B2" s="4">
        <v>5</v>
      </c>
      <c r="C2" s="4">
        <v>26</v>
      </c>
    </row>
    <row r="3" spans="1:3" x14ac:dyDescent="0.2">
      <c r="A3" s="4">
        <v>2</v>
      </c>
      <c r="B3" s="4">
        <v>2</v>
      </c>
      <c r="C3" s="4">
        <v>6</v>
      </c>
    </row>
    <row r="4" spans="1:3" x14ac:dyDescent="0.2">
      <c r="A4" s="4">
        <v>3</v>
      </c>
      <c r="B4" s="4">
        <v>9</v>
      </c>
      <c r="C4" s="4">
        <v>61</v>
      </c>
    </row>
    <row r="5" spans="1:3" x14ac:dyDescent="0.2">
      <c r="A5" s="4">
        <v>4</v>
      </c>
      <c r="B5" s="4">
        <v>11</v>
      </c>
      <c r="C5" s="4">
        <v>85</v>
      </c>
    </row>
    <row r="6" spans="1:3" x14ac:dyDescent="0.2">
      <c r="A6" s="4">
        <v>5</v>
      </c>
      <c r="B6" s="4">
        <v>12</v>
      </c>
      <c r="C6" s="4">
        <v>63</v>
      </c>
    </row>
    <row r="7" spans="1:3" x14ac:dyDescent="0.2">
      <c r="A7" s="4">
        <v>6</v>
      </c>
      <c r="B7" s="4">
        <v>14</v>
      </c>
      <c r="C7" s="4">
        <v>61</v>
      </c>
    </row>
    <row r="8" spans="1:3" x14ac:dyDescent="0.2">
      <c r="A8" s="4">
        <v>7</v>
      </c>
      <c r="B8" s="4">
        <v>21</v>
      </c>
      <c r="C8" s="4">
        <v>120</v>
      </c>
    </row>
    <row r="9" spans="1:3" x14ac:dyDescent="0.2">
      <c r="A9" s="4">
        <v>8</v>
      </c>
      <c r="B9" s="4">
        <v>8</v>
      </c>
      <c r="C9" s="4">
        <v>63</v>
      </c>
    </row>
    <row r="10" spans="1:3" x14ac:dyDescent="0.2">
      <c r="A10" s="4">
        <v>9</v>
      </c>
      <c r="B10" s="4">
        <v>10</v>
      </c>
      <c r="C10" s="4">
        <v>72</v>
      </c>
    </row>
    <row r="11" spans="1:3" x14ac:dyDescent="0.2">
      <c r="A11" s="4">
        <v>10</v>
      </c>
      <c r="B11" s="4">
        <v>3</v>
      </c>
      <c r="C11" s="4">
        <v>37</v>
      </c>
    </row>
    <row r="12" spans="1:3" x14ac:dyDescent="0.2">
      <c r="A12" s="4">
        <v>11</v>
      </c>
      <c r="B12" s="4">
        <v>5</v>
      </c>
      <c r="C12" s="4">
        <v>33</v>
      </c>
    </row>
    <row r="13" spans="1:3" x14ac:dyDescent="0.2">
      <c r="A13" s="4">
        <v>12</v>
      </c>
      <c r="B13" s="4">
        <v>8</v>
      </c>
      <c r="C13" s="4">
        <v>65</v>
      </c>
    </row>
    <row r="14" spans="1:3" x14ac:dyDescent="0.2">
      <c r="A14" s="4">
        <v>13</v>
      </c>
      <c r="B14" s="4">
        <v>13</v>
      </c>
      <c r="C14" s="4">
        <v>77</v>
      </c>
    </row>
    <row r="15" spans="1:3" x14ac:dyDescent="0.2">
      <c r="A15" s="4">
        <v>14</v>
      </c>
      <c r="B15" s="4">
        <v>15</v>
      </c>
      <c r="C15" s="4">
        <v>67</v>
      </c>
    </row>
    <row r="16" spans="1:3" x14ac:dyDescent="0.2">
      <c r="A16" s="4">
        <v>15</v>
      </c>
      <c r="B16" s="4">
        <v>7</v>
      </c>
      <c r="C16" s="4">
        <v>41</v>
      </c>
    </row>
    <row r="17" spans="1:3" x14ac:dyDescent="0.2">
      <c r="A17" s="4">
        <v>16</v>
      </c>
      <c r="B17" s="4">
        <v>12</v>
      </c>
      <c r="C17" s="4">
        <v>65</v>
      </c>
    </row>
    <row r="18" spans="1:3" x14ac:dyDescent="0.2">
      <c r="A18" s="4">
        <v>17</v>
      </c>
      <c r="B18" s="4">
        <v>7</v>
      </c>
      <c r="C18" s="4">
        <v>41</v>
      </c>
    </row>
    <row r="19" spans="1:3" x14ac:dyDescent="0.2">
      <c r="A19" s="4">
        <v>18</v>
      </c>
      <c r="B19" s="4">
        <v>14</v>
      </c>
      <c r="C19" s="4">
        <v>95</v>
      </c>
    </row>
    <row r="20" spans="1:3" x14ac:dyDescent="0.2">
      <c r="A20" s="4">
        <v>19</v>
      </c>
      <c r="B20" s="4">
        <v>1</v>
      </c>
      <c r="C20" s="4">
        <v>5</v>
      </c>
    </row>
    <row r="21" spans="1:3" x14ac:dyDescent="0.2">
      <c r="A21" s="4">
        <v>20</v>
      </c>
      <c r="B21" s="4">
        <v>3</v>
      </c>
      <c r="C21" s="4">
        <v>12</v>
      </c>
    </row>
    <row r="22" spans="1:3" x14ac:dyDescent="0.2">
      <c r="A22" s="4">
        <v>21</v>
      </c>
      <c r="B22" s="4">
        <v>5</v>
      </c>
      <c r="C22" s="4">
        <v>38</v>
      </c>
    </row>
    <row r="23" spans="1:3" x14ac:dyDescent="0.2">
      <c r="A23" s="4">
        <v>22</v>
      </c>
      <c r="B23" s="4">
        <v>1</v>
      </c>
      <c r="C23" s="4">
        <v>4</v>
      </c>
    </row>
    <row r="24" spans="1:3" x14ac:dyDescent="0.2">
      <c r="A24" s="4">
        <v>23</v>
      </c>
      <c r="B24" s="4">
        <v>7</v>
      </c>
      <c r="C24" s="4">
        <v>81</v>
      </c>
    </row>
    <row r="25" spans="1:3" x14ac:dyDescent="0.2">
      <c r="A25" s="4">
        <v>24</v>
      </c>
      <c r="B25" s="4">
        <v>13</v>
      </c>
      <c r="C25" s="4">
        <v>78</v>
      </c>
    </row>
    <row r="26" spans="1:3" x14ac:dyDescent="0.2">
      <c r="A26" s="4">
        <v>25</v>
      </c>
      <c r="B26" s="4">
        <v>14</v>
      </c>
      <c r="C26" s="4">
        <v>116</v>
      </c>
    </row>
    <row r="27" spans="1:3" x14ac:dyDescent="0.2">
      <c r="A27" s="4">
        <v>26</v>
      </c>
      <c r="B27" s="4">
        <v>12</v>
      </c>
      <c r="C27" s="4">
        <v>70</v>
      </c>
    </row>
    <row r="28" spans="1:3" x14ac:dyDescent="0.2">
      <c r="A28" s="4">
        <v>27</v>
      </c>
      <c r="B28" s="4">
        <v>9</v>
      </c>
      <c r="C28" s="4">
        <v>46</v>
      </c>
    </row>
    <row r="29" spans="1:3" x14ac:dyDescent="0.2">
      <c r="A29" s="4">
        <v>28</v>
      </c>
      <c r="B29" s="4">
        <v>6</v>
      </c>
      <c r="C29" s="4">
        <v>40</v>
      </c>
    </row>
    <row r="30" spans="1:3" x14ac:dyDescent="0.2">
      <c r="A30" s="4">
        <v>29</v>
      </c>
      <c r="B30" s="4">
        <v>5</v>
      </c>
      <c r="C30" s="4">
        <v>34</v>
      </c>
    </row>
    <row r="31" spans="1:3" x14ac:dyDescent="0.2">
      <c r="A31" s="4">
        <v>30</v>
      </c>
      <c r="B31" s="4">
        <v>5</v>
      </c>
      <c r="C31" s="4">
        <v>19</v>
      </c>
    </row>
    <row r="32" spans="1:3" x14ac:dyDescent="0.2">
      <c r="A32" s="4">
        <v>31</v>
      </c>
      <c r="B32" s="4">
        <v>1</v>
      </c>
      <c r="C32" s="4">
        <v>4</v>
      </c>
    </row>
    <row r="33" spans="1:3" x14ac:dyDescent="0.2">
      <c r="A33" s="4">
        <v>32</v>
      </c>
      <c r="B33" s="4">
        <v>4</v>
      </c>
      <c r="C33" s="4">
        <v>58</v>
      </c>
    </row>
    <row r="34" spans="1:3" x14ac:dyDescent="0.2">
      <c r="A34" s="4">
        <v>33</v>
      </c>
      <c r="B34" s="4">
        <v>1</v>
      </c>
      <c r="C34" s="4">
        <v>10</v>
      </c>
    </row>
    <row r="35" spans="1:3" x14ac:dyDescent="0.2">
      <c r="A35" s="4">
        <v>34</v>
      </c>
      <c r="B35" s="4">
        <v>2</v>
      </c>
      <c r="C35" s="4">
        <v>7</v>
      </c>
    </row>
    <row r="36" spans="1:3" x14ac:dyDescent="0.2">
      <c r="A36" s="4">
        <v>35</v>
      </c>
      <c r="B36" s="4">
        <v>10</v>
      </c>
      <c r="C36" s="4">
        <v>64</v>
      </c>
    </row>
    <row r="37" spans="1:3" x14ac:dyDescent="0.2">
      <c r="A37" s="4">
        <v>36</v>
      </c>
      <c r="B37" s="4">
        <v>12</v>
      </c>
      <c r="C37" s="4">
        <v>58</v>
      </c>
    </row>
    <row r="38" spans="1:3" x14ac:dyDescent="0.2">
      <c r="A38" s="4">
        <v>37</v>
      </c>
      <c r="B38" s="4">
        <v>12</v>
      </c>
      <c r="C38" s="4">
        <v>62</v>
      </c>
    </row>
    <row r="39" spans="1:3" x14ac:dyDescent="0.2">
      <c r="A39" s="4">
        <v>38</v>
      </c>
      <c r="B39" s="4">
        <v>18</v>
      </c>
      <c r="C39" s="4">
        <v>97</v>
      </c>
    </row>
    <row r="40" spans="1:3" x14ac:dyDescent="0.2">
      <c r="A40" s="4">
        <v>39</v>
      </c>
      <c r="B40" s="4">
        <v>9</v>
      </c>
      <c r="C40" s="4">
        <v>40</v>
      </c>
    </row>
    <row r="41" spans="1:3" x14ac:dyDescent="0.2">
      <c r="A41" s="4">
        <v>40</v>
      </c>
      <c r="B41" s="4">
        <v>7</v>
      </c>
      <c r="C41" s="4">
        <v>50</v>
      </c>
    </row>
    <row r="42" spans="1:3" x14ac:dyDescent="0.2">
      <c r="A42" s="4">
        <v>41</v>
      </c>
      <c r="B42" s="4">
        <v>1</v>
      </c>
      <c r="C42" s="4">
        <v>23</v>
      </c>
    </row>
    <row r="43" spans="1:3" x14ac:dyDescent="0.2">
      <c r="A43" s="4">
        <v>42</v>
      </c>
      <c r="B43" s="4">
        <v>3</v>
      </c>
      <c r="C43" s="4">
        <v>20</v>
      </c>
    </row>
    <row r="44" spans="1:3" x14ac:dyDescent="0.2">
      <c r="A44" s="4">
        <v>43</v>
      </c>
      <c r="B44" s="4">
        <v>2</v>
      </c>
      <c r="C44" s="4">
        <v>16</v>
      </c>
    </row>
    <row r="45" spans="1:3" x14ac:dyDescent="0.2">
      <c r="A45" s="4">
        <v>44</v>
      </c>
      <c r="B45" s="4">
        <v>5</v>
      </c>
      <c r="C45" s="4">
        <v>69</v>
      </c>
    </row>
    <row r="46" spans="1:3" x14ac:dyDescent="0.2">
      <c r="A46" s="4">
        <v>45</v>
      </c>
      <c r="B46" s="4">
        <v>5</v>
      </c>
      <c r="C46" s="4">
        <v>23</v>
      </c>
    </row>
    <row r="47" spans="1:3" x14ac:dyDescent="0.2">
      <c r="A47" s="4">
        <v>46</v>
      </c>
      <c r="B47" s="4">
        <v>3</v>
      </c>
      <c r="C47" s="4">
        <v>20</v>
      </c>
    </row>
    <row r="48" spans="1:3" x14ac:dyDescent="0.2">
      <c r="A48" s="4">
        <v>47</v>
      </c>
      <c r="B48" s="4">
        <v>13</v>
      </c>
      <c r="C48" s="4">
        <v>70</v>
      </c>
    </row>
    <row r="49" spans="1:3" x14ac:dyDescent="0.2">
      <c r="A49" s="4">
        <v>48</v>
      </c>
      <c r="B49" s="4">
        <v>9</v>
      </c>
      <c r="C49" s="4">
        <v>63</v>
      </c>
    </row>
    <row r="50" spans="1:3" x14ac:dyDescent="0.2">
      <c r="A50" s="4">
        <v>49</v>
      </c>
      <c r="B50" s="4">
        <v>4</v>
      </c>
      <c r="C50" s="4">
        <v>25</v>
      </c>
    </row>
    <row r="51" spans="1:3" x14ac:dyDescent="0.2">
      <c r="A51" s="4">
        <v>50</v>
      </c>
      <c r="B51" s="4">
        <v>3</v>
      </c>
      <c r="C51" s="4">
        <v>25</v>
      </c>
    </row>
    <row r="52" spans="1:3" x14ac:dyDescent="0.2">
      <c r="A52" s="4">
        <v>51</v>
      </c>
      <c r="B52" s="4">
        <v>0</v>
      </c>
      <c r="C52" s="4">
        <v>0</v>
      </c>
    </row>
    <row r="53" spans="1:3" x14ac:dyDescent="0.2">
      <c r="A53" s="4">
        <v>52</v>
      </c>
      <c r="B53" s="4">
        <v>7</v>
      </c>
      <c r="C53" s="4">
        <v>33</v>
      </c>
    </row>
    <row r="54" spans="1:3" x14ac:dyDescent="0.2">
      <c r="A54" s="4">
        <v>53</v>
      </c>
      <c r="B54" s="4">
        <v>2</v>
      </c>
      <c r="C54" s="4">
        <v>7</v>
      </c>
    </row>
    <row r="55" spans="1:3" x14ac:dyDescent="0.2">
      <c r="A55" s="4">
        <v>54</v>
      </c>
      <c r="B55" s="4">
        <v>1</v>
      </c>
      <c r="C55" s="4">
        <v>3</v>
      </c>
    </row>
    <row r="56" spans="1:3" x14ac:dyDescent="0.2">
      <c r="A56" s="4">
        <v>55</v>
      </c>
      <c r="B56" s="4">
        <v>6</v>
      </c>
      <c r="C56" s="4">
        <v>44</v>
      </c>
    </row>
    <row r="57" spans="1:3" x14ac:dyDescent="0.2">
      <c r="A57" s="4">
        <v>56</v>
      </c>
      <c r="B57" s="4">
        <v>10</v>
      </c>
      <c r="C57" s="4">
        <v>70</v>
      </c>
    </row>
    <row r="58" spans="1:3" x14ac:dyDescent="0.2">
      <c r="A58" s="4">
        <v>57</v>
      </c>
      <c r="B58" s="4">
        <v>3</v>
      </c>
      <c r="C58" s="4">
        <v>15</v>
      </c>
    </row>
    <row r="59" spans="1:3" x14ac:dyDescent="0.2">
      <c r="A59" s="4">
        <v>58</v>
      </c>
      <c r="B59" s="4">
        <v>8</v>
      </c>
      <c r="C59" s="4">
        <v>46</v>
      </c>
    </row>
    <row r="60" spans="1:3" x14ac:dyDescent="0.2">
      <c r="A60" s="4">
        <v>59</v>
      </c>
      <c r="B60" s="4">
        <v>11</v>
      </c>
      <c r="C60" s="4">
        <v>82</v>
      </c>
    </row>
    <row r="61" spans="1:3" x14ac:dyDescent="0.2">
      <c r="A61" s="4">
        <v>60</v>
      </c>
      <c r="B61" s="4">
        <v>4</v>
      </c>
      <c r="C61" s="4">
        <v>40</v>
      </c>
    </row>
    <row r="62" spans="1:3" x14ac:dyDescent="0.2">
      <c r="A62" s="4">
        <v>61</v>
      </c>
      <c r="B62" s="4">
        <v>4</v>
      </c>
      <c r="C62" s="4">
        <v>37</v>
      </c>
    </row>
    <row r="63" spans="1:3" x14ac:dyDescent="0.2">
      <c r="A63" s="4">
        <v>62</v>
      </c>
      <c r="B63" s="4">
        <v>6</v>
      </c>
      <c r="C63" s="4">
        <v>48</v>
      </c>
    </row>
    <row r="64" spans="1:3" x14ac:dyDescent="0.2">
      <c r="A64" s="4">
        <v>63</v>
      </c>
      <c r="B64" s="4">
        <v>1</v>
      </c>
      <c r="C64" s="4">
        <v>4</v>
      </c>
    </row>
    <row r="65" spans="1:3" x14ac:dyDescent="0.2">
      <c r="A65" s="4">
        <v>64</v>
      </c>
      <c r="B65" s="4">
        <v>0</v>
      </c>
      <c r="C65" s="4">
        <v>0</v>
      </c>
    </row>
    <row r="66" spans="1:3" x14ac:dyDescent="0.2">
      <c r="A66" s="4">
        <v>65</v>
      </c>
      <c r="B66" s="4">
        <v>2</v>
      </c>
      <c r="C66" s="4">
        <v>21</v>
      </c>
    </row>
    <row r="67" spans="1:3" x14ac:dyDescent="0.2">
      <c r="A67" s="4">
        <v>66</v>
      </c>
      <c r="B67" s="4">
        <v>6</v>
      </c>
      <c r="C67" s="4">
        <v>46</v>
      </c>
    </row>
    <row r="68" spans="1:3" x14ac:dyDescent="0.2">
      <c r="A68" s="4">
        <v>67</v>
      </c>
      <c r="B68" s="4">
        <v>5</v>
      </c>
      <c r="C68" s="4">
        <v>43</v>
      </c>
    </row>
    <row r="69" spans="1:3" x14ac:dyDescent="0.2">
      <c r="A69" s="4">
        <v>68</v>
      </c>
      <c r="B69" s="4">
        <v>11</v>
      </c>
      <c r="C69" s="4">
        <v>82</v>
      </c>
    </row>
    <row r="70" spans="1:3" x14ac:dyDescent="0.2">
      <c r="A70" s="4">
        <v>69</v>
      </c>
      <c r="B70" s="4">
        <v>8</v>
      </c>
      <c r="C70" s="4">
        <v>54</v>
      </c>
    </row>
    <row r="71" spans="1:3" x14ac:dyDescent="0.2">
      <c r="A71" s="4">
        <v>70</v>
      </c>
      <c r="B71" s="4">
        <v>9</v>
      </c>
      <c r="C71" s="4">
        <v>77</v>
      </c>
    </row>
    <row r="72" spans="1:3" x14ac:dyDescent="0.2">
      <c r="A72" s="4">
        <v>71</v>
      </c>
      <c r="B72" s="4">
        <v>6</v>
      </c>
      <c r="C72" s="4">
        <v>43</v>
      </c>
    </row>
    <row r="73" spans="1:3" x14ac:dyDescent="0.2">
      <c r="A73" s="4">
        <v>72</v>
      </c>
      <c r="B73" s="4">
        <v>4</v>
      </c>
      <c r="C73" s="4">
        <v>27</v>
      </c>
    </row>
    <row r="74" spans="1:3" x14ac:dyDescent="0.2">
      <c r="A74" s="4">
        <v>73</v>
      </c>
      <c r="B74" s="4">
        <v>0</v>
      </c>
      <c r="C74" s="4">
        <v>0</v>
      </c>
    </row>
    <row r="75" spans="1:3" x14ac:dyDescent="0.2">
      <c r="A75" s="4">
        <v>74</v>
      </c>
      <c r="B75" s="4">
        <v>0</v>
      </c>
      <c r="C75" s="4">
        <v>0</v>
      </c>
    </row>
    <row r="76" spans="1:3" x14ac:dyDescent="0.2">
      <c r="A76" s="4">
        <v>75</v>
      </c>
      <c r="B76" s="4">
        <v>4</v>
      </c>
      <c r="C76" s="4">
        <v>69</v>
      </c>
    </row>
    <row r="77" spans="1:3" x14ac:dyDescent="0.2">
      <c r="A77" s="4">
        <v>76</v>
      </c>
      <c r="B77" s="4">
        <v>3</v>
      </c>
      <c r="C77" s="4">
        <v>54</v>
      </c>
    </row>
    <row r="78" spans="1:3" x14ac:dyDescent="0.2">
      <c r="A78" s="4">
        <v>77</v>
      </c>
      <c r="B78" s="4">
        <v>6</v>
      </c>
      <c r="C78" s="4">
        <v>29</v>
      </c>
    </row>
    <row r="79" spans="1:3" x14ac:dyDescent="0.2">
      <c r="A79" s="4">
        <v>78</v>
      </c>
      <c r="B79" s="4">
        <v>10</v>
      </c>
      <c r="C79" s="4">
        <v>62</v>
      </c>
    </row>
    <row r="80" spans="1:3" x14ac:dyDescent="0.2">
      <c r="A80" s="4">
        <v>79</v>
      </c>
      <c r="B80" s="4">
        <v>11</v>
      </c>
      <c r="C80" s="4">
        <v>82</v>
      </c>
    </row>
    <row r="81" spans="1:3" x14ac:dyDescent="0.2">
      <c r="A81" s="4">
        <v>80</v>
      </c>
      <c r="B81" s="4">
        <v>2</v>
      </c>
      <c r="C81" s="4">
        <v>10</v>
      </c>
    </row>
    <row r="82" spans="1:3" x14ac:dyDescent="0.2">
      <c r="A82" s="4">
        <v>81</v>
      </c>
      <c r="B82" s="4">
        <v>3</v>
      </c>
      <c r="C82" s="4">
        <v>39</v>
      </c>
    </row>
    <row r="83" spans="1:3" x14ac:dyDescent="0.2">
      <c r="A83" s="4">
        <v>82</v>
      </c>
      <c r="B83" s="4">
        <v>4</v>
      </c>
      <c r="C83" s="4">
        <v>23</v>
      </c>
    </row>
    <row r="84" spans="1:3" x14ac:dyDescent="0.2">
      <c r="A84" s="4">
        <v>83</v>
      </c>
      <c r="B84" s="4">
        <v>0</v>
      </c>
      <c r="C84" s="4">
        <v>0</v>
      </c>
    </row>
    <row r="85" spans="1:3" x14ac:dyDescent="0.2">
      <c r="A85" s="4">
        <v>84</v>
      </c>
      <c r="B85" s="4">
        <v>2</v>
      </c>
      <c r="C85" s="4">
        <v>11</v>
      </c>
    </row>
    <row r="86" spans="1:3" x14ac:dyDescent="0.2">
      <c r="A86" s="4">
        <v>85</v>
      </c>
      <c r="B86" s="4">
        <v>2</v>
      </c>
      <c r="C86" s="4">
        <v>10</v>
      </c>
    </row>
    <row r="87" spans="1:3" x14ac:dyDescent="0.2">
      <c r="A87" s="4">
        <v>86</v>
      </c>
      <c r="B87" s="4">
        <v>1</v>
      </c>
      <c r="C87" s="4">
        <v>8</v>
      </c>
    </row>
    <row r="88" spans="1:3" x14ac:dyDescent="0.2">
      <c r="A88" s="4">
        <v>87</v>
      </c>
      <c r="B88" s="4">
        <v>2</v>
      </c>
      <c r="C88" s="4">
        <v>27</v>
      </c>
    </row>
    <row r="89" spans="1:3" x14ac:dyDescent="0.2">
      <c r="A89" s="4">
        <v>88</v>
      </c>
      <c r="B89" s="4">
        <v>1</v>
      </c>
      <c r="C89" s="4">
        <v>4</v>
      </c>
    </row>
    <row r="90" spans="1:3" x14ac:dyDescent="0.2">
      <c r="A90" s="4">
        <v>89</v>
      </c>
      <c r="B90" s="4">
        <v>2</v>
      </c>
      <c r="C90" s="4">
        <v>55</v>
      </c>
    </row>
    <row r="91" spans="1:3" x14ac:dyDescent="0.2">
      <c r="A91" s="4">
        <v>90</v>
      </c>
      <c r="B91" s="4">
        <v>4</v>
      </c>
      <c r="C91" s="4">
        <v>42</v>
      </c>
    </row>
    <row r="92" spans="1:3" x14ac:dyDescent="0.2">
      <c r="A92" s="4">
        <v>91</v>
      </c>
      <c r="B92" s="4">
        <v>2</v>
      </c>
      <c r="C92" s="4">
        <v>31</v>
      </c>
    </row>
    <row r="93" spans="1:3" x14ac:dyDescent="0.2">
      <c r="A93" s="4">
        <v>92</v>
      </c>
      <c r="B93" s="4">
        <v>6</v>
      </c>
      <c r="C93" s="4">
        <v>47</v>
      </c>
    </row>
    <row r="94" spans="1:3" x14ac:dyDescent="0.2">
      <c r="A94" s="4">
        <v>93</v>
      </c>
      <c r="B94" s="4">
        <v>1</v>
      </c>
      <c r="C94" s="4">
        <v>9</v>
      </c>
    </row>
    <row r="95" spans="1:3" x14ac:dyDescent="0.2">
      <c r="A95" s="4">
        <v>94</v>
      </c>
      <c r="B95" s="4">
        <v>5</v>
      </c>
      <c r="C95" s="4">
        <v>33</v>
      </c>
    </row>
    <row r="96" spans="1:3" x14ac:dyDescent="0.2">
      <c r="A96" s="4">
        <v>95</v>
      </c>
      <c r="B96" s="4">
        <v>4</v>
      </c>
      <c r="C96" s="4">
        <v>58</v>
      </c>
    </row>
    <row r="97" spans="1:3" x14ac:dyDescent="0.2">
      <c r="A97" s="4">
        <v>96</v>
      </c>
      <c r="B97" s="4">
        <v>2</v>
      </c>
      <c r="C97" s="4">
        <v>21</v>
      </c>
    </row>
    <row r="98" spans="1:3" x14ac:dyDescent="0.2">
      <c r="A98" s="4">
        <v>97</v>
      </c>
      <c r="B98" s="4">
        <v>2</v>
      </c>
      <c r="C98" s="4">
        <v>12</v>
      </c>
    </row>
    <row r="99" spans="1:3" x14ac:dyDescent="0.2">
      <c r="A99" s="4">
        <v>98</v>
      </c>
      <c r="B99" s="4">
        <v>4</v>
      </c>
      <c r="C99" s="4">
        <v>13</v>
      </c>
    </row>
    <row r="100" spans="1:3" x14ac:dyDescent="0.2">
      <c r="A100" s="4">
        <v>99</v>
      </c>
      <c r="B100" s="4">
        <v>1</v>
      </c>
      <c r="C100" s="4">
        <v>4</v>
      </c>
    </row>
    <row r="101" spans="1:3" x14ac:dyDescent="0.2">
      <c r="A101" s="4">
        <v>100</v>
      </c>
      <c r="B101" s="4">
        <v>0</v>
      </c>
      <c r="C101" s="4">
        <v>0</v>
      </c>
    </row>
    <row r="102" spans="1:3" x14ac:dyDescent="0.2">
      <c r="A102" s="84" t="s">
        <v>23</v>
      </c>
      <c r="B102" s="84">
        <v>579</v>
      </c>
      <c r="C102" s="84">
        <v>4000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6"/>
  <sheetViews>
    <sheetView workbookViewId="0">
      <selection activeCell="B16" sqref="B16"/>
    </sheetView>
  </sheetViews>
  <sheetFormatPr defaultRowHeight="12.75" x14ac:dyDescent="0.2"/>
  <cols>
    <col min="1" max="1" width="47.7109375" style="17" customWidth="1"/>
    <col min="2" max="2" width="16.42578125" style="18" customWidth="1"/>
    <col min="3" max="3" width="11.42578125" style="19" customWidth="1"/>
    <col min="4" max="4" width="11.42578125" bestFit="1" customWidth="1"/>
    <col min="5" max="5" width="13.140625" bestFit="1" customWidth="1"/>
    <col min="6" max="6" width="11" bestFit="1" customWidth="1"/>
    <col min="7" max="7" width="52" style="24" customWidth="1"/>
    <col min="8" max="8" width="12.28515625" style="24" customWidth="1"/>
    <col min="9" max="9" width="12" style="24" customWidth="1"/>
    <col min="10" max="10" width="26.7109375" customWidth="1"/>
  </cols>
  <sheetData>
    <row r="1" spans="1:10" ht="18" customHeight="1" thickBot="1" x14ac:dyDescent="0.3">
      <c r="A1" s="85" t="s">
        <v>63</v>
      </c>
      <c r="B1" s="86"/>
      <c r="C1" s="87"/>
      <c r="D1" s="23"/>
      <c r="E1" s="23"/>
      <c r="I1" s="3"/>
      <c r="J1" s="2"/>
    </row>
    <row r="2" spans="1:10" ht="18" customHeight="1" x14ac:dyDescent="0.25">
      <c r="A2" s="34" t="s">
        <v>62</v>
      </c>
      <c r="B2" s="30">
        <f>'Bamboo''s density'!C102</f>
        <v>4000</v>
      </c>
      <c r="C2" s="36"/>
      <c r="D2" s="23"/>
      <c r="E2" s="23"/>
      <c r="G2" s="25"/>
      <c r="H2" s="3"/>
      <c r="I2" s="3"/>
      <c r="J2" s="2"/>
    </row>
    <row r="3" spans="1:10" ht="18" customHeight="1" x14ac:dyDescent="0.25">
      <c r="A3" s="34" t="s">
        <v>65</v>
      </c>
      <c r="B3" s="31">
        <f>'Leaf biomass per culm'!B22</f>
        <v>551.42999999999995</v>
      </c>
      <c r="C3" s="36"/>
      <c r="D3" s="23"/>
      <c r="E3" s="23"/>
      <c r="G3" s="25"/>
      <c r="H3" s="26"/>
      <c r="I3" s="3"/>
      <c r="J3" s="2"/>
    </row>
    <row r="4" spans="1:10" ht="18" customHeight="1" thickBot="1" x14ac:dyDescent="0.3">
      <c r="A4" s="37" t="s">
        <v>66</v>
      </c>
      <c r="B4" s="38">
        <f>B3/'Leaf dry weight and area'!C52</f>
        <v>4595.25</v>
      </c>
      <c r="C4" s="39"/>
      <c r="D4" s="23"/>
      <c r="E4" s="23"/>
      <c r="G4" s="25"/>
      <c r="H4" s="26"/>
      <c r="I4" s="3"/>
      <c r="J4" s="2"/>
    </row>
    <row r="5" spans="1:10" ht="18" customHeight="1" x14ac:dyDescent="0.25">
      <c r="A5" s="34" t="s">
        <v>67</v>
      </c>
      <c r="B5" s="31">
        <f>B4*'Leaf dry weight and area'!B52</f>
        <v>106563.8475</v>
      </c>
      <c r="C5" s="67"/>
      <c r="D5" s="23"/>
      <c r="E5" s="23"/>
      <c r="G5" s="3"/>
      <c r="H5" s="3"/>
      <c r="I5" s="3"/>
      <c r="J5" s="2"/>
    </row>
    <row r="6" spans="1:10" ht="18" customHeight="1" thickBot="1" x14ac:dyDescent="0.3">
      <c r="A6" s="37" t="s">
        <v>68</v>
      </c>
      <c r="B6" s="38">
        <f>(B5*B2)</f>
        <v>426255390</v>
      </c>
      <c r="C6" s="68"/>
      <c r="D6" s="23"/>
      <c r="E6" s="23"/>
      <c r="G6" s="3"/>
      <c r="H6" s="3"/>
      <c r="I6" s="3"/>
      <c r="J6" s="2"/>
    </row>
    <row r="7" spans="1:10" ht="18" customHeight="1" x14ac:dyDescent="0.25">
      <c r="A7" s="43" t="s">
        <v>24</v>
      </c>
      <c r="B7" s="31">
        <v>64.25</v>
      </c>
      <c r="C7" s="66"/>
      <c r="D7" s="23"/>
      <c r="E7" s="23"/>
      <c r="G7" s="3"/>
      <c r="H7" s="3"/>
      <c r="I7" s="3"/>
      <c r="J7" s="2"/>
    </row>
    <row r="8" spans="1:10" ht="18" customHeight="1" thickBot="1" x14ac:dyDescent="0.3">
      <c r="A8" s="34" t="s">
        <v>25</v>
      </c>
      <c r="B8" s="31">
        <v>34.78</v>
      </c>
      <c r="C8" s="66"/>
      <c r="D8" s="23"/>
      <c r="E8" s="23"/>
      <c r="G8" s="3"/>
      <c r="H8" s="3"/>
      <c r="I8" s="3"/>
      <c r="J8" s="2"/>
    </row>
    <row r="9" spans="1:10" ht="18" customHeight="1" x14ac:dyDescent="0.25">
      <c r="A9" s="43" t="s">
        <v>26</v>
      </c>
      <c r="B9" s="44">
        <f>(64.25+34.78)/2</f>
        <v>49.515000000000001</v>
      </c>
      <c r="C9" s="45"/>
      <c r="D9" s="23"/>
      <c r="E9" s="23"/>
      <c r="G9" s="25"/>
      <c r="H9" s="3"/>
      <c r="J9" s="2"/>
    </row>
    <row r="10" spans="1:10" ht="18" customHeight="1" thickBot="1" x14ac:dyDescent="0.3">
      <c r="A10" s="37" t="s">
        <v>27</v>
      </c>
      <c r="B10" s="41" t="s">
        <v>64</v>
      </c>
      <c r="C10" s="40"/>
      <c r="D10" s="23"/>
      <c r="E10" s="23"/>
      <c r="G10" s="25"/>
      <c r="I10" s="3"/>
      <c r="J10" s="2"/>
    </row>
    <row r="11" spans="1:10" ht="18" customHeight="1" x14ac:dyDescent="0.25">
      <c r="A11" s="46" t="s">
        <v>14</v>
      </c>
      <c r="B11" s="47">
        <v>365</v>
      </c>
      <c r="C11" s="45"/>
      <c r="D11" s="23"/>
      <c r="E11" s="23"/>
      <c r="G11" s="25"/>
      <c r="H11" s="3"/>
      <c r="I11" s="3"/>
      <c r="J11" s="2"/>
    </row>
    <row r="12" spans="1:10" ht="18" customHeight="1" x14ac:dyDescent="0.25">
      <c r="A12" s="34" t="s">
        <v>12</v>
      </c>
      <c r="B12" s="30">
        <v>8</v>
      </c>
      <c r="C12" s="49"/>
      <c r="D12" s="23"/>
      <c r="E12" s="23"/>
      <c r="G12" s="25"/>
      <c r="H12" s="3"/>
      <c r="I12" s="27"/>
      <c r="J12" s="2"/>
    </row>
    <row r="13" spans="1:10" ht="18" customHeight="1" thickBot="1" x14ac:dyDescent="0.3">
      <c r="A13" s="37" t="s">
        <v>13</v>
      </c>
      <c r="B13" s="42">
        <f>B12*B11</f>
        <v>2920</v>
      </c>
      <c r="C13" s="40"/>
      <c r="D13" s="23"/>
      <c r="E13" s="23"/>
      <c r="H13" s="3"/>
      <c r="I13" s="3"/>
      <c r="J13" s="2"/>
    </row>
    <row r="14" spans="1:10" ht="18" customHeight="1" x14ac:dyDescent="0.25">
      <c r="A14" s="43" t="s">
        <v>69</v>
      </c>
      <c r="B14" s="44">
        <f>B9*B6/10^12</f>
        <v>2.110603563585E-2</v>
      </c>
      <c r="C14" s="45"/>
      <c r="D14" s="23"/>
      <c r="E14" s="23"/>
      <c r="H14" s="3"/>
      <c r="I14" s="3"/>
      <c r="J14" s="2"/>
    </row>
    <row r="15" spans="1:10" ht="18" customHeight="1" thickBot="1" x14ac:dyDescent="0.3">
      <c r="A15" s="37" t="s">
        <v>70</v>
      </c>
      <c r="B15" s="38">
        <f>B14*B13</f>
        <v>61.629624056681998</v>
      </c>
      <c r="C15" s="40"/>
      <c r="D15" s="23"/>
      <c r="E15" s="23"/>
      <c r="G15" s="25"/>
      <c r="H15" s="3"/>
      <c r="I15" s="3"/>
      <c r="J15" s="2"/>
    </row>
    <row r="16" spans="1:10" ht="18" customHeight="1" x14ac:dyDescent="0.25">
      <c r="C16" s="50"/>
      <c r="D16" s="23"/>
      <c r="E16" s="23"/>
      <c r="G16" s="25"/>
      <c r="H16" s="28"/>
      <c r="I16" s="3"/>
      <c r="J16" s="2"/>
    </row>
    <row r="17" spans="1:10" ht="15.95" customHeight="1" x14ac:dyDescent="0.25">
      <c r="A17" s="35"/>
      <c r="B17" s="21"/>
      <c r="C17" s="22"/>
      <c r="D17" s="35"/>
      <c r="E17" s="23"/>
      <c r="I17" s="3"/>
      <c r="J17" s="2"/>
    </row>
    <row r="18" spans="1:10" ht="15.95" customHeight="1" x14ac:dyDescent="0.25">
      <c r="A18" s="20"/>
      <c r="B18" s="21"/>
      <c r="C18" s="22"/>
      <c r="D18" s="23"/>
      <c r="E18" s="23"/>
      <c r="G18" s="25"/>
      <c r="H18" s="3"/>
      <c r="I18" s="3"/>
      <c r="J18" s="2"/>
    </row>
    <row r="19" spans="1:10" ht="15" customHeight="1" x14ac:dyDescent="0.25">
      <c r="G19" s="25"/>
      <c r="H19" s="3"/>
      <c r="I19" s="3"/>
      <c r="J19" s="2"/>
    </row>
    <row r="20" spans="1:10" ht="15" customHeight="1" x14ac:dyDescent="0.25">
      <c r="I20" s="3"/>
      <c r="J20" s="2"/>
    </row>
    <row r="21" spans="1:10" ht="15" customHeight="1" x14ac:dyDescent="0.25">
      <c r="G21" s="3"/>
      <c r="H21" s="25"/>
      <c r="I21" s="3"/>
      <c r="J21" s="2"/>
    </row>
    <row r="22" spans="1:10" ht="15" customHeight="1" x14ac:dyDescent="0.25">
      <c r="G22" s="3"/>
      <c r="H22" s="3"/>
      <c r="I22" s="3"/>
      <c r="J22" s="2"/>
    </row>
    <row r="23" spans="1:10" ht="15" x14ac:dyDescent="0.25">
      <c r="G23" s="25"/>
      <c r="H23" s="3"/>
      <c r="I23" s="3"/>
      <c r="J23" s="2"/>
    </row>
    <row r="24" spans="1:10" ht="15" x14ac:dyDescent="0.25">
      <c r="G24" s="25"/>
      <c r="H24" s="3"/>
      <c r="I24" s="3"/>
      <c r="J24" s="2"/>
    </row>
    <row r="25" spans="1:10" ht="15" x14ac:dyDescent="0.25">
      <c r="G25" s="3"/>
      <c r="H25" s="3"/>
      <c r="I25" s="3"/>
      <c r="J25" s="2"/>
    </row>
    <row r="26" spans="1:10" ht="15" x14ac:dyDescent="0.25">
      <c r="G26" s="3"/>
      <c r="H26" s="3"/>
      <c r="I26" s="3"/>
      <c r="J26" s="2"/>
    </row>
    <row r="27" spans="1:10" ht="15" x14ac:dyDescent="0.25">
      <c r="G27" s="3"/>
      <c r="H27" s="3"/>
      <c r="I27" s="3"/>
      <c r="J27" s="2"/>
    </row>
    <row r="28" spans="1:10" ht="15" x14ac:dyDescent="0.25">
      <c r="G28" s="3"/>
      <c r="H28" s="3"/>
      <c r="I28" s="3"/>
      <c r="J28" s="2"/>
    </row>
    <row r="29" spans="1:10" ht="15" x14ac:dyDescent="0.25">
      <c r="G29" s="3"/>
      <c r="H29" s="3"/>
      <c r="I29" s="3"/>
      <c r="J29" s="2"/>
    </row>
    <row r="30" spans="1:10" ht="15" x14ac:dyDescent="0.25">
      <c r="G30" s="3"/>
      <c r="H30" s="3"/>
      <c r="I30" s="3"/>
      <c r="J30" s="2"/>
    </row>
    <row r="31" spans="1:10" ht="15" x14ac:dyDescent="0.25">
      <c r="G31" s="3"/>
      <c r="H31" s="3"/>
      <c r="I31" s="3"/>
      <c r="J31" s="2"/>
    </row>
    <row r="32" spans="1:10" ht="15" x14ac:dyDescent="0.25">
      <c r="G32" s="3"/>
      <c r="H32" s="3"/>
      <c r="I32" s="3"/>
      <c r="J32" s="2"/>
    </row>
    <row r="33" spans="7:10" ht="15" x14ac:dyDescent="0.25">
      <c r="G33" s="3"/>
      <c r="H33" s="3"/>
      <c r="I33" s="3"/>
      <c r="J33" s="2"/>
    </row>
    <row r="34" spans="7:10" ht="15" x14ac:dyDescent="0.25">
      <c r="G34" s="3"/>
      <c r="H34" s="3"/>
      <c r="I34" s="3"/>
      <c r="J34" s="2"/>
    </row>
    <row r="35" spans="7:10" ht="15" x14ac:dyDescent="0.25">
      <c r="G35" s="3"/>
      <c r="H35" s="3"/>
      <c r="I35" s="3"/>
      <c r="J35" s="2"/>
    </row>
    <row r="36" spans="7:10" ht="15" x14ac:dyDescent="0.25">
      <c r="G36" s="3"/>
      <c r="H36" s="3"/>
      <c r="I36" s="3"/>
      <c r="J36" s="2"/>
    </row>
    <row r="37" spans="7:10" ht="15" x14ac:dyDescent="0.25">
      <c r="G37" s="3"/>
      <c r="H37" s="3"/>
      <c r="I37" s="3"/>
      <c r="J37" s="2"/>
    </row>
    <row r="38" spans="7:10" ht="15" x14ac:dyDescent="0.25">
      <c r="G38" s="3"/>
      <c r="H38" s="3"/>
      <c r="I38" s="3"/>
      <c r="J38" s="2"/>
    </row>
    <row r="39" spans="7:10" ht="15" x14ac:dyDescent="0.25">
      <c r="G39" s="3"/>
      <c r="H39" s="3"/>
      <c r="I39" s="3"/>
      <c r="J39" s="2"/>
    </row>
    <row r="40" spans="7:10" ht="15" x14ac:dyDescent="0.25">
      <c r="G40" s="3"/>
      <c r="H40" s="3"/>
      <c r="I40" s="3"/>
      <c r="J40" s="2"/>
    </row>
    <row r="41" spans="7:10" ht="15" x14ac:dyDescent="0.25">
      <c r="G41" s="3"/>
      <c r="H41" s="3"/>
      <c r="I41" s="3"/>
      <c r="J41" s="2"/>
    </row>
    <row r="42" spans="7:10" ht="15" x14ac:dyDescent="0.25">
      <c r="G42" s="3"/>
      <c r="H42" s="3"/>
      <c r="I42" s="3"/>
      <c r="J42" s="2"/>
    </row>
    <row r="43" spans="7:10" ht="15" x14ac:dyDescent="0.25">
      <c r="G43" s="3"/>
      <c r="H43" s="3"/>
      <c r="I43" s="3"/>
      <c r="J43" s="2"/>
    </row>
    <row r="44" spans="7:10" ht="15" x14ac:dyDescent="0.25">
      <c r="G44" s="3"/>
      <c r="H44" s="3"/>
      <c r="I44" s="3"/>
      <c r="J44" s="2"/>
    </row>
    <row r="45" spans="7:10" ht="15" x14ac:dyDescent="0.25">
      <c r="G45" s="3"/>
      <c r="H45" s="3"/>
      <c r="I45" s="3"/>
      <c r="J45" s="2"/>
    </row>
    <row r="46" spans="7:10" ht="15" x14ac:dyDescent="0.25">
      <c r="G46" s="3"/>
      <c r="H46" s="3"/>
      <c r="I46" s="3"/>
      <c r="J46" s="2"/>
    </row>
    <row r="47" spans="7:10" ht="15" x14ac:dyDescent="0.25">
      <c r="G47" s="3"/>
      <c r="H47" s="3"/>
      <c r="I47" s="3"/>
      <c r="J47" s="2"/>
    </row>
    <row r="48" spans="7:10" ht="15" x14ac:dyDescent="0.25">
      <c r="G48" s="3"/>
      <c r="H48" s="3"/>
      <c r="I48" s="3"/>
      <c r="J48" s="2"/>
    </row>
    <row r="49" spans="7:10" ht="15" x14ac:dyDescent="0.25">
      <c r="G49" s="3"/>
      <c r="H49" s="3"/>
      <c r="I49" s="3"/>
      <c r="J49" s="2"/>
    </row>
    <row r="50" spans="7:10" ht="15" x14ac:dyDescent="0.25">
      <c r="G50" s="3"/>
      <c r="H50" s="3"/>
      <c r="I50" s="3"/>
      <c r="J50" s="2"/>
    </row>
    <row r="51" spans="7:10" ht="15" x14ac:dyDescent="0.25">
      <c r="G51" s="3"/>
      <c r="H51" s="3"/>
      <c r="I51" s="3"/>
      <c r="J51" s="2"/>
    </row>
    <row r="52" spans="7:10" ht="15" x14ac:dyDescent="0.25">
      <c r="G52" s="3"/>
      <c r="H52" s="3"/>
      <c r="I52" s="3"/>
      <c r="J52" s="2"/>
    </row>
    <row r="53" spans="7:10" ht="15" x14ac:dyDescent="0.25">
      <c r="G53" s="3"/>
      <c r="H53" s="3"/>
      <c r="I53" s="3"/>
      <c r="J53" s="2"/>
    </row>
    <row r="54" spans="7:10" ht="15" x14ac:dyDescent="0.25">
      <c r="G54" s="3"/>
      <c r="H54" s="3"/>
      <c r="I54" s="3"/>
      <c r="J54" s="2"/>
    </row>
    <row r="57" spans="7:10" ht="15" x14ac:dyDescent="0.25">
      <c r="J57" s="2"/>
    </row>
    <row r="58" spans="7:10" ht="15" x14ac:dyDescent="0.25">
      <c r="J58" s="1"/>
    </row>
    <row r="59" spans="7:10" ht="15" x14ac:dyDescent="0.25">
      <c r="I59" s="26"/>
      <c r="J59" s="2"/>
    </row>
    <row r="60" spans="7:10" ht="15" x14ac:dyDescent="0.25">
      <c r="I60" s="3"/>
      <c r="J60" s="2"/>
    </row>
    <row r="61" spans="7:10" ht="15" x14ac:dyDescent="0.25">
      <c r="H61" s="3"/>
      <c r="I61" s="29"/>
      <c r="J61" s="2"/>
    </row>
    <row r="62" spans="7:10" ht="15" x14ac:dyDescent="0.25">
      <c r="H62" s="3"/>
      <c r="I62" s="3"/>
      <c r="J62" s="2"/>
    </row>
    <row r="63" spans="7:10" ht="15" x14ac:dyDescent="0.25">
      <c r="H63" s="3"/>
      <c r="I63" s="3"/>
      <c r="J63" s="2"/>
    </row>
    <row r="64" spans="7:10" ht="15" x14ac:dyDescent="0.25">
      <c r="H64" s="3"/>
      <c r="I64" s="3"/>
      <c r="J64" s="2"/>
    </row>
    <row r="65" spans="7:10" ht="15" x14ac:dyDescent="0.25">
      <c r="H65" s="3"/>
      <c r="I65" s="3"/>
      <c r="J65" s="2"/>
    </row>
    <row r="66" spans="7:10" ht="15" x14ac:dyDescent="0.25">
      <c r="H66" s="3"/>
      <c r="I66" s="3"/>
      <c r="J66" s="2"/>
    </row>
    <row r="67" spans="7:10" ht="15" x14ac:dyDescent="0.25">
      <c r="H67" s="3"/>
      <c r="I67" s="3"/>
      <c r="J67" s="2"/>
    </row>
    <row r="68" spans="7:10" ht="15" x14ac:dyDescent="0.25">
      <c r="H68" s="3"/>
      <c r="I68" s="3"/>
      <c r="J68" s="2"/>
    </row>
    <row r="69" spans="7:10" ht="15" x14ac:dyDescent="0.25">
      <c r="H69" s="3"/>
      <c r="I69" s="3"/>
      <c r="J69" s="2"/>
    </row>
    <row r="70" spans="7:10" ht="15" x14ac:dyDescent="0.25">
      <c r="H70" s="3"/>
      <c r="I70" s="3"/>
      <c r="J70" s="2"/>
    </row>
    <row r="71" spans="7:10" ht="15" x14ac:dyDescent="0.25">
      <c r="G71" s="3"/>
      <c r="I71" s="3"/>
      <c r="J71" s="2"/>
    </row>
    <row r="72" spans="7:10" ht="15" x14ac:dyDescent="0.25">
      <c r="I72" s="3"/>
      <c r="J72" s="2"/>
    </row>
    <row r="73" spans="7:10" ht="15" x14ac:dyDescent="0.25">
      <c r="H73" s="3"/>
      <c r="I73" s="3"/>
      <c r="J73" s="2"/>
    </row>
    <row r="74" spans="7:10" ht="15" x14ac:dyDescent="0.25">
      <c r="G74" s="3"/>
      <c r="H74" s="3"/>
      <c r="I74" s="3"/>
      <c r="J74" s="2"/>
    </row>
    <row r="75" spans="7:10" ht="15" x14ac:dyDescent="0.25">
      <c r="G75" s="3"/>
      <c r="H75" s="3"/>
      <c r="I75" s="3"/>
      <c r="J75" s="2"/>
    </row>
    <row r="76" spans="7:10" ht="15" x14ac:dyDescent="0.25">
      <c r="G76" s="3"/>
      <c r="H76" s="3"/>
      <c r="I76" s="3"/>
      <c r="J76" s="2"/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tabSelected="1" workbookViewId="0">
      <pane ySplit="1" topLeftCell="A8" activePane="bottomLeft" state="frozen"/>
      <selection pane="bottomLeft" activeCell="E15" sqref="E15"/>
    </sheetView>
  </sheetViews>
  <sheetFormatPr defaultRowHeight="12.75" x14ac:dyDescent="0.2"/>
  <cols>
    <col min="1" max="1" width="14.5703125" customWidth="1"/>
    <col min="2" max="2" width="23.7109375" customWidth="1"/>
    <col min="3" max="3" width="27.140625" customWidth="1"/>
    <col min="4" max="4" width="24.140625" customWidth="1"/>
    <col min="5" max="5" width="25.7109375" style="53" customWidth="1"/>
  </cols>
  <sheetData>
    <row r="1" spans="1:5" ht="24.95" customHeight="1" x14ac:dyDescent="0.2">
      <c r="A1" s="54"/>
      <c r="B1" s="55" t="s">
        <v>0</v>
      </c>
      <c r="C1" s="55" t="s">
        <v>1</v>
      </c>
      <c r="D1" s="55" t="s">
        <v>2</v>
      </c>
      <c r="E1" s="56" t="s">
        <v>30</v>
      </c>
    </row>
    <row r="2" spans="1:5" ht="24.95" customHeight="1" x14ac:dyDescent="0.2">
      <c r="A2" s="72" t="s">
        <v>3</v>
      </c>
      <c r="B2" s="57" t="s">
        <v>4</v>
      </c>
      <c r="C2" s="57" t="s">
        <v>22</v>
      </c>
      <c r="D2" s="57" t="s">
        <v>37</v>
      </c>
      <c r="E2" s="58">
        <v>2.81</v>
      </c>
    </row>
    <row r="3" spans="1:5" ht="24.95" customHeight="1" x14ac:dyDescent="0.2">
      <c r="A3" s="72"/>
      <c r="B3" s="57" t="s">
        <v>5</v>
      </c>
      <c r="C3" s="57" t="s">
        <v>22</v>
      </c>
      <c r="D3" s="57" t="s">
        <v>6</v>
      </c>
      <c r="E3" s="58">
        <v>0.23</v>
      </c>
    </row>
    <row r="4" spans="1:5" ht="24.95" customHeight="1" x14ac:dyDescent="0.2">
      <c r="A4" s="72"/>
      <c r="C4" s="57"/>
      <c r="D4" s="59" t="s">
        <v>23</v>
      </c>
      <c r="E4" s="60">
        <f>SUM(E2:E3)</f>
        <v>3.04</v>
      </c>
    </row>
    <row r="5" spans="1:5" ht="36.75" customHeight="1" x14ac:dyDescent="0.2">
      <c r="A5" s="72" t="s">
        <v>33</v>
      </c>
      <c r="B5" s="57" t="s">
        <v>34</v>
      </c>
      <c r="C5" s="57" t="s">
        <v>22</v>
      </c>
      <c r="D5" s="57" t="s">
        <v>7</v>
      </c>
      <c r="E5" s="58">
        <v>20</v>
      </c>
    </row>
    <row r="6" spans="1:5" ht="54" customHeight="1" x14ac:dyDescent="0.2">
      <c r="A6" s="72"/>
      <c r="B6" s="57" t="s">
        <v>46</v>
      </c>
      <c r="C6" s="57" t="s">
        <v>36</v>
      </c>
      <c r="D6" s="57" t="s">
        <v>8</v>
      </c>
      <c r="E6" s="58">
        <v>3.3</v>
      </c>
    </row>
    <row r="7" spans="1:5" ht="28.5" customHeight="1" x14ac:dyDescent="0.2">
      <c r="A7" s="72"/>
      <c r="B7" s="69" t="s">
        <v>43</v>
      </c>
      <c r="C7" s="69" t="s">
        <v>22</v>
      </c>
      <c r="D7" s="69" t="s">
        <v>41</v>
      </c>
      <c r="E7" s="70">
        <v>95</v>
      </c>
    </row>
    <row r="8" spans="1:5" ht="24.95" customHeight="1" x14ac:dyDescent="0.2">
      <c r="A8" s="72"/>
      <c r="B8" s="69" t="s">
        <v>40</v>
      </c>
      <c r="C8" s="69" t="s">
        <v>22</v>
      </c>
      <c r="D8" s="69" t="s">
        <v>42</v>
      </c>
      <c r="E8" s="69">
        <v>9</v>
      </c>
    </row>
    <row r="9" spans="1:5" ht="24.95" customHeight="1" x14ac:dyDescent="0.2">
      <c r="A9" s="72"/>
      <c r="C9" s="61"/>
      <c r="D9" s="59" t="s">
        <v>23</v>
      </c>
      <c r="E9" s="62">
        <f>SUM(E5:E8)</f>
        <v>127.3</v>
      </c>
    </row>
    <row r="10" spans="1:5" ht="24.95" customHeight="1" x14ac:dyDescent="0.2">
      <c r="A10" s="72" t="s">
        <v>9</v>
      </c>
      <c r="B10" s="57" t="s">
        <v>4</v>
      </c>
      <c r="C10" s="57" t="s">
        <v>22</v>
      </c>
      <c r="D10" s="57" t="s">
        <v>10</v>
      </c>
      <c r="E10" s="58">
        <v>0.6</v>
      </c>
    </row>
    <row r="11" spans="1:5" ht="24.95" customHeight="1" x14ac:dyDescent="0.2">
      <c r="A11" s="72"/>
      <c r="B11" s="57" t="s">
        <v>31</v>
      </c>
      <c r="C11" s="57" t="s">
        <v>22</v>
      </c>
      <c r="D11" s="57" t="s">
        <v>32</v>
      </c>
      <c r="E11" s="58">
        <v>0.8</v>
      </c>
    </row>
    <row r="12" spans="1:5" ht="36.75" customHeight="1" x14ac:dyDescent="0.2">
      <c r="A12" s="72"/>
      <c r="B12" s="57" t="s">
        <v>39</v>
      </c>
      <c r="C12" s="57" t="s">
        <v>38</v>
      </c>
      <c r="D12" s="57" t="s">
        <v>35</v>
      </c>
      <c r="E12" s="58">
        <v>2</v>
      </c>
    </row>
    <row r="13" spans="1:5" ht="33" customHeight="1" x14ac:dyDescent="0.2">
      <c r="A13" s="72"/>
      <c r="C13" s="57"/>
      <c r="D13" s="59" t="s">
        <v>23</v>
      </c>
      <c r="E13" s="56">
        <f>SUM(E10:E12)</f>
        <v>3.4</v>
      </c>
    </row>
    <row r="14" spans="1:5" ht="36" x14ac:dyDescent="0.2">
      <c r="A14" s="63" t="s">
        <v>44</v>
      </c>
      <c r="B14" s="64"/>
      <c r="C14" s="65"/>
      <c r="D14" s="65"/>
      <c r="E14" s="62">
        <f>E4-(E9+E13+95+9)</f>
        <v>-231.66</v>
      </c>
    </row>
    <row r="15" spans="1:5" ht="24.75" x14ac:dyDescent="0.25">
      <c r="A15" s="63" t="s">
        <v>45</v>
      </c>
      <c r="B15" s="10"/>
      <c r="C15" s="10"/>
      <c r="D15" s="10"/>
      <c r="E15" s="51">
        <f>E14+'Estimated BNF'!B15</f>
        <v>-170.03037594331801</v>
      </c>
    </row>
    <row r="16" spans="1:5" ht="15" x14ac:dyDescent="0.25">
      <c r="A16" s="5"/>
      <c r="B16" s="6"/>
      <c r="C16" s="4"/>
      <c r="D16" s="4"/>
      <c r="E16" s="52"/>
    </row>
    <row r="17" spans="1:1" ht="38.25" customHeight="1" x14ac:dyDescent="0.25">
      <c r="A17" s="5"/>
    </row>
  </sheetData>
  <mergeCells count="3">
    <mergeCell ref="A2:A4"/>
    <mergeCell ref="A10:A13"/>
    <mergeCell ref="A5:A9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9"/>
  <sheetViews>
    <sheetView workbookViewId="0">
      <selection activeCell="A6" sqref="A6:XFD6"/>
    </sheetView>
  </sheetViews>
  <sheetFormatPr defaultRowHeight="15" x14ac:dyDescent="0.2"/>
  <cols>
    <col min="2" max="2" width="113.7109375" style="33" customWidth="1"/>
    <col min="4" max="4" width="9.140625" customWidth="1"/>
    <col min="5" max="5" width="12.28515625" customWidth="1"/>
    <col min="6" max="6" width="10.85546875" customWidth="1"/>
    <col min="7" max="7" width="15.140625" customWidth="1"/>
  </cols>
  <sheetData>
    <row r="1" spans="2:8" ht="15" customHeight="1" x14ac:dyDescent="0.2"/>
    <row r="2" spans="2:8" ht="15" customHeight="1" x14ac:dyDescent="0.2">
      <c r="B2" s="32" t="s">
        <v>16</v>
      </c>
    </row>
    <row r="3" spans="2:8" ht="15" customHeight="1" x14ac:dyDescent="0.2">
      <c r="B3" s="71" t="s">
        <v>53</v>
      </c>
    </row>
    <row r="4" spans="2:8" ht="15" customHeight="1" x14ac:dyDescent="0.2">
      <c r="B4" s="33" t="s">
        <v>54</v>
      </c>
    </row>
    <row r="5" spans="2:8" ht="15" customHeight="1" x14ac:dyDescent="0.25">
      <c r="B5" s="33" t="s">
        <v>55</v>
      </c>
      <c r="E5" s="48"/>
      <c r="F5" s="48"/>
      <c r="G5" s="48"/>
      <c r="H5" s="48"/>
    </row>
    <row r="6" spans="2:8" ht="15" customHeight="1" x14ac:dyDescent="0.2"/>
    <row r="8" spans="2:8" x14ac:dyDescent="0.2">
      <c r="B8" s="32" t="s">
        <v>15</v>
      </c>
    </row>
    <row r="9" spans="2:8" ht="36.75" customHeight="1" x14ac:dyDescent="0.2">
      <c r="B9" s="33" t="s">
        <v>51</v>
      </c>
    </row>
    <row r="10" spans="2:8" ht="45" x14ac:dyDescent="0.2">
      <c r="B10" s="33" t="s">
        <v>50</v>
      </c>
    </row>
    <row r="11" spans="2:8" ht="30" x14ac:dyDescent="0.2">
      <c r="B11" s="33" t="s">
        <v>21</v>
      </c>
    </row>
    <row r="12" spans="2:8" ht="30" x14ac:dyDescent="0.2">
      <c r="B12" s="33" t="s">
        <v>17</v>
      </c>
    </row>
    <row r="13" spans="2:8" ht="30" x14ac:dyDescent="0.2">
      <c r="B13" s="33" t="s">
        <v>52</v>
      </c>
    </row>
    <row r="14" spans="2:8" ht="30" x14ac:dyDescent="0.2">
      <c r="B14" s="33" t="s">
        <v>18</v>
      </c>
    </row>
    <row r="15" spans="2:8" ht="45" x14ac:dyDescent="0.2">
      <c r="B15" s="33" t="s">
        <v>49</v>
      </c>
    </row>
    <row r="16" spans="2:8" ht="30" x14ac:dyDescent="0.2">
      <c r="B16" s="33" t="s">
        <v>48</v>
      </c>
    </row>
    <row r="17" spans="2:2" ht="30" x14ac:dyDescent="0.2">
      <c r="B17" s="33" t="s">
        <v>47</v>
      </c>
    </row>
    <row r="18" spans="2:2" ht="45" x14ac:dyDescent="0.2">
      <c r="B18" s="33" t="s">
        <v>19</v>
      </c>
    </row>
    <row r="19" spans="2:2" ht="45" x14ac:dyDescent="0.2">
      <c r="B19" s="33" t="s">
        <v>20</v>
      </c>
    </row>
  </sheetData>
  <phoneticPr fontId="18" type="noConversion"/>
  <pageMargins left="0.78740157499999996" right="0.78740157499999996" top="0.984251969" bottom="0.984251969" header="0.49212598499999999" footer="0.49212598499999999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Leaf biomass per culm</vt:lpstr>
      <vt:lpstr>Leaf dry weight and area</vt:lpstr>
      <vt:lpstr>Bamboo's density</vt:lpstr>
      <vt:lpstr>Estimated BNF</vt:lpstr>
      <vt:lpstr>Nitrogen balance</vt:lpstr>
      <vt:lpstr>Info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Revisor</cp:lastModifiedBy>
  <dcterms:created xsi:type="dcterms:W3CDTF">2013-09-18T13:19:42Z</dcterms:created>
  <dcterms:modified xsi:type="dcterms:W3CDTF">2018-01-17T13:05:41Z</dcterms:modified>
</cp:coreProperties>
</file>