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havior Genetics\Documents\yonsei\Data\URP data\"/>
    </mc:Choice>
  </mc:AlternateContent>
  <bookViews>
    <workbookView xWindow="0" yWindow="0" windowWidth="23040" windowHeight="8808" activeTab="12"/>
  </bookViews>
  <sheets>
    <sheet name="Benzaldehyde" sheetId="1" r:id="rId1"/>
    <sheet name="Benz 5000" sheetId="9" r:id="rId2"/>
    <sheet name="Benz 1000" sheetId="8" r:id="rId3"/>
    <sheet name="Sheet6" sheetId="13" r:id="rId4"/>
    <sheet name="4-chlorobenzyl mercaptan" sheetId="7" r:id="rId5"/>
    <sheet name="4-CB 5000" sheetId="10" r:id="rId6"/>
    <sheet name="4-CB 1000" sheetId="11" r:id="rId7"/>
    <sheet name="control" sheetId="5" r:id="rId8"/>
    <sheet name="Methylpyrrole" sheetId="12" r:id="rId9"/>
    <sheet name="ethoxythizaole" sheetId="3" r:id="rId10"/>
    <sheet name="TMT" sheetId="4" r:id="rId11"/>
    <sheet name="Table 2" sheetId="15" r:id="rId12"/>
    <sheet name="butanone" sheetId="2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5" l="1"/>
  <c r="H29" i="4" l="1"/>
  <c r="H30" i="3"/>
  <c r="M26" i="12"/>
  <c r="P29" i="7"/>
  <c r="L32" i="1"/>
  <c r="N3" i="4"/>
  <c r="M3" i="4"/>
  <c r="M3" i="3"/>
  <c r="L3" i="3"/>
  <c r="Q3" i="7"/>
  <c r="P3" i="7"/>
  <c r="M3" i="1"/>
  <c r="L3" i="1"/>
  <c r="J9" i="12" l="1"/>
  <c r="J8" i="12"/>
  <c r="J7" i="12"/>
  <c r="J6" i="12"/>
  <c r="J5" i="12"/>
  <c r="J4" i="12"/>
  <c r="J3" i="12"/>
  <c r="J9" i="11"/>
  <c r="J8" i="11"/>
  <c r="J7" i="11"/>
  <c r="J6" i="11"/>
  <c r="J5" i="11"/>
  <c r="J4" i="11"/>
  <c r="J3" i="11"/>
  <c r="K9" i="8"/>
  <c r="K8" i="8"/>
  <c r="K7" i="8"/>
  <c r="K6" i="8"/>
  <c r="K5" i="8"/>
  <c r="K3" i="8"/>
  <c r="K4" i="8"/>
  <c r="I9" i="12"/>
  <c r="I8" i="12"/>
  <c r="I7" i="12"/>
  <c r="I6" i="12"/>
  <c r="I5" i="12"/>
  <c r="I4" i="12"/>
  <c r="I3" i="12"/>
  <c r="I9" i="11"/>
  <c r="I8" i="11"/>
  <c r="I7" i="11"/>
  <c r="I6" i="11"/>
  <c r="I5" i="11"/>
  <c r="I4" i="11"/>
  <c r="I3" i="11"/>
  <c r="J9" i="10"/>
  <c r="J8" i="10"/>
  <c r="J7" i="10"/>
  <c r="J6" i="10"/>
  <c r="J5" i="10"/>
  <c r="J4" i="10"/>
  <c r="J3" i="10"/>
  <c r="I9" i="10"/>
  <c r="I8" i="10"/>
  <c r="I7" i="10"/>
  <c r="I6" i="10"/>
  <c r="I5" i="10"/>
  <c r="I4" i="10"/>
  <c r="I3" i="10"/>
  <c r="J9" i="8"/>
  <c r="J8" i="8"/>
  <c r="J7" i="8"/>
  <c r="J6" i="8"/>
  <c r="J5" i="8"/>
  <c r="J4" i="8"/>
  <c r="J3" i="8"/>
  <c r="K8" i="9"/>
  <c r="K7" i="9"/>
  <c r="K6" i="9"/>
  <c r="K5" i="9"/>
  <c r="K4" i="9"/>
  <c r="K3" i="9"/>
  <c r="J8" i="9"/>
  <c r="J7" i="9"/>
  <c r="J6" i="9"/>
  <c r="J5" i="9"/>
  <c r="J4" i="9"/>
  <c r="J3" i="9"/>
  <c r="J2" i="9"/>
  <c r="W3" i="5"/>
  <c r="Q10" i="7"/>
  <c r="Q9" i="7"/>
  <c r="Q8" i="7"/>
  <c r="Q7" i="7"/>
  <c r="Q6" i="7"/>
  <c r="Q5" i="7"/>
  <c r="Q4" i="7"/>
  <c r="N10" i="4"/>
  <c r="N9" i="4"/>
  <c r="N8" i="4"/>
  <c r="N7" i="4"/>
  <c r="N6" i="4"/>
  <c r="N5" i="4"/>
  <c r="N4" i="4"/>
  <c r="M10" i="4" l="1"/>
  <c r="M9" i="3"/>
  <c r="M8" i="3"/>
  <c r="M7" i="3"/>
  <c r="M6" i="3"/>
  <c r="M5" i="3"/>
  <c r="M4" i="3"/>
  <c r="M9" i="1"/>
  <c r="M8" i="1"/>
  <c r="M7" i="1"/>
  <c r="M6" i="1"/>
  <c r="M5" i="1"/>
  <c r="M4" i="1"/>
  <c r="P10" i="7"/>
  <c r="L9" i="1" l="1"/>
  <c r="L8" i="1"/>
  <c r="L7" i="1"/>
  <c r="L6" i="1"/>
  <c r="L5" i="1"/>
  <c r="L4" i="1"/>
  <c r="J8" i="2"/>
  <c r="J7" i="2"/>
  <c r="J6" i="2"/>
  <c r="J5" i="2"/>
  <c r="J4" i="2"/>
  <c r="J3" i="2"/>
  <c r="P9" i="7"/>
  <c r="P8" i="7"/>
  <c r="P7" i="7"/>
  <c r="P6" i="7"/>
  <c r="P5" i="7"/>
  <c r="P4" i="7"/>
  <c r="M9" i="4"/>
  <c r="M8" i="4"/>
  <c r="M7" i="4"/>
  <c r="M6" i="4"/>
  <c r="M5" i="4"/>
  <c r="M4" i="4"/>
  <c r="L9" i="3"/>
  <c r="L8" i="3"/>
  <c r="L7" i="3"/>
  <c r="L6" i="3"/>
  <c r="L5" i="3"/>
  <c r="L4" i="3"/>
  <c r="V8" i="5"/>
  <c r="V7" i="5"/>
  <c r="V6" i="5"/>
  <c r="V5" i="5"/>
  <c r="V4" i="5"/>
  <c r="V3" i="5"/>
</calcChain>
</file>

<file path=xl/sharedStrings.xml><?xml version="1.0" encoding="utf-8"?>
<sst xmlns="http://schemas.openxmlformats.org/spreadsheetml/2006/main" count="43" uniqueCount="25">
  <si>
    <t>c</t>
  </si>
  <si>
    <t>20171121a</t>
  </si>
  <si>
    <t>Benz</t>
  </si>
  <si>
    <t>Benz 1000</t>
  </si>
  <si>
    <t>Benz 5000</t>
  </si>
  <si>
    <t>Benz 10000</t>
  </si>
  <si>
    <t>CM 1000</t>
  </si>
  <si>
    <t>CM 5000</t>
  </si>
  <si>
    <t>CM 10000</t>
  </si>
  <si>
    <t xml:space="preserve">50% nuclear </t>
  </si>
  <si>
    <t>x</t>
  </si>
  <si>
    <t>x*20</t>
  </si>
  <si>
    <t>formula</t>
  </si>
  <si>
    <r>
      <t>0.4495x</t>
    </r>
    <r>
      <rPr>
        <b/>
        <vertAlign val="superscript"/>
        <sz val="9"/>
        <color rgb="FF000000"/>
        <rFont val="Calibri"/>
        <family val="2"/>
        <scheme val="minor"/>
      </rPr>
      <t>4</t>
    </r>
    <r>
      <rPr>
        <b/>
        <sz val="9"/>
        <color rgb="FF000000"/>
        <rFont val="Calibri"/>
        <family val="2"/>
        <scheme val="minor"/>
      </rPr>
      <t xml:space="preserve"> - 6.4424x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 xml:space="preserve"> + 30.811x</t>
    </r>
    <r>
      <rPr>
        <b/>
        <vertAlign val="superscript"/>
        <sz val="9"/>
        <color rgb="FF000000"/>
        <rFont val="Calibri"/>
        <family val="2"/>
        <scheme val="minor"/>
      </rPr>
      <t>2</t>
    </r>
    <r>
      <rPr>
        <b/>
        <sz val="9"/>
        <color rgb="FF000000"/>
        <rFont val="Calibri"/>
        <family val="2"/>
        <scheme val="minor"/>
      </rPr>
      <t xml:space="preserve"> - 45.793x + 34.694</t>
    </r>
  </si>
  <si>
    <r>
      <t>0.0308x</t>
    </r>
    <r>
      <rPr>
        <b/>
        <vertAlign val="superscript"/>
        <sz val="9"/>
        <color rgb="FF000000"/>
        <rFont val="Calibri"/>
        <family val="2"/>
        <scheme val="minor"/>
      </rPr>
      <t>4</t>
    </r>
    <r>
      <rPr>
        <b/>
        <sz val="9"/>
        <color rgb="FF000000"/>
        <rFont val="Calibri"/>
        <family val="2"/>
        <scheme val="minor"/>
      </rPr>
      <t xml:space="preserve"> - 1.1348x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 xml:space="preserve"> + 10.026x</t>
    </r>
    <r>
      <rPr>
        <b/>
        <vertAlign val="superscript"/>
        <sz val="9"/>
        <color rgb="FF000000"/>
        <rFont val="Calibri"/>
        <family val="2"/>
        <scheme val="minor"/>
      </rPr>
      <t>2</t>
    </r>
    <r>
      <rPr>
        <b/>
        <sz val="9"/>
        <color rgb="FF000000"/>
        <rFont val="Calibri"/>
        <family val="2"/>
        <scheme val="minor"/>
      </rPr>
      <t xml:space="preserve"> - 17.514x + 16.786</t>
    </r>
  </si>
  <si>
    <r>
      <t>-0.1454x</t>
    </r>
    <r>
      <rPr>
        <b/>
        <vertAlign val="superscript"/>
        <sz val="9"/>
        <color rgb="FF000000"/>
        <rFont val="Calibri"/>
        <family val="2"/>
        <scheme val="minor"/>
      </rPr>
      <t>4</t>
    </r>
    <r>
      <rPr>
        <b/>
        <sz val="9"/>
        <color rgb="FF000000"/>
        <rFont val="Calibri"/>
        <family val="2"/>
        <scheme val="minor"/>
      </rPr>
      <t xml:space="preserve"> + 1.8802x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 xml:space="preserve"> - 6.4253x</t>
    </r>
    <r>
      <rPr>
        <b/>
        <vertAlign val="superscript"/>
        <sz val="9"/>
        <color rgb="FF000000"/>
        <rFont val="Calibri"/>
        <family val="2"/>
        <scheme val="minor"/>
      </rPr>
      <t>2</t>
    </r>
    <r>
      <rPr>
        <b/>
        <sz val="9"/>
        <color rgb="FF000000"/>
        <rFont val="Calibri"/>
        <family val="2"/>
        <scheme val="minor"/>
      </rPr>
      <t xml:space="preserve"> + 11.766x + 1.0536</t>
    </r>
  </si>
  <si>
    <r>
      <t>-0.2053x</t>
    </r>
    <r>
      <rPr>
        <b/>
        <vertAlign val="superscript"/>
        <sz val="9"/>
        <color rgb="FF000000"/>
        <rFont val="Calibri"/>
        <family val="2"/>
        <scheme val="minor"/>
      </rPr>
      <t>4</t>
    </r>
    <r>
      <rPr>
        <b/>
        <sz val="9"/>
        <color rgb="FF000000"/>
        <rFont val="Calibri"/>
        <family val="2"/>
        <scheme val="minor"/>
      </rPr>
      <t xml:space="preserve"> + 2.3015x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 xml:space="preserve"> - 5.4917x</t>
    </r>
    <r>
      <rPr>
        <b/>
        <vertAlign val="superscript"/>
        <sz val="9"/>
        <color rgb="FF000000"/>
        <rFont val="Calibri"/>
        <family val="2"/>
        <scheme val="minor"/>
      </rPr>
      <t>2</t>
    </r>
    <r>
      <rPr>
        <b/>
        <sz val="9"/>
        <color rgb="FF000000"/>
        <rFont val="Calibri"/>
        <family val="2"/>
        <scheme val="minor"/>
      </rPr>
      <t xml:space="preserve"> + 4.5729x + 8.4286</t>
    </r>
  </si>
  <si>
    <r>
      <t>-0.1198x</t>
    </r>
    <r>
      <rPr>
        <b/>
        <vertAlign val="superscript"/>
        <sz val="9"/>
        <color rgb="FF000000"/>
        <rFont val="Calibri"/>
        <family val="2"/>
        <scheme val="minor"/>
      </rPr>
      <t>4</t>
    </r>
    <r>
      <rPr>
        <b/>
        <sz val="9"/>
        <color rgb="FF000000"/>
        <rFont val="Calibri"/>
        <family val="2"/>
        <scheme val="minor"/>
      </rPr>
      <t xml:space="preserve"> + 1.0243x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 xml:space="preserve"> - 0.599x</t>
    </r>
    <r>
      <rPr>
        <b/>
        <vertAlign val="superscript"/>
        <sz val="9"/>
        <color rgb="FF000000"/>
        <rFont val="Calibri"/>
        <family val="2"/>
        <scheme val="minor"/>
      </rPr>
      <t>2</t>
    </r>
    <r>
      <rPr>
        <b/>
        <sz val="9"/>
        <color rgb="FF000000"/>
        <rFont val="Calibri"/>
        <family val="2"/>
        <scheme val="minor"/>
      </rPr>
      <t xml:space="preserve"> + 4.9802x + 5.5179</t>
    </r>
  </si>
  <si>
    <t>4-chlorobenzyl mercaptan</t>
  </si>
  <si>
    <t>2,4,5-trimethylthiazole</t>
  </si>
  <si>
    <t>1-methylpyrrole</t>
  </si>
  <si>
    <t>benzaldehyde</t>
  </si>
  <si>
    <t>2-ethoxythiazole</t>
  </si>
  <si>
    <t>Min to 50% behavior change</t>
  </si>
  <si>
    <t>Min to 50% nuclear EGL-4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</si>
</sst>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readingOrder="1"/>
    </xf>
    <xf numFmtId="16" fontId="0" fillId="0" borderId="0" xfId="0" applyNumberForma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benzaldehyde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BarType val="both"/>
            <c:errValType val="cust"/>
            <c:noEndCap val="0"/>
            <c:plus>
              <c:numRef>
                <c:f>Benzaldehyde!$M$3:$M$9</c:f>
                <c:numCache>
                  <c:formatCode>General</c:formatCode>
                  <c:ptCount val="7"/>
                  <c:pt idx="0">
                    <c:v>1.6194961738586655</c:v>
                  </c:pt>
                  <c:pt idx="1">
                    <c:v>2.9504842217604113</c:v>
                  </c:pt>
                  <c:pt idx="2">
                    <c:v>6.5465367070797713</c:v>
                  </c:pt>
                  <c:pt idx="3">
                    <c:v>10.019512213675872</c:v>
                  </c:pt>
                  <c:pt idx="4">
                    <c:v>8.097480869293328</c:v>
                  </c:pt>
                  <c:pt idx="5">
                    <c:v>8.9611014549392465</c:v>
                  </c:pt>
                  <c:pt idx="6">
                    <c:v>8.7287156094396963</c:v>
                  </c:pt>
                </c:numCache>
              </c:numRef>
            </c:plus>
            <c:minus>
              <c:numRef>
                <c:f>Benzaldehyde!$M$3:$M$9</c:f>
                <c:numCache>
                  <c:formatCode>General</c:formatCode>
                  <c:ptCount val="7"/>
                  <c:pt idx="0">
                    <c:v>1.6194961738586655</c:v>
                  </c:pt>
                  <c:pt idx="1">
                    <c:v>2.9504842217604113</c:v>
                  </c:pt>
                  <c:pt idx="2">
                    <c:v>6.5465367070797713</c:v>
                  </c:pt>
                  <c:pt idx="3">
                    <c:v>10.019512213675872</c:v>
                  </c:pt>
                  <c:pt idx="4">
                    <c:v>8.097480869293328</c:v>
                  </c:pt>
                  <c:pt idx="5">
                    <c:v>8.9611014549392465</c:v>
                  </c:pt>
                  <c:pt idx="6">
                    <c:v>8.7287156094396963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Benzaldehyde!$B$3:$B$9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cat>
          <c:val>
            <c:numRef>
              <c:f>Benzaldehyde!$L$3:$L$9</c:f>
              <c:numCache>
                <c:formatCode>General</c:formatCode>
                <c:ptCount val="7"/>
                <c:pt idx="0">
                  <c:v>8.125</c:v>
                </c:pt>
                <c:pt idx="1">
                  <c:v>13.75</c:v>
                </c:pt>
                <c:pt idx="2">
                  <c:v>25</c:v>
                </c:pt>
                <c:pt idx="3">
                  <c:v>44.375</c:v>
                </c:pt>
                <c:pt idx="4">
                  <c:v>55.625</c:v>
                </c:pt>
                <c:pt idx="5">
                  <c:v>68.125</c:v>
                </c:pt>
                <c:pt idx="6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26640544"/>
        <c:axId val="-1026641088"/>
      </c:barChart>
      <c:catAx>
        <c:axId val="-102664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41088"/>
        <c:crosses val="autoZero"/>
        <c:auto val="1"/>
        <c:lblAlgn val="ctr"/>
        <c:lblOffset val="100"/>
        <c:noMultiLvlLbl val="0"/>
      </c:catAx>
      <c:valAx>
        <c:axId val="-10266410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4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Benzaldehyde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Sheet6!$C$1</c:f>
              <c:strCache>
                <c:ptCount val="1"/>
                <c:pt idx="0">
                  <c:v>Benz 1000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Sheet6!$B$2:$B$7</c:f>
              <c:numCache>
                <c:formatCode>General</c:formatCode>
                <c:ptCount val="6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</c:numCache>
            </c:numRef>
          </c:cat>
          <c:val>
            <c:numRef>
              <c:f>Sheet6!$C$2:$C$7</c:f>
              <c:numCache>
                <c:formatCode>General</c:formatCode>
                <c:ptCount val="6"/>
                <c:pt idx="0">
                  <c:v>6.666666666666667</c:v>
                </c:pt>
                <c:pt idx="1">
                  <c:v>18.333333333333332</c:v>
                </c:pt>
                <c:pt idx="2">
                  <c:v>21.666666666666668</c:v>
                </c:pt>
                <c:pt idx="3">
                  <c:v>47.5</c:v>
                </c:pt>
                <c:pt idx="4">
                  <c:v>44.5</c:v>
                </c:pt>
                <c:pt idx="5">
                  <c:v>70</c:v>
                </c:pt>
              </c:numCache>
            </c:numRef>
          </c:val>
        </c:ser>
        <c:ser>
          <c:idx val="1"/>
          <c:order val="1"/>
          <c:tx>
            <c:strRef>
              <c:f>Sheet6!$D$1</c:f>
              <c:strCache>
                <c:ptCount val="1"/>
                <c:pt idx="0">
                  <c:v>Benz 5000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Sheet6!$B$2:$B$7</c:f>
              <c:numCache>
                <c:formatCode>General</c:formatCode>
                <c:ptCount val="6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</c:numCache>
            </c:numRef>
          </c:cat>
          <c:val>
            <c:numRef>
              <c:f>Sheet6!$D$2:$D$7</c:f>
              <c:numCache>
                <c:formatCode>General</c:formatCode>
                <c:ptCount val="6"/>
                <c:pt idx="0">
                  <c:v>20</c:v>
                </c:pt>
                <c:pt idx="1">
                  <c:v>16.666666666666668</c:v>
                </c:pt>
                <c:pt idx="2">
                  <c:v>40.833333333333336</c:v>
                </c:pt>
                <c:pt idx="3">
                  <c:v>52.166666666666664</c:v>
                </c:pt>
                <c:pt idx="4">
                  <c:v>64.166666666666671</c:v>
                </c:pt>
                <c:pt idx="5">
                  <c:v>72</c:v>
                </c:pt>
              </c:numCache>
            </c:numRef>
          </c:val>
        </c:ser>
        <c:ser>
          <c:idx val="2"/>
          <c:order val="2"/>
          <c:tx>
            <c:strRef>
              <c:f>Sheet6!$E$1</c:f>
              <c:strCache>
                <c:ptCount val="1"/>
                <c:pt idx="0">
                  <c:v>Benz 10000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Sheet6!$B$2:$B$7</c:f>
              <c:numCache>
                <c:formatCode>General</c:formatCode>
                <c:ptCount val="6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</c:numCache>
            </c:numRef>
          </c:cat>
          <c:val>
            <c:numRef>
              <c:f>Sheet6!$E$2:$E$7</c:f>
              <c:numCache>
                <c:formatCode>General</c:formatCode>
                <c:ptCount val="6"/>
                <c:pt idx="0">
                  <c:v>13.75</c:v>
                </c:pt>
                <c:pt idx="1">
                  <c:v>25</c:v>
                </c:pt>
                <c:pt idx="2">
                  <c:v>44.375</c:v>
                </c:pt>
                <c:pt idx="3">
                  <c:v>55.625</c:v>
                </c:pt>
                <c:pt idx="4">
                  <c:v>68.125</c:v>
                </c:pt>
                <c:pt idx="5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26644896"/>
        <c:axId val="-1026647072"/>
      </c:barChart>
      <c:catAx>
        <c:axId val="-102664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47072"/>
        <c:crosses val="autoZero"/>
        <c:auto val="1"/>
        <c:lblAlgn val="ctr"/>
        <c:lblOffset val="100"/>
        <c:noMultiLvlLbl val="0"/>
      </c:catAx>
      <c:valAx>
        <c:axId val="-102664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4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Sheet6!$B$2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Sheet6!$C$1:$H$1</c:f>
              <c:strCache>
                <c:ptCount val="6"/>
                <c:pt idx="0">
                  <c:v>Benz 1000</c:v>
                </c:pt>
                <c:pt idx="1">
                  <c:v>Benz 5000</c:v>
                </c:pt>
                <c:pt idx="2">
                  <c:v>Benz 10000</c:v>
                </c:pt>
                <c:pt idx="3">
                  <c:v>CM 1000</c:v>
                </c:pt>
                <c:pt idx="4">
                  <c:v>CM 5000</c:v>
                </c:pt>
                <c:pt idx="5">
                  <c:v>CM 10000</c:v>
                </c:pt>
              </c:strCache>
            </c:strRef>
          </c:cat>
          <c:val>
            <c:numRef>
              <c:f>Sheet6!$C$2:$H$2</c:f>
              <c:numCache>
                <c:formatCode>General</c:formatCode>
                <c:ptCount val="6"/>
                <c:pt idx="0">
                  <c:v>6.666666666666667</c:v>
                </c:pt>
                <c:pt idx="1">
                  <c:v>20</c:v>
                </c:pt>
                <c:pt idx="2">
                  <c:v>13.75</c:v>
                </c:pt>
                <c:pt idx="3">
                  <c:v>2</c:v>
                </c:pt>
                <c:pt idx="4">
                  <c:v>7</c:v>
                </c:pt>
                <c:pt idx="5">
                  <c:v>10.625</c:v>
                </c:pt>
              </c:numCache>
            </c:numRef>
          </c:val>
        </c:ser>
        <c:ser>
          <c:idx val="1"/>
          <c:order val="1"/>
          <c:tx>
            <c:strRef>
              <c:f>Sheet6!$B$3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Sheet6!$C$1:$H$1</c:f>
              <c:strCache>
                <c:ptCount val="6"/>
                <c:pt idx="0">
                  <c:v>Benz 1000</c:v>
                </c:pt>
                <c:pt idx="1">
                  <c:v>Benz 5000</c:v>
                </c:pt>
                <c:pt idx="2">
                  <c:v>Benz 10000</c:v>
                </c:pt>
                <c:pt idx="3">
                  <c:v>CM 1000</c:v>
                </c:pt>
                <c:pt idx="4">
                  <c:v>CM 5000</c:v>
                </c:pt>
                <c:pt idx="5">
                  <c:v>CM 10000</c:v>
                </c:pt>
              </c:strCache>
            </c:strRef>
          </c:cat>
          <c:val>
            <c:numRef>
              <c:f>Sheet6!$C$3:$H$3</c:f>
              <c:numCache>
                <c:formatCode>General</c:formatCode>
                <c:ptCount val="6"/>
                <c:pt idx="0">
                  <c:v>18.333333333333332</c:v>
                </c:pt>
                <c:pt idx="1">
                  <c:v>16.666666666666668</c:v>
                </c:pt>
                <c:pt idx="2">
                  <c:v>25</c:v>
                </c:pt>
                <c:pt idx="3">
                  <c:v>4</c:v>
                </c:pt>
                <c:pt idx="4">
                  <c:v>8</c:v>
                </c:pt>
                <c:pt idx="5">
                  <c:v>19.333333333333332</c:v>
                </c:pt>
              </c:numCache>
            </c:numRef>
          </c:val>
        </c:ser>
        <c:ser>
          <c:idx val="2"/>
          <c:order val="2"/>
          <c:tx>
            <c:strRef>
              <c:f>Sheet6!$B$4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Sheet6!$C$1:$H$1</c:f>
              <c:strCache>
                <c:ptCount val="6"/>
                <c:pt idx="0">
                  <c:v>Benz 1000</c:v>
                </c:pt>
                <c:pt idx="1">
                  <c:v>Benz 5000</c:v>
                </c:pt>
                <c:pt idx="2">
                  <c:v>Benz 10000</c:v>
                </c:pt>
                <c:pt idx="3">
                  <c:v>CM 1000</c:v>
                </c:pt>
                <c:pt idx="4">
                  <c:v>CM 5000</c:v>
                </c:pt>
                <c:pt idx="5">
                  <c:v>CM 10000</c:v>
                </c:pt>
              </c:strCache>
            </c:strRef>
          </c:cat>
          <c:val>
            <c:numRef>
              <c:f>Sheet6!$C$4:$H$4</c:f>
              <c:numCache>
                <c:formatCode>General</c:formatCode>
                <c:ptCount val="6"/>
                <c:pt idx="0">
                  <c:v>21.666666666666668</c:v>
                </c:pt>
                <c:pt idx="1">
                  <c:v>40.833333333333336</c:v>
                </c:pt>
                <c:pt idx="2">
                  <c:v>44.375</c:v>
                </c:pt>
                <c:pt idx="3">
                  <c:v>2</c:v>
                </c:pt>
                <c:pt idx="4">
                  <c:v>34</c:v>
                </c:pt>
                <c:pt idx="5">
                  <c:v>26.833333333333332</c:v>
                </c:pt>
              </c:numCache>
            </c:numRef>
          </c:val>
        </c:ser>
        <c:ser>
          <c:idx val="3"/>
          <c:order val="3"/>
          <c:tx>
            <c:strRef>
              <c:f>Sheet6!$B$5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Sheet6!$C$1:$H$1</c:f>
              <c:strCache>
                <c:ptCount val="6"/>
                <c:pt idx="0">
                  <c:v>Benz 1000</c:v>
                </c:pt>
                <c:pt idx="1">
                  <c:v>Benz 5000</c:v>
                </c:pt>
                <c:pt idx="2">
                  <c:v>Benz 10000</c:v>
                </c:pt>
                <c:pt idx="3">
                  <c:v>CM 1000</c:v>
                </c:pt>
                <c:pt idx="4">
                  <c:v>CM 5000</c:v>
                </c:pt>
                <c:pt idx="5">
                  <c:v>CM 10000</c:v>
                </c:pt>
              </c:strCache>
            </c:strRef>
          </c:cat>
          <c:val>
            <c:numRef>
              <c:f>Sheet6!$C$5:$H$5</c:f>
              <c:numCache>
                <c:formatCode>General</c:formatCode>
                <c:ptCount val="6"/>
                <c:pt idx="0">
                  <c:v>47.5</c:v>
                </c:pt>
                <c:pt idx="1">
                  <c:v>52.166666666666664</c:v>
                </c:pt>
                <c:pt idx="2">
                  <c:v>55.625</c:v>
                </c:pt>
                <c:pt idx="3">
                  <c:v>24</c:v>
                </c:pt>
                <c:pt idx="4">
                  <c:v>44</c:v>
                </c:pt>
                <c:pt idx="5">
                  <c:v>44</c:v>
                </c:pt>
              </c:numCache>
            </c:numRef>
          </c:val>
        </c:ser>
        <c:ser>
          <c:idx val="4"/>
          <c:order val="4"/>
          <c:tx>
            <c:strRef>
              <c:f>Sheet6!$B$6</c:f>
              <c:strCache>
                <c:ptCount val="1"/>
                <c:pt idx="0">
                  <c:v>100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Sheet6!$C$1:$H$1</c:f>
              <c:strCache>
                <c:ptCount val="6"/>
                <c:pt idx="0">
                  <c:v>Benz 1000</c:v>
                </c:pt>
                <c:pt idx="1">
                  <c:v>Benz 5000</c:v>
                </c:pt>
                <c:pt idx="2">
                  <c:v>Benz 10000</c:v>
                </c:pt>
                <c:pt idx="3">
                  <c:v>CM 1000</c:v>
                </c:pt>
                <c:pt idx="4">
                  <c:v>CM 5000</c:v>
                </c:pt>
                <c:pt idx="5">
                  <c:v>CM 10000</c:v>
                </c:pt>
              </c:strCache>
            </c:strRef>
          </c:cat>
          <c:val>
            <c:numRef>
              <c:f>Sheet6!$C$6:$H$6</c:f>
              <c:numCache>
                <c:formatCode>General</c:formatCode>
                <c:ptCount val="6"/>
                <c:pt idx="0">
                  <c:v>44.5</c:v>
                </c:pt>
                <c:pt idx="1">
                  <c:v>64.166666666666671</c:v>
                </c:pt>
                <c:pt idx="2">
                  <c:v>68.125</c:v>
                </c:pt>
                <c:pt idx="3">
                  <c:v>24</c:v>
                </c:pt>
                <c:pt idx="4">
                  <c:v>52</c:v>
                </c:pt>
                <c:pt idx="5">
                  <c:v>58.083333333333336</c:v>
                </c:pt>
              </c:numCache>
            </c:numRef>
          </c:val>
        </c:ser>
        <c:ser>
          <c:idx val="5"/>
          <c:order val="5"/>
          <c:tx>
            <c:strRef>
              <c:f>Sheet6!$B$7</c:f>
              <c:strCache>
                <c:ptCount val="1"/>
                <c:pt idx="0">
                  <c:v>120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Sheet6!$C$1:$H$1</c:f>
              <c:strCache>
                <c:ptCount val="6"/>
                <c:pt idx="0">
                  <c:v>Benz 1000</c:v>
                </c:pt>
                <c:pt idx="1">
                  <c:v>Benz 5000</c:v>
                </c:pt>
                <c:pt idx="2">
                  <c:v>Benz 10000</c:v>
                </c:pt>
                <c:pt idx="3">
                  <c:v>CM 1000</c:v>
                </c:pt>
                <c:pt idx="4">
                  <c:v>CM 5000</c:v>
                </c:pt>
                <c:pt idx="5">
                  <c:v>CM 10000</c:v>
                </c:pt>
              </c:strCache>
            </c:strRef>
          </c:cat>
          <c:val>
            <c:numRef>
              <c:f>Sheet6!$C$7:$H$7</c:f>
              <c:numCache>
                <c:formatCode>General</c:formatCode>
                <c:ptCount val="6"/>
                <c:pt idx="0">
                  <c:v>70</c:v>
                </c:pt>
                <c:pt idx="1">
                  <c:v>72</c:v>
                </c:pt>
                <c:pt idx="2">
                  <c:v>70</c:v>
                </c:pt>
                <c:pt idx="3">
                  <c:v>38</c:v>
                </c:pt>
                <c:pt idx="4">
                  <c:v>61</c:v>
                </c:pt>
                <c:pt idx="5">
                  <c:v>64.416666666666671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26643808"/>
        <c:axId val="-1026654688"/>
      </c:barChart>
      <c:catAx>
        <c:axId val="-102664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54688"/>
        <c:crosses val="autoZero"/>
        <c:auto val="1"/>
        <c:lblAlgn val="ctr"/>
        <c:lblOffset val="100"/>
        <c:noMultiLvlLbl val="0"/>
      </c:catAx>
      <c:valAx>
        <c:axId val="-102665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4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4-chlorobenzyl mercaptan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BarType val="both"/>
            <c:errValType val="cust"/>
            <c:noEndCap val="0"/>
            <c:plus>
              <c:numRef>
                <c:f>'4-chlorobenzyl mercaptan'!$Q$3:$Q$9</c:f>
                <c:numCache>
                  <c:formatCode>General</c:formatCode>
                  <c:ptCount val="7"/>
                  <c:pt idx="0">
                    <c:v>2.4099960182707374</c:v>
                  </c:pt>
                  <c:pt idx="1">
                    <c:v>2.9855237853226484</c:v>
                  </c:pt>
                  <c:pt idx="2">
                    <c:v>3.0134379171982433</c:v>
                  </c:pt>
                  <c:pt idx="3">
                    <c:v>4.5391117361809181</c:v>
                  </c:pt>
                  <c:pt idx="4">
                    <c:v>6.2836970395499252</c:v>
                  </c:pt>
                  <c:pt idx="5">
                    <c:v>5.5602190022997595</c:v>
                  </c:pt>
                  <c:pt idx="6">
                    <c:v>6.077103493333551</c:v>
                  </c:pt>
                </c:numCache>
              </c:numRef>
            </c:plus>
            <c:minus>
              <c:numRef>
                <c:f>'4-chlorobenzyl mercaptan'!$Q$3:$Q$9</c:f>
                <c:numCache>
                  <c:formatCode>General</c:formatCode>
                  <c:ptCount val="7"/>
                  <c:pt idx="0">
                    <c:v>2.4099960182707374</c:v>
                  </c:pt>
                  <c:pt idx="1">
                    <c:v>2.9855237853226484</c:v>
                  </c:pt>
                  <c:pt idx="2">
                    <c:v>3.0134379171982433</c:v>
                  </c:pt>
                  <c:pt idx="3">
                    <c:v>4.5391117361809181</c:v>
                  </c:pt>
                  <c:pt idx="4">
                    <c:v>6.2836970395499252</c:v>
                  </c:pt>
                  <c:pt idx="5">
                    <c:v>5.5602190022997595</c:v>
                  </c:pt>
                  <c:pt idx="6">
                    <c:v>6.077103493333551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'4-chlorobenzyl mercaptan'!$B$3:$B$9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cat>
          <c:val>
            <c:numRef>
              <c:f>'4-chlorobenzyl mercaptan'!$P$3:$P$9</c:f>
              <c:numCache>
                <c:formatCode>General</c:formatCode>
                <c:ptCount val="7"/>
                <c:pt idx="0">
                  <c:v>8.3333333333333339</c:v>
                </c:pt>
                <c:pt idx="1">
                  <c:v>10.625</c:v>
                </c:pt>
                <c:pt idx="2">
                  <c:v>19.333333333333332</c:v>
                </c:pt>
                <c:pt idx="3">
                  <c:v>26.833333333333332</c:v>
                </c:pt>
                <c:pt idx="4">
                  <c:v>44</c:v>
                </c:pt>
                <c:pt idx="5">
                  <c:v>58.083333333333336</c:v>
                </c:pt>
                <c:pt idx="6">
                  <c:v>64.416666666666671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26661760"/>
        <c:axId val="-1026652512"/>
      </c:barChart>
      <c:catAx>
        <c:axId val="-10266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52512"/>
        <c:crosses val="autoZero"/>
        <c:auto val="1"/>
        <c:lblAlgn val="ctr"/>
        <c:lblOffset val="100"/>
        <c:noMultiLvlLbl val="0"/>
      </c:catAx>
      <c:valAx>
        <c:axId val="-10266525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6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1-methylpyrrole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BarType val="both"/>
            <c:errValType val="cust"/>
            <c:noEndCap val="0"/>
            <c:plus>
              <c:numRef>
                <c:f>Methylpyrrole!$J$3:$J$9</c:f>
                <c:numCache>
                  <c:formatCode>General</c:formatCode>
                  <c:ptCount val="7"/>
                  <c:pt idx="0">
                    <c:v>2</c:v>
                  </c:pt>
                  <c:pt idx="1">
                    <c:v>8.3701851831366305</c:v>
                  </c:pt>
                  <c:pt idx="2">
                    <c:v>2.5495097567963922</c:v>
                  </c:pt>
                  <c:pt idx="3">
                    <c:v>10.319883720275145</c:v>
                  </c:pt>
                  <c:pt idx="4">
                    <c:v>13.928388277184117</c:v>
                  </c:pt>
                  <c:pt idx="5">
                    <c:v>10</c:v>
                  </c:pt>
                  <c:pt idx="6">
                    <c:v>5.4772255750516612</c:v>
                  </c:pt>
                </c:numCache>
              </c:numRef>
            </c:plus>
            <c:minus>
              <c:numRef>
                <c:f>Methylpyrrole!$J$3:$J$9</c:f>
                <c:numCache>
                  <c:formatCode>General</c:formatCode>
                  <c:ptCount val="7"/>
                  <c:pt idx="0">
                    <c:v>2</c:v>
                  </c:pt>
                  <c:pt idx="1">
                    <c:v>8.3701851831366305</c:v>
                  </c:pt>
                  <c:pt idx="2">
                    <c:v>2.5495097567963922</c:v>
                  </c:pt>
                  <c:pt idx="3">
                    <c:v>10.319883720275145</c:v>
                  </c:pt>
                  <c:pt idx="4">
                    <c:v>13.928388277184117</c:v>
                  </c:pt>
                  <c:pt idx="5">
                    <c:v>10</c:v>
                  </c:pt>
                  <c:pt idx="6">
                    <c:v>5.4772255750516612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Methylpyrrole!$B$11:$B$17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cat>
          <c:val>
            <c:numRef>
              <c:f>Methylpyrrole!$C$11:$C$17</c:f>
              <c:numCache>
                <c:formatCode>General</c:formatCode>
                <c:ptCount val="7"/>
                <c:pt idx="0">
                  <c:v>8</c:v>
                </c:pt>
                <c:pt idx="1">
                  <c:v>16.600000000000001</c:v>
                </c:pt>
                <c:pt idx="2">
                  <c:v>13</c:v>
                </c:pt>
                <c:pt idx="3">
                  <c:v>28</c:v>
                </c:pt>
                <c:pt idx="4">
                  <c:v>67</c:v>
                </c:pt>
                <c:pt idx="5">
                  <c:v>60</c:v>
                </c:pt>
                <c:pt idx="6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26632928"/>
        <c:axId val="-1026633472"/>
      </c:barChart>
      <c:catAx>
        <c:axId val="-102663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33472"/>
        <c:crosses val="autoZero"/>
        <c:auto val="1"/>
        <c:lblAlgn val="ctr"/>
        <c:lblOffset val="100"/>
        <c:noMultiLvlLbl val="0"/>
      </c:catAx>
      <c:valAx>
        <c:axId val="-10266334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3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2-ethoxythiazole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BarType val="both"/>
            <c:errValType val="cust"/>
            <c:noEndCap val="0"/>
            <c:plus>
              <c:numRef>
                <c:f>ethoxythizaole!$M$3:$M$9</c:f>
                <c:numCache>
                  <c:formatCode>General</c:formatCode>
                  <c:ptCount val="7"/>
                  <c:pt idx="0">
                    <c:v>1.4285714285714282</c:v>
                  </c:pt>
                  <c:pt idx="1">
                    <c:v>4.8445214165180488</c:v>
                  </c:pt>
                  <c:pt idx="2">
                    <c:v>6.1445180478875896</c:v>
                  </c:pt>
                  <c:pt idx="3">
                    <c:v>7.2726306425244127</c:v>
                  </c:pt>
                  <c:pt idx="4">
                    <c:v>6.0395521751360404</c:v>
                  </c:pt>
                  <c:pt idx="5">
                    <c:v>6.7259270913454925</c:v>
                  </c:pt>
                  <c:pt idx="6">
                    <c:v>4.8476798574163293</c:v>
                  </c:pt>
                </c:numCache>
              </c:numRef>
            </c:plus>
            <c:minus>
              <c:numRef>
                <c:f>ethoxythizaole!$M$3:$M$9</c:f>
                <c:numCache>
                  <c:formatCode>General</c:formatCode>
                  <c:ptCount val="7"/>
                  <c:pt idx="0">
                    <c:v>1.4285714285714282</c:v>
                  </c:pt>
                  <c:pt idx="1">
                    <c:v>4.8445214165180488</c:v>
                  </c:pt>
                  <c:pt idx="2">
                    <c:v>6.1445180478875896</c:v>
                  </c:pt>
                  <c:pt idx="3">
                    <c:v>7.2726306425244127</c:v>
                  </c:pt>
                  <c:pt idx="4">
                    <c:v>6.0395521751360404</c:v>
                  </c:pt>
                  <c:pt idx="5">
                    <c:v>6.7259270913454925</c:v>
                  </c:pt>
                  <c:pt idx="6">
                    <c:v>4.8476798574163293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ethoxythizaole!$B$3:$B$9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cat>
          <c:val>
            <c:numRef>
              <c:f>ethoxythizaole!$L$3:$L$9</c:f>
              <c:numCache>
                <c:formatCode>General</c:formatCode>
                <c:ptCount val="7"/>
                <c:pt idx="0">
                  <c:v>10.625</c:v>
                </c:pt>
                <c:pt idx="1">
                  <c:v>20</c:v>
                </c:pt>
                <c:pt idx="2">
                  <c:v>32.5</c:v>
                </c:pt>
                <c:pt idx="3">
                  <c:v>50</c:v>
                </c:pt>
                <c:pt idx="4">
                  <c:v>70.25</c:v>
                </c:pt>
                <c:pt idx="5">
                  <c:v>78.75</c:v>
                </c:pt>
                <c:pt idx="6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23104800"/>
        <c:axId val="-1023106432"/>
      </c:barChart>
      <c:catAx>
        <c:axId val="-102310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3106432"/>
        <c:crosses val="autoZero"/>
        <c:auto val="1"/>
        <c:lblAlgn val="ctr"/>
        <c:lblOffset val="100"/>
        <c:noMultiLvlLbl val="0"/>
      </c:catAx>
      <c:valAx>
        <c:axId val="-10231064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310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2,4,5-trimethylthiazole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BarType val="both"/>
            <c:errValType val="cust"/>
            <c:noEndCap val="0"/>
            <c:plus>
              <c:numRef>
                <c:f>TMT!$N$4:$N$10</c:f>
                <c:numCache>
                  <c:formatCode>General</c:formatCode>
                  <c:ptCount val="7"/>
                  <c:pt idx="0">
                    <c:v>5.2539696926099788</c:v>
                  </c:pt>
                  <c:pt idx="1">
                    <c:v>5.8962382075353776</c:v>
                  </c:pt>
                  <c:pt idx="2">
                    <c:v>7.5700432994505098</c:v>
                  </c:pt>
                  <c:pt idx="3">
                    <c:v>7.9704314674788952</c:v>
                  </c:pt>
                  <c:pt idx="4">
                    <c:v>5.0518912239152174</c:v>
                  </c:pt>
                  <c:pt idx="5">
                    <c:v>6.3398893072806422</c:v>
                  </c:pt>
                  <c:pt idx="6">
                    <c:v>7.0710678118654764</c:v>
                  </c:pt>
                </c:numCache>
              </c:numRef>
            </c:plus>
            <c:minus>
              <c:numRef>
                <c:f>TMT!$N$4:$N$10</c:f>
                <c:numCache>
                  <c:formatCode>General</c:formatCode>
                  <c:ptCount val="7"/>
                  <c:pt idx="0">
                    <c:v>5.2539696926099788</c:v>
                  </c:pt>
                  <c:pt idx="1">
                    <c:v>5.8962382075353776</c:v>
                  </c:pt>
                  <c:pt idx="2">
                    <c:v>7.5700432994505098</c:v>
                  </c:pt>
                  <c:pt idx="3">
                    <c:v>7.9704314674788952</c:v>
                  </c:pt>
                  <c:pt idx="4">
                    <c:v>5.0518912239152174</c:v>
                  </c:pt>
                  <c:pt idx="5">
                    <c:v>6.3398893072806422</c:v>
                  </c:pt>
                  <c:pt idx="6">
                    <c:v>7.0710678118654764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TMT!$B$3:$B$9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cat>
          <c:val>
            <c:numRef>
              <c:f>TMT!$M$3:$M$9</c:f>
              <c:numCache>
                <c:formatCode>General</c:formatCode>
                <c:ptCount val="7"/>
                <c:pt idx="0">
                  <c:v>7.7777777777777777</c:v>
                </c:pt>
                <c:pt idx="1">
                  <c:v>13.744444444444445</c:v>
                </c:pt>
                <c:pt idx="2">
                  <c:v>21.875</c:v>
                </c:pt>
                <c:pt idx="3">
                  <c:v>37.333333333333336</c:v>
                </c:pt>
                <c:pt idx="4">
                  <c:v>47</c:v>
                </c:pt>
                <c:pt idx="5">
                  <c:v>51.777777777777779</c:v>
                </c:pt>
                <c:pt idx="6">
                  <c:v>60.125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23078144"/>
        <c:axId val="-1023096640"/>
      </c:barChart>
      <c:catAx>
        <c:axId val="-10230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3096640"/>
        <c:crosses val="autoZero"/>
        <c:auto val="1"/>
        <c:lblAlgn val="ctr"/>
        <c:lblOffset val="100"/>
        <c:noMultiLvlLbl val="0"/>
      </c:catAx>
      <c:valAx>
        <c:axId val="-10230966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307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Butanone (4)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butanone!$J$3:$J$8</c:f>
              <c:numCache>
                <c:formatCode>General</c:formatCode>
                <c:ptCount val="6"/>
                <c:pt idx="0">
                  <c:v>11.25</c:v>
                </c:pt>
                <c:pt idx="1">
                  <c:v>17.5</c:v>
                </c:pt>
                <c:pt idx="2">
                  <c:v>36.25</c:v>
                </c:pt>
                <c:pt idx="3">
                  <c:v>42.5</c:v>
                </c:pt>
                <c:pt idx="4">
                  <c:v>51.25</c:v>
                </c:pt>
                <c:pt idx="5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23077600"/>
        <c:axId val="-1023099360"/>
      </c:barChart>
      <c:catAx>
        <c:axId val="-10230776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3099360"/>
        <c:crosses val="autoZero"/>
        <c:auto val="1"/>
        <c:lblAlgn val="ctr"/>
        <c:lblOffset val="100"/>
        <c:noMultiLvlLbl val="0"/>
      </c:catAx>
      <c:valAx>
        <c:axId val="-10230993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307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472440</xdr:colOff>
      <xdr:row>12</xdr:row>
      <xdr:rowOff>72390</xdr:rowOff>
    </xdr:from>
    <xdr:to>
      <xdr:col>9</xdr:col>
      <xdr:colOff>167640</xdr:colOff>
      <xdr:row>27</xdr:row>
      <xdr:rowOff>72390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7</xdr:row>
      <xdr:rowOff>34290</xdr:rowOff>
    </xdr:from>
    <xdr:to>
      <xdr:col>15</xdr:col>
      <xdr:colOff>358140</xdr:colOff>
      <xdr:row>22</xdr:row>
      <xdr:rowOff>34290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53340</xdr:colOff>
      <xdr:row>7</xdr:row>
      <xdr:rowOff>34290</xdr:rowOff>
    </xdr:from>
    <xdr:to>
      <xdr:col>15</xdr:col>
      <xdr:colOff>358140</xdr:colOff>
      <xdr:row>22</xdr:row>
      <xdr:rowOff>34290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83820</xdr:colOff>
      <xdr:row>9</xdr:row>
      <xdr:rowOff>64770</xdr:rowOff>
    </xdr:from>
    <xdr:to>
      <xdr:col>15</xdr:col>
      <xdr:colOff>388620</xdr:colOff>
      <xdr:row>24</xdr:row>
      <xdr:rowOff>64770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</xdr:row>
      <xdr:rowOff>179070</xdr:rowOff>
    </xdr:from>
    <xdr:to>
      <xdr:col>17</xdr:col>
      <xdr:colOff>381000</xdr:colOff>
      <xdr:row>16</xdr:row>
      <xdr:rowOff>179070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487680</xdr:colOff>
      <xdr:row>11</xdr:row>
      <xdr:rowOff>64770</xdr:rowOff>
    </xdr:from>
    <xdr:to>
      <xdr:col>8</xdr:col>
      <xdr:colOff>182880</xdr:colOff>
      <xdr:row>26</xdr:row>
      <xdr:rowOff>64770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163830</xdr:rowOff>
    </xdr:from>
    <xdr:to>
      <xdr:col>7</xdr:col>
      <xdr:colOff>518160</xdr:colOff>
      <xdr:row>25</xdr:row>
      <xdr:rowOff>163830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7</xdr:row>
      <xdr:rowOff>34290</xdr:rowOff>
    </xdr:from>
    <xdr:to>
      <xdr:col>15</xdr:col>
      <xdr:colOff>358140</xdr:colOff>
      <xdr:row>22</xdr:row>
      <xdr:rowOff>34290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2"/>
  <sheetViews>
    <sheetView topLeftCell="D1" workbookViewId="0">
      <selection activeCell="Y1" sqref="O1:Y12"/>
    </sheetView>
  </sheetViews>
  <sheetFormatPr defaultRowHeight="14.4" x14ac:dyDescent="0.3"/>
  <sheetData>
    <row r="2" spans="2:13" x14ac:dyDescent="0.3">
      <c r="C2">
        <v>20171106</v>
      </c>
      <c r="D2">
        <v>20171107</v>
      </c>
      <c r="E2">
        <v>20171113</v>
      </c>
      <c r="F2">
        <v>20171114</v>
      </c>
      <c r="G2">
        <v>20171121</v>
      </c>
      <c r="H2">
        <v>20171120</v>
      </c>
      <c r="I2">
        <v>20171117</v>
      </c>
      <c r="J2">
        <v>20171116</v>
      </c>
    </row>
    <row r="3" spans="2:13" x14ac:dyDescent="0.3">
      <c r="B3">
        <v>0</v>
      </c>
      <c r="C3">
        <v>10</v>
      </c>
      <c r="D3">
        <v>10</v>
      </c>
      <c r="E3">
        <v>0</v>
      </c>
      <c r="F3">
        <v>10</v>
      </c>
      <c r="G3">
        <v>10</v>
      </c>
      <c r="H3">
        <v>5</v>
      </c>
      <c r="I3">
        <v>15</v>
      </c>
      <c r="J3">
        <v>5</v>
      </c>
      <c r="L3">
        <f>AVERAGE(C3:K3)</f>
        <v>8.125</v>
      </c>
      <c r="M3">
        <f>(_xlfn.STDEV.S(C3:J3)/SQRT(COUNT(C3:J3)))</f>
        <v>1.6194961738586655</v>
      </c>
    </row>
    <row r="4" spans="2:13" x14ac:dyDescent="0.3">
      <c r="B4">
        <v>20</v>
      </c>
      <c r="C4">
        <v>15</v>
      </c>
      <c r="D4">
        <v>20</v>
      </c>
      <c r="E4">
        <v>20</v>
      </c>
      <c r="F4">
        <v>15</v>
      </c>
      <c r="G4">
        <v>5</v>
      </c>
      <c r="H4">
        <v>0</v>
      </c>
      <c r="I4">
        <v>10</v>
      </c>
      <c r="J4">
        <v>25</v>
      </c>
      <c r="L4">
        <f>AVERAGE(C4:K4)</f>
        <v>13.75</v>
      </c>
      <c r="M4">
        <f>(_xlfn.STDEV.S(C4:J4)/SQRT(COUNT(C4:J4)))</f>
        <v>2.9504842217604113</v>
      </c>
    </row>
    <row r="5" spans="2:13" x14ac:dyDescent="0.3">
      <c r="B5">
        <v>40</v>
      </c>
      <c r="C5">
        <v>55</v>
      </c>
      <c r="D5">
        <v>50</v>
      </c>
      <c r="E5">
        <v>25</v>
      </c>
      <c r="F5">
        <v>25</v>
      </c>
      <c r="G5">
        <v>20</v>
      </c>
      <c r="H5">
        <v>5</v>
      </c>
      <c r="I5">
        <v>10</v>
      </c>
      <c r="J5">
        <v>10</v>
      </c>
      <c r="L5">
        <f t="shared" ref="L5:L9" si="0">AVERAGE(C5:K5)</f>
        <v>25</v>
      </c>
      <c r="M5">
        <f t="shared" ref="M5:M9" si="1">(_xlfn.STDEV.S(C5:J5)/SQRT(COUNT(C5:J5)))</f>
        <v>6.5465367070797713</v>
      </c>
    </row>
    <row r="6" spans="2:13" x14ac:dyDescent="0.3">
      <c r="B6">
        <v>60</v>
      </c>
      <c r="C6">
        <v>80</v>
      </c>
      <c r="D6">
        <v>80</v>
      </c>
      <c r="E6">
        <v>70</v>
      </c>
      <c r="F6">
        <v>35</v>
      </c>
      <c r="G6">
        <v>40</v>
      </c>
      <c r="H6">
        <v>15</v>
      </c>
      <c r="I6">
        <v>15</v>
      </c>
      <c r="J6">
        <v>20</v>
      </c>
      <c r="L6">
        <f t="shared" si="0"/>
        <v>44.375</v>
      </c>
      <c r="M6">
        <f t="shared" si="1"/>
        <v>10.019512213675872</v>
      </c>
    </row>
    <row r="7" spans="2:13" x14ac:dyDescent="0.3">
      <c r="B7">
        <v>80</v>
      </c>
      <c r="C7">
        <v>90</v>
      </c>
      <c r="D7">
        <v>90</v>
      </c>
      <c r="E7">
        <v>30</v>
      </c>
      <c r="F7">
        <v>50</v>
      </c>
      <c r="G7">
        <v>45</v>
      </c>
      <c r="H7">
        <v>60</v>
      </c>
      <c r="I7">
        <v>40</v>
      </c>
      <c r="J7">
        <v>40</v>
      </c>
      <c r="L7">
        <f t="shared" si="0"/>
        <v>55.625</v>
      </c>
      <c r="M7">
        <f t="shared" si="1"/>
        <v>8.097480869293328</v>
      </c>
    </row>
    <row r="8" spans="2:13" x14ac:dyDescent="0.3">
      <c r="B8">
        <v>100</v>
      </c>
      <c r="C8">
        <v>90</v>
      </c>
      <c r="D8">
        <v>100</v>
      </c>
      <c r="E8">
        <v>55</v>
      </c>
      <c r="F8">
        <v>80</v>
      </c>
      <c r="G8">
        <v>45</v>
      </c>
      <c r="H8">
        <v>85</v>
      </c>
      <c r="I8">
        <v>25</v>
      </c>
      <c r="J8">
        <v>65</v>
      </c>
      <c r="L8">
        <f t="shared" si="0"/>
        <v>68.125</v>
      </c>
      <c r="M8">
        <f t="shared" si="1"/>
        <v>8.9611014549392465</v>
      </c>
    </row>
    <row r="9" spans="2:13" x14ac:dyDescent="0.3">
      <c r="B9">
        <v>120</v>
      </c>
      <c r="C9">
        <v>95</v>
      </c>
      <c r="E9">
        <v>90</v>
      </c>
      <c r="F9">
        <v>85</v>
      </c>
      <c r="G9">
        <v>50</v>
      </c>
      <c r="H9">
        <v>55</v>
      </c>
      <c r="I9">
        <v>35</v>
      </c>
      <c r="J9">
        <v>80</v>
      </c>
      <c r="L9">
        <f t="shared" si="0"/>
        <v>70</v>
      </c>
      <c r="M9">
        <f t="shared" si="1"/>
        <v>8.7287156094396963</v>
      </c>
    </row>
    <row r="31" spans="6:12" x14ac:dyDescent="0.3">
      <c r="G31" t="s">
        <v>12</v>
      </c>
      <c r="K31" t="s">
        <v>10</v>
      </c>
      <c r="L31" t="s">
        <v>11</v>
      </c>
    </row>
    <row r="32" spans="6:12" x14ac:dyDescent="0.3">
      <c r="F32" t="s">
        <v>9</v>
      </c>
      <c r="G32" s="1" t="s">
        <v>14</v>
      </c>
      <c r="K32">
        <v>4.4850000000000003</v>
      </c>
      <c r="L32">
        <f>(K32*20)-20</f>
        <v>69.7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"/>
  <sheetViews>
    <sheetView workbookViewId="0">
      <selection activeCell="Q1" sqref="O1:Q9"/>
    </sheetView>
  </sheetViews>
  <sheetFormatPr defaultRowHeight="14.4" x14ac:dyDescent="0.3"/>
  <sheetData>
    <row r="2" spans="2:13" x14ac:dyDescent="0.3">
      <c r="C2">
        <v>20171106</v>
      </c>
      <c r="D2">
        <v>20171107</v>
      </c>
      <c r="E2">
        <v>20171121</v>
      </c>
      <c r="F2" t="s">
        <v>1</v>
      </c>
      <c r="G2">
        <v>20171120</v>
      </c>
      <c r="H2">
        <v>20171117</v>
      </c>
      <c r="I2">
        <v>20171116</v>
      </c>
      <c r="J2">
        <v>20171123</v>
      </c>
    </row>
    <row r="3" spans="2:13" x14ac:dyDescent="0.3">
      <c r="B3">
        <v>0</v>
      </c>
      <c r="C3">
        <v>10</v>
      </c>
      <c r="D3">
        <v>10</v>
      </c>
      <c r="E3">
        <v>5</v>
      </c>
      <c r="F3">
        <v>5</v>
      </c>
      <c r="G3">
        <v>10</v>
      </c>
      <c r="H3">
        <v>5</v>
      </c>
      <c r="I3">
        <v>15</v>
      </c>
      <c r="J3">
        <v>25</v>
      </c>
      <c r="L3">
        <f t="shared" ref="L3" si="0">AVERAGE(C3:K3)</f>
        <v>10.625</v>
      </c>
      <c r="M3">
        <f t="shared" ref="M3" si="1">(_xlfn.STDEV.S(C3:I3)/SQRT(COUNT(C3:I3)))</f>
        <v>1.4285714285714282</v>
      </c>
    </row>
    <row r="4" spans="2:13" x14ac:dyDescent="0.3">
      <c r="B4">
        <v>20</v>
      </c>
      <c r="C4">
        <v>15</v>
      </c>
      <c r="D4">
        <v>35</v>
      </c>
      <c r="E4">
        <v>10</v>
      </c>
      <c r="F4">
        <v>15</v>
      </c>
      <c r="G4">
        <v>35</v>
      </c>
      <c r="H4">
        <v>0</v>
      </c>
      <c r="I4">
        <v>20</v>
      </c>
      <c r="J4">
        <v>30</v>
      </c>
      <c r="L4">
        <f t="shared" ref="L4:L9" si="2">AVERAGE(C4:K4)</f>
        <v>20</v>
      </c>
      <c r="M4">
        <f t="shared" ref="M4:M9" si="3">(_xlfn.STDEV.S(C4:I4)/SQRT(COUNT(C4:I4)))</f>
        <v>4.8445214165180488</v>
      </c>
    </row>
    <row r="5" spans="2:13" x14ac:dyDescent="0.3">
      <c r="B5">
        <v>40</v>
      </c>
      <c r="C5">
        <v>35</v>
      </c>
      <c r="D5">
        <v>50</v>
      </c>
      <c r="E5">
        <v>10</v>
      </c>
      <c r="F5">
        <v>45</v>
      </c>
      <c r="G5">
        <v>45</v>
      </c>
      <c r="H5">
        <v>15</v>
      </c>
      <c r="I5">
        <v>20</v>
      </c>
      <c r="J5">
        <v>40</v>
      </c>
      <c r="L5">
        <f t="shared" si="2"/>
        <v>32.5</v>
      </c>
      <c r="M5">
        <f t="shared" si="3"/>
        <v>6.1445180478875896</v>
      </c>
    </row>
    <row r="6" spans="2:13" x14ac:dyDescent="0.3">
      <c r="B6">
        <v>60</v>
      </c>
      <c r="C6">
        <v>65</v>
      </c>
      <c r="D6">
        <v>75</v>
      </c>
      <c r="E6">
        <v>55</v>
      </c>
      <c r="F6">
        <v>40</v>
      </c>
      <c r="G6">
        <v>65</v>
      </c>
      <c r="H6">
        <v>30</v>
      </c>
      <c r="I6">
        <v>25</v>
      </c>
      <c r="J6">
        <v>45</v>
      </c>
      <c r="L6">
        <f t="shared" si="2"/>
        <v>50</v>
      </c>
      <c r="M6">
        <f t="shared" si="3"/>
        <v>7.2726306425244127</v>
      </c>
    </row>
    <row r="7" spans="2:13" x14ac:dyDescent="0.3">
      <c r="B7">
        <v>80</v>
      </c>
      <c r="C7">
        <v>80</v>
      </c>
      <c r="D7">
        <v>90</v>
      </c>
      <c r="E7">
        <v>55</v>
      </c>
      <c r="F7">
        <v>87</v>
      </c>
      <c r="G7">
        <v>75</v>
      </c>
      <c r="H7">
        <v>60</v>
      </c>
      <c r="I7">
        <v>50</v>
      </c>
      <c r="J7">
        <v>65</v>
      </c>
      <c r="L7">
        <f t="shared" si="2"/>
        <v>70.25</v>
      </c>
      <c r="M7">
        <f t="shared" si="3"/>
        <v>6.0395521751360404</v>
      </c>
    </row>
    <row r="8" spans="2:13" x14ac:dyDescent="0.3">
      <c r="B8">
        <v>100</v>
      </c>
      <c r="C8">
        <v>100</v>
      </c>
      <c r="D8">
        <v>95</v>
      </c>
      <c r="E8">
        <v>80</v>
      </c>
      <c r="F8">
        <v>45</v>
      </c>
      <c r="G8">
        <v>80</v>
      </c>
      <c r="H8">
        <v>85</v>
      </c>
      <c r="I8">
        <v>75</v>
      </c>
      <c r="J8">
        <v>70</v>
      </c>
      <c r="L8">
        <f t="shared" si="2"/>
        <v>78.75</v>
      </c>
      <c r="M8">
        <f t="shared" si="3"/>
        <v>6.7259270913454925</v>
      </c>
    </row>
    <row r="9" spans="2:13" x14ac:dyDescent="0.3">
      <c r="B9">
        <v>120</v>
      </c>
      <c r="E9">
        <v>80</v>
      </c>
      <c r="F9">
        <v>60</v>
      </c>
      <c r="G9">
        <v>75</v>
      </c>
      <c r="H9">
        <v>90</v>
      </c>
      <c r="I9">
        <v>75</v>
      </c>
      <c r="J9">
        <v>70</v>
      </c>
      <c r="L9">
        <f t="shared" si="2"/>
        <v>75</v>
      </c>
      <c r="M9">
        <f t="shared" si="3"/>
        <v>4.8476798574163293</v>
      </c>
    </row>
    <row r="29" spans="2:8" x14ac:dyDescent="0.3">
      <c r="C29" t="s">
        <v>12</v>
      </c>
      <c r="G29" t="s">
        <v>10</v>
      </c>
      <c r="H29" t="s">
        <v>11</v>
      </c>
    </row>
    <row r="30" spans="2:8" x14ac:dyDescent="0.3">
      <c r="B30" t="s">
        <v>9</v>
      </c>
      <c r="C30" s="1" t="s">
        <v>17</v>
      </c>
      <c r="G30">
        <v>3.96</v>
      </c>
      <c r="H30">
        <f>(G30*20)-20</f>
        <v>59.2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topLeftCell="O1" workbookViewId="0">
      <selection activeCell="P1" sqref="P1:AJ12"/>
    </sheetView>
  </sheetViews>
  <sheetFormatPr defaultRowHeight="14.4" x14ac:dyDescent="0.3"/>
  <cols>
    <col min="7" max="7" width="9.6640625" customWidth="1"/>
  </cols>
  <sheetData>
    <row r="2" spans="2:14" x14ac:dyDescent="0.3">
      <c r="C2">
        <v>20171113</v>
      </c>
      <c r="D2">
        <v>20171108</v>
      </c>
      <c r="E2">
        <v>20171114</v>
      </c>
      <c r="F2">
        <v>20171121</v>
      </c>
      <c r="G2" t="s">
        <v>1</v>
      </c>
      <c r="H2">
        <v>20171120</v>
      </c>
      <c r="I2">
        <v>20171117</v>
      </c>
      <c r="J2">
        <v>20171116</v>
      </c>
      <c r="K2">
        <v>20171123</v>
      </c>
    </row>
    <row r="3" spans="2:14" x14ac:dyDescent="0.3">
      <c r="B3">
        <v>0</v>
      </c>
      <c r="C3">
        <v>0</v>
      </c>
      <c r="D3">
        <v>10</v>
      </c>
      <c r="E3">
        <v>10</v>
      </c>
      <c r="F3">
        <v>5</v>
      </c>
      <c r="G3">
        <v>5</v>
      </c>
      <c r="H3">
        <v>10</v>
      </c>
      <c r="I3">
        <v>10</v>
      </c>
      <c r="J3">
        <v>5</v>
      </c>
      <c r="K3">
        <v>15</v>
      </c>
      <c r="M3">
        <f t="shared" ref="M3" si="0">AVERAGE(C3:L3)</f>
        <v>7.7777777777777777</v>
      </c>
      <c r="N3">
        <f>(_xlfn.STDEV.S(C3:L3)/SQRT(COUNT(C3:L3)))</f>
        <v>1.469861839480328</v>
      </c>
    </row>
    <row r="4" spans="2:14" x14ac:dyDescent="0.3">
      <c r="B4">
        <v>20</v>
      </c>
      <c r="C4">
        <v>5</v>
      </c>
      <c r="D4">
        <v>13.7</v>
      </c>
      <c r="E4">
        <v>25</v>
      </c>
      <c r="F4">
        <v>0</v>
      </c>
      <c r="G4">
        <v>0</v>
      </c>
      <c r="H4">
        <v>10</v>
      </c>
      <c r="I4">
        <v>5</v>
      </c>
      <c r="J4">
        <v>15</v>
      </c>
      <c r="K4">
        <v>50</v>
      </c>
      <c r="M4">
        <f t="shared" ref="M4:M10" si="1">AVERAGE(C4:L4)</f>
        <v>13.744444444444445</v>
      </c>
      <c r="N4">
        <f>(_xlfn.STDEV.S(C4:L4)/SQRT(COUNT(C4:L4)))</f>
        <v>5.2539696926099788</v>
      </c>
    </row>
    <row r="5" spans="2:14" x14ac:dyDescent="0.3">
      <c r="B5">
        <v>40</v>
      </c>
      <c r="C5">
        <v>10</v>
      </c>
      <c r="D5">
        <v>20</v>
      </c>
      <c r="E5">
        <v>30</v>
      </c>
      <c r="G5">
        <v>5</v>
      </c>
      <c r="H5">
        <v>30</v>
      </c>
      <c r="I5">
        <v>5</v>
      </c>
      <c r="J5">
        <v>20</v>
      </c>
      <c r="K5">
        <v>55</v>
      </c>
      <c r="M5">
        <f t="shared" si="1"/>
        <v>21.875</v>
      </c>
      <c r="N5">
        <f t="shared" ref="N5:N10" si="2">(_xlfn.STDEV.S(C5:L5)/SQRT(COUNT(C5:L5)))</f>
        <v>5.8962382075353776</v>
      </c>
    </row>
    <row r="6" spans="2:14" x14ac:dyDescent="0.3">
      <c r="B6">
        <v>60</v>
      </c>
      <c r="C6">
        <v>35</v>
      </c>
      <c r="D6">
        <v>39</v>
      </c>
      <c r="E6">
        <v>45</v>
      </c>
      <c r="F6">
        <v>75</v>
      </c>
      <c r="G6">
        <v>0</v>
      </c>
      <c r="H6">
        <v>32</v>
      </c>
      <c r="I6">
        <v>20</v>
      </c>
      <c r="J6">
        <v>25</v>
      </c>
      <c r="K6">
        <v>65</v>
      </c>
      <c r="M6">
        <f t="shared" si="1"/>
        <v>37.333333333333336</v>
      </c>
      <c r="N6">
        <f t="shared" si="2"/>
        <v>7.5700432994505098</v>
      </c>
    </row>
    <row r="7" spans="2:14" x14ac:dyDescent="0.3">
      <c r="B7">
        <v>80</v>
      </c>
      <c r="C7">
        <v>30</v>
      </c>
      <c r="D7">
        <v>96</v>
      </c>
      <c r="E7">
        <v>55</v>
      </c>
      <c r="F7">
        <v>15</v>
      </c>
      <c r="G7">
        <v>42</v>
      </c>
      <c r="H7">
        <v>40</v>
      </c>
      <c r="I7">
        <v>35</v>
      </c>
      <c r="J7">
        <v>40</v>
      </c>
      <c r="K7">
        <v>70</v>
      </c>
      <c r="M7">
        <f t="shared" si="1"/>
        <v>47</v>
      </c>
      <c r="N7">
        <f t="shared" si="2"/>
        <v>7.9704314674788952</v>
      </c>
    </row>
    <row r="8" spans="2:14" x14ac:dyDescent="0.3">
      <c r="B8">
        <v>100</v>
      </c>
      <c r="C8">
        <v>45</v>
      </c>
      <c r="D8">
        <v>46</v>
      </c>
      <c r="E8">
        <v>65</v>
      </c>
      <c r="F8">
        <v>55</v>
      </c>
      <c r="G8">
        <v>35</v>
      </c>
      <c r="H8">
        <v>75</v>
      </c>
      <c r="I8">
        <v>40</v>
      </c>
      <c r="J8">
        <v>35</v>
      </c>
      <c r="K8">
        <v>70</v>
      </c>
      <c r="M8">
        <f t="shared" si="1"/>
        <v>51.777777777777779</v>
      </c>
      <c r="N8">
        <f t="shared" si="2"/>
        <v>5.0518912239152174</v>
      </c>
    </row>
    <row r="9" spans="2:14" x14ac:dyDescent="0.3">
      <c r="B9">
        <v>120</v>
      </c>
      <c r="C9">
        <v>55</v>
      </c>
      <c r="D9">
        <v>45</v>
      </c>
      <c r="F9">
        <v>86</v>
      </c>
      <c r="G9">
        <v>35</v>
      </c>
      <c r="H9">
        <v>65</v>
      </c>
      <c r="I9">
        <v>75</v>
      </c>
      <c r="J9">
        <v>45</v>
      </c>
      <c r="K9">
        <v>75</v>
      </c>
      <c r="M9">
        <f t="shared" si="1"/>
        <v>60.125</v>
      </c>
      <c r="N9">
        <f t="shared" si="2"/>
        <v>6.3398893072806422</v>
      </c>
    </row>
    <row r="10" spans="2:14" x14ac:dyDescent="0.3">
      <c r="B10">
        <v>140</v>
      </c>
      <c r="F10">
        <v>70</v>
      </c>
      <c r="G10">
        <v>50</v>
      </c>
      <c r="H10">
        <v>65</v>
      </c>
      <c r="I10">
        <v>85</v>
      </c>
      <c r="J10">
        <v>40</v>
      </c>
      <c r="K10">
        <v>80</v>
      </c>
      <c r="M10">
        <f t="shared" si="1"/>
        <v>65</v>
      </c>
      <c r="N10">
        <f t="shared" si="2"/>
        <v>7.0710678118654764</v>
      </c>
    </row>
    <row r="28" spans="2:8" x14ac:dyDescent="0.3">
      <c r="C28" t="s">
        <v>12</v>
      </c>
      <c r="G28" t="s">
        <v>10</v>
      </c>
      <c r="H28" t="s">
        <v>11</v>
      </c>
    </row>
    <row r="29" spans="2:8" x14ac:dyDescent="0.3">
      <c r="B29" t="s">
        <v>9</v>
      </c>
      <c r="C29" s="1" t="s">
        <v>13</v>
      </c>
      <c r="G29">
        <v>5.548</v>
      </c>
      <c r="H29">
        <f>(G29*20)-20</f>
        <v>90.960000000000008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0"/>
  <sheetViews>
    <sheetView workbookViewId="0">
      <selection activeCell="E18" sqref="E18"/>
    </sheetView>
  </sheetViews>
  <sheetFormatPr defaultRowHeight="14.4" x14ac:dyDescent="0.3"/>
  <cols>
    <col min="3" max="3" width="28.6640625" customWidth="1"/>
    <col min="4" max="4" width="31.21875" customWidth="1"/>
    <col min="5" max="5" width="28" customWidth="1"/>
  </cols>
  <sheetData>
    <row r="4" spans="3:6" ht="28.2" customHeight="1" thickBot="1" x14ac:dyDescent="0.35">
      <c r="C4" s="3"/>
      <c r="D4" s="4" t="s">
        <v>23</v>
      </c>
      <c r="E4" s="5" t="s">
        <v>24</v>
      </c>
    </row>
    <row r="5" spans="3:6" ht="28.2" customHeight="1" x14ac:dyDescent="0.3">
      <c r="C5" s="6" t="s">
        <v>20</v>
      </c>
      <c r="D5" s="7">
        <v>80</v>
      </c>
      <c r="E5" s="8">
        <v>76.599999999999994</v>
      </c>
    </row>
    <row r="6" spans="3:6" ht="28.2" customHeight="1" x14ac:dyDescent="0.3">
      <c r="C6" s="6" t="s">
        <v>22</v>
      </c>
      <c r="D6" s="7">
        <v>90</v>
      </c>
      <c r="E6" s="8">
        <v>59.2</v>
      </c>
    </row>
    <row r="7" spans="3:6" ht="28.2" customHeight="1" x14ac:dyDescent="0.3">
      <c r="C7" s="6" t="s">
        <v>21</v>
      </c>
      <c r="D7" s="7">
        <v>90</v>
      </c>
      <c r="E7" s="8">
        <v>69.7</v>
      </c>
    </row>
    <row r="8" spans="3:6" ht="28.2" customHeight="1" x14ac:dyDescent="0.3">
      <c r="C8" s="6" t="s">
        <v>18</v>
      </c>
      <c r="D8" s="7">
        <v>100</v>
      </c>
      <c r="E8" s="8">
        <v>88.44</v>
      </c>
    </row>
    <row r="9" spans="3:6" ht="28.2" customHeight="1" x14ac:dyDescent="0.3">
      <c r="C9" s="6" t="s">
        <v>19</v>
      </c>
      <c r="D9" s="7">
        <v>100</v>
      </c>
      <c r="E9" s="8">
        <v>90.960000000000008</v>
      </c>
    </row>
    <row r="10" spans="3:6" x14ac:dyDescent="0.3">
      <c r="F10">
        <f>_xlfn.T.TEST(D5:D9,E5:E9,2,1)</f>
        <v>3.5080153565884849E-2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tabSelected="1" workbookViewId="0">
      <selection activeCell="F23" sqref="F23"/>
    </sheetView>
  </sheetViews>
  <sheetFormatPr defaultRowHeight="14.4" x14ac:dyDescent="0.3"/>
  <sheetData>
    <row r="2" spans="2:10" x14ac:dyDescent="0.3">
      <c r="C2">
        <v>20171107</v>
      </c>
      <c r="D2">
        <v>20171113</v>
      </c>
      <c r="E2">
        <v>20171115</v>
      </c>
      <c r="F2">
        <v>20171114</v>
      </c>
    </row>
    <row r="3" spans="2:10" x14ac:dyDescent="0.3">
      <c r="B3">
        <v>20</v>
      </c>
      <c r="C3">
        <v>10</v>
      </c>
      <c r="D3">
        <v>0</v>
      </c>
      <c r="E3">
        <v>5</v>
      </c>
      <c r="F3">
        <v>30</v>
      </c>
      <c r="J3">
        <f>AVERAGE(C3:I3)</f>
        <v>11.25</v>
      </c>
    </row>
    <row r="4" spans="2:10" x14ac:dyDescent="0.3">
      <c r="B4">
        <v>40</v>
      </c>
      <c r="C4">
        <v>10</v>
      </c>
      <c r="D4">
        <v>20</v>
      </c>
      <c r="E4">
        <v>20</v>
      </c>
      <c r="F4">
        <v>20</v>
      </c>
      <c r="J4">
        <f t="shared" ref="J4:J8" si="0">AVERAGE(C4:I4)</f>
        <v>17.5</v>
      </c>
    </row>
    <row r="5" spans="2:10" x14ac:dyDescent="0.3">
      <c r="B5">
        <v>60</v>
      </c>
      <c r="C5">
        <v>40</v>
      </c>
      <c r="D5">
        <v>20</v>
      </c>
      <c r="E5">
        <v>50</v>
      </c>
      <c r="F5">
        <v>35</v>
      </c>
      <c r="J5">
        <f t="shared" si="0"/>
        <v>36.25</v>
      </c>
    </row>
    <row r="6" spans="2:10" x14ac:dyDescent="0.3">
      <c r="B6">
        <v>80</v>
      </c>
      <c r="C6">
        <v>50</v>
      </c>
      <c r="D6">
        <v>45</v>
      </c>
      <c r="E6">
        <v>30</v>
      </c>
      <c r="F6">
        <v>45</v>
      </c>
      <c r="J6">
        <f t="shared" si="0"/>
        <v>42.5</v>
      </c>
    </row>
    <row r="7" spans="2:10" x14ac:dyDescent="0.3">
      <c r="B7">
        <v>100</v>
      </c>
      <c r="C7">
        <v>60</v>
      </c>
      <c r="D7">
        <v>60</v>
      </c>
      <c r="E7">
        <v>45</v>
      </c>
      <c r="F7">
        <v>40</v>
      </c>
      <c r="J7">
        <f t="shared" si="0"/>
        <v>51.25</v>
      </c>
    </row>
    <row r="8" spans="2:10" x14ac:dyDescent="0.3">
      <c r="B8">
        <v>120</v>
      </c>
      <c r="D8">
        <v>45</v>
      </c>
      <c r="E8">
        <v>60</v>
      </c>
      <c r="F8">
        <v>60</v>
      </c>
      <c r="J8">
        <f t="shared" si="0"/>
        <v>55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J13" sqref="J13"/>
    </sheetView>
  </sheetViews>
  <sheetFormatPr defaultRowHeight="14.4" x14ac:dyDescent="0.3"/>
  <sheetData>
    <row r="1" spans="1:11" x14ac:dyDescent="0.3">
      <c r="B1">
        <v>171204</v>
      </c>
      <c r="C1">
        <v>171130</v>
      </c>
      <c r="D1">
        <v>171129</v>
      </c>
      <c r="E1">
        <v>171128</v>
      </c>
      <c r="F1">
        <v>171124</v>
      </c>
      <c r="G1">
        <v>171205</v>
      </c>
    </row>
    <row r="2" spans="1:11" x14ac:dyDescent="0.3">
      <c r="A2">
        <v>0</v>
      </c>
      <c r="B2">
        <v>10</v>
      </c>
      <c r="C2">
        <v>10</v>
      </c>
      <c r="D2">
        <v>10</v>
      </c>
      <c r="E2">
        <v>10</v>
      </c>
      <c r="F2">
        <v>10</v>
      </c>
      <c r="G2">
        <v>10</v>
      </c>
      <c r="J2">
        <f>AVERAGE(B2:I2)</f>
        <v>10</v>
      </c>
    </row>
    <row r="3" spans="1:11" x14ac:dyDescent="0.3">
      <c r="A3">
        <v>20</v>
      </c>
      <c r="B3">
        <v>0</v>
      </c>
      <c r="C3">
        <v>15</v>
      </c>
      <c r="D3">
        <v>0</v>
      </c>
      <c r="E3">
        <v>35</v>
      </c>
      <c r="F3">
        <v>0</v>
      </c>
      <c r="G3">
        <v>70</v>
      </c>
      <c r="J3">
        <f t="shared" ref="J3:J8" si="0">AVERAGE(B3:I3)</f>
        <v>20</v>
      </c>
      <c r="K3">
        <f>(_xlfn.STDEV.S(B3:H3)/SQRT(COUNT(B3:H3)))</f>
        <v>11.474609652039005</v>
      </c>
    </row>
    <row r="4" spans="1:11" x14ac:dyDescent="0.3">
      <c r="A4">
        <v>40</v>
      </c>
      <c r="B4">
        <v>5</v>
      </c>
      <c r="C4">
        <v>20</v>
      </c>
      <c r="D4">
        <v>5</v>
      </c>
      <c r="E4">
        <v>30</v>
      </c>
      <c r="F4">
        <v>5</v>
      </c>
      <c r="G4">
        <v>35</v>
      </c>
      <c r="J4">
        <f t="shared" si="0"/>
        <v>16.666666666666668</v>
      </c>
      <c r="K4">
        <f t="shared" ref="K4:K8" si="1">(_xlfn.STDEV.S(B4:H4)/SQRT(COUNT(B4:H4)))</f>
        <v>5.577733510227171</v>
      </c>
    </row>
    <row r="5" spans="1:11" x14ac:dyDescent="0.3">
      <c r="A5">
        <v>60</v>
      </c>
      <c r="B5">
        <v>5</v>
      </c>
      <c r="C5">
        <v>65</v>
      </c>
      <c r="D5">
        <v>50</v>
      </c>
      <c r="E5">
        <v>65</v>
      </c>
      <c r="F5">
        <v>15</v>
      </c>
      <c r="G5">
        <v>45</v>
      </c>
      <c r="J5">
        <f t="shared" si="0"/>
        <v>40.833333333333336</v>
      </c>
      <c r="K5">
        <f t="shared" si="1"/>
        <v>10.361520694913038</v>
      </c>
    </row>
    <row r="6" spans="1:11" x14ac:dyDescent="0.3">
      <c r="A6">
        <v>80</v>
      </c>
      <c r="B6">
        <v>75</v>
      </c>
      <c r="C6">
        <v>60</v>
      </c>
      <c r="D6">
        <v>50</v>
      </c>
      <c r="E6">
        <v>60</v>
      </c>
      <c r="F6">
        <v>30</v>
      </c>
      <c r="G6">
        <v>38</v>
      </c>
      <c r="J6">
        <f t="shared" si="0"/>
        <v>52.166666666666664</v>
      </c>
      <c r="K6">
        <f t="shared" si="1"/>
        <v>6.6853903733771958</v>
      </c>
    </row>
    <row r="7" spans="1:11" x14ac:dyDescent="0.3">
      <c r="A7">
        <v>100</v>
      </c>
      <c r="B7">
        <v>75</v>
      </c>
      <c r="C7">
        <v>55</v>
      </c>
      <c r="D7">
        <v>90</v>
      </c>
      <c r="E7">
        <v>65</v>
      </c>
      <c r="F7">
        <v>35</v>
      </c>
      <c r="G7">
        <v>65</v>
      </c>
      <c r="J7">
        <f t="shared" si="0"/>
        <v>64.166666666666671</v>
      </c>
      <c r="K7">
        <f t="shared" si="1"/>
        <v>7.5737118450011733</v>
      </c>
    </row>
    <row r="8" spans="1:11" x14ac:dyDescent="0.3">
      <c r="A8">
        <v>120</v>
      </c>
      <c r="B8">
        <v>65</v>
      </c>
      <c r="D8">
        <v>85</v>
      </c>
      <c r="E8">
        <v>100</v>
      </c>
      <c r="F8">
        <v>55</v>
      </c>
      <c r="G8">
        <v>55</v>
      </c>
      <c r="J8">
        <f t="shared" si="0"/>
        <v>72</v>
      </c>
      <c r="K8">
        <f t="shared" si="1"/>
        <v>8.8881944173155887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workbookViewId="0">
      <selection activeCell="J9" sqref="J9"/>
    </sheetView>
  </sheetViews>
  <sheetFormatPr defaultRowHeight="14.4" x14ac:dyDescent="0.3"/>
  <sheetData>
    <row r="2" spans="2:11" x14ac:dyDescent="0.3">
      <c r="C2">
        <v>171204</v>
      </c>
      <c r="D2">
        <v>171130</v>
      </c>
      <c r="E2">
        <v>171129</v>
      </c>
      <c r="F2">
        <v>171128</v>
      </c>
      <c r="G2">
        <v>171124</v>
      </c>
      <c r="H2">
        <v>171205</v>
      </c>
    </row>
    <row r="3" spans="2:11" x14ac:dyDescent="0.3">
      <c r="B3">
        <v>0</v>
      </c>
      <c r="C3">
        <v>10</v>
      </c>
      <c r="D3">
        <v>10</v>
      </c>
      <c r="E3">
        <v>10</v>
      </c>
      <c r="F3">
        <v>10</v>
      </c>
      <c r="G3">
        <v>10</v>
      </c>
      <c r="H3">
        <v>10</v>
      </c>
      <c r="J3">
        <f>AVERAGE(C3:I3)</f>
        <v>10</v>
      </c>
      <c r="K3">
        <f t="shared" ref="K3" si="0">(_xlfn.STDEV.S(C3:H3)/SQRT(COUNT(C3:H3)))</f>
        <v>0</v>
      </c>
    </row>
    <row r="4" spans="2:11" x14ac:dyDescent="0.3">
      <c r="B4">
        <v>20</v>
      </c>
      <c r="C4">
        <v>0</v>
      </c>
      <c r="D4">
        <v>5</v>
      </c>
      <c r="E4">
        <v>0</v>
      </c>
      <c r="F4">
        <v>30</v>
      </c>
      <c r="G4">
        <v>5</v>
      </c>
      <c r="H4">
        <v>0</v>
      </c>
      <c r="J4">
        <f t="shared" ref="J4:J9" si="1">AVERAGE(C4:I4)</f>
        <v>6.666666666666667</v>
      </c>
      <c r="K4">
        <f>(_xlfn.STDEV.S(C4:H4)/SQRT(COUNT(C4:H4)))</f>
        <v>4.7726070210921181</v>
      </c>
    </row>
    <row r="5" spans="2:11" x14ac:dyDescent="0.3">
      <c r="B5">
        <v>40</v>
      </c>
      <c r="C5">
        <v>0</v>
      </c>
      <c r="D5">
        <v>35</v>
      </c>
      <c r="E5">
        <v>5</v>
      </c>
      <c r="F5">
        <v>60</v>
      </c>
      <c r="G5">
        <v>5</v>
      </c>
      <c r="H5">
        <v>5</v>
      </c>
      <c r="J5">
        <f t="shared" si="1"/>
        <v>18.333333333333332</v>
      </c>
      <c r="K5">
        <f t="shared" ref="K5:K9" si="2">(_xlfn.STDEV.S(C5:H5)/SQRT(COUNT(C5:H5)))</f>
        <v>9.8036274465684947</v>
      </c>
    </row>
    <row r="6" spans="2:11" x14ac:dyDescent="0.3">
      <c r="B6">
        <v>60</v>
      </c>
      <c r="C6">
        <v>0</v>
      </c>
      <c r="D6">
        <v>35</v>
      </c>
      <c r="E6">
        <v>5</v>
      </c>
      <c r="F6">
        <v>70</v>
      </c>
      <c r="G6">
        <v>20</v>
      </c>
      <c r="H6">
        <v>0</v>
      </c>
      <c r="J6">
        <f t="shared" si="1"/>
        <v>21.666666666666668</v>
      </c>
      <c r="K6">
        <f t="shared" si="2"/>
        <v>11.155467020454342</v>
      </c>
    </row>
    <row r="7" spans="2:11" x14ac:dyDescent="0.3">
      <c r="B7">
        <v>80</v>
      </c>
      <c r="C7">
        <v>0</v>
      </c>
      <c r="D7">
        <v>35</v>
      </c>
      <c r="E7">
        <v>85</v>
      </c>
      <c r="F7">
        <v>75</v>
      </c>
      <c r="G7">
        <v>25</v>
      </c>
      <c r="H7">
        <v>65</v>
      </c>
      <c r="J7">
        <f t="shared" si="1"/>
        <v>47.5</v>
      </c>
      <c r="K7">
        <f t="shared" si="2"/>
        <v>13.400870618483463</v>
      </c>
    </row>
    <row r="8" spans="2:11" x14ac:dyDescent="0.3">
      <c r="B8">
        <v>100</v>
      </c>
      <c r="C8">
        <v>0</v>
      </c>
      <c r="D8">
        <v>25</v>
      </c>
      <c r="E8">
        <v>50</v>
      </c>
      <c r="F8">
        <v>82</v>
      </c>
      <c r="G8">
        <v>20</v>
      </c>
      <c r="H8">
        <v>90</v>
      </c>
      <c r="J8">
        <f t="shared" si="1"/>
        <v>44.5</v>
      </c>
      <c r="K8">
        <f t="shared" si="2"/>
        <v>14.682756326158021</v>
      </c>
    </row>
    <row r="9" spans="2:11" x14ac:dyDescent="0.3">
      <c r="B9">
        <v>120</v>
      </c>
      <c r="C9">
        <v>0</v>
      </c>
      <c r="D9">
        <v>85</v>
      </c>
      <c r="E9">
        <v>100</v>
      </c>
      <c r="F9">
        <v>95</v>
      </c>
      <c r="G9">
        <v>85</v>
      </c>
      <c r="H9">
        <v>55</v>
      </c>
      <c r="J9">
        <f t="shared" si="1"/>
        <v>70</v>
      </c>
      <c r="K9">
        <f t="shared" si="2"/>
        <v>15.383974345619105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1" sqref="B1:H7"/>
    </sheetView>
  </sheetViews>
  <sheetFormatPr defaultRowHeight="14.4" x14ac:dyDescent="0.3"/>
  <sheetData>
    <row r="1" spans="1:8" x14ac:dyDescent="0.3">
      <c r="A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</row>
    <row r="2" spans="1:8" x14ac:dyDescent="0.3">
      <c r="B2">
        <v>20</v>
      </c>
      <c r="C2">
        <v>6.666666666666667</v>
      </c>
      <c r="D2">
        <v>20</v>
      </c>
      <c r="E2">
        <v>13.75</v>
      </c>
      <c r="F2">
        <v>2</v>
      </c>
      <c r="G2">
        <v>7</v>
      </c>
      <c r="H2">
        <v>10.625</v>
      </c>
    </row>
    <row r="3" spans="1:8" x14ac:dyDescent="0.3">
      <c r="B3">
        <v>40</v>
      </c>
      <c r="C3">
        <v>18.333333333333332</v>
      </c>
      <c r="D3">
        <v>16.666666666666668</v>
      </c>
      <c r="E3">
        <v>25</v>
      </c>
      <c r="F3">
        <v>4</v>
      </c>
      <c r="G3">
        <v>8</v>
      </c>
      <c r="H3">
        <v>19.333333333333332</v>
      </c>
    </row>
    <row r="4" spans="1:8" x14ac:dyDescent="0.3">
      <c r="B4">
        <v>60</v>
      </c>
      <c r="C4">
        <v>21.666666666666668</v>
      </c>
      <c r="D4">
        <v>40.833333333333336</v>
      </c>
      <c r="E4">
        <v>44.375</v>
      </c>
      <c r="F4">
        <v>2</v>
      </c>
      <c r="G4">
        <v>34</v>
      </c>
      <c r="H4">
        <v>26.833333333333332</v>
      </c>
    </row>
    <row r="5" spans="1:8" x14ac:dyDescent="0.3">
      <c r="B5">
        <v>80</v>
      </c>
      <c r="C5">
        <v>47.5</v>
      </c>
      <c r="D5">
        <v>52.166666666666664</v>
      </c>
      <c r="E5">
        <v>55.625</v>
      </c>
      <c r="F5">
        <v>24</v>
      </c>
      <c r="G5">
        <v>44</v>
      </c>
      <c r="H5">
        <v>44</v>
      </c>
    </row>
    <row r="6" spans="1:8" x14ac:dyDescent="0.3">
      <c r="B6">
        <v>100</v>
      </c>
      <c r="C6">
        <v>44.5</v>
      </c>
      <c r="D6">
        <v>64.166666666666671</v>
      </c>
      <c r="E6">
        <v>68.125</v>
      </c>
      <c r="F6">
        <v>24</v>
      </c>
      <c r="G6">
        <v>52</v>
      </c>
      <c r="H6">
        <v>58.083333333333336</v>
      </c>
    </row>
    <row r="7" spans="1:8" x14ac:dyDescent="0.3">
      <c r="B7">
        <v>120</v>
      </c>
      <c r="C7">
        <v>70</v>
      </c>
      <c r="D7">
        <v>72</v>
      </c>
      <c r="E7">
        <v>70</v>
      </c>
      <c r="F7">
        <v>38</v>
      </c>
      <c r="G7">
        <v>61</v>
      </c>
      <c r="H7">
        <v>64.416666666666671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L1" workbookViewId="0">
      <selection activeCell="S1" sqref="S1:AG9"/>
    </sheetView>
  </sheetViews>
  <sheetFormatPr defaultRowHeight="14.4" x14ac:dyDescent="0.3"/>
  <sheetData>
    <row r="1" spans="1:17" x14ac:dyDescent="0.3">
      <c r="A1" t="s">
        <v>0</v>
      </c>
    </row>
    <row r="2" spans="1:17" x14ac:dyDescent="0.3">
      <c r="C2">
        <v>20171113</v>
      </c>
      <c r="D2">
        <v>20171108</v>
      </c>
      <c r="E2">
        <v>20171115</v>
      </c>
      <c r="F2">
        <v>20171114</v>
      </c>
      <c r="G2">
        <v>20171121</v>
      </c>
      <c r="H2" t="s">
        <v>1</v>
      </c>
      <c r="I2">
        <v>20171120</v>
      </c>
      <c r="J2">
        <v>20171117</v>
      </c>
      <c r="K2">
        <v>20171116</v>
      </c>
      <c r="L2">
        <v>20171124</v>
      </c>
      <c r="M2">
        <v>20171129</v>
      </c>
      <c r="N2">
        <v>20171128</v>
      </c>
    </row>
    <row r="3" spans="1:17" x14ac:dyDescent="0.3">
      <c r="B3">
        <v>0</v>
      </c>
      <c r="C3">
        <v>0</v>
      </c>
      <c r="D3">
        <v>10</v>
      </c>
      <c r="E3">
        <v>10</v>
      </c>
      <c r="F3">
        <v>10</v>
      </c>
      <c r="G3">
        <v>5</v>
      </c>
      <c r="H3">
        <v>5</v>
      </c>
      <c r="I3">
        <v>10</v>
      </c>
      <c r="J3">
        <v>5</v>
      </c>
      <c r="K3">
        <v>15</v>
      </c>
      <c r="L3">
        <v>0</v>
      </c>
      <c r="M3">
        <v>0</v>
      </c>
      <c r="N3">
        <v>30</v>
      </c>
      <c r="P3">
        <f t="shared" ref="P3" si="0">AVERAGE(C3:O3)</f>
        <v>8.3333333333333339</v>
      </c>
      <c r="Q3">
        <f>(_xlfn.STDEV.S(C3:O3)/SQRT(COUNT(C3:O3)))</f>
        <v>2.4099960182707374</v>
      </c>
    </row>
    <row r="4" spans="1:17" x14ac:dyDescent="0.3">
      <c r="B4">
        <v>20</v>
      </c>
      <c r="C4">
        <v>5</v>
      </c>
      <c r="D4">
        <v>12.5</v>
      </c>
      <c r="E4">
        <v>0</v>
      </c>
      <c r="F4">
        <v>15</v>
      </c>
      <c r="G4">
        <v>20</v>
      </c>
      <c r="H4">
        <v>0</v>
      </c>
      <c r="I4">
        <v>0</v>
      </c>
      <c r="J4">
        <v>0</v>
      </c>
      <c r="K4">
        <v>5</v>
      </c>
      <c r="L4">
        <v>20</v>
      </c>
      <c r="M4">
        <v>20</v>
      </c>
      <c r="N4">
        <v>30</v>
      </c>
      <c r="P4">
        <f t="shared" ref="P4:P10" si="1">AVERAGE(C4:O4)</f>
        <v>10.625</v>
      </c>
      <c r="Q4">
        <f>(_xlfn.STDEV.S(C4:O4)/SQRT(COUNT(C4:O4)))</f>
        <v>2.9855237853226484</v>
      </c>
    </row>
    <row r="5" spans="1:17" x14ac:dyDescent="0.3">
      <c r="B5">
        <v>40</v>
      </c>
      <c r="C5">
        <v>20</v>
      </c>
      <c r="D5">
        <v>22</v>
      </c>
      <c r="E5">
        <v>20</v>
      </c>
      <c r="F5">
        <v>20</v>
      </c>
      <c r="G5">
        <v>10</v>
      </c>
      <c r="H5">
        <v>10</v>
      </c>
      <c r="I5">
        <v>25</v>
      </c>
      <c r="J5">
        <v>5</v>
      </c>
      <c r="K5">
        <v>10</v>
      </c>
      <c r="L5">
        <v>45</v>
      </c>
      <c r="M5">
        <v>20</v>
      </c>
      <c r="N5">
        <v>25</v>
      </c>
      <c r="P5">
        <f t="shared" si="1"/>
        <v>19.333333333333332</v>
      </c>
      <c r="Q5">
        <f t="shared" ref="Q5:Q10" si="2">(_xlfn.STDEV.S(C5:O5)/SQRT(COUNT(C5:O5)))</f>
        <v>3.0134379171982433</v>
      </c>
    </row>
    <row r="6" spans="1:17" x14ac:dyDescent="0.3">
      <c r="B6">
        <v>60</v>
      </c>
      <c r="C6">
        <v>5</v>
      </c>
      <c r="D6">
        <v>58</v>
      </c>
      <c r="E6">
        <v>20</v>
      </c>
      <c r="F6">
        <v>20</v>
      </c>
      <c r="G6">
        <v>14</v>
      </c>
      <c r="H6">
        <v>10</v>
      </c>
      <c r="I6">
        <v>35</v>
      </c>
      <c r="J6">
        <v>30</v>
      </c>
      <c r="K6">
        <v>20</v>
      </c>
      <c r="L6">
        <v>50</v>
      </c>
      <c r="M6">
        <v>25</v>
      </c>
      <c r="N6">
        <v>35</v>
      </c>
      <c r="P6">
        <f t="shared" si="1"/>
        <v>26.833333333333332</v>
      </c>
      <c r="Q6">
        <f t="shared" si="2"/>
        <v>4.5391117361809181</v>
      </c>
    </row>
    <row r="7" spans="1:17" x14ac:dyDescent="0.3">
      <c r="B7">
        <v>80</v>
      </c>
      <c r="C7">
        <v>50</v>
      </c>
      <c r="D7">
        <v>85</v>
      </c>
      <c r="E7">
        <v>20</v>
      </c>
      <c r="F7">
        <v>40</v>
      </c>
      <c r="G7">
        <v>20</v>
      </c>
      <c r="H7">
        <v>38</v>
      </c>
      <c r="I7">
        <v>35</v>
      </c>
      <c r="J7">
        <v>30</v>
      </c>
      <c r="K7">
        <v>25</v>
      </c>
      <c r="L7">
        <v>70</v>
      </c>
      <c r="M7">
        <v>75</v>
      </c>
      <c r="N7">
        <v>40</v>
      </c>
      <c r="P7">
        <f t="shared" si="1"/>
        <v>44</v>
      </c>
      <c r="Q7">
        <f t="shared" si="2"/>
        <v>6.2836970395499252</v>
      </c>
    </row>
    <row r="8" spans="1:17" x14ac:dyDescent="0.3">
      <c r="B8">
        <v>100</v>
      </c>
      <c r="C8">
        <v>45</v>
      </c>
      <c r="D8">
        <v>95</v>
      </c>
      <c r="E8">
        <v>45</v>
      </c>
      <c r="F8">
        <v>65</v>
      </c>
      <c r="G8">
        <v>64</v>
      </c>
      <c r="H8">
        <v>63</v>
      </c>
      <c r="I8">
        <v>75</v>
      </c>
      <c r="J8">
        <v>30</v>
      </c>
      <c r="K8">
        <v>40</v>
      </c>
      <c r="L8">
        <v>75</v>
      </c>
      <c r="M8">
        <v>35</v>
      </c>
      <c r="N8">
        <v>65</v>
      </c>
      <c r="P8">
        <f t="shared" si="1"/>
        <v>58.083333333333336</v>
      </c>
      <c r="Q8">
        <f t="shared" si="2"/>
        <v>5.5602190022997595</v>
      </c>
    </row>
    <row r="9" spans="1:17" x14ac:dyDescent="0.3">
      <c r="B9">
        <v>120</v>
      </c>
      <c r="C9">
        <v>55</v>
      </c>
      <c r="D9">
        <v>95</v>
      </c>
      <c r="E9">
        <v>90</v>
      </c>
      <c r="F9">
        <v>60</v>
      </c>
      <c r="G9">
        <v>75</v>
      </c>
      <c r="H9">
        <v>45</v>
      </c>
      <c r="I9">
        <v>40</v>
      </c>
      <c r="J9">
        <v>30</v>
      </c>
      <c r="K9">
        <v>50</v>
      </c>
      <c r="L9">
        <v>70</v>
      </c>
      <c r="M9">
        <v>75</v>
      </c>
      <c r="N9">
        <v>88</v>
      </c>
      <c r="P9">
        <f t="shared" si="1"/>
        <v>64.416666666666671</v>
      </c>
      <c r="Q9">
        <f t="shared" si="2"/>
        <v>6.077103493333551</v>
      </c>
    </row>
    <row r="10" spans="1:17" x14ac:dyDescent="0.3">
      <c r="B10">
        <v>140</v>
      </c>
      <c r="G10">
        <v>70</v>
      </c>
      <c r="H10">
        <v>50</v>
      </c>
      <c r="I10">
        <v>45</v>
      </c>
      <c r="J10">
        <v>25</v>
      </c>
      <c r="K10">
        <v>65</v>
      </c>
      <c r="L10">
        <v>65</v>
      </c>
      <c r="P10">
        <f t="shared" si="1"/>
        <v>53.333333333333336</v>
      </c>
      <c r="Q10">
        <f t="shared" si="2"/>
        <v>6.9121471177759046</v>
      </c>
    </row>
    <row r="28" spans="10:16" x14ac:dyDescent="0.3">
      <c r="K28" t="s">
        <v>12</v>
      </c>
      <c r="O28" t="s">
        <v>10</v>
      </c>
      <c r="P28" t="s">
        <v>11</v>
      </c>
    </row>
    <row r="29" spans="10:16" x14ac:dyDescent="0.3">
      <c r="J29" t="s">
        <v>9</v>
      </c>
      <c r="K29" s="1" t="s">
        <v>15</v>
      </c>
      <c r="O29">
        <v>5.4219999999999997</v>
      </c>
      <c r="P29">
        <f>(O29*20)-20</f>
        <v>88.44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workbookViewId="0">
      <selection activeCell="L19" sqref="L19"/>
    </sheetView>
  </sheetViews>
  <sheetFormatPr defaultRowHeight="14.4" x14ac:dyDescent="0.3"/>
  <sheetData>
    <row r="2" spans="2:10" x14ac:dyDescent="0.3">
      <c r="C2">
        <v>171204</v>
      </c>
      <c r="D2">
        <v>171130</v>
      </c>
      <c r="E2">
        <v>171129</v>
      </c>
      <c r="F2">
        <v>171124</v>
      </c>
      <c r="G2">
        <v>171205</v>
      </c>
    </row>
    <row r="3" spans="2:10" x14ac:dyDescent="0.3">
      <c r="B3">
        <v>0</v>
      </c>
      <c r="C3">
        <v>10</v>
      </c>
      <c r="D3">
        <v>10</v>
      </c>
      <c r="E3">
        <v>10</v>
      </c>
      <c r="F3">
        <v>10</v>
      </c>
      <c r="G3">
        <v>10</v>
      </c>
      <c r="I3">
        <f>AVERAGE(C3:H3)</f>
        <v>10</v>
      </c>
      <c r="J3">
        <f>(_xlfn.STDEV.S(C3:G3)/SQRT(COUNT(C3:G3)))</f>
        <v>0</v>
      </c>
    </row>
    <row r="4" spans="2:10" x14ac:dyDescent="0.3">
      <c r="B4">
        <v>20</v>
      </c>
      <c r="C4">
        <v>0</v>
      </c>
      <c r="D4">
        <v>30</v>
      </c>
      <c r="E4">
        <v>0</v>
      </c>
      <c r="F4">
        <v>0</v>
      </c>
      <c r="G4">
        <v>5</v>
      </c>
      <c r="I4">
        <f t="shared" ref="I4:I9" si="0">AVERAGE(C4:H4)</f>
        <v>7</v>
      </c>
      <c r="J4">
        <f t="shared" ref="J4:J9" si="1">(_xlfn.STDEV.S(C4:G4)/SQRT(COUNT(C4:G4)))</f>
        <v>5.8309518948453007</v>
      </c>
    </row>
    <row r="5" spans="2:10" x14ac:dyDescent="0.3">
      <c r="B5">
        <v>40</v>
      </c>
      <c r="C5">
        <v>0</v>
      </c>
      <c r="D5">
        <v>20</v>
      </c>
      <c r="E5">
        <v>10</v>
      </c>
      <c r="F5">
        <v>0</v>
      </c>
      <c r="G5">
        <v>10</v>
      </c>
      <c r="I5">
        <f t="shared" si="0"/>
        <v>8</v>
      </c>
      <c r="J5">
        <f t="shared" si="1"/>
        <v>3.7416573867739413</v>
      </c>
    </row>
    <row r="6" spans="2:10" x14ac:dyDescent="0.3">
      <c r="B6">
        <v>60</v>
      </c>
      <c r="C6">
        <v>65</v>
      </c>
      <c r="D6">
        <v>65</v>
      </c>
      <c r="E6">
        <v>15</v>
      </c>
      <c r="F6">
        <v>20</v>
      </c>
      <c r="G6">
        <v>5</v>
      </c>
      <c r="I6">
        <f t="shared" si="0"/>
        <v>34</v>
      </c>
      <c r="J6">
        <f t="shared" si="1"/>
        <v>12.884098726725124</v>
      </c>
    </row>
    <row r="7" spans="2:10" x14ac:dyDescent="0.3">
      <c r="B7">
        <v>80</v>
      </c>
      <c r="C7">
        <v>10</v>
      </c>
      <c r="D7">
        <v>25</v>
      </c>
      <c r="E7">
        <v>55</v>
      </c>
      <c r="F7">
        <v>35</v>
      </c>
      <c r="G7">
        <v>95</v>
      </c>
      <c r="I7">
        <f t="shared" si="0"/>
        <v>44</v>
      </c>
      <c r="J7">
        <f t="shared" si="1"/>
        <v>14.696938456699067</v>
      </c>
    </row>
    <row r="8" spans="2:10" x14ac:dyDescent="0.3">
      <c r="B8">
        <v>100</v>
      </c>
      <c r="C8">
        <v>50</v>
      </c>
      <c r="D8">
        <v>35</v>
      </c>
      <c r="E8">
        <v>30</v>
      </c>
      <c r="F8">
        <v>45</v>
      </c>
      <c r="G8">
        <v>100</v>
      </c>
      <c r="I8">
        <f t="shared" si="0"/>
        <v>52</v>
      </c>
      <c r="J8">
        <f t="shared" si="1"/>
        <v>12.509996003196804</v>
      </c>
    </row>
    <row r="9" spans="2:10" x14ac:dyDescent="0.3">
      <c r="B9">
        <v>120</v>
      </c>
      <c r="C9">
        <v>55</v>
      </c>
      <c r="D9">
        <v>50</v>
      </c>
      <c r="E9">
        <v>80</v>
      </c>
      <c r="F9">
        <v>50</v>
      </c>
      <c r="G9">
        <v>70</v>
      </c>
      <c r="I9">
        <f t="shared" si="0"/>
        <v>61</v>
      </c>
      <c r="J9">
        <f t="shared" si="1"/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workbookViewId="0">
      <selection activeCell="K19" sqref="K19"/>
    </sheetView>
  </sheetViews>
  <sheetFormatPr defaultRowHeight="14.4" x14ac:dyDescent="0.3"/>
  <sheetData>
    <row r="2" spans="2:10" x14ac:dyDescent="0.3">
      <c r="C2">
        <v>171204</v>
      </c>
      <c r="D2">
        <v>171130</v>
      </c>
      <c r="E2">
        <v>171129</v>
      </c>
      <c r="F2">
        <v>171124</v>
      </c>
      <c r="G2">
        <v>171205</v>
      </c>
    </row>
    <row r="3" spans="2:10" x14ac:dyDescent="0.3">
      <c r="B3">
        <v>0</v>
      </c>
      <c r="C3">
        <v>10</v>
      </c>
      <c r="D3">
        <v>10</v>
      </c>
      <c r="E3">
        <v>10</v>
      </c>
      <c r="F3">
        <v>10</v>
      </c>
      <c r="G3">
        <v>10</v>
      </c>
      <c r="I3">
        <f>AVERAGE(C3:H3)</f>
        <v>10</v>
      </c>
      <c r="J3">
        <f>(_xlfn.STDEV.S(C3:H3)/SQRT(COUNT(C3:H3)))</f>
        <v>0</v>
      </c>
    </row>
    <row r="4" spans="2:10" x14ac:dyDescent="0.3">
      <c r="B4">
        <v>20</v>
      </c>
      <c r="C4">
        <v>0</v>
      </c>
      <c r="D4">
        <v>0</v>
      </c>
      <c r="E4">
        <v>0</v>
      </c>
      <c r="F4">
        <v>5</v>
      </c>
      <c r="G4">
        <v>5</v>
      </c>
      <c r="I4">
        <f t="shared" ref="I4:I9" si="0">AVERAGE(C4:H4)</f>
        <v>2</v>
      </c>
      <c r="J4">
        <f t="shared" ref="J4:J9" si="1">(_xlfn.STDEV.S(C4:H4)/SQRT(COUNT(C4:H4)))</f>
        <v>1.2247448713915889</v>
      </c>
    </row>
    <row r="5" spans="2:10" x14ac:dyDescent="0.3">
      <c r="B5">
        <v>40</v>
      </c>
      <c r="C5">
        <v>0</v>
      </c>
      <c r="D5">
        <v>0</v>
      </c>
      <c r="E5">
        <v>5</v>
      </c>
      <c r="F5">
        <v>5</v>
      </c>
      <c r="G5">
        <v>10</v>
      </c>
      <c r="I5">
        <f t="shared" si="0"/>
        <v>4</v>
      </c>
      <c r="J5">
        <f t="shared" si="1"/>
        <v>1.8708286933869707</v>
      </c>
    </row>
    <row r="6" spans="2:10" x14ac:dyDescent="0.3">
      <c r="B6">
        <v>60</v>
      </c>
      <c r="C6">
        <v>0</v>
      </c>
      <c r="D6">
        <v>0</v>
      </c>
      <c r="E6">
        <v>0</v>
      </c>
      <c r="F6">
        <v>10</v>
      </c>
      <c r="G6">
        <v>0</v>
      </c>
      <c r="I6">
        <f t="shared" si="0"/>
        <v>2</v>
      </c>
      <c r="J6">
        <f t="shared" si="1"/>
        <v>2</v>
      </c>
    </row>
    <row r="7" spans="2:10" x14ac:dyDescent="0.3">
      <c r="B7">
        <v>80</v>
      </c>
      <c r="C7">
        <v>0</v>
      </c>
      <c r="D7">
        <v>35</v>
      </c>
      <c r="E7">
        <v>60</v>
      </c>
      <c r="F7">
        <v>25</v>
      </c>
      <c r="G7">
        <v>0</v>
      </c>
      <c r="I7">
        <f t="shared" si="0"/>
        <v>24</v>
      </c>
      <c r="J7">
        <f t="shared" si="1"/>
        <v>11.335784048754634</v>
      </c>
    </row>
    <row r="8" spans="2:10" x14ac:dyDescent="0.3">
      <c r="B8">
        <v>100</v>
      </c>
      <c r="C8">
        <v>0</v>
      </c>
      <c r="D8">
        <v>0</v>
      </c>
      <c r="E8">
        <v>80</v>
      </c>
      <c r="F8">
        <v>40</v>
      </c>
      <c r="G8">
        <v>0</v>
      </c>
      <c r="I8">
        <f t="shared" si="0"/>
        <v>24</v>
      </c>
      <c r="J8">
        <f t="shared" si="1"/>
        <v>16</v>
      </c>
    </row>
    <row r="9" spans="2:10" x14ac:dyDescent="0.3">
      <c r="B9">
        <v>120</v>
      </c>
      <c r="C9">
        <v>0</v>
      </c>
      <c r="D9">
        <v>55</v>
      </c>
      <c r="E9">
        <v>90</v>
      </c>
      <c r="F9">
        <v>45</v>
      </c>
      <c r="G9">
        <v>0</v>
      </c>
      <c r="I9">
        <f t="shared" si="0"/>
        <v>38</v>
      </c>
      <c r="J9">
        <f t="shared" si="1"/>
        <v>17.219175357722563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"/>
  <sheetViews>
    <sheetView workbookViewId="0">
      <selection activeCell="D9" sqref="D8:L9"/>
    </sheetView>
  </sheetViews>
  <sheetFormatPr defaultRowHeight="14.4" x14ac:dyDescent="0.3"/>
  <sheetData>
    <row r="2" spans="1:23" x14ac:dyDescent="0.3">
      <c r="A2" s="2">
        <v>43045</v>
      </c>
      <c r="B2" s="2">
        <v>43046</v>
      </c>
      <c r="C2" s="2">
        <v>43052</v>
      </c>
      <c r="D2" s="2">
        <v>43053</v>
      </c>
      <c r="E2" s="2">
        <v>43054</v>
      </c>
      <c r="F2" s="2">
        <v>43055</v>
      </c>
      <c r="G2" s="2">
        <v>43056</v>
      </c>
      <c r="H2" s="2">
        <v>43059</v>
      </c>
      <c r="I2" s="2">
        <v>43060</v>
      </c>
      <c r="J2" s="2">
        <v>43061</v>
      </c>
      <c r="K2" s="2">
        <v>43062</v>
      </c>
      <c r="L2" s="2">
        <v>43063</v>
      </c>
      <c r="M2" s="2">
        <v>43067</v>
      </c>
      <c r="N2" s="2">
        <v>43068</v>
      </c>
      <c r="O2" s="2">
        <v>43069</v>
      </c>
      <c r="P2" s="2">
        <v>43073</v>
      </c>
      <c r="Q2" s="2">
        <v>43074</v>
      </c>
    </row>
    <row r="3" spans="1:23" x14ac:dyDescent="0.3">
      <c r="A3">
        <v>10</v>
      </c>
      <c r="B3">
        <v>10</v>
      </c>
      <c r="C3">
        <v>0</v>
      </c>
      <c r="D3">
        <v>10</v>
      </c>
      <c r="E3">
        <v>10</v>
      </c>
      <c r="F3">
        <v>15</v>
      </c>
      <c r="G3">
        <v>5</v>
      </c>
      <c r="H3">
        <v>10</v>
      </c>
      <c r="I3">
        <v>5</v>
      </c>
      <c r="J3">
        <v>0</v>
      </c>
      <c r="K3">
        <v>25</v>
      </c>
      <c r="L3">
        <v>0</v>
      </c>
      <c r="M3">
        <v>30</v>
      </c>
      <c r="N3">
        <v>0</v>
      </c>
      <c r="O3">
        <v>15</v>
      </c>
      <c r="P3">
        <v>0</v>
      </c>
      <c r="Q3">
        <v>0</v>
      </c>
      <c r="V3">
        <f>AVERAGE(B3:U3)</f>
        <v>8.4375</v>
      </c>
      <c r="W3">
        <f>(_xlfn.STDEV.S(B3:T3)/SQRT(COUNT(B3:T3)))</f>
        <v>2.3147511565320942</v>
      </c>
    </row>
    <row r="4" spans="1:23" x14ac:dyDescent="0.3">
      <c r="V4" t="e">
        <f t="shared" ref="V4:V8" si="0">AVERAGE(B4:U4)</f>
        <v>#DIV/0!</v>
      </c>
    </row>
    <row r="5" spans="1:23" x14ac:dyDescent="0.3">
      <c r="V5" t="e">
        <f t="shared" si="0"/>
        <v>#DIV/0!</v>
      </c>
    </row>
    <row r="6" spans="1:23" x14ac:dyDescent="0.3">
      <c r="V6" t="e">
        <f t="shared" si="0"/>
        <v>#DIV/0!</v>
      </c>
    </row>
    <row r="7" spans="1:23" x14ac:dyDescent="0.3">
      <c r="V7" t="e">
        <f t="shared" si="0"/>
        <v>#DIV/0!</v>
      </c>
    </row>
    <row r="8" spans="1:23" x14ac:dyDescent="0.3">
      <c r="V8" t="e">
        <f t="shared" si="0"/>
        <v>#DIV/0!</v>
      </c>
    </row>
  </sheetData>
  <sortState columnSort="1" ref="B2:W3">
    <sortCondition ref="B2:W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topLeftCell="A2" workbookViewId="0">
      <selection activeCell="R19" sqref="R19"/>
    </sheetView>
  </sheetViews>
  <sheetFormatPr defaultRowHeight="14.4" x14ac:dyDescent="0.3"/>
  <sheetData>
    <row r="2" spans="2:10" x14ac:dyDescent="0.3">
      <c r="C2">
        <v>171204</v>
      </c>
      <c r="D2">
        <v>171130</v>
      </c>
      <c r="E2">
        <v>171129</v>
      </c>
      <c r="F2">
        <v>171128</v>
      </c>
      <c r="G2">
        <v>171205</v>
      </c>
    </row>
    <row r="3" spans="2:10" x14ac:dyDescent="0.3">
      <c r="B3">
        <v>0</v>
      </c>
      <c r="C3">
        <v>10</v>
      </c>
      <c r="D3">
        <v>10</v>
      </c>
      <c r="E3">
        <v>10</v>
      </c>
      <c r="F3">
        <v>10</v>
      </c>
      <c r="G3">
        <v>0</v>
      </c>
      <c r="I3">
        <f>AVERAGE(C3:H3)</f>
        <v>8</v>
      </c>
      <c r="J3">
        <f>(_xlfn.STDEV.S(C3:H3)/SQRT(COUNT(C3:H3)))</f>
        <v>2</v>
      </c>
    </row>
    <row r="4" spans="2:10" x14ac:dyDescent="0.3">
      <c r="B4">
        <v>20</v>
      </c>
      <c r="C4">
        <v>5</v>
      </c>
      <c r="D4">
        <v>48</v>
      </c>
      <c r="E4">
        <v>5</v>
      </c>
      <c r="F4">
        <v>20</v>
      </c>
      <c r="G4">
        <v>5</v>
      </c>
      <c r="I4">
        <f t="shared" ref="I4:I9" si="0">AVERAGE(C4:H4)</f>
        <v>16.600000000000001</v>
      </c>
      <c r="J4">
        <f t="shared" ref="J4:J9" si="1">(_xlfn.STDEV.S(C4:H4)/SQRT(COUNT(C4:H4)))</f>
        <v>8.3701851831366305</v>
      </c>
    </row>
    <row r="5" spans="2:10" x14ac:dyDescent="0.3">
      <c r="B5">
        <v>40</v>
      </c>
      <c r="C5">
        <v>15</v>
      </c>
      <c r="D5">
        <v>15</v>
      </c>
      <c r="E5">
        <v>10</v>
      </c>
      <c r="F5">
        <v>20</v>
      </c>
      <c r="G5">
        <v>5</v>
      </c>
      <c r="I5">
        <f t="shared" si="0"/>
        <v>13</v>
      </c>
      <c r="J5">
        <f t="shared" si="1"/>
        <v>2.5495097567963922</v>
      </c>
    </row>
    <row r="6" spans="2:10" x14ac:dyDescent="0.3">
      <c r="B6">
        <v>60</v>
      </c>
      <c r="C6">
        <v>10</v>
      </c>
      <c r="D6">
        <v>60</v>
      </c>
      <c r="E6">
        <v>10</v>
      </c>
      <c r="F6">
        <v>15</v>
      </c>
      <c r="G6">
        <v>45</v>
      </c>
      <c r="I6">
        <f t="shared" si="0"/>
        <v>28</v>
      </c>
      <c r="J6">
        <f t="shared" si="1"/>
        <v>10.319883720275145</v>
      </c>
    </row>
    <row r="7" spans="2:10" x14ac:dyDescent="0.3">
      <c r="B7">
        <v>80</v>
      </c>
      <c r="C7">
        <v>75</v>
      </c>
      <c r="D7">
        <v>65</v>
      </c>
      <c r="E7">
        <v>85</v>
      </c>
      <c r="F7">
        <v>15</v>
      </c>
      <c r="G7">
        <v>95</v>
      </c>
      <c r="I7">
        <f t="shared" si="0"/>
        <v>67</v>
      </c>
      <c r="J7">
        <f t="shared" si="1"/>
        <v>13.928388277184117</v>
      </c>
    </row>
    <row r="8" spans="2:10" x14ac:dyDescent="0.3">
      <c r="B8">
        <v>100</v>
      </c>
      <c r="C8">
        <v>50</v>
      </c>
      <c r="D8">
        <v>90</v>
      </c>
      <c r="E8">
        <v>50</v>
      </c>
      <c r="F8">
        <v>50</v>
      </c>
      <c r="I8">
        <f t="shared" si="0"/>
        <v>60</v>
      </c>
      <c r="J8">
        <f t="shared" si="1"/>
        <v>10</v>
      </c>
    </row>
    <row r="9" spans="2:10" x14ac:dyDescent="0.3">
      <c r="B9">
        <v>120</v>
      </c>
      <c r="C9">
        <v>55</v>
      </c>
      <c r="D9">
        <v>85</v>
      </c>
      <c r="E9">
        <v>80</v>
      </c>
      <c r="F9">
        <v>65</v>
      </c>
      <c r="G9">
        <v>65</v>
      </c>
      <c r="I9">
        <f t="shared" si="0"/>
        <v>70</v>
      </c>
      <c r="J9">
        <f t="shared" si="1"/>
        <v>5.4772255750516612</v>
      </c>
    </row>
    <row r="11" spans="2:10" x14ac:dyDescent="0.3">
      <c r="B11">
        <v>0</v>
      </c>
      <c r="C11">
        <v>8</v>
      </c>
      <c r="D11">
        <v>2</v>
      </c>
    </row>
    <row r="12" spans="2:10" x14ac:dyDescent="0.3">
      <c r="B12">
        <v>20</v>
      </c>
      <c r="C12">
        <v>16.600000000000001</v>
      </c>
      <c r="D12">
        <v>8.3701851831366305</v>
      </c>
    </row>
    <row r="13" spans="2:10" x14ac:dyDescent="0.3">
      <c r="B13">
        <v>40</v>
      </c>
      <c r="C13">
        <v>13</v>
      </c>
      <c r="D13">
        <v>2.5495097567963922</v>
      </c>
    </row>
    <row r="14" spans="2:10" x14ac:dyDescent="0.3">
      <c r="B14">
        <v>60</v>
      </c>
      <c r="C14">
        <v>28</v>
      </c>
      <c r="D14">
        <v>10.319883720275145</v>
      </c>
    </row>
    <row r="15" spans="2:10" x14ac:dyDescent="0.3">
      <c r="B15">
        <v>80</v>
      </c>
      <c r="C15">
        <v>67</v>
      </c>
      <c r="D15">
        <v>13.928388277184117</v>
      </c>
    </row>
    <row r="16" spans="2:10" x14ac:dyDescent="0.3">
      <c r="B16">
        <v>100</v>
      </c>
      <c r="C16">
        <v>60</v>
      </c>
      <c r="D16">
        <v>10</v>
      </c>
    </row>
    <row r="17" spans="2:13" x14ac:dyDescent="0.3">
      <c r="B17">
        <v>120</v>
      </c>
      <c r="C17">
        <v>70</v>
      </c>
      <c r="D17">
        <v>5.4772255750516612</v>
      </c>
    </row>
    <row r="25" spans="2:13" x14ac:dyDescent="0.3">
      <c r="H25" t="s">
        <v>12</v>
      </c>
      <c r="L25" t="s">
        <v>10</v>
      </c>
      <c r="M25" t="s">
        <v>11</v>
      </c>
    </row>
    <row r="26" spans="2:13" x14ac:dyDescent="0.3">
      <c r="G26" t="s">
        <v>9</v>
      </c>
      <c r="H26" s="1" t="s">
        <v>16</v>
      </c>
      <c r="L26">
        <v>4.83</v>
      </c>
      <c r="M26">
        <f>(L26*20)-20</f>
        <v>76.599999999999994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Benzaldehyde</vt:lpstr>
      <vt:lpstr>Benz 5000</vt:lpstr>
      <vt:lpstr>Benz 1000</vt:lpstr>
      <vt:lpstr>Sheet6</vt:lpstr>
      <vt:lpstr>4-chlorobenzyl mercaptan</vt:lpstr>
      <vt:lpstr>4-CB 5000</vt:lpstr>
      <vt:lpstr>4-CB 1000</vt:lpstr>
      <vt:lpstr>control</vt:lpstr>
      <vt:lpstr>Methylpyrrole</vt:lpstr>
      <vt:lpstr>ethoxythizaole</vt:lpstr>
      <vt:lpstr>TMT</vt:lpstr>
      <vt:lpstr>Table 2</vt:lpstr>
      <vt:lpstr>butanone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Behavior Genetics</dc:creator>
  <cp:lastModifiedBy>Behavior Genetics</cp:lastModifiedBy>
  <cp:lastPrinted>2017-12-07T06:50:17Z</cp:lastPrinted>
  <dcterms:created xsi:type="dcterms:W3CDTF">2017-11-15T09:01:46Z</dcterms:created>
  <dcterms:modified xsi:type="dcterms:W3CDTF">2018-01-15T08:28:20Z</dcterms:modified>
</cp:coreProperties>
</file>