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berto\Documents\CIBNOR\Articulos\AArticulos AUTO\U Lacctuca bior\Subir\PEERJ\"/>
    </mc:Choice>
  </mc:AlternateContent>
  <bookViews>
    <workbookView xWindow="0" yWindow="0" windowWidth="16610" windowHeight="7360"/>
  </bookViews>
  <sheets>
    <sheet name="Trial 1" sheetId="3" r:id="rId1"/>
    <sheet name="Trial 2" sheetId="10" r:id="rId2"/>
    <sheet name="Water quality" sheetId="4" r:id="rId3"/>
    <sheet name="Carotenoid.lipid shrimp" sheetId="11" r:id="rId4"/>
  </sheets>
  <definedNames>
    <definedName name="_xlnm._FilterDatabase" localSheetId="1" hidden="1">'Trial 2'!$C$6:$J$6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0" l="1"/>
  <c r="F8" i="10" s="1"/>
  <c r="G8" i="10"/>
  <c r="E9" i="10"/>
  <c r="F9" i="10" s="1"/>
  <c r="G9" i="10"/>
  <c r="E10" i="10"/>
  <c r="I10" i="10" s="1"/>
  <c r="G10" i="10"/>
  <c r="E11" i="10"/>
  <c r="F11" i="10" s="1"/>
  <c r="G11" i="10"/>
  <c r="E12" i="10"/>
  <c r="F12" i="10" s="1"/>
  <c r="G12" i="10"/>
  <c r="E13" i="10"/>
  <c r="F13" i="10" s="1"/>
  <c r="G13" i="10"/>
  <c r="E14" i="10"/>
  <c r="I14" i="10" s="1"/>
  <c r="G14" i="10"/>
  <c r="E15" i="10"/>
  <c r="F15" i="10" s="1"/>
  <c r="G15" i="10"/>
  <c r="E16" i="10"/>
  <c r="F16" i="10" s="1"/>
  <c r="G16" i="10"/>
  <c r="E17" i="10"/>
  <c r="F17" i="10" s="1"/>
  <c r="G17" i="10"/>
  <c r="E18" i="10"/>
  <c r="F18" i="10" s="1"/>
  <c r="G18" i="10"/>
  <c r="G7" i="10"/>
  <c r="E7" i="10"/>
  <c r="F7" i="10" s="1"/>
  <c r="E7" i="3"/>
  <c r="I7" i="3" s="1"/>
  <c r="G8" i="3"/>
  <c r="G9" i="3"/>
  <c r="G10" i="3"/>
  <c r="G11" i="3"/>
  <c r="G12" i="3"/>
  <c r="G13" i="3"/>
  <c r="G14" i="3"/>
  <c r="G15" i="3"/>
  <c r="G7" i="3"/>
  <c r="E8" i="3"/>
  <c r="I8" i="3" s="1"/>
  <c r="E9" i="3"/>
  <c r="I9" i="3" s="1"/>
  <c r="E10" i="3"/>
  <c r="F10" i="3" s="1"/>
  <c r="E11" i="3"/>
  <c r="I11" i="3" s="1"/>
  <c r="E12" i="3"/>
  <c r="I12" i="3" s="1"/>
  <c r="E13" i="3"/>
  <c r="I13" i="3" s="1"/>
  <c r="E14" i="3"/>
  <c r="I14" i="3" s="1"/>
  <c r="E15" i="3"/>
  <c r="I15" i="3" s="1"/>
  <c r="I10" i="3" l="1"/>
  <c r="F7" i="3"/>
  <c r="F14" i="3"/>
  <c r="F13" i="3"/>
  <c r="F9" i="3"/>
  <c r="F12" i="3"/>
  <c r="F8" i="3"/>
  <c r="F15" i="3"/>
  <c r="F11" i="3"/>
  <c r="F14" i="10"/>
  <c r="I15" i="10"/>
  <c r="I8" i="10"/>
  <c r="I12" i="10"/>
  <c r="I18" i="10"/>
  <c r="I7" i="10"/>
  <c r="I11" i="10"/>
  <c r="F10" i="10"/>
  <c r="I9" i="10"/>
  <c r="I13" i="10"/>
  <c r="I17" i="10"/>
  <c r="I16" i="10"/>
  <c r="A5" i="4" l="1"/>
  <c r="A6" i="4" s="1"/>
  <c r="A7" i="4" s="1"/>
  <c r="A8" i="4" s="1"/>
  <c r="A9" i="4" s="1"/>
  <c r="A10" i="4" s="1"/>
  <c r="A11" i="4" s="1"/>
  <c r="A49" i="4" l="1"/>
  <c r="A50" i="4" s="1"/>
  <c r="A51" i="4" s="1"/>
  <c r="A52" i="4" s="1"/>
  <c r="A53" i="4" s="1"/>
  <c r="A54" i="4" s="1"/>
  <c r="A55" i="4" s="1"/>
  <c r="A38" i="4" l="1"/>
  <c r="A39" i="4" s="1"/>
  <c r="A40" i="4" s="1"/>
  <c r="A41" i="4" s="1"/>
  <c r="A42" i="4" s="1"/>
  <c r="A43" i="4" s="1"/>
  <c r="A44" i="4" s="1"/>
  <c r="A27" i="4"/>
  <c r="A28" i="4" s="1"/>
  <c r="A29" i="4" s="1"/>
  <c r="A30" i="4" s="1"/>
  <c r="A31" i="4" s="1"/>
  <c r="A32" i="4" s="1"/>
  <c r="A33" i="4" s="1"/>
  <c r="A16" i="4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<sst xmlns="http://schemas.openxmlformats.org/spreadsheetml/2006/main" count="115" uniqueCount="34">
  <si>
    <t>0UL</t>
  </si>
  <si>
    <t>1UL</t>
  </si>
  <si>
    <t>2UL</t>
  </si>
  <si>
    <t>3UL</t>
  </si>
  <si>
    <t>SGR</t>
  </si>
  <si>
    <t>CWE</t>
  </si>
  <si>
    <t>NWE</t>
  </si>
  <si>
    <t>SWE</t>
  </si>
  <si>
    <t>Final weight</t>
  </si>
  <si>
    <t>FC</t>
  </si>
  <si>
    <t>FCR</t>
  </si>
  <si>
    <t>Survival</t>
  </si>
  <si>
    <t>Zootechnical parameters experimental trial 1</t>
  </si>
  <si>
    <t>Replicate 1</t>
  </si>
  <si>
    <t>Replicate 2</t>
  </si>
  <si>
    <t>Replicate 3</t>
  </si>
  <si>
    <t>Treatment</t>
  </si>
  <si>
    <t>Replicate</t>
  </si>
  <si>
    <t>Weight gain %</t>
  </si>
  <si>
    <t>Weight gain g</t>
  </si>
  <si>
    <t>Intitial average weight (g)</t>
  </si>
  <si>
    <t>Zootechnical parameters experimental trial 2</t>
  </si>
  <si>
    <t>Experimental day</t>
  </si>
  <si>
    <t>pH</t>
  </si>
  <si>
    <t>Carotenoid Muscle</t>
  </si>
  <si>
    <t>N-NH3 (mg/l)</t>
  </si>
  <si>
    <t>NO2  (mg/l)</t>
  </si>
  <si>
    <t>NO3 (mg/l)</t>
  </si>
  <si>
    <t>PO4  (mg/l)</t>
  </si>
  <si>
    <t>Total lipids Head</t>
  </si>
  <si>
    <t>Total lipid Whole body</t>
  </si>
  <si>
    <t>Carotenoid Whole body</t>
  </si>
  <si>
    <t>Total lipid Muscle</t>
  </si>
  <si>
    <t>Carotenoid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</si>
</sst>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1"/>
    <xf numFmtId="0" fontId="1" fillId="0" borderId="0" xfId="1" applyFont="1"/>
    <xf numFmtId="0" fontId="3" fillId="2" borderId="0" xfId="0" applyFont="1" applyFill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19816272965887E-2"/>
          <c:y val="5.5555555555555552E-2"/>
          <c:w val="0.8585579615048119"/>
          <c:h val="0.8416746864975212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'Water quality'!#REF!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'Water quality'!#REF!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'Water quality'!$A$4:$A$11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</c:numCache>
            </c:numRef>
          </c:xVal>
          <c:yVal>
            <c:numRef>
              <c:f>'Water quality'!#REF!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B7-44F1-A067-AE3EB004E68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'Water quality'!#REF!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'Water quality'!#REF!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'Water quality'!#REF!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'Water quality'!$A$4:$A$11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</c:numCache>
            </c:numRef>
          </c:xVal>
          <c:yVal>
            <c:numRef>
              <c:f>'Water quality'!#REF!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B7-44F1-A067-AE3EB004E68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'Water quality'!#REF!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2"/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'Water quality'!#REF!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'Water quality'!#REF!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'Water quality'!$A$4:$A$11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</c:numCache>
            </c:numRef>
          </c:xVal>
          <c:yVal>
            <c:numRef>
              <c:f>'Water quality'!#REF!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B7-44F1-A067-AE3EB004E685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'Water quality'!#REF!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881872"/>
        <c:axId val="326882656"/>
      </c:scatterChart>
      <c:valAx>
        <c:axId val="32688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6882656"/>
        <c:crosses val="autoZero"/>
        <c:crossBetween val="midCat"/>
      </c:valAx>
      <c:valAx>
        <c:axId val="32688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688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139211</xdr:rowOff>
    </xdr:from>
    <xdr:to>
      <xdr:col>1</xdr:col>
      <xdr:colOff>0</xdr:colOff>
      <xdr:row>6</xdr:row>
      <xdr:rowOff>142142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9"/>
  <sheetViews>
    <sheetView tabSelected="1" zoomScale="115" zoomScaleNormal="115" workbookViewId="0">
      <selection activeCell="D12" sqref="D12"/>
    </sheetView>
  </sheetViews>
  <sheetFormatPr baseColWidth="10" defaultRowHeight="12.5" x14ac:dyDescent="0.25"/>
  <cols>
    <col min="4" max="4" width="11.453125" bestFit="1" customWidth="1"/>
    <col min="5" max="5" width="11.453125" customWidth="1"/>
    <col min="6" max="6" width="11.6328125" customWidth="1"/>
  </cols>
  <sheetData>
    <row r="3" spans="2:11" x14ac:dyDescent="0.25">
      <c r="B3" t="s">
        <v>12</v>
      </c>
    </row>
    <row r="4" spans="2:11" x14ac:dyDescent="0.25">
      <c r="C4" t="s">
        <v>20</v>
      </c>
      <c r="E4">
        <v>0.30099999999999999</v>
      </c>
    </row>
    <row r="6" spans="2:11" ht="25" x14ac:dyDescent="0.25">
      <c r="C6" t="s">
        <v>16</v>
      </c>
      <c r="D6" s="11" t="s">
        <v>8</v>
      </c>
      <c r="E6" s="11" t="s">
        <v>19</v>
      </c>
      <c r="F6" s="11" t="s">
        <v>18</v>
      </c>
      <c r="G6" s="11" t="s">
        <v>4</v>
      </c>
      <c r="H6" s="11" t="s">
        <v>9</v>
      </c>
      <c r="I6" s="11" t="s">
        <v>10</v>
      </c>
      <c r="J6" s="11" t="s">
        <v>11</v>
      </c>
      <c r="K6" s="1"/>
    </row>
    <row r="7" spans="2:11" x14ac:dyDescent="0.25">
      <c r="B7" t="s">
        <v>13</v>
      </c>
      <c r="C7" t="s">
        <v>5</v>
      </c>
      <c r="D7" s="1">
        <v>2.1433333333333331</v>
      </c>
      <c r="E7" s="1">
        <f>D7-E$4</f>
        <v>1.8423333333333332</v>
      </c>
      <c r="F7" s="3">
        <f>E7/E$4*100</f>
        <v>612.07087486157241</v>
      </c>
      <c r="G7" s="1">
        <f>100*((LN(D7)-LN(E$4))/28)</f>
        <v>7.0107402279095705</v>
      </c>
      <c r="H7" s="2">
        <v>2.2131111111111115</v>
      </c>
      <c r="I7" s="1">
        <f>H7/E7</f>
        <v>1.2012544478620111</v>
      </c>
      <c r="J7">
        <v>90</v>
      </c>
      <c r="K7" s="3"/>
    </row>
    <row r="8" spans="2:11" x14ac:dyDescent="0.25">
      <c r="B8" t="s">
        <v>14</v>
      </c>
      <c r="C8" t="s">
        <v>5</v>
      </c>
      <c r="D8" s="1">
        <v>2.0910000000000002</v>
      </c>
      <c r="E8" s="1">
        <f t="shared" ref="E8:E15" si="0">D8-E$4</f>
        <v>1.7900000000000003</v>
      </c>
      <c r="F8" s="3">
        <f t="shared" ref="F8:F15" si="1">E8/E$4*100</f>
        <v>594.68438538205999</v>
      </c>
      <c r="G8" s="1">
        <f t="shared" ref="G8:G15" si="2">100*((LN(D8)-LN(E$4))/28)</f>
        <v>6.9224551238562793</v>
      </c>
      <c r="H8" s="2">
        <v>2.1180000000000008</v>
      </c>
      <c r="I8" s="1">
        <f t="shared" ref="I8:I15" si="3">H8/E8</f>
        <v>1.1832402234636874</v>
      </c>
      <c r="J8">
        <v>100</v>
      </c>
      <c r="K8" s="1"/>
    </row>
    <row r="9" spans="2:11" x14ac:dyDescent="0.25">
      <c r="B9" t="s">
        <v>15</v>
      </c>
      <c r="C9" t="s">
        <v>5</v>
      </c>
      <c r="D9" s="1">
        <v>2.2049999999999996</v>
      </c>
      <c r="E9" s="1">
        <f t="shared" si="0"/>
        <v>1.9039999999999997</v>
      </c>
      <c r="F9" s="3">
        <f t="shared" si="1"/>
        <v>632.55813953488359</v>
      </c>
      <c r="G9" s="1">
        <f t="shared" si="2"/>
        <v>7.112044725471681</v>
      </c>
      <c r="H9" s="2">
        <v>2.2716666666666669</v>
      </c>
      <c r="I9" s="1">
        <f t="shared" si="3"/>
        <v>1.193102240896359</v>
      </c>
      <c r="J9">
        <v>80</v>
      </c>
    </row>
    <row r="10" spans="2:11" x14ac:dyDescent="0.25">
      <c r="B10" t="s">
        <v>13</v>
      </c>
      <c r="C10" t="s">
        <v>7</v>
      </c>
      <c r="D10" s="1">
        <v>2.1150000000000002</v>
      </c>
      <c r="E10" s="1">
        <f t="shared" si="0"/>
        <v>1.8140000000000003</v>
      </c>
      <c r="F10" s="3">
        <f t="shared" si="1"/>
        <v>602.65780730897018</v>
      </c>
      <c r="G10" s="1">
        <f t="shared" si="2"/>
        <v>6.9632136668982243</v>
      </c>
      <c r="H10" s="2">
        <v>2.1340000000000003</v>
      </c>
      <c r="I10" s="1">
        <f t="shared" si="3"/>
        <v>1.1764057331863285</v>
      </c>
      <c r="J10">
        <v>90</v>
      </c>
      <c r="K10" s="1"/>
    </row>
    <row r="11" spans="2:11" x14ac:dyDescent="0.25">
      <c r="B11" t="s">
        <v>14</v>
      </c>
      <c r="C11" t="s">
        <v>7</v>
      </c>
      <c r="D11" s="1">
        <v>2.0449999999999999</v>
      </c>
      <c r="E11" s="1">
        <f t="shared" si="0"/>
        <v>1.744</v>
      </c>
      <c r="F11" s="3">
        <f t="shared" si="1"/>
        <v>579.40199335548175</v>
      </c>
      <c r="G11" s="1">
        <f t="shared" si="2"/>
        <v>6.8430100133143794</v>
      </c>
      <c r="H11" s="2">
        <v>2.11</v>
      </c>
      <c r="I11" s="1">
        <f t="shared" si="3"/>
        <v>1.2098623853211008</v>
      </c>
      <c r="J11">
        <v>100</v>
      </c>
    </row>
    <row r="12" spans="2:11" x14ac:dyDescent="0.25">
      <c r="B12" t="s">
        <v>15</v>
      </c>
      <c r="C12" t="s">
        <v>7</v>
      </c>
      <c r="D12" s="1">
        <v>2.0962499999999999</v>
      </c>
      <c r="E12" s="1">
        <f t="shared" si="0"/>
        <v>1.79525</v>
      </c>
      <c r="F12" s="3">
        <f t="shared" si="1"/>
        <v>596.42857142857144</v>
      </c>
      <c r="G12" s="1">
        <f t="shared" si="2"/>
        <v>6.9314108871019391</v>
      </c>
      <c r="H12" s="2">
        <v>2.0939999999999999</v>
      </c>
      <c r="I12" s="1">
        <f t="shared" si="3"/>
        <v>1.1664113633198718</v>
      </c>
      <c r="J12">
        <v>100</v>
      </c>
    </row>
    <row r="13" spans="2:11" x14ac:dyDescent="0.25">
      <c r="B13" t="s">
        <v>13</v>
      </c>
      <c r="C13" t="s">
        <v>6</v>
      </c>
      <c r="D13" s="1">
        <v>1.85</v>
      </c>
      <c r="E13" s="1">
        <f t="shared" si="0"/>
        <v>1.5490000000000002</v>
      </c>
      <c r="F13" s="3">
        <f t="shared" si="1"/>
        <v>514.61794019933564</v>
      </c>
      <c r="G13" s="1">
        <f t="shared" si="2"/>
        <v>6.4851094761553387</v>
      </c>
      <c r="H13" s="2">
        <v>2.19</v>
      </c>
      <c r="I13" s="1">
        <f t="shared" si="3"/>
        <v>1.4138153647514524</v>
      </c>
      <c r="J13">
        <v>80</v>
      </c>
    </row>
    <row r="14" spans="2:11" x14ac:dyDescent="0.25">
      <c r="B14" t="s">
        <v>14</v>
      </c>
      <c r="C14" t="s">
        <v>6</v>
      </c>
      <c r="D14" s="1">
        <v>1.76</v>
      </c>
      <c r="E14" s="1">
        <f t="shared" si="0"/>
        <v>1.4590000000000001</v>
      </c>
      <c r="F14" s="3">
        <f t="shared" si="1"/>
        <v>484.71760797342193</v>
      </c>
      <c r="G14" s="1">
        <f t="shared" si="2"/>
        <v>6.306995797440436</v>
      </c>
      <c r="H14">
        <v>2.15</v>
      </c>
      <c r="I14" s="1">
        <f t="shared" si="3"/>
        <v>1.4736120630568881</v>
      </c>
      <c r="J14">
        <v>90</v>
      </c>
    </row>
    <row r="15" spans="2:11" x14ac:dyDescent="0.25">
      <c r="B15" t="s">
        <v>15</v>
      </c>
      <c r="C15" t="s">
        <v>6</v>
      </c>
      <c r="D15" s="1">
        <v>1.84</v>
      </c>
      <c r="E15" s="1">
        <f t="shared" si="0"/>
        <v>1.5390000000000001</v>
      </c>
      <c r="F15" s="3">
        <f t="shared" si="1"/>
        <v>511.29568106312303</v>
      </c>
      <c r="G15" s="1">
        <f t="shared" si="2"/>
        <v>6.4657520923362704</v>
      </c>
      <c r="H15">
        <v>2.09</v>
      </c>
      <c r="I15" s="1">
        <f t="shared" si="3"/>
        <v>1.3580246913580245</v>
      </c>
      <c r="J15">
        <v>80</v>
      </c>
    </row>
    <row r="19" ht="12.9" customHeight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8"/>
  <sheetViews>
    <sheetView topLeftCell="A2" workbookViewId="0">
      <selection activeCell="L11" sqref="L11"/>
    </sheetView>
  </sheetViews>
  <sheetFormatPr baseColWidth="10" defaultColWidth="10.90625" defaultRowHeight="14.5" x14ac:dyDescent="0.35"/>
  <cols>
    <col min="1" max="16384" width="10.90625" style="4"/>
  </cols>
  <sheetData>
    <row r="3" spans="2:23" x14ac:dyDescent="0.35">
      <c r="B3" t="s">
        <v>21</v>
      </c>
    </row>
    <row r="4" spans="2:23" x14ac:dyDescent="0.35">
      <c r="D4" t="s">
        <v>20</v>
      </c>
      <c r="E4"/>
      <c r="F4">
        <v>0.59</v>
      </c>
    </row>
    <row r="6" spans="2:23" ht="26" x14ac:dyDescent="0.35">
      <c r="B6" s="5" t="s">
        <v>17</v>
      </c>
      <c r="C6" s="5" t="s">
        <v>16</v>
      </c>
      <c r="D6" s="11" t="s">
        <v>8</v>
      </c>
      <c r="E6" s="11" t="s">
        <v>19</v>
      </c>
      <c r="F6" s="11" t="s">
        <v>18</v>
      </c>
      <c r="G6" s="11" t="s">
        <v>4</v>
      </c>
      <c r="H6" s="11" t="s">
        <v>9</v>
      </c>
      <c r="I6" s="11" t="s">
        <v>10</v>
      </c>
      <c r="J6" s="11" t="s">
        <v>11</v>
      </c>
    </row>
    <row r="7" spans="2:23" x14ac:dyDescent="0.35">
      <c r="B7" t="s">
        <v>13</v>
      </c>
      <c r="C7" s="5" t="s">
        <v>0</v>
      </c>
      <c r="D7" s="4">
        <v>2.58</v>
      </c>
      <c r="E7" s="1">
        <f t="shared" ref="E7:E18" si="0">D7-F$4</f>
        <v>1.9900000000000002</v>
      </c>
      <c r="F7" s="3">
        <f t="shared" ref="F7:F18" si="1">E7/F$4*100</f>
        <v>337.28813559322037</v>
      </c>
      <c r="G7" s="1">
        <f t="shared" ref="G7:G18" si="2">100*((LN(D7)-LN(F$4))/28)</f>
        <v>5.2693647893424931</v>
      </c>
      <c r="H7" s="4">
        <v>2.4700000000000002</v>
      </c>
      <c r="I7" s="1">
        <f>H7/E7</f>
        <v>1.2412060301507537</v>
      </c>
      <c r="J7" s="4">
        <v>100</v>
      </c>
      <c r="P7"/>
      <c r="Q7"/>
      <c r="R7"/>
      <c r="S7"/>
      <c r="T7"/>
      <c r="U7"/>
      <c r="V7"/>
      <c r="W7"/>
    </row>
    <row r="8" spans="2:23" x14ac:dyDescent="0.35">
      <c r="B8" t="s">
        <v>14</v>
      </c>
      <c r="C8" s="5" t="s">
        <v>0</v>
      </c>
      <c r="D8" s="4">
        <v>2.4500000000000002</v>
      </c>
      <c r="E8" s="1">
        <f t="shared" si="0"/>
        <v>1.8600000000000003</v>
      </c>
      <c r="F8" s="3">
        <f t="shared" si="1"/>
        <v>315.2542372881357</v>
      </c>
      <c r="G8" s="1">
        <f t="shared" si="2"/>
        <v>5.0847170237107422</v>
      </c>
      <c r="H8" s="4">
        <v>2.42</v>
      </c>
      <c r="I8" s="1">
        <f t="shared" ref="I8:I18" si="3">H8/E8</f>
        <v>1.301075268817204</v>
      </c>
      <c r="J8" s="4">
        <v>100</v>
      </c>
      <c r="P8"/>
      <c r="Q8"/>
      <c r="R8" s="1"/>
      <c r="S8" s="3"/>
      <c r="T8" s="1"/>
      <c r="U8" s="2"/>
      <c r="V8" s="1"/>
      <c r="W8"/>
    </row>
    <row r="9" spans="2:23" x14ac:dyDescent="0.35">
      <c r="B9" t="s">
        <v>15</v>
      </c>
      <c r="C9" s="5" t="s">
        <v>0</v>
      </c>
      <c r="D9" s="4">
        <v>2.59</v>
      </c>
      <c r="E9" s="1">
        <f t="shared" si="0"/>
        <v>2</v>
      </c>
      <c r="F9" s="3">
        <f t="shared" si="1"/>
        <v>338.98305084745766</v>
      </c>
      <c r="G9" s="1">
        <f t="shared" si="2"/>
        <v>5.2831807778350655</v>
      </c>
      <c r="H9" s="4">
        <v>2.5299999999999998</v>
      </c>
      <c r="I9" s="1">
        <f t="shared" si="3"/>
        <v>1.2649999999999999</v>
      </c>
      <c r="J9" s="4">
        <v>100</v>
      </c>
      <c r="P9"/>
      <c r="Q9"/>
      <c r="R9" s="1"/>
      <c r="S9" s="3"/>
      <c r="T9" s="1"/>
      <c r="U9" s="2"/>
      <c r="V9" s="1"/>
      <c r="W9"/>
    </row>
    <row r="10" spans="2:23" x14ac:dyDescent="0.35">
      <c r="B10" t="s">
        <v>13</v>
      </c>
      <c r="C10" s="5" t="s">
        <v>1</v>
      </c>
      <c r="D10" s="4">
        <v>2.46</v>
      </c>
      <c r="E10" s="1">
        <f t="shared" si="0"/>
        <v>1.87</v>
      </c>
      <c r="F10" s="3">
        <f t="shared" si="1"/>
        <v>316.94915254237293</v>
      </c>
      <c r="G10" s="1">
        <f t="shared" si="2"/>
        <v>5.0992646143808695</v>
      </c>
      <c r="H10" s="4">
        <v>2.4500000000000002</v>
      </c>
      <c r="I10" s="1">
        <f t="shared" si="3"/>
        <v>1.3101604278074868</v>
      </c>
      <c r="J10" s="4">
        <v>100</v>
      </c>
      <c r="P10"/>
      <c r="Q10"/>
      <c r="R10" s="1"/>
      <c r="S10" s="3"/>
      <c r="T10" s="1"/>
      <c r="U10" s="2"/>
      <c r="V10" s="1"/>
      <c r="W10"/>
    </row>
    <row r="11" spans="2:23" x14ac:dyDescent="0.35">
      <c r="B11" t="s">
        <v>14</v>
      </c>
      <c r="C11" s="5" t="s">
        <v>1</v>
      </c>
      <c r="D11" s="4">
        <v>2.57</v>
      </c>
      <c r="E11" s="1">
        <f t="shared" si="0"/>
        <v>1.98</v>
      </c>
      <c r="F11" s="3">
        <f t="shared" si="1"/>
        <v>335.59322033898303</v>
      </c>
      <c r="G11" s="1">
        <f t="shared" si="2"/>
        <v>5.2554951463910724</v>
      </c>
      <c r="H11" s="4">
        <v>2.44</v>
      </c>
      <c r="I11" s="1">
        <f t="shared" si="3"/>
        <v>1.2323232323232323</v>
      </c>
      <c r="J11" s="4">
        <v>90</v>
      </c>
      <c r="P11"/>
      <c r="Q11"/>
      <c r="R11" s="1"/>
      <c r="S11" s="3"/>
      <c r="T11" s="1"/>
      <c r="U11" s="2"/>
      <c r="V11" s="1"/>
      <c r="W11"/>
    </row>
    <row r="12" spans="2:23" x14ac:dyDescent="0.35">
      <c r="B12" t="s">
        <v>15</v>
      </c>
      <c r="C12" s="5" t="s">
        <v>1</v>
      </c>
      <c r="D12" s="4">
        <v>2.62</v>
      </c>
      <c r="E12" s="1">
        <f t="shared" si="0"/>
        <v>2.0300000000000002</v>
      </c>
      <c r="F12" s="3">
        <f t="shared" si="1"/>
        <v>344.06779661016958</v>
      </c>
      <c r="G12" s="1">
        <f t="shared" si="2"/>
        <v>5.3243109280549197</v>
      </c>
      <c r="H12" s="4">
        <v>2.4500000000000002</v>
      </c>
      <c r="I12" s="1">
        <f t="shared" si="3"/>
        <v>1.2068965517241379</v>
      </c>
      <c r="J12" s="4">
        <v>100</v>
      </c>
      <c r="P12"/>
      <c r="Q12"/>
      <c r="R12" s="1"/>
      <c r="S12" s="3"/>
      <c r="T12" s="1"/>
      <c r="U12" s="2"/>
      <c r="V12" s="1"/>
      <c r="W12"/>
    </row>
    <row r="13" spans="2:23" x14ac:dyDescent="0.35">
      <c r="B13" t="s">
        <v>13</v>
      </c>
      <c r="C13" s="5" t="s">
        <v>2</v>
      </c>
      <c r="D13" s="4">
        <v>2.56</v>
      </c>
      <c r="E13" s="1">
        <f t="shared" si="0"/>
        <v>1.9700000000000002</v>
      </c>
      <c r="F13" s="3">
        <f t="shared" si="1"/>
        <v>333.8983050847458</v>
      </c>
      <c r="G13" s="1">
        <f t="shared" si="2"/>
        <v>5.2415714306208683</v>
      </c>
      <c r="H13" s="4">
        <v>2.54</v>
      </c>
      <c r="I13" s="1">
        <f t="shared" si="3"/>
        <v>1.2893401015228425</v>
      </c>
      <c r="J13" s="4">
        <v>100</v>
      </c>
      <c r="P13"/>
      <c r="Q13"/>
      <c r="R13" s="1"/>
      <c r="S13" s="3"/>
      <c r="T13" s="1"/>
      <c r="U13" s="2"/>
      <c r="V13" s="1"/>
      <c r="W13"/>
    </row>
    <row r="14" spans="2:23" x14ac:dyDescent="0.35">
      <c r="B14" t="s">
        <v>14</v>
      </c>
      <c r="C14" s="5" t="s">
        <v>2</v>
      </c>
      <c r="D14" s="4">
        <v>2.48</v>
      </c>
      <c r="E14" s="1">
        <f t="shared" si="0"/>
        <v>1.8900000000000001</v>
      </c>
      <c r="F14" s="3">
        <f t="shared" si="1"/>
        <v>320.3389830508475</v>
      </c>
      <c r="G14" s="1">
        <f t="shared" si="2"/>
        <v>5.1281832223545099</v>
      </c>
      <c r="H14" s="4">
        <v>2.44</v>
      </c>
      <c r="I14" s="1">
        <f t="shared" si="3"/>
        <v>1.2910052910052909</v>
      </c>
      <c r="J14" s="4">
        <v>100</v>
      </c>
      <c r="P14"/>
      <c r="Q14"/>
      <c r="R14" s="1"/>
      <c r="S14" s="3"/>
      <c r="T14" s="1"/>
      <c r="U14" s="2"/>
      <c r="V14" s="1"/>
      <c r="W14"/>
    </row>
    <row r="15" spans="2:23" x14ac:dyDescent="0.35">
      <c r="B15" t="s">
        <v>15</v>
      </c>
      <c r="C15" s="5" t="s">
        <v>2</v>
      </c>
      <c r="D15" s="4">
        <v>2.7</v>
      </c>
      <c r="E15" s="1">
        <f t="shared" si="0"/>
        <v>2.1100000000000003</v>
      </c>
      <c r="F15" s="3">
        <f t="shared" si="1"/>
        <v>357.62711864406788</v>
      </c>
      <c r="G15" s="1">
        <f t="shared" si="2"/>
        <v>5.4317304110451978</v>
      </c>
      <c r="H15" s="4">
        <v>2.5499999999999998</v>
      </c>
      <c r="I15" s="1">
        <f t="shared" si="3"/>
        <v>1.2085308056872035</v>
      </c>
      <c r="J15" s="4">
        <v>100</v>
      </c>
      <c r="P15"/>
      <c r="Q15"/>
      <c r="R15" s="1"/>
      <c r="S15" s="3"/>
      <c r="T15" s="1"/>
      <c r="U15"/>
      <c r="V15" s="1"/>
      <c r="W15"/>
    </row>
    <row r="16" spans="2:23" x14ac:dyDescent="0.35">
      <c r="B16" t="s">
        <v>13</v>
      </c>
      <c r="C16" s="5" t="s">
        <v>3</v>
      </c>
      <c r="D16" s="4">
        <v>2.72</v>
      </c>
      <c r="E16" s="1">
        <f t="shared" si="0"/>
        <v>2.1300000000000003</v>
      </c>
      <c r="F16" s="3">
        <f t="shared" si="1"/>
        <v>361.01694915254245</v>
      </c>
      <c r="G16" s="1">
        <f t="shared" si="2"/>
        <v>5.4580879371081359</v>
      </c>
      <c r="H16" s="4">
        <v>2.54</v>
      </c>
      <c r="I16" s="1">
        <f>H16/E16</f>
        <v>1.192488262910798</v>
      </c>
      <c r="J16" s="4">
        <v>100</v>
      </c>
      <c r="P16"/>
      <c r="Q16"/>
      <c r="R16" s="1"/>
      <c r="S16" s="3"/>
      <c r="T16" s="1"/>
      <c r="U16"/>
      <c r="V16" s="1"/>
      <c r="W16"/>
    </row>
    <row r="17" spans="2:10" x14ac:dyDescent="0.35">
      <c r="B17" t="s">
        <v>14</v>
      </c>
      <c r="C17" s="5" t="s">
        <v>3</v>
      </c>
      <c r="D17" s="4">
        <v>2.78</v>
      </c>
      <c r="E17" s="1">
        <f t="shared" si="0"/>
        <v>2.19</v>
      </c>
      <c r="F17" s="3">
        <f t="shared" si="1"/>
        <v>371.18644067796612</v>
      </c>
      <c r="G17" s="1">
        <f t="shared" si="2"/>
        <v>5.536013106374706</v>
      </c>
      <c r="H17" s="4">
        <v>2.5</v>
      </c>
      <c r="I17" s="1">
        <f t="shared" si="3"/>
        <v>1.1415525114155252</v>
      </c>
      <c r="J17" s="4">
        <v>100</v>
      </c>
    </row>
    <row r="18" spans="2:10" x14ac:dyDescent="0.35">
      <c r="B18" t="s">
        <v>15</v>
      </c>
      <c r="C18" s="5" t="s">
        <v>3</v>
      </c>
      <c r="D18" s="4">
        <v>2.84</v>
      </c>
      <c r="E18" s="1">
        <f t="shared" si="0"/>
        <v>2.25</v>
      </c>
      <c r="F18" s="3">
        <f t="shared" si="1"/>
        <v>381.35593220338984</v>
      </c>
      <c r="G18" s="1">
        <f t="shared" si="2"/>
        <v>5.6122742651981659</v>
      </c>
      <c r="H18" s="4">
        <v>2.5499999999999998</v>
      </c>
      <c r="I18" s="1">
        <f t="shared" si="3"/>
        <v>1.1333333333333333</v>
      </c>
      <c r="J18" s="4">
        <v>100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topLeftCell="A37" zoomScaleNormal="100" workbookViewId="0">
      <selection activeCell="M37" sqref="M1:N1048576"/>
    </sheetView>
  </sheetViews>
  <sheetFormatPr baseColWidth="10" defaultRowHeight="12.5" x14ac:dyDescent="0.25"/>
  <cols>
    <col min="1" max="1" width="18.90625" customWidth="1"/>
    <col min="2" max="12" width="7.36328125" customWidth="1"/>
  </cols>
  <sheetData>
    <row r="2" spans="1:12" ht="14.5" x14ac:dyDescent="0.35">
      <c r="B2" s="10" t="s">
        <v>25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4.5" x14ac:dyDescent="0.35">
      <c r="A3" t="s">
        <v>22</v>
      </c>
      <c r="B3" s="8" t="s">
        <v>5</v>
      </c>
      <c r="C3" s="7"/>
      <c r="D3" s="7"/>
      <c r="E3" s="7"/>
      <c r="F3" s="8" t="s">
        <v>7</v>
      </c>
      <c r="G3" s="7"/>
      <c r="H3" s="7"/>
      <c r="I3" s="7"/>
      <c r="J3" s="8" t="s">
        <v>6</v>
      </c>
      <c r="K3" s="7"/>
      <c r="L3" s="7"/>
    </row>
    <row r="4" spans="1:12" x14ac:dyDescent="0.25">
      <c r="A4">
        <v>1</v>
      </c>
      <c r="B4" s="9">
        <v>0.05</v>
      </c>
      <c r="C4" s="9">
        <v>0.05</v>
      </c>
      <c r="D4" s="9">
        <v>0.08</v>
      </c>
      <c r="E4" s="9"/>
      <c r="F4" s="9">
        <v>0.05</v>
      </c>
      <c r="G4" s="9">
        <v>0.04</v>
      </c>
      <c r="H4" s="9">
        <v>0.06</v>
      </c>
      <c r="I4" s="9"/>
      <c r="J4" s="9">
        <v>0.04</v>
      </c>
      <c r="K4" s="9">
        <v>0.06</v>
      </c>
      <c r="L4" s="9">
        <v>0.03</v>
      </c>
    </row>
    <row r="5" spans="1:12" x14ac:dyDescent="0.25">
      <c r="A5">
        <f>A4+3</f>
        <v>4</v>
      </c>
      <c r="B5" s="9">
        <v>7.0000000000000007E-2</v>
      </c>
      <c r="C5" s="9">
        <v>0.05</v>
      </c>
      <c r="D5" s="9">
        <v>0.08</v>
      </c>
      <c r="E5" s="9"/>
      <c r="F5" s="9">
        <v>0.08</v>
      </c>
      <c r="G5" s="9">
        <v>0.06</v>
      </c>
      <c r="H5" s="9">
        <v>0.09</v>
      </c>
      <c r="I5" s="9"/>
      <c r="J5" s="9">
        <v>0.53</v>
      </c>
      <c r="K5" s="9">
        <v>0.6</v>
      </c>
      <c r="L5" s="9">
        <v>0.48</v>
      </c>
    </row>
    <row r="6" spans="1:12" x14ac:dyDescent="0.25">
      <c r="A6">
        <f t="shared" ref="A6:A11" si="0">A5+4</f>
        <v>8</v>
      </c>
      <c r="B6" s="9">
        <v>0.09</v>
      </c>
      <c r="C6" s="9">
        <v>0.1</v>
      </c>
      <c r="D6" s="9">
        <v>0.06</v>
      </c>
      <c r="E6" s="9"/>
      <c r="F6" s="9">
        <v>0.11</v>
      </c>
      <c r="G6" s="9">
        <v>0.14000000000000001</v>
      </c>
      <c r="H6" s="9">
        <v>0.09</v>
      </c>
      <c r="I6" s="9"/>
      <c r="J6" s="9">
        <v>1.1000000000000001</v>
      </c>
      <c r="K6" s="9">
        <v>1.27</v>
      </c>
      <c r="L6" s="9">
        <v>1.02</v>
      </c>
    </row>
    <row r="7" spans="1:12" x14ac:dyDescent="0.25">
      <c r="A7">
        <f t="shared" si="0"/>
        <v>12</v>
      </c>
      <c r="B7" s="9">
        <v>0.13</v>
      </c>
      <c r="C7" s="9">
        <v>0.1</v>
      </c>
      <c r="D7" s="9">
        <v>0.15</v>
      </c>
      <c r="E7" s="9"/>
      <c r="F7" s="9">
        <v>0.14000000000000001</v>
      </c>
      <c r="G7" s="9">
        <v>0.11</v>
      </c>
      <c r="H7" s="9">
        <v>0.16</v>
      </c>
      <c r="I7" s="9"/>
      <c r="J7" s="9">
        <v>1.56</v>
      </c>
      <c r="K7" s="9">
        <v>1.75</v>
      </c>
      <c r="L7" s="9">
        <v>1.39</v>
      </c>
    </row>
    <row r="8" spans="1:12" x14ac:dyDescent="0.25">
      <c r="A8">
        <f t="shared" si="0"/>
        <v>16</v>
      </c>
      <c r="B8" s="9">
        <v>0.24</v>
      </c>
      <c r="C8" s="9">
        <v>0.18</v>
      </c>
      <c r="D8" s="9">
        <v>0.3</v>
      </c>
      <c r="E8" s="9"/>
      <c r="F8" s="9">
        <v>0.26</v>
      </c>
      <c r="G8" s="9">
        <v>0.2</v>
      </c>
      <c r="H8" s="9">
        <v>0.32</v>
      </c>
      <c r="I8" s="9"/>
      <c r="J8" s="9">
        <v>2.09</v>
      </c>
      <c r="K8" s="9">
        <v>1.89</v>
      </c>
      <c r="L8" s="9">
        <v>2.29</v>
      </c>
    </row>
    <row r="9" spans="1:12" x14ac:dyDescent="0.25">
      <c r="A9">
        <f t="shared" si="0"/>
        <v>20</v>
      </c>
      <c r="B9" s="9">
        <v>0.28000000000000003</v>
      </c>
      <c r="C9" s="9">
        <v>0.32</v>
      </c>
      <c r="D9" s="9">
        <v>0.22</v>
      </c>
      <c r="E9" s="9"/>
      <c r="F9" s="9">
        <v>0.46</v>
      </c>
      <c r="G9" s="9">
        <v>0.56999999999999995</v>
      </c>
      <c r="H9" s="9">
        <v>0.36</v>
      </c>
      <c r="I9" s="9"/>
      <c r="J9" s="9">
        <v>2.5099999999999998</v>
      </c>
      <c r="K9" s="9">
        <v>2.2200000000000002</v>
      </c>
      <c r="L9" s="9">
        <v>2.82</v>
      </c>
    </row>
    <row r="10" spans="1:12" x14ac:dyDescent="0.25">
      <c r="A10">
        <f t="shared" si="0"/>
        <v>24</v>
      </c>
      <c r="B10" s="9">
        <v>0.31</v>
      </c>
      <c r="C10" s="9">
        <v>0.21</v>
      </c>
      <c r="D10" s="9">
        <v>0.42</v>
      </c>
      <c r="E10" s="9"/>
      <c r="F10" s="9">
        <v>0.46</v>
      </c>
      <c r="G10" s="9">
        <v>0.35</v>
      </c>
      <c r="H10" s="9">
        <v>0.56999999999999995</v>
      </c>
      <c r="I10" s="9"/>
      <c r="J10" s="9">
        <v>3.12</v>
      </c>
      <c r="K10" s="9">
        <v>3.5</v>
      </c>
      <c r="L10" s="9">
        <v>2.72</v>
      </c>
    </row>
    <row r="11" spans="1:12" x14ac:dyDescent="0.25">
      <c r="A11">
        <f t="shared" si="0"/>
        <v>28</v>
      </c>
      <c r="B11" s="9">
        <v>0.45</v>
      </c>
      <c r="C11" s="9">
        <v>0.56000000000000005</v>
      </c>
      <c r="D11" s="9">
        <v>0.35</v>
      </c>
      <c r="E11" s="9"/>
      <c r="F11" s="9">
        <v>0.52</v>
      </c>
      <c r="G11" s="9">
        <v>0.64</v>
      </c>
      <c r="H11" s="9">
        <v>0.4</v>
      </c>
      <c r="I11" s="9"/>
      <c r="J11" s="9">
        <v>4.25</v>
      </c>
      <c r="K11" s="9">
        <v>4.92</v>
      </c>
      <c r="L11" s="9">
        <v>3.7</v>
      </c>
    </row>
    <row r="12" spans="1:12" ht="14.5" x14ac:dyDescent="0.3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4.5" x14ac:dyDescent="0.35">
      <c r="B13" s="10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5" x14ac:dyDescent="0.35">
      <c r="A14" t="s">
        <v>22</v>
      </c>
      <c r="B14" s="8" t="s">
        <v>5</v>
      </c>
      <c r="C14" s="7"/>
      <c r="D14" s="7"/>
      <c r="E14" s="7"/>
      <c r="F14" s="8" t="s">
        <v>7</v>
      </c>
      <c r="G14" s="7"/>
      <c r="H14" s="7"/>
      <c r="I14" s="7"/>
      <c r="J14" s="8" t="s">
        <v>6</v>
      </c>
      <c r="K14" s="7"/>
      <c r="L14" s="7"/>
    </row>
    <row r="15" spans="1:12" x14ac:dyDescent="0.25">
      <c r="A15">
        <v>1</v>
      </c>
      <c r="B15" s="9">
        <v>0.04</v>
      </c>
      <c r="C15" s="9">
        <v>0.02</v>
      </c>
      <c r="D15" s="9">
        <v>0.05</v>
      </c>
      <c r="E15" s="9"/>
      <c r="F15" s="9">
        <v>0.05</v>
      </c>
      <c r="G15" s="9">
        <v>7.0000000000000007E-2</v>
      </c>
      <c r="H15" s="9">
        <v>0.03</v>
      </c>
      <c r="I15" s="9"/>
      <c r="J15" s="9">
        <v>0.04</v>
      </c>
      <c r="K15" s="9">
        <v>7.0000000000000007E-2</v>
      </c>
      <c r="L15" s="9">
        <v>0.03</v>
      </c>
    </row>
    <row r="16" spans="1:12" x14ac:dyDescent="0.25">
      <c r="A16">
        <f>A15+3</f>
        <v>4</v>
      </c>
      <c r="B16" s="9">
        <v>0.03</v>
      </c>
      <c r="C16" s="9">
        <v>0.05</v>
      </c>
      <c r="D16" s="9">
        <v>0.02</v>
      </c>
      <c r="E16" s="9"/>
      <c r="F16" s="9">
        <v>0.08</v>
      </c>
      <c r="G16" s="9">
        <v>0.13</v>
      </c>
      <c r="H16" s="9">
        <v>0.03</v>
      </c>
      <c r="I16" s="9"/>
      <c r="J16" s="9">
        <v>0.32</v>
      </c>
      <c r="K16" s="9">
        <v>0.38</v>
      </c>
      <c r="L16" s="9">
        <v>0.25</v>
      </c>
    </row>
    <row r="17" spans="1:12" x14ac:dyDescent="0.25">
      <c r="A17">
        <f t="shared" ref="A17:A22" si="1">A16+4</f>
        <v>8</v>
      </c>
      <c r="B17" s="9">
        <v>0.03</v>
      </c>
      <c r="C17" s="9">
        <v>0.02</v>
      </c>
      <c r="D17" s="9">
        <v>0.04</v>
      </c>
      <c r="E17" s="9"/>
      <c r="F17" s="9">
        <v>0.22</v>
      </c>
      <c r="G17" s="9">
        <v>0.32</v>
      </c>
      <c r="H17" s="9">
        <v>0.11</v>
      </c>
      <c r="I17" s="9"/>
      <c r="J17" s="9">
        <v>0.56000000000000005</v>
      </c>
      <c r="K17" s="9">
        <v>0.67</v>
      </c>
      <c r="L17" s="9">
        <v>0.47</v>
      </c>
    </row>
    <row r="18" spans="1:12" x14ac:dyDescent="0.25">
      <c r="A18">
        <f t="shared" si="1"/>
        <v>12</v>
      </c>
      <c r="B18" s="9">
        <v>0.22</v>
      </c>
      <c r="C18" s="9">
        <v>0.3</v>
      </c>
      <c r="D18" s="9">
        <v>0.14000000000000001</v>
      </c>
      <c r="E18" s="9"/>
      <c r="F18" s="9">
        <v>0.31</v>
      </c>
      <c r="G18" s="9">
        <v>0.4</v>
      </c>
      <c r="H18" s="9">
        <v>0.21</v>
      </c>
      <c r="I18" s="9"/>
      <c r="J18" s="9">
        <v>1.2</v>
      </c>
      <c r="K18" s="9">
        <v>1.52</v>
      </c>
      <c r="L18" s="9">
        <v>0.92</v>
      </c>
    </row>
    <row r="19" spans="1:12" x14ac:dyDescent="0.25">
      <c r="A19">
        <f t="shared" si="1"/>
        <v>16</v>
      </c>
      <c r="B19" s="9">
        <v>0.26</v>
      </c>
      <c r="C19" s="9">
        <v>0.34</v>
      </c>
      <c r="D19" s="9">
        <v>0.19</v>
      </c>
      <c r="E19" s="9"/>
      <c r="F19" s="9">
        <v>0.36</v>
      </c>
      <c r="G19" s="9">
        <v>0.43</v>
      </c>
      <c r="H19" s="9">
        <v>0.28000000000000003</v>
      </c>
      <c r="I19" s="9"/>
      <c r="J19" s="9">
        <v>1.85</v>
      </c>
      <c r="K19" s="9">
        <v>1.45</v>
      </c>
      <c r="L19" s="9">
        <v>2.2999999999999998</v>
      </c>
    </row>
    <row r="20" spans="1:12" x14ac:dyDescent="0.25">
      <c r="A20">
        <f t="shared" si="1"/>
        <v>20</v>
      </c>
      <c r="B20" s="9">
        <v>0.28000000000000003</v>
      </c>
      <c r="C20" s="9">
        <v>0.19</v>
      </c>
      <c r="D20" s="9">
        <v>0.38</v>
      </c>
      <c r="E20" s="9"/>
      <c r="F20" s="9">
        <v>0.39</v>
      </c>
      <c r="G20" s="9">
        <v>0.49</v>
      </c>
      <c r="H20" s="9">
        <v>0.28999999999999998</v>
      </c>
      <c r="I20" s="9"/>
      <c r="J20" s="9">
        <v>2.4500000000000002</v>
      </c>
      <c r="K20" s="9">
        <v>1.85</v>
      </c>
      <c r="L20" s="9">
        <v>3.05</v>
      </c>
    </row>
    <row r="21" spans="1:12" x14ac:dyDescent="0.25">
      <c r="A21">
        <f t="shared" si="1"/>
        <v>24</v>
      </c>
      <c r="B21" s="9">
        <v>0.25</v>
      </c>
      <c r="C21" s="9">
        <v>0.2</v>
      </c>
      <c r="D21" s="9">
        <v>0.32</v>
      </c>
      <c r="E21" s="9"/>
      <c r="F21" s="9">
        <v>0.43</v>
      </c>
      <c r="G21" s="9">
        <v>0.53</v>
      </c>
      <c r="H21" s="9">
        <v>0.34</v>
      </c>
      <c r="I21" s="9"/>
      <c r="J21" s="9">
        <v>3.1</v>
      </c>
      <c r="K21" s="9">
        <v>3.81</v>
      </c>
      <c r="L21" s="9">
        <v>2.44</v>
      </c>
    </row>
    <row r="22" spans="1:12" x14ac:dyDescent="0.25">
      <c r="A22">
        <f t="shared" si="1"/>
        <v>28</v>
      </c>
      <c r="B22" s="9">
        <v>0.28000000000000003</v>
      </c>
      <c r="C22" s="9">
        <v>0.17</v>
      </c>
      <c r="D22" s="9">
        <v>0.39</v>
      </c>
      <c r="E22" s="9"/>
      <c r="F22" s="9">
        <v>0.55000000000000004</v>
      </c>
      <c r="G22" s="9">
        <v>0.68</v>
      </c>
      <c r="H22" s="9">
        <v>0.43</v>
      </c>
      <c r="I22" s="9"/>
      <c r="J22" s="9">
        <v>4.5</v>
      </c>
      <c r="K22" s="9">
        <v>5.62</v>
      </c>
      <c r="L22" s="9">
        <v>3.61</v>
      </c>
    </row>
    <row r="23" spans="1:12" ht="14.5" x14ac:dyDescent="0.3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5" x14ac:dyDescent="0.35">
      <c r="B24" s="10" t="s">
        <v>27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5" x14ac:dyDescent="0.35">
      <c r="A25" t="s">
        <v>22</v>
      </c>
      <c r="B25" s="8" t="s">
        <v>5</v>
      </c>
      <c r="C25" s="7"/>
      <c r="D25" s="7"/>
      <c r="E25" s="7"/>
      <c r="F25" s="8" t="s">
        <v>7</v>
      </c>
      <c r="G25" s="7"/>
      <c r="H25" s="7"/>
      <c r="I25" s="7"/>
      <c r="J25" s="8" t="s">
        <v>6</v>
      </c>
      <c r="K25" s="7"/>
      <c r="L25" s="7"/>
    </row>
    <row r="26" spans="1:12" x14ac:dyDescent="0.25">
      <c r="A26">
        <v>1</v>
      </c>
      <c r="B26" s="9">
        <v>0.2</v>
      </c>
      <c r="C26" s="9">
        <v>0.24</v>
      </c>
      <c r="D26" s="9">
        <v>0.15</v>
      </c>
      <c r="E26" s="9"/>
      <c r="F26" s="9">
        <v>0.2</v>
      </c>
      <c r="G26" s="9">
        <v>0.25</v>
      </c>
      <c r="H26" s="9">
        <v>0.15</v>
      </c>
      <c r="I26" s="9"/>
      <c r="J26" s="9">
        <v>0.25</v>
      </c>
      <c r="K26" s="9">
        <v>0.38</v>
      </c>
      <c r="L26" s="9">
        <v>0.16</v>
      </c>
    </row>
    <row r="27" spans="1:12" x14ac:dyDescent="0.25">
      <c r="A27">
        <f>A26+3</f>
        <v>4</v>
      </c>
      <c r="B27" s="9">
        <v>0.22</v>
      </c>
      <c r="C27" s="9">
        <v>0.3</v>
      </c>
      <c r="D27" s="9">
        <v>0.14000000000000001</v>
      </c>
      <c r="E27" s="9"/>
      <c r="F27" s="9">
        <v>0.39</v>
      </c>
      <c r="G27" s="9">
        <v>0.43</v>
      </c>
      <c r="H27" s="9">
        <v>0.34</v>
      </c>
      <c r="I27" s="9"/>
      <c r="J27" s="9">
        <v>0.54</v>
      </c>
      <c r="K27" s="9">
        <v>0.64</v>
      </c>
      <c r="L27" s="9">
        <v>0.42</v>
      </c>
    </row>
    <row r="28" spans="1:12" x14ac:dyDescent="0.25">
      <c r="A28">
        <f t="shared" ref="A28:A33" si="2">A27+4</f>
        <v>8</v>
      </c>
      <c r="B28" s="9">
        <v>0.34</v>
      </c>
      <c r="C28" s="9">
        <v>0.44</v>
      </c>
      <c r="D28" s="9">
        <v>0.25</v>
      </c>
      <c r="E28" s="9"/>
      <c r="F28" s="9">
        <v>0.45</v>
      </c>
      <c r="G28" s="9">
        <v>0.54</v>
      </c>
      <c r="H28" s="9">
        <v>0.36</v>
      </c>
      <c r="I28" s="9"/>
      <c r="J28" s="9">
        <v>0.88</v>
      </c>
      <c r="K28" s="9">
        <v>1.06</v>
      </c>
      <c r="L28" s="9">
        <v>0.74</v>
      </c>
    </row>
    <row r="29" spans="1:12" x14ac:dyDescent="0.25">
      <c r="A29">
        <f t="shared" si="2"/>
        <v>12</v>
      </c>
      <c r="B29" s="9">
        <v>0.45</v>
      </c>
      <c r="C29" s="9">
        <v>0.3</v>
      </c>
      <c r="D29" s="9">
        <v>0.6</v>
      </c>
      <c r="E29" s="9"/>
      <c r="F29" s="9">
        <v>0.67</v>
      </c>
      <c r="G29" s="9">
        <v>0.77</v>
      </c>
      <c r="H29" s="9">
        <v>0.56000000000000005</v>
      </c>
      <c r="I29" s="9"/>
      <c r="J29" s="9">
        <v>1.89</v>
      </c>
      <c r="K29" s="9">
        <v>2.39</v>
      </c>
      <c r="L29" s="9">
        <v>1.45</v>
      </c>
    </row>
    <row r="30" spans="1:12" x14ac:dyDescent="0.25">
      <c r="A30">
        <f t="shared" si="2"/>
        <v>16</v>
      </c>
      <c r="B30" s="9">
        <v>0.85</v>
      </c>
      <c r="C30" s="9">
        <v>1.23</v>
      </c>
      <c r="D30" s="9">
        <v>0.47</v>
      </c>
      <c r="E30" s="9"/>
      <c r="F30" s="9">
        <v>1.2</v>
      </c>
      <c r="G30" s="9">
        <v>1.45</v>
      </c>
      <c r="H30" s="9">
        <v>0.98</v>
      </c>
      <c r="I30" s="9"/>
      <c r="J30" s="9">
        <v>2.84</v>
      </c>
      <c r="K30" s="9">
        <v>2.23</v>
      </c>
      <c r="L30" s="9">
        <v>3.53</v>
      </c>
    </row>
    <row r="31" spans="1:12" x14ac:dyDescent="0.25">
      <c r="A31">
        <f t="shared" si="2"/>
        <v>20</v>
      </c>
      <c r="B31" s="9">
        <v>2.15</v>
      </c>
      <c r="C31" s="9">
        <v>1.67</v>
      </c>
      <c r="D31" s="9">
        <v>2.65</v>
      </c>
      <c r="E31" s="9"/>
      <c r="F31" s="9">
        <v>1.75</v>
      </c>
      <c r="G31" s="9">
        <v>1.26</v>
      </c>
      <c r="H31" s="9">
        <v>2.23</v>
      </c>
      <c r="I31" s="9"/>
      <c r="J31" s="9">
        <v>5.65</v>
      </c>
      <c r="K31" s="9">
        <v>4.2699999999999996</v>
      </c>
      <c r="L31" s="9">
        <v>7.03</v>
      </c>
    </row>
    <row r="32" spans="1:12" x14ac:dyDescent="0.25">
      <c r="A32">
        <f t="shared" si="2"/>
        <v>24</v>
      </c>
      <c r="B32" s="9">
        <v>3.5</v>
      </c>
      <c r="C32" s="9">
        <v>4.32</v>
      </c>
      <c r="D32" s="9">
        <v>2.72</v>
      </c>
      <c r="E32" s="9"/>
      <c r="F32" s="9">
        <v>3.2</v>
      </c>
      <c r="G32" s="9">
        <v>3.94</v>
      </c>
      <c r="H32" s="9">
        <v>2.46</v>
      </c>
      <c r="I32" s="9"/>
      <c r="J32" s="9">
        <v>10.199999999999999</v>
      </c>
      <c r="K32" s="9">
        <v>12.54</v>
      </c>
      <c r="L32" s="9">
        <v>8.0299999999999994</v>
      </c>
    </row>
    <row r="33" spans="1:12" x14ac:dyDescent="0.25">
      <c r="A33">
        <f t="shared" si="2"/>
        <v>28</v>
      </c>
      <c r="B33" s="9">
        <v>4.8</v>
      </c>
      <c r="C33" s="9">
        <v>3.43</v>
      </c>
      <c r="D33" s="9">
        <v>6.14</v>
      </c>
      <c r="E33" s="9"/>
      <c r="F33" s="9">
        <v>3.5</v>
      </c>
      <c r="G33" s="9">
        <v>2.67</v>
      </c>
      <c r="H33" s="9">
        <v>4.33</v>
      </c>
      <c r="I33" s="9"/>
      <c r="J33" s="9">
        <v>20.3</v>
      </c>
      <c r="K33" s="9">
        <v>25.35</v>
      </c>
      <c r="L33" s="9">
        <v>16.29</v>
      </c>
    </row>
    <row r="34" spans="1:12" ht="14.5" x14ac:dyDescent="0.3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4.5" x14ac:dyDescent="0.35">
      <c r="B35" s="10" t="s">
        <v>28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5" x14ac:dyDescent="0.35">
      <c r="A36" t="s">
        <v>22</v>
      </c>
      <c r="B36" s="8" t="s">
        <v>5</v>
      </c>
      <c r="C36" s="7"/>
      <c r="D36" s="7"/>
      <c r="E36" s="7"/>
      <c r="F36" s="8" t="s">
        <v>7</v>
      </c>
      <c r="G36" s="7"/>
      <c r="H36" s="7"/>
      <c r="I36" s="7"/>
      <c r="J36" s="8" t="s">
        <v>6</v>
      </c>
      <c r="K36" s="7"/>
      <c r="L36" s="7"/>
    </row>
    <row r="37" spans="1:12" x14ac:dyDescent="0.25">
      <c r="A37">
        <v>1</v>
      </c>
      <c r="B37" s="9">
        <v>0.09</v>
      </c>
      <c r="C37" s="9">
        <v>0.1</v>
      </c>
      <c r="D37" s="9">
        <v>7.0000000000000007E-2</v>
      </c>
      <c r="E37" s="9"/>
      <c r="F37" s="9">
        <v>0.1</v>
      </c>
      <c r="G37" s="9">
        <v>0.08</v>
      </c>
      <c r="H37" s="9">
        <v>0.12</v>
      </c>
      <c r="I37" s="9"/>
      <c r="J37" s="9">
        <v>0.1</v>
      </c>
      <c r="K37" s="9">
        <v>0.1</v>
      </c>
      <c r="L37" s="9">
        <v>0.08</v>
      </c>
    </row>
    <row r="38" spans="1:12" x14ac:dyDescent="0.25">
      <c r="A38">
        <f>A37+3</f>
        <v>4</v>
      </c>
      <c r="B38" s="9">
        <v>0.1</v>
      </c>
      <c r="C38" s="9">
        <v>0.12</v>
      </c>
      <c r="D38" s="9">
        <v>0.08</v>
      </c>
      <c r="E38" s="9"/>
      <c r="F38" s="9">
        <v>0.1</v>
      </c>
      <c r="G38" s="9">
        <v>0.08</v>
      </c>
      <c r="H38" s="9">
        <v>0.13</v>
      </c>
      <c r="I38" s="9"/>
      <c r="J38" s="9">
        <v>0.11</v>
      </c>
      <c r="K38" s="9">
        <v>0.12</v>
      </c>
      <c r="L38" s="9">
        <v>0.1</v>
      </c>
    </row>
    <row r="39" spans="1:12" x14ac:dyDescent="0.25">
      <c r="A39">
        <f t="shared" ref="A39:A44" si="3">A38+4</f>
        <v>8</v>
      </c>
      <c r="B39" s="9">
        <v>0.1</v>
      </c>
      <c r="C39" s="9">
        <v>0.09</v>
      </c>
      <c r="D39" s="9">
        <v>0.12</v>
      </c>
      <c r="E39" s="9"/>
      <c r="F39" s="9">
        <v>0.13</v>
      </c>
      <c r="G39" s="9">
        <v>0.1</v>
      </c>
      <c r="H39" s="9">
        <v>0.15</v>
      </c>
      <c r="I39" s="9"/>
      <c r="J39" s="9">
        <v>0.19</v>
      </c>
      <c r="K39" s="9">
        <v>0.21</v>
      </c>
      <c r="L39" s="9">
        <v>0.17</v>
      </c>
    </row>
    <row r="40" spans="1:12" x14ac:dyDescent="0.25">
      <c r="A40">
        <f t="shared" si="3"/>
        <v>12</v>
      </c>
      <c r="B40" s="9">
        <v>0.17</v>
      </c>
      <c r="C40" s="9">
        <v>0.15</v>
      </c>
      <c r="D40" s="9">
        <v>0.19</v>
      </c>
      <c r="E40" s="9"/>
      <c r="F40" s="9">
        <v>0.15</v>
      </c>
      <c r="G40" s="9">
        <v>0.13</v>
      </c>
      <c r="H40" s="9">
        <v>0.16</v>
      </c>
      <c r="I40" s="9"/>
      <c r="J40" s="9">
        <v>0.25</v>
      </c>
      <c r="K40" s="9">
        <v>0.28000000000000003</v>
      </c>
      <c r="L40" s="9">
        <v>0.23</v>
      </c>
    </row>
    <row r="41" spans="1:12" x14ac:dyDescent="0.25">
      <c r="A41">
        <f t="shared" si="3"/>
        <v>16</v>
      </c>
      <c r="B41" s="9">
        <v>0.12</v>
      </c>
      <c r="C41" s="9">
        <v>0.1</v>
      </c>
      <c r="D41" s="9">
        <v>0.15</v>
      </c>
      <c r="E41" s="9"/>
      <c r="F41" s="9">
        <v>0.13</v>
      </c>
      <c r="G41" s="9">
        <v>0.1</v>
      </c>
      <c r="H41" s="9">
        <v>0.16</v>
      </c>
      <c r="I41" s="9"/>
      <c r="J41" s="9">
        <v>0.35</v>
      </c>
      <c r="K41" s="9">
        <v>0.31</v>
      </c>
      <c r="L41" s="9">
        <v>0.38</v>
      </c>
    </row>
    <row r="42" spans="1:12" x14ac:dyDescent="0.25">
      <c r="A42">
        <f t="shared" si="3"/>
        <v>20</v>
      </c>
      <c r="B42" s="9">
        <v>0.13</v>
      </c>
      <c r="C42" s="9">
        <v>0.11</v>
      </c>
      <c r="D42" s="9">
        <v>0.15</v>
      </c>
      <c r="E42" s="9"/>
      <c r="F42" s="9">
        <v>0.15</v>
      </c>
      <c r="G42" s="9">
        <v>0.12</v>
      </c>
      <c r="H42" s="9">
        <v>0.18</v>
      </c>
      <c r="I42" s="9"/>
      <c r="J42" s="9">
        <v>0.38</v>
      </c>
      <c r="K42" s="9">
        <v>0.33</v>
      </c>
      <c r="L42" s="9">
        <v>0.42</v>
      </c>
    </row>
    <row r="43" spans="1:12" x14ac:dyDescent="0.25">
      <c r="A43">
        <f t="shared" si="3"/>
        <v>24</v>
      </c>
      <c r="B43" s="9">
        <v>0.15</v>
      </c>
      <c r="C43" s="9">
        <v>0.13</v>
      </c>
      <c r="D43" s="9">
        <v>0.18</v>
      </c>
      <c r="E43" s="9"/>
      <c r="F43" s="9">
        <v>0.15</v>
      </c>
      <c r="G43" s="9">
        <v>0.12</v>
      </c>
      <c r="H43" s="9">
        <v>0.17</v>
      </c>
      <c r="I43" s="9"/>
      <c r="J43" s="9">
        <v>0.38</v>
      </c>
      <c r="K43" s="9">
        <v>0.42</v>
      </c>
      <c r="L43" s="9">
        <v>0.34</v>
      </c>
    </row>
    <row r="44" spans="1:12" x14ac:dyDescent="0.25">
      <c r="A44">
        <f t="shared" si="3"/>
        <v>28</v>
      </c>
      <c r="B44" s="9">
        <v>0.14000000000000001</v>
      </c>
      <c r="C44" s="9">
        <v>0.12</v>
      </c>
      <c r="D44" s="9">
        <v>0.16</v>
      </c>
      <c r="E44" s="9"/>
      <c r="F44" s="9">
        <v>0.16</v>
      </c>
      <c r="G44" s="9">
        <v>0.18</v>
      </c>
      <c r="H44" s="9">
        <v>0.14000000000000001</v>
      </c>
      <c r="I44" s="9"/>
      <c r="J44" s="9">
        <v>0.45</v>
      </c>
      <c r="K44" s="9">
        <v>0.51</v>
      </c>
      <c r="L44" s="9">
        <v>0.39</v>
      </c>
    </row>
    <row r="45" spans="1:12" ht="14.5" x14ac:dyDescent="0.3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4.5" x14ac:dyDescent="0.35">
      <c r="B46" s="6" t="s">
        <v>23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4.5" x14ac:dyDescent="0.35">
      <c r="A47" t="s">
        <v>22</v>
      </c>
      <c r="B47" s="8" t="s">
        <v>5</v>
      </c>
      <c r="C47" s="7"/>
      <c r="D47" s="7"/>
      <c r="E47" s="7"/>
      <c r="F47" s="8" t="s">
        <v>7</v>
      </c>
      <c r="G47" s="7"/>
      <c r="H47" s="7"/>
      <c r="I47" s="7"/>
      <c r="J47" s="8" t="s">
        <v>6</v>
      </c>
      <c r="K47" s="7"/>
      <c r="L47" s="7"/>
    </row>
    <row r="48" spans="1:12" x14ac:dyDescent="0.25">
      <c r="A48">
        <v>1</v>
      </c>
      <c r="B48" s="9">
        <v>8.1999999999999993</v>
      </c>
      <c r="C48" s="9">
        <v>8.1999999999999993</v>
      </c>
      <c r="D48" s="9">
        <v>8.1</v>
      </c>
      <c r="E48" s="9"/>
      <c r="F48" s="9">
        <v>8.1999999999999993</v>
      </c>
      <c r="G48" s="9">
        <v>8.1199999999999992</v>
      </c>
      <c r="H48" s="9">
        <v>8.2799999999999994</v>
      </c>
      <c r="I48" s="9"/>
      <c r="J48" s="9">
        <v>8.1</v>
      </c>
      <c r="K48" s="9">
        <v>8.1999999999999993</v>
      </c>
      <c r="L48" s="9">
        <v>8.1</v>
      </c>
    </row>
    <row r="49" spans="1:12" x14ac:dyDescent="0.25">
      <c r="A49">
        <f>A48+3</f>
        <v>4</v>
      </c>
      <c r="B49" s="9">
        <v>8.3000000000000007</v>
      </c>
      <c r="C49" s="9">
        <v>8.1999999999999993</v>
      </c>
      <c r="D49" s="9">
        <v>8.3000000000000007</v>
      </c>
      <c r="E49" s="9"/>
      <c r="F49" s="9">
        <v>8.1999999999999993</v>
      </c>
      <c r="G49" s="9">
        <v>8.1</v>
      </c>
      <c r="H49" s="9">
        <v>8.3000000000000007</v>
      </c>
      <c r="I49" s="9"/>
      <c r="J49" s="9">
        <v>8.1999999999999993</v>
      </c>
      <c r="K49" s="9">
        <v>8.1</v>
      </c>
      <c r="L49" s="9">
        <v>8.1999999999999993</v>
      </c>
    </row>
    <row r="50" spans="1:12" x14ac:dyDescent="0.25">
      <c r="A50">
        <f t="shared" ref="A50:A55" si="4">A49+4</f>
        <v>8</v>
      </c>
      <c r="B50" s="9">
        <v>8.1999999999999993</v>
      </c>
      <c r="C50" s="9">
        <v>8.1999999999999993</v>
      </c>
      <c r="D50" s="9">
        <v>8.3000000000000007</v>
      </c>
      <c r="E50" s="9"/>
      <c r="F50" s="9">
        <v>8.1999999999999993</v>
      </c>
      <c r="G50" s="9">
        <v>8.3000000000000007</v>
      </c>
      <c r="H50" s="9">
        <v>8.1999999999999993</v>
      </c>
      <c r="I50" s="9"/>
      <c r="J50" s="9">
        <v>8.1999999999999993</v>
      </c>
      <c r="K50" s="9">
        <v>8.3000000000000007</v>
      </c>
      <c r="L50" s="9">
        <v>8.1999999999999993</v>
      </c>
    </row>
    <row r="51" spans="1:12" x14ac:dyDescent="0.25">
      <c r="A51">
        <f t="shared" si="4"/>
        <v>12</v>
      </c>
      <c r="B51" s="9">
        <v>8.3000000000000007</v>
      </c>
      <c r="C51" s="9">
        <v>8.1999999999999993</v>
      </c>
      <c r="D51" s="9">
        <v>8.3000000000000007</v>
      </c>
      <c r="E51" s="9"/>
      <c r="F51" s="9">
        <v>8.1999999999999993</v>
      </c>
      <c r="G51" s="9">
        <v>8.1</v>
      </c>
      <c r="H51" s="9">
        <v>8.3000000000000007</v>
      </c>
      <c r="I51" s="9"/>
      <c r="J51" s="9">
        <v>8.1999999999999993</v>
      </c>
      <c r="K51" s="9">
        <v>8.1</v>
      </c>
      <c r="L51" s="9">
        <v>8.3000000000000007</v>
      </c>
    </row>
    <row r="52" spans="1:12" x14ac:dyDescent="0.25">
      <c r="A52">
        <f t="shared" si="4"/>
        <v>16</v>
      </c>
      <c r="B52" s="9">
        <v>8.1999999999999993</v>
      </c>
      <c r="C52" s="9">
        <v>8.1999999999999993</v>
      </c>
      <c r="D52" s="9">
        <v>8.3000000000000007</v>
      </c>
      <c r="E52" s="9"/>
      <c r="F52" s="9">
        <v>8.3000000000000007</v>
      </c>
      <c r="G52" s="9">
        <v>8.3000000000000007</v>
      </c>
      <c r="H52" s="9">
        <v>8.4</v>
      </c>
      <c r="I52" s="9"/>
      <c r="J52" s="9">
        <v>8.1999999999999993</v>
      </c>
      <c r="K52" s="9">
        <v>8.3000000000000007</v>
      </c>
      <c r="L52" s="9">
        <v>8.1999999999999993</v>
      </c>
    </row>
    <row r="53" spans="1:12" x14ac:dyDescent="0.25">
      <c r="A53">
        <f t="shared" si="4"/>
        <v>20</v>
      </c>
      <c r="B53" s="9">
        <v>8.3000000000000007</v>
      </c>
      <c r="C53" s="9">
        <v>8.1999999999999993</v>
      </c>
      <c r="D53" s="9">
        <v>8.3000000000000007</v>
      </c>
      <c r="E53" s="9"/>
      <c r="F53" s="9">
        <v>8.1999999999999993</v>
      </c>
      <c r="G53" s="9">
        <v>8.3000000000000007</v>
      </c>
      <c r="H53" s="9">
        <v>8.3000000000000007</v>
      </c>
      <c r="I53" s="9"/>
      <c r="J53" s="9">
        <v>8.1</v>
      </c>
      <c r="K53" s="9">
        <v>8.1999999999999993</v>
      </c>
      <c r="L53" s="9">
        <v>8.1999999999999993</v>
      </c>
    </row>
    <row r="54" spans="1:12" x14ac:dyDescent="0.25">
      <c r="A54">
        <f t="shared" si="4"/>
        <v>24</v>
      </c>
      <c r="B54" s="9">
        <v>8.1999999999999993</v>
      </c>
      <c r="C54" s="9">
        <v>8.1999999999999993</v>
      </c>
      <c r="D54" s="9">
        <v>8.3000000000000007</v>
      </c>
      <c r="E54" s="9"/>
      <c r="F54" s="9">
        <v>8.1999999999999993</v>
      </c>
      <c r="G54" s="9">
        <v>8.1</v>
      </c>
      <c r="H54" s="9">
        <v>8.3000000000000007</v>
      </c>
      <c r="I54" s="9"/>
      <c r="J54" s="9">
        <v>8.1</v>
      </c>
      <c r="K54" s="9">
        <v>8.1999999999999993</v>
      </c>
      <c r="L54" s="9">
        <v>8.1</v>
      </c>
    </row>
    <row r="55" spans="1:12" x14ac:dyDescent="0.25">
      <c r="A55">
        <f t="shared" si="4"/>
        <v>28</v>
      </c>
      <c r="B55" s="9">
        <v>8.3000000000000007</v>
      </c>
      <c r="C55" s="9">
        <v>8.1999999999999993</v>
      </c>
      <c r="D55" s="9">
        <v>8.3000000000000007</v>
      </c>
      <c r="E55" s="9"/>
      <c r="F55" s="9">
        <v>8.1</v>
      </c>
      <c r="G55" s="9">
        <v>8.1999999999999993</v>
      </c>
      <c r="H55" s="9">
        <v>8.1999999999999993</v>
      </c>
      <c r="I55" s="9"/>
      <c r="J55" s="9">
        <v>8</v>
      </c>
      <c r="K55" s="9">
        <v>8.1</v>
      </c>
      <c r="L55" s="9">
        <v>8.1</v>
      </c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workbookViewId="0">
      <selection activeCell="I12" sqref="I12"/>
    </sheetView>
  </sheetViews>
  <sheetFormatPr baseColWidth="10" defaultRowHeight="12.5" x14ac:dyDescent="0.25"/>
  <sheetData>
    <row r="3" spans="2:8" ht="25" x14ac:dyDescent="0.25">
      <c r="B3" t="s">
        <v>16</v>
      </c>
      <c r="C3" s="11" t="s">
        <v>33</v>
      </c>
      <c r="D3" s="11" t="s">
        <v>24</v>
      </c>
      <c r="E3" s="11" t="s">
        <v>31</v>
      </c>
      <c r="F3" s="11" t="s">
        <v>29</v>
      </c>
      <c r="G3" s="11" t="s">
        <v>32</v>
      </c>
      <c r="H3" s="11" t="s">
        <v>30</v>
      </c>
    </row>
    <row r="4" spans="2:8" ht="14.5" x14ac:dyDescent="0.35">
      <c r="B4" s="5" t="s">
        <v>0</v>
      </c>
      <c r="C4">
        <v>28.62</v>
      </c>
      <c r="D4">
        <v>9.2799999999999994</v>
      </c>
      <c r="E4">
        <v>16.809999999999999</v>
      </c>
      <c r="F4">
        <v>183.57</v>
      </c>
      <c r="G4">
        <v>65.56</v>
      </c>
      <c r="H4">
        <v>129.44</v>
      </c>
    </row>
    <row r="5" spans="2:8" ht="14.5" x14ac:dyDescent="0.35">
      <c r="B5" s="5" t="s">
        <v>0</v>
      </c>
      <c r="C5">
        <v>30.07</v>
      </c>
      <c r="D5">
        <v>8.01</v>
      </c>
      <c r="E5">
        <v>18.47</v>
      </c>
      <c r="F5">
        <v>128.52000000000001</v>
      </c>
      <c r="G5">
        <v>78.680000000000007</v>
      </c>
      <c r="H5">
        <v>127.02</v>
      </c>
    </row>
    <row r="6" spans="2:8" ht="14.5" x14ac:dyDescent="0.35">
      <c r="B6" s="5" t="s">
        <v>0</v>
      </c>
      <c r="C6">
        <v>26.1</v>
      </c>
      <c r="D6">
        <v>8.19</v>
      </c>
      <c r="E6">
        <v>16.2</v>
      </c>
      <c r="F6">
        <v>163.44</v>
      </c>
      <c r="G6">
        <v>88.95</v>
      </c>
      <c r="H6">
        <v>124.57</v>
      </c>
    </row>
    <row r="7" spans="2:8" ht="14.5" x14ac:dyDescent="0.35">
      <c r="B7" s="5" t="s">
        <v>0</v>
      </c>
      <c r="C7">
        <v>32.9</v>
      </c>
      <c r="D7">
        <v>7.71</v>
      </c>
      <c r="E7">
        <v>17.55</v>
      </c>
      <c r="F7">
        <v>154.22999999999999</v>
      </c>
      <c r="G7">
        <v>63.94</v>
      </c>
      <c r="H7">
        <v>119.5</v>
      </c>
    </row>
    <row r="8" spans="2:8" ht="14.5" x14ac:dyDescent="0.35">
      <c r="B8" s="5" t="s">
        <v>0</v>
      </c>
      <c r="C8">
        <v>30.22</v>
      </c>
      <c r="D8">
        <v>8.35</v>
      </c>
      <c r="E8">
        <v>18.25</v>
      </c>
      <c r="F8">
        <v>187.23</v>
      </c>
      <c r="G8">
        <v>75.599999999999994</v>
      </c>
      <c r="H8">
        <v>110.3</v>
      </c>
    </row>
    <row r="9" spans="2:8" ht="14.5" x14ac:dyDescent="0.35">
      <c r="B9" s="5" t="s">
        <v>1</v>
      </c>
      <c r="C9">
        <v>32.51</v>
      </c>
      <c r="D9">
        <v>9.3800000000000008</v>
      </c>
      <c r="E9">
        <v>19.3</v>
      </c>
      <c r="F9">
        <v>161.76</v>
      </c>
      <c r="G9">
        <v>87.98</v>
      </c>
      <c r="H9">
        <v>124.01</v>
      </c>
    </row>
    <row r="10" spans="2:8" ht="14.5" x14ac:dyDescent="0.35">
      <c r="B10" s="5" t="s">
        <v>1</v>
      </c>
      <c r="C10">
        <v>34.03</v>
      </c>
      <c r="D10">
        <v>7.14</v>
      </c>
      <c r="E10">
        <v>21.23</v>
      </c>
      <c r="F10">
        <v>182.13</v>
      </c>
      <c r="G10">
        <v>79.86</v>
      </c>
      <c r="H10">
        <v>144.21</v>
      </c>
    </row>
    <row r="11" spans="2:8" ht="14.5" x14ac:dyDescent="0.35">
      <c r="B11" s="5" t="s">
        <v>1</v>
      </c>
      <c r="C11">
        <v>38.049999999999997</v>
      </c>
      <c r="D11">
        <v>8.6</v>
      </c>
      <c r="E11">
        <v>22.57</v>
      </c>
      <c r="F11">
        <v>145.6</v>
      </c>
      <c r="G11">
        <v>89.52</v>
      </c>
      <c r="H11">
        <v>133.47999999999999</v>
      </c>
    </row>
    <row r="12" spans="2:8" ht="14.5" x14ac:dyDescent="0.35">
      <c r="B12" s="5" t="s">
        <v>1</v>
      </c>
      <c r="C12">
        <v>29.25</v>
      </c>
      <c r="D12">
        <v>10.41</v>
      </c>
      <c r="E12">
        <v>19.2</v>
      </c>
      <c r="F12">
        <v>212.64</v>
      </c>
      <c r="G12">
        <v>71.510000000000005</v>
      </c>
      <c r="H12">
        <v>129.25</v>
      </c>
    </row>
    <row r="13" spans="2:8" ht="14.5" x14ac:dyDescent="0.35">
      <c r="B13" s="5" t="s">
        <v>1</v>
      </c>
      <c r="C13">
        <v>33.479999999999997</v>
      </c>
      <c r="D13">
        <v>9.16</v>
      </c>
      <c r="E13">
        <v>22.55</v>
      </c>
      <c r="F13">
        <v>178.23</v>
      </c>
      <c r="G13">
        <v>67.25</v>
      </c>
      <c r="H13">
        <v>123.42</v>
      </c>
    </row>
    <row r="14" spans="2:8" ht="14.5" x14ac:dyDescent="0.35">
      <c r="B14" s="5" t="s">
        <v>2</v>
      </c>
      <c r="C14">
        <v>35.82</v>
      </c>
      <c r="D14">
        <v>13.89</v>
      </c>
      <c r="E14">
        <v>22.5</v>
      </c>
      <c r="F14">
        <v>230.35</v>
      </c>
      <c r="G14">
        <v>97.69</v>
      </c>
      <c r="H14">
        <v>152.30000000000001</v>
      </c>
    </row>
    <row r="15" spans="2:8" ht="14.5" x14ac:dyDescent="0.35">
      <c r="B15" s="5" t="s">
        <v>2</v>
      </c>
      <c r="C15">
        <v>42.3</v>
      </c>
      <c r="D15">
        <v>11.25</v>
      </c>
      <c r="E15">
        <v>21.56</v>
      </c>
      <c r="F15">
        <v>178.22</v>
      </c>
      <c r="G15">
        <v>94.97</v>
      </c>
      <c r="H15">
        <v>135.26</v>
      </c>
    </row>
    <row r="16" spans="2:8" ht="14.5" x14ac:dyDescent="0.35">
      <c r="B16" s="5" t="s">
        <v>2</v>
      </c>
      <c r="C16">
        <v>35.58</v>
      </c>
      <c r="D16">
        <v>13.35</v>
      </c>
      <c r="E16">
        <v>23.62</v>
      </c>
      <c r="F16">
        <v>186.02</v>
      </c>
      <c r="G16">
        <v>91.45</v>
      </c>
      <c r="H16">
        <v>139.13</v>
      </c>
    </row>
    <row r="17" spans="2:8" ht="14.5" x14ac:dyDescent="0.35">
      <c r="B17" s="5" t="s">
        <v>2</v>
      </c>
      <c r="C17">
        <v>34.99</v>
      </c>
      <c r="D17">
        <v>14.15</v>
      </c>
      <c r="E17">
        <v>24.36</v>
      </c>
      <c r="F17">
        <v>214.52</v>
      </c>
      <c r="G17">
        <v>74.959999999999994</v>
      </c>
      <c r="H17">
        <v>145.81</v>
      </c>
    </row>
    <row r="18" spans="2:8" ht="14.5" x14ac:dyDescent="0.35">
      <c r="B18" s="5" t="s">
        <v>2</v>
      </c>
      <c r="C18">
        <v>43.25</v>
      </c>
      <c r="D18">
        <v>15.21</v>
      </c>
      <c r="E18">
        <v>25.3</v>
      </c>
      <c r="F18">
        <v>188.23</v>
      </c>
      <c r="G18">
        <v>72.650000000000006</v>
      </c>
      <c r="H18">
        <v>154.83000000000001</v>
      </c>
    </row>
    <row r="19" spans="2:8" ht="14.5" x14ac:dyDescent="0.35">
      <c r="B19" s="5" t="s">
        <v>3</v>
      </c>
      <c r="C19">
        <v>42.14</v>
      </c>
      <c r="D19">
        <v>15.85</v>
      </c>
      <c r="E19">
        <v>29.4</v>
      </c>
      <c r="F19">
        <v>163.81</v>
      </c>
      <c r="G19">
        <v>94.6</v>
      </c>
      <c r="H19">
        <v>152.94999999999999</v>
      </c>
    </row>
    <row r="20" spans="2:8" ht="14.5" x14ac:dyDescent="0.35">
      <c r="B20" s="5" t="s">
        <v>3</v>
      </c>
      <c r="C20">
        <v>49.39</v>
      </c>
      <c r="D20">
        <v>13.91</v>
      </c>
      <c r="E20">
        <v>26.11</v>
      </c>
      <c r="F20">
        <v>197.38</v>
      </c>
      <c r="G20">
        <v>79.069999999999993</v>
      </c>
      <c r="H20">
        <v>178.2</v>
      </c>
    </row>
    <row r="21" spans="2:8" ht="14.5" x14ac:dyDescent="0.35">
      <c r="B21" s="5" t="s">
        <v>3</v>
      </c>
      <c r="C21">
        <v>46.24</v>
      </c>
      <c r="D21">
        <v>11.05</v>
      </c>
      <c r="E21">
        <v>30.42</v>
      </c>
      <c r="F21">
        <v>217.82</v>
      </c>
      <c r="G21">
        <v>98.79</v>
      </c>
      <c r="H21">
        <v>156.30000000000001</v>
      </c>
    </row>
    <row r="22" spans="2:8" ht="14.5" x14ac:dyDescent="0.35">
      <c r="B22" s="5" t="s">
        <v>3</v>
      </c>
      <c r="C22">
        <v>52.27</v>
      </c>
      <c r="D22">
        <v>16.97</v>
      </c>
      <c r="E22">
        <v>27.25</v>
      </c>
      <c r="F22">
        <v>236.82</v>
      </c>
      <c r="G22">
        <v>101.48</v>
      </c>
      <c r="H22">
        <v>159.77000000000001</v>
      </c>
    </row>
    <row r="23" spans="2:8" ht="14.5" x14ac:dyDescent="0.35">
      <c r="B23" s="5" t="s">
        <v>3</v>
      </c>
      <c r="C23">
        <v>45.3</v>
      </c>
      <c r="D23">
        <v>12.48</v>
      </c>
      <c r="E23">
        <v>30.02</v>
      </c>
      <c r="F23">
        <v>213.5</v>
      </c>
      <c r="G23">
        <v>77.56</v>
      </c>
      <c r="H23">
        <v>155.97999999999999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Trial 1</vt:lpstr>
      <vt:lpstr>Trial 2</vt:lpstr>
      <vt:lpstr>Water quality</vt:lpstr>
      <vt:lpstr>Carotenoid.lipid shrimp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2016-11-16T23:05:08Z</dcterms:created>
  <dcterms:modified xsi:type="dcterms:W3CDTF">2017-11-30T19:21:24Z</dcterms:modified>
</cp:coreProperties>
</file>