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755"/>
  </bookViews>
  <sheets>
    <sheet name="ExSy-SPOT AV-153" sheetId="19" r:id="rId1"/>
    <sheet name="Glyco-SPOT AV-153 15 µgmL" sheetId="20" r:id="rId2"/>
    <sheet name="Glyco-SPOT AV-153 5 µgmL" sheetId="21" r:id="rId3"/>
  </sheets>
  <calcPr calcId="152511"/>
</workbook>
</file>

<file path=xl/calcChain.xml><?xml version="1.0" encoding="utf-8"?>
<calcChain xmlns="http://schemas.openxmlformats.org/spreadsheetml/2006/main">
  <c r="AB6" i="21" l="1"/>
  <c r="V6" i="21"/>
  <c r="S22" i="21"/>
  <c r="R22" i="21"/>
  <c r="AB8" i="21" s="1"/>
  <c r="Q22" i="21"/>
  <c r="P22" i="21"/>
  <c r="Z8" i="21" s="1"/>
  <c r="O22" i="21"/>
  <c r="N22" i="21"/>
  <c r="X8" i="21" s="1"/>
  <c r="M22" i="21"/>
  <c r="L22" i="21"/>
  <c r="V8" i="21" s="1"/>
  <c r="S21" i="21"/>
  <c r="R21" i="21"/>
  <c r="Q21" i="21"/>
  <c r="P21" i="21"/>
  <c r="O21" i="21"/>
  <c r="N21" i="21"/>
  <c r="M21" i="21"/>
  <c r="L21" i="21"/>
  <c r="S20" i="21"/>
  <c r="R20" i="21"/>
  <c r="Q20" i="21"/>
  <c r="P20" i="21"/>
  <c r="Z6" i="21" s="1"/>
  <c r="O20" i="21"/>
  <c r="N20" i="21"/>
  <c r="X6" i="21" s="1"/>
  <c r="M20" i="21"/>
  <c r="L20" i="21"/>
  <c r="S19" i="21"/>
  <c r="R19" i="21"/>
  <c r="Q19" i="21"/>
  <c r="P19" i="21"/>
  <c r="O19" i="21"/>
  <c r="N19" i="21"/>
  <c r="M19" i="21"/>
  <c r="L19" i="21"/>
  <c r="S15" i="21"/>
  <c r="AC8" i="21" s="1"/>
  <c r="R15" i="21"/>
  <c r="Q15" i="21"/>
  <c r="AA8" i="21" s="1"/>
  <c r="P15" i="21"/>
  <c r="O15" i="21"/>
  <c r="Y8" i="21" s="1"/>
  <c r="N15" i="21"/>
  <c r="M15" i="21"/>
  <c r="W8" i="21" s="1"/>
  <c r="L15" i="21"/>
  <c r="S14" i="21"/>
  <c r="AC7" i="21" s="1"/>
  <c r="R14" i="21"/>
  <c r="AB7" i="21" s="1"/>
  <c r="Q14" i="21"/>
  <c r="AA7" i="21" s="1"/>
  <c r="P14" i="21"/>
  <c r="Z7" i="21" s="1"/>
  <c r="O14" i="21"/>
  <c r="Y7" i="21" s="1"/>
  <c r="N14" i="21"/>
  <c r="X7" i="21" s="1"/>
  <c r="M14" i="21"/>
  <c r="W7" i="21" s="1"/>
  <c r="L14" i="21"/>
  <c r="V7" i="21" s="1"/>
  <c r="S13" i="21"/>
  <c r="AC6" i="21" s="1"/>
  <c r="R13" i="21"/>
  <c r="Q13" i="21"/>
  <c r="AA6" i="21" s="1"/>
  <c r="P13" i="21"/>
  <c r="O13" i="21"/>
  <c r="Y6" i="21" s="1"/>
  <c r="N13" i="21"/>
  <c r="M13" i="21"/>
  <c r="W6" i="21" s="1"/>
  <c r="L13" i="21"/>
  <c r="S12" i="21"/>
  <c r="AC5" i="21" s="1"/>
  <c r="R12" i="21"/>
  <c r="AB5" i="21" s="1"/>
  <c r="Q12" i="21"/>
  <c r="AA5" i="21" s="1"/>
  <c r="P12" i="21"/>
  <c r="Z5" i="21" s="1"/>
  <c r="O12" i="21"/>
  <c r="Y5" i="21" s="1"/>
  <c r="N12" i="21"/>
  <c r="X5" i="21" s="1"/>
  <c r="M12" i="21"/>
  <c r="W5" i="21" s="1"/>
  <c r="L12" i="21"/>
  <c r="V5" i="21" s="1"/>
  <c r="S8" i="21"/>
  <c r="AC17" i="21" s="1"/>
  <c r="R8" i="21"/>
  <c r="AB17" i="21" s="1"/>
  <c r="Q8" i="21"/>
  <c r="AA17" i="21" s="1"/>
  <c r="P8" i="21"/>
  <c r="Z17" i="21" s="1"/>
  <c r="O8" i="21"/>
  <c r="Y17" i="21" s="1"/>
  <c r="N8" i="21"/>
  <c r="X17" i="21" s="1"/>
  <c r="M8" i="21"/>
  <c r="W17" i="21" s="1"/>
  <c r="L8" i="21"/>
  <c r="V17" i="21" s="1"/>
  <c r="S7" i="21"/>
  <c r="AC16" i="21" s="1"/>
  <c r="R7" i="21"/>
  <c r="AB16" i="21" s="1"/>
  <c r="Q7" i="21"/>
  <c r="AA16" i="21" s="1"/>
  <c r="P7" i="21"/>
  <c r="Z16" i="21" s="1"/>
  <c r="O7" i="21"/>
  <c r="Y16" i="21" s="1"/>
  <c r="N7" i="21"/>
  <c r="X16" i="21" s="1"/>
  <c r="M7" i="21"/>
  <c r="W16" i="21" s="1"/>
  <c r="L7" i="21"/>
  <c r="V16" i="21" s="1"/>
  <c r="S6" i="21"/>
  <c r="AC15" i="21" s="1"/>
  <c r="R6" i="21"/>
  <c r="AB15" i="21" s="1"/>
  <c r="Q6" i="21"/>
  <c r="AA15" i="21" s="1"/>
  <c r="P6" i="21"/>
  <c r="Z15" i="21" s="1"/>
  <c r="O6" i="21"/>
  <c r="Y15" i="21" s="1"/>
  <c r="N6" i="21"/>
  <c r="X15" i="21" s="1"/>
  <c r="M6" i="21"/>
  <c r="W15" i="21" s="1"/>
  <c r="L6" i="21"/>
  <c r="V15" i="21" s="1"/>
  <c r="S5" i="21"/>
  <c r="AC14" i="21" s="1"/>
  <c r="R5" i="21"/>
  <c r="AB14" i="21" s="1"/>
  <c r="Q5" i="21"/>
  <c r="AA14" i="21" s="1"/>
  <c r="P5" i="21"/>
  <c r="Z14" i="21" s="1"/>
  <c r="O5" i="21"/>
  <c r="Y14" i="21" s="1"/>
  <c r="N5" i="21"/>
  <c r="X14" i="21" s="1"/>
  <c r="M5" i="21"/>
  <c r="W14" i="21" s="1"/>
  <c r="L5" i="21"/>
  <c r="V14" i="21" l="1"/>
  <c r="W5" i="20" l="1"/>
  <c r="X5" i="20"/>
  <c r="Y5" i="20"/>
  <c r="Z5" i="20"/>
  <c r="AA5" i="20"/>
  <c r="AB5" i="20"/>
  <c r="AC5" i="20"/>
  <c r="W6" i="20"/>
  <c r="X6" i="20"/>
  <c r="Y6" i="20"/>
  <c r="Z6" i="20"/>
  <c r="AA6" i="20"/>
  <c r="AB6" i="20"/>
  <c r="AC6" i="20"/>
  <c r="W7" i="20"/>
  <c r="X7" i="20"/>
  <c r="Y7" i="20"/>
  <c r="Z7" i="20"/>
  <c r="AA7" i="20"/>
  <c r="AB7" i="20"/>
  <c r="AC7" i="20"/>
  <c r="W8" i="20"/>
  <c r="X8" i="20"/>
  <c r="Y8" i="20"/>
  <c r="Z8" i="20"/>
  <c r="AA8" i="20"/>
  <c r="AB8" i="20"/>
  <c r="AC8" i="20"/>
  <c r="V6" i="20"/>
  <c r="V7" i="20"/>
  <c r="V8" i="20"/>
  <c r="V5" i="20"/>
  <c r="S22" i="20"/>
  <c r="R22" i="20"/>
  <c r="Q22" i="20"/>
  <c r="P22" i="20"/>
  <c r="O22" i="20"/>
  <c r="N22" i="20"/>
  <c r="M22" i="20"/>
  <c r="L22" i="20"/>
  <c r="S21" i="20"/>
  <c r="R21" i="20"/>
  <c r="Q21" i="20"/>
  <c r="P21" i="20"/>
  <c r="O21" i="20"/>
  <c r="N21" i="20"/>
  <c r="M21" i="20"/>
  <c r="L21" i="20"/>
  <c r="S20" i="20"/>
  <c r="R20" i="20"/>
  <c r="Q20" i="20"/>
  <c r="P20" i="20"/>
  <c r="O20" i="20"/>
  <c r="N20" i="20"/>
  <c r="M20" i="20"/>
  <c r="L20" i="20"/>
  <c r="S19" i="20"/>
  <c r="R19" i="20"/>
  <c r="Q19" i="20"/>
  <c r="P19" i="20"/>
  <c r="O19" i="20"/>
  <c r="N19" i="20"/>
  <c r="M19" i="20"/>
  <c r="L19" i="20"/>
  <c r="S15" i="20"/>
  <c r="R15" i="20"/>
  <c r="Q15" i="20"/>
  <c r="P15" i="20"/>
  <c r="O15" i="20"/>
  <c r="N15" i="20"/>
  <c r="M15" i="20"/>
  <c r="L15" i="20"/>
  <c r="S14" i="20"/>
  <c r="R14" i="20"/>
  <c r="Q14" i="20"/>
  <c r="P14" i="20"/>
  <c r="O14" i="20"/>
  <c r="N14" i="20"/>
  <c r="M14" i="20"/>
  <c r="L14" i="20"/>
  <c r="S13" i="20"/>
  <c r="R13" i="20"/>
  <c r="Q13" i="20"/>
  <c r="P13" i="20"/>
  <c r="O13" i="20"/>
  <c r="N13" i="20"/>
  <c r="M13" i="20"/>
  <c r="L13" i="20"/>
  <c r="S12" i="20"/>
  <c r="R12" i="20"/>
  <c r="Q12" i="20"/>
  <c r="P12" i="20"/>
  <c r="O12" i="20"/>
  <c r="N12" i="20"/>
  <c r="M12" i="20"/>
  <c r="L12" i="20"/>
  <c r="S8" i="20"/>
  <c r="AC17" i="20" s="1"/>
  <c r="R8" i="20"/>
  <c r="Q8" i="20"/>
  <c r="P8" i="20"/>
  <c r="O8" i="20"/>
  <c r="Y17" i="20" s="1"/>
  <c r="N8" i="20"/>
  <c r="M8" i="20"/>
  <c r="L8" i="20"/>
  <c r="S7" i="20"/>
  <c r="AC16" i="20" s="1"/>
  <c r="R7" i="20"/>
  <c r="Q7" i="20"/>
  <c r="P7" i="20"/>
  <c r="O7" i="20"/>
  <c r="Y16" i="20" s="1"/>
  <c r="N7" i="20"/>
  <c r="M7" i="20"/>
  <c r="L7" i="20"/>
  <c r="S6" i="20"/>
  <c r="AC15" i="20" s="1"/>
  <c r="R6" i="20"/>
  <c r="Q6" i="20"/>
  <c r="P6" i="20"/>
  <c r="O6" i="20"/>
  <c r="Y15" i="20" s="1"/>
  <c r="N6" i="20"/>
  <c r="M6" i="20"/>
  <c r="L6" i="20"/>
  <c r="S5" i="20"/>
  <c r="AC14" i="20" s="1"/>
  <c r="R5" i="20"/>
  <c r="Q5" i="20"/>
  <c r="P5" i="20"/>
  <c r="O5" i="20"/>
  <c r="Y14" i="20" s="1"/>
  <c r="N5" i="20"/>
  <c r="M5" i="20"/>
  <c r="L5" i="20"/>
  <c r="V14" i="20" l="1"/>
  <c r="V15" i="20"/>
  <c r="Z15" i="20"/>
  <c r="V16" i="20"/>
  <c r="Z16" i="20"/>
  <c r="V17" i="20"/>
  <c r="Z17" i="20"/>
  <c r="W14" i="20"/>
  <c r="AA14" i="20"/>
  <c r="W15" i="20"/>
  <c r="AA15" i="20"/>
  <c r="W16" i="20"/>
  <c r="AA16" i="20"/>
  <c r="W17" i="20"/>
  <c r="AA17" i="20"/>
  <c r="X14" i="20"/>
  <c r="AB14" i="20"/>
  <c r="X15" i="20"/>
  <c r="AB15" i="20"/>
  <c r="X16" i="20"/>
  <c r="AB16" i="20"/>
  <c r="X17" i="20"/>
  <c r="AB17" i="20"/>
  <c r="Z14" i="20"/>
  <c r="U4" i="19" l="1"/>
  <c r="V4" i="19"/>
  <c r="W4" i="19"/>
  <c r="X4" i="19"/>
  <c r="Y4" i="19"/>
  <c r="Z4" i="19"/>
  <c r="U5" i="19"/>
  <c r="V5" i="19"/>
  <c r="W5" i="19"/>
  <c r="X5" i="19"/>
  <c r="Y5" i="19"/>
  <c r="Z5" i="19"/>
  <c r="U6" i="19"/>
  <c r="V6" i="19"/>
  <c r="W6" i="19"/>
  <c r="X6" i="19"/>
  <c r="AM9" i="19" s="1"/>
  <c r="Y6" i="19"/>
  <c r="Z6" i="19"/>
  <c r="U7" i="19"/>
  <c r="V7" i="19"/>
  <c r="W7" i="19"/>
  <c r="X7" i="19"/>
  <c r="Y7" i="19"/>
  <c r="Z7" i="19"/>
  <c r="U12" i="19"/>
  <c r="V12" i="19"/>
  <c r="U13" i="19"/>
  <c r="V13" i="19"/>
  <c r="U14" i="19"/>
  <c r="AJ16" i="19" s="1"/>
  <c r="V14" i="19"/>
  <c r="AK16" i="19" s="1"/>
  <c r="AL16" i="19"/>
  <c r="AM16" i="19"/>
  <c r="AN16" i="19"/>
  <c r="AO16" i="19"/>
  <c r="U15" i="19"/>
  <c r="V15" i="19"/>
  <c r="U20" i="19"/>
  <c r="V20" i="19"/>
  <c r="U21" i="19"/>
  <c r="V21" i="19"/>
  <c r="U22" i="19"/>
  <c r="AJ23" i="19" s="1"/>
  <c r="V22" i="19"/>
  <c r="AK23" i="19" s="1"/>
  <c r="AL23" i="19"/>
  <c r="AM23" i="19"/>
  <c r="AN23" i="19"/>
  <c r="AO23" i="19"/>
  <c r="U23" i="19"/>
  <c r="V23" i="19"/>
  <c r="T21" i="19"/>
  <c r="T22" i="19"/>
  <c r="T23" i="19"/>
  <c r="T20" i="19"/>
  <c r="T13" i="19"/>
  <c r="T14" i="19"/>
  <c r="T15" i="19"/>
  <c r="T12" i="19"/>
  <c r="T5" i="19"/>
  <c r="T6" i="19"/>
  <c r="T7" i="19"/>
  <c r="T4" i="19"/>
  <c r="T31" i="19" s="1"/>
  <c r="AI16" i="19" l="1"/>
  <c r="AI17" i="19"/>
  <c r="AI24" i="19"/>
  <c r="AI15" i="19"/>
  <c r="AN24" i="19"/>
  <c r="AJ24" i="19"/>
  <c r="AN22" i="19"/>
  <c r="AJ22" i="19"/>
  <c r="AN17" i="19"/>
  <c r="AJ17" i="19"/>
  <c r="AN15" i="19"/>
  <c r="AJ15" i="19"/>
  <c r="AI22" i="19"/>
  <c r="AM24" i="19"/>
  <c r="AM22" i="19"/>
  <c r="AM17" i="19"/>
  <c r="AM15" i="19"/>
  <c r="T34" i="19"/>
  <c r="AI10" i="19"/>
  <c r="AL22" i="19"/>
  <c r="AL24" i="19"/>
  <c r="U34" i="19"/>
  <c r="U32" i="19"/>
  <c r="AN10" i="19"/>
  <c r="AL9" i="19"/>
  <c r="AJ8" i="19"/>
  <c r="T33" i="19"/>
  <c r="AI9" i="19"/>
  <c r="AI23" i="19"/>
  <c r="AO22" i="19"/>
  <c r="AO24" i="19"/>
  <c r="AK22" i="19"/>
  <c r="AK24" i="19"/>
  <c r="AM10" i="19"/>
  <c r="AO9" i="19"/>
  <c r="V33" i="19"/>
  <c r="AK9" i="19"/>
  <c r="AM8" i="19"/>
  <c r="V31" i="19"/>
  <c r="AK10" i="19"/>
  <c r="AO8" i="19"/>
  <c r="AL17" i="19"/>
  <c r="AL15" i="19"/>
  <c r="AJ10" i="19"/>
  <c r="AN8" i="19"/>
  <c r="AO17" i="19"/>
  <c r="AK17" i="19"/>
  <c r="AO15" i="19"/>
  <c r="AK15" i="19"/>
  <c r="AO10" i="19"/>
  <c r="AM39" i="19"/>
  <c r="AM31" i="19"/>
  <c r="AK8" i="19"/>
  <c r="T32" i="19"/>
  <c r="U33" i="19"/>
  <c r="U31" i="19"/>
  <c r="V34" i="19"/>
  <c r="V32" i="19"/>
  <c r="AI8" i="19"/>
  <c r="AL10" i="19"/>
  <c r="AN9" i="19"/>
  <c r="AJ9" i="19"/>
  <c r="AL8" i="19"/>
  <c r="J39" i="19"/>
  <c r="J38" i="19"/>
  <c r="J37" i="19"/>
  <c r="J36" i="19"/>
  <c r="J31" i="19"/>
  <c r="J30" i="19"/>
  <c r="J29" i="19"/>
  <c r="J28" i="19"/>
  <c r="J23" i="19"/>
  <c r="J22" i="19"/>
  <c r="J21" i="19"/>
  <c r="J20" i="19"/>
  <c r="J15" i="19"/>
  <c r="J14" i="19"/>
  <c r="J13" i="19"/>
  <c r="J12" i="19"/>
  <c r="J7" i="19"/>
  <c r="J6" i="19"/>
  <c r="J5" i="19"/>
  <c r="J4" i="19"/>
  <c r="J47" i="19"/>
  <c r="J46" i="19"/>
  <c r="J45" i="19"/>
  <c r="J44" i="19"/>
  <c r="J43" i="19"/>
  <c r="U40" i="19" l="1"/>
  <c r="U41" i="19" s="1"/>
  <c r="U42" i="19" s="1"/>
  <c r="AN39" i="19"/>
  <c r="AN31" i="19"/>
  <c r="AN38" i="19"/>
  <c r="AN30" i="19"/>
  <c r="AO38" i="19"/>
  <c r="AO30" i="19"/>
  <c r="AI31" i="19"/>
  <c r="AI39" i="19"/>
  <c r="AL39" i="19"/>
  <c r="AL31" i="19"/>
  <c r="AL40" i="19"/>
  <c r="AL32" i="19"/>
  <c r="AI30" i="19"/>
  <c r="AI38" i="19"/>
  <c r="AJ40" i="19"/>
  <c r="AJ32" i="19"/>
  <c r="AK40" i="19"/>
  <c r="AK32" i="19"/>
  <c r="V40" i="19"/>
  <c r="V41" i="19" s="1"/>
  <c r="V42" i="19" s="1"/>
  <c r="AK31" i="19"/>
  <c r="AK39" i="19"/>
  <c r="AM40" i="19"/>
  <c r="AM32" i="19"/>
  <c r="AN40" i="19"/>
  <c r="AN32" i="19"/>
  <c r="AI32" i="19"/>
  <c r="AI40" i="19"/>
  <c r="AL30" i="19"/>
  <c r="AL38" i="19"/>
  <c r="AO40" i="19"/>
  <c r="AO32" i="19"/>
  <c r="T40" i="19"/>
  <c r="T41" i="19" s="1"/>
  <c r="AJ31" i="19"/>
  <c r="AJ39" i="19"/>
  <c r="AK38" i="19"/>
  <c r="AK30" i="19"/>
  <c r="AM30" i="19"/>
  <c r="AM38" i="19"/>
  <c r="AO31" i="19"/>
  <c r="AO39" i="19"/>
  <c r="AJ38" i="19"/>
  <c r="AJ30" i="19"/>
  <c r="V43" i="19" l="1"/>
  <c r="T42" i="19"/>
  <c r="T43" i="19" s="1"/>
  <c r="U43" i="19"/>
</calcChain>
</file>

<file path=xl/sharedStrings.xml><?xml version="1.0" encoding="utf-8"?>
<sst xmlns="http://schemas.openxmlformats.org/spreadsheetml/2006/main" count="461" uniqueCount="62">
  <si>
    <t>K (1)</t>
  </si>
  <si>
    <t>AV-153-3h (1)</t>
  </si>
  <si>
    <t>AV-153-12h (1)</t>
  </si>
  <si>
    <t>AV-153-24h (1)</t>
  </si>
  <si>
    <t>K (2)</t>
  </si>
  <si>
    <t>AV-153-3h (2)</t>
  </si>
  <si>
    <t>AV-153-12h (2)</t>
  </si>
  <si>
    <t>AV-153-24h (2)</t>
  </si>
  <si>
    <t>K (3)</t>
  </si>
  <si>
    <t>AV-153-3h (3)</t>
  </si>
  <si>
    <t>AV-153-12h (3)</t>
  </si>
  <si>
    <t>AV-153-24h (3)</t>
  </si>
  <si>
    <t>8oxoG</t>
  </si>
  <si>
    <t>AbaS</t>
  </si>
  <si>
    <t>AlkB</t>
  </si>
  <si>
    <t>CisP</t>
  </si>
  <si>
    <t>CPD-64</t>
  </si>
  <si>
    <t>Glycol</t>
  </si>
  <si>
    <t>Pso</t>
  </si>
  <si>
    <t>Series 1.1</t>
  </si>
  <si>
    <t>Series 1.2</t>
  </si>
  <si>
    <t>Series 2.1</t>
  </si>
  <si>
    <t>Series 2.2</t>
  </si>
  <si>
    <t>Series 3.1</t>
  </si>
  <si>
    <t>Series 3.2</t>
  </si>
  <si>
    <t>Normalized Fluorescence Intensity</t>
  </si>
  <si>
    <t xml:space="preserve"> Standard Deviation</t>
  </si>
  <si>
    <t>Mean by Series</t>
  </si>
  <si>
    <t>Series 1</t>
  </si>
  <si>
    <t>Series 2</t>
  </si>
  <si>
    <t>Series 3</t>
  </si>
  <si>
    <t>Ratio TREATED / NON TREATED</t>
  </si>
  <si>
    <t>Ratio &gt;1 stimulation by the treatment</t>
  </si>
  <si>
    <t>Ratio &lt;1 inhibition by the treatment</t>
  </si>
  <si>
    <t xml:space="preserve">AV-153-3h </t>
  </si>
  <si>
    <t>Mean Series 1, 2 3</t>
  </si>
  <si>
    <t>Standard Deviation Series 1, 2 3</t>
  </si>
  <si>
    <t>Mean Ratio T/NT  Series 1,23</t>
  </si>
  <si>
    <t>Mean 3 Series</t>
  </si>
  <si>
    <t>SD 3 Series</t>
  </si>
  <si>
    <t>Standard Deviation Ratio T/NT Series 1,2,3</t>
  </si>
  <si>
    <t>3 Series</t>
  </si>
  <si>
    <t xml:space="preserve">AV-153 3h </t>
  </si>
  <si>
    <t xml:space="preserve">AV-153 12h </t>
  </si>
  <si>
    <t xml:space="preserve">AV-153 24h </t>
  </si>
  <si>
    <t>Control</t>
  </si>
  <si>
    <t>Cleavage rate</t>
  </si>
  <si>
    <t>Mean for each Series</t>
  </si>
  <si>
    <t>Mean of the 3 Series (3 values)</t>
  </si>
  <si>
    <t>U-G</t>
  </si>
  <si>
    <t>A-8oxoG</t>
  </si>
  <si>
    <t>8oxoG-C</t>
  </si>
  <si>
    <t>EthA-T</t>
  </si>
  <si>
    <t>Tg-A</t>
  </si>
  <si>
    <t>Hx-T</t>
  </si>
  <si>
    <t>U-A</t>
  </si>
  <si>
    <t>THF-A</t>
  </si>
  <si>
    <t xml:space="preserve">AV-153-12h </t>
  </si>
  <si>
    <t>Standard deviation 3 series</t>
  </si>
  <si>
    <t>AV-153-24h</t>
  </si>
  <si>
    <t>Mean of 3 the Series (3 values)</t>
  </si>
  <si>
    <t>AV-153 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</si>
</sst>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" fillId="0" borderId="0" xfId="0" applyFont="1" applyFill="1" applyBorder="1" applyAlignment="1">
      <alignment horizontal="center"/>
    </xf>
    <xf numFmtId="0" fontId="0" fillId="0" borderId="3" xfId="0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0" fillId="0" borderId="28" xfId="0" applyFill="1" applyBorder="1"/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24" xfId="0" applyNumberFormat="1" applyFill="1" applyBorder="1"/>
    <xf numFmtId="164" fontId="0" fillId="0" borderId="20" xfId="0" applyNumberFormat="1" applyFill="1" applyBorder="1"/>
    <xf numFmtId="164" fontId="0" fillId="0" borderId="23" xfId="0" applyNumberFormat="1" applyFill="1" applyBorder="1"/>
    <xf numFmtId="0" fontId="0" fillId="6" borderId="0" xfId="0" applyFill="1"/>
    <xf numFmtId="0" fontId="0" fillId="0" borderId="32" xfId="0" applyFill="1" applyBorder="1"/>
    <xf numFmtId="0" fontId="0" fillId="0" borderId="33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Alignment="1">
      <alignment horizontal="left"/>
    </xf>
    <xf numFmtId="0" fontId="0" fillId="4" borderId="0" xfId="0" applyFill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4" fontId="0" fillId="4" borderId="24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164" fontId="0" fillId="4" borderId="0" xfId="0" applyNumberFormat="1" applyFill="1" applyBorder="1"/>
    <xf numFmtId="164" fontId="0" fillId="4" borderId="24" xfId="0" applyNumberFormat="1" applyFill="1" applyBorder="1"/>
    <xf numFmtId="0" fontId="0" fillId="7" borderId="5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4" borderId="20" xfId="0" applyNumberFormat="1" applyFill="1" applyBorder="1"/>
    <xf numFmtId="164" fontId="0" fillId="4" borderId="23" xfId="0" applyNumberFormat="1" applyFill="1" applyBorder="1"/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 of AV - Series 1</a:t>
            </a:r>
          </a:p>
        </c:rich>
      </c:tx>
      <c:layout>
        <c:manualLayout>
          <c:xMode val="edge"/>
          <c:yMode val="edge"/>
          <c:x val="0.4247290026246719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'ExSy-SPOT AV-153'!$S$4</c:f>
              <c:strCache>
                <c:ptCount val="1"/>
                <c:pt idx="0">
                  <c:v>K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'ExSy-SPOT AV-153'!$T$3:$Z$3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AV-153'!$T$4:$Z$4</c:f>
              <c:numCache>
                <c:formatCode>General</c:formatCode>
                <c:ptCount val="7"/>
                <c:pt idx="0">
                  <c:v>5574185</c:v>
                </c:pt>
                <c:pt idx="1">
                  <c:v>7846556</c:v>
                </c:pt>
                <c:pt idx="2">
                  <c:v>7619358.5</c:v>
                </c:pt>
                <c:pt idx="3">
                  <c:v>508904</c:v>
                </c:pt>
                <c:pt idx="4">
                  <c:v>9498738</c:v>
                </c:pt>
                <c:pt idx="5">
                  <c:v>38102489.5</c:v>
                </c:pt>
                <c:pt idx="6">
                  <c:v>1348511</c:v>
                </c:pt>
              </c:numCache>
            </c:numRef>
          </c:val>
        </c:ser>
        <c:ser>
          <c:idx val="1"/>
          <c:order val="1"/>
          <c:tx>
            <c:strRef>
              <c:f>'ExSy-SPOT AV-153'!$S$5</c:f>
              <c:strCache>
                <c:ptCount val="1"/>
                <c:pt idx="0">
                  <c:v>AV-153-3h (1)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'ExSy-SPOT AV-153'!$T$3:$Z$3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AV-153'!$T$5:$Z$5</c:f>
              <c:numCache>
                <c:formatCode>General</c:formatCode>
                <c:ptCount val="7"/>
                <c:pt idx="0">
                  <c:v>9770241.5</c:v>
                </c:pt>
                <c:pt idx="1">
                  <c:v>11840324</c:v>
                </c:pt>
                <c:pt idx="2">
                  <c:v>11759510.5</c:v>
                </c:pt>
                <c:pt idx="3">
                  <c:v>515523</c:v>
                </c:pt>
                <c:pt idx="4">
                  <c:v>12569129</c:v>
                </c:pt>
                <c:pt idx="5">
                  <c:v>55302041.5</c:v>
                </c:pt>
                <c:pt idx="6">
                  <c:v>2352274.5</c:v>
                </c:pt>
              </c:numCache>
            </c:numRef>
          </c:val>
        </c:ser>
        <c:ser>
          <c:idx val="2"/>
          <c:order val="2"/>
          <c:tx>
            <c:strRef>
              <c:f>'ExSy-SPOT AV-153'!$S$6</c:f>
              <c:strCache>
                <c:ptCount val="1"/>
                <c:pt idx="0">
                  <c:v>AV-153-12h (1)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'ExSy-SPOT AV-153'!$T$3:$Z$3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AV-153'!$T$6:$Z$6</c:f>
              <c:numCache>
                <c:formatCode>General</c:formatCode>
                <c:ptCount val="7"/>
                <c:pt idx="0">
                  <c:v>13021423</c:v>
                </c:pt>
                <c:pt idx="1">
                  <c:v>16058357.5</c:v>
                </c:pt>
                <c:pt idx="2">
                  <c:v>14921560</c:v>
                </c:pt>
                <c:pt idx="3">
                  <c:v>842058</c:v>
                </c:pt>
                <c:pt idx="4">
                  <c:v>13927796</c:v>
                </c:pt>
                <c:pt idx="5">
                  <c:v>54466255.5</c:v>
                </c:pt>
                <c:pt idx="6">
                  <c:v>3244829.5</c:v>
                </c:pt>
              </c:numCache>
            </c:numRef>
          </c:val>
        </c:ser>
        <c:ser>
          <c:idx val="3"/>
          <c:order val="3"/>
          <c:tx>
            <c:strRef>
              <c:f>'ExSy-SPOT AV-153'!$S$7</c:f>
              <c:strCache>
                <c:ptCount val="1"/>
                <c:pt idx="0">
                  <c:v>AV-153-24h (1)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'ExSy-SPOT AV-153'!$T$3:$Z$3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AV-153'!$T$7:$Z$7</c:f>
              <c:numCache>
                <c:formatCode>General</c:formatCode>
                <c:ptCount val="7"/>
                <c:pt idx="0">
                  <c:v>10406547.5</c:v>
                </c:pt>
                <c:pt idx="1">
                  <c:v>13298264</c:v>
                </c:pt>
                <c:pt idx="2">
                  <c:v>12439596</c:v>
                </c:pt>
                <c:pt idx="3">
                  <c:v>635827</c:v>
                </c:pt>
                <c:pt idx="4">
                  <c:v>13983943.5</c:v>
                </c:pt>
                <c:pt idx="5">
                  <c:v>53705356</c:v>
                </c:pt>
                <c:pt idx="6">
                  <c:v>2564263.5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970560"/>
        <c:axId val="19897112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'ExSy-SPOT AV-153'!$S$8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'ExSy-SPOT AV-153'!$T$3:$Z$3</c15:sqref>
                        </c15:formulaRef>
                      </c:ext>
                    </c:extLst>
                    <c:strCache>
                      <c:ptCount val="7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  <c:pt idx="3">
                        <c:v>CisP</c:v>
                      </c:pt>
                      <c:pt idx="4">
                        <c:v>CPD-64</c:v>
                      </c:pt>
                      <c:pt idx="5">
                        <c:v>Glycol</c:v>
                      </c:pt>
                      <c:pt idx="6">
                        <c:v>Pso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'ExSy-SPOT AV-153'!$T$8:$Z$8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AV-153'!$S$9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AV-153'!$T$3:$Z$3</c15:sqref>
                        </c15:formulaRef>
                      </c:ext>
                    </c:extLst>
                    <c:strCache>
                      <c:ptCount val="7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  <c:pt idx="3">
                        <c:v>CisP</c:v>
                      </c:pt>
                      <c:pt idx="4">
                        <c:v>CPD-64</c:v>
                      </c:pt>
                      <c:pt idx="5">
                        <c:v>Glycol</c:v>
                      </c:pt>
                      <c:pt idx="6">
                        <c:v>Pso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AV-153'!$T$9:$Z$9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19897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8971120"/>
        <c:crosses val="autoZero"/>
        <c:auto val="1"/>
        <c:lblAlgn val="ctr"/>
        <c:lblOffset val="100"/>
        <c:noMultiLvlLbl val="0"/>
      </c:catAx>
      <c:valAx>
        <c:axId val="19897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897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800">
                <a:solidFill>
                  <a:schemeClr val="tx1"/>
                </a:solidFill>
              </a:rPr>
              <a:t>Cleavage Rate - 1 µg/mL</a:t>
            </a:r>
          </a:p>
        </c:rich>
      </c:tx>
      <c:layout>
        <c:manualLayout>
          <c:xMode val="edge"/>
          <c:yMode val="edge"/>
          <c:x val="0.36239238095238097"/>
          <c:y val="3.3451267116168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'Glyco-SPOT AV-153 5 µgmL'!$U$5</c:f>
              <c:strCache>
                <c:ptCount val="1"/>
                <c:pt idx="0">
                  <c:v>Control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'Glyco-SPOT AV-153 5 µgmL'!$V$14:$AC$14</c15:sqref>
                    </c15:fullRef>
                  </c:ext>
                </c:extLst>
                <c:f>('Glyco-SPOT AV-153 5 µgmL'!$V$14,'Glyco-SPOT AV-153 5 µgmL'!$Y$14,'Glyco-SPOT AV-153 5 µgmL'!$AB$14:$AC$14)</c:f>
                <c:numCache>
                  <c:formatCode>General</c:formatCode>
                  <c:ptCount val="4"/>
                  <c:pt idx="0">
                    <c:v>6.2051217726625554</c:v>
                  </c:pt>
                  <c:pt idx="1">
                    <c:v>5.5566759380867801</c:v>
                  </c:pt>
                  <c:pt idx="2">
                    <c:v>2.7293314227403411</c:v>
                  </c:pt>
                  <c:pt idx="3">
                    <c:v>11.987943717953854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'Glyco-SPOT AV-153 5 µgmL'!$V$14:$AC$14</c15:sqref>
                    </c15:fullRef>
                  </c:ext>
                </c:extLst>
                <c:f>('Glyco-SPOT AV-153 5 µgmL'!$V$14,'Glyco-SPOT AV-153 5 µgmL'!$Y$14,'Glyco-SPOT AV-153 5 µgmL'!$AB$14:$AC$14)</c:f>
                <c:numCache>
                  <c:formatCode>General</c:formatCode>
                  <c:ptCount val="4"/>
                  <c:pt idx="0">
                    <c:v>6.2051217726625554</c:v>
                  </c:pt>
                  <c:pt idx="1">
                    <c:v>5.5566759380867801</c:v>
                  </c:pt>
                  <c:pt idx="2">
                    <c:v>2.7293314227403411</c:v>
                  </c:pt>
                  <c:pt idx="3">
                    <c:v>11.987943717953854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'Glyco-SPOT AV-153 5 µgmL'!$V$4:$AC$4</c15:sqref>
                  </c15:fullRef>
                </c:ext>
              </c:extLst>
              <c:f>('Glyco-SPOT AV-153 5 µgmL'!$V$4,'Glyco-SPOT AV-153 5 µgmL'!$Y$4,'Glyco-SPOT AV-153 5 µgmL'!$AB$4:$AC$4)</c:f>
              <c:strCache>
                <c:ptCount val="4"/>
                <c:pt idx="0">
                  <c:v>U-G</c:v>
                </c:pt>
                <c:pt idx="1">
                  <c:v>EthA-T</c:v>
                </c:pt>
                <c:pt idx="2">
                  <c:v>U-A</c:v>
                </c:pt>
                <c:pt idx="3">
                  <c:v>THF-A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'Glyco-SPOT AV-153 5 µgmL'!$V$5:$AC$5</c15:sqref>
                  </c15:fullRef>
                </c:ext>
              </c:extLst>
              <c:f>('Glyco-SPOT AV-153 5 µgmL'!$V$5,'Glyco-SPOT AV-153 5 µgmL'!$Y$5,'Glyco-SPOT AV-153 5 µgmL'!$AB$5:$AC$5)</c:f>
              <c:numCache>
                <c:formatCode>0.0</c:formatCode>
                <c:ptCount val="4"/>
                <c:pt idx="0">
                  <c:v>45.450817919856888</c:v>
                </c:pt>
                <c:pt idx="1">
                  <c:v>16.751732174570506</c:v>
                </c:pt>
                <c:pt idx="2">
                  <c:v>7.8566616143654882</c:v>
                </c:pt>
                <c:pt idx="3">
                  <c:v>83.269575757166777</c:v>
                </c:pt>
              </c:numCache>
            </c:numRef>
          </c:val>
        </c:ser>
        <c:ser>
          <c:idx val="1"/>
          <c:order val="1"/>
          <c:tx>
            <c:strRef>
              <c:f>'Glyco-SPOT AV-153 5 µgmL'!$U$6</c:f>
              <c:strCache>
                <c:ptCount val="1"/>
                <c:pt idx="0">
                  <c:v>AV-153 3h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'Glyco-SPOT AV-153 5 µgmL'!$V$15:$AC$15</c15:sqref>
                    </c15:fullRef>
                  </c:ext>
                </c:extLst>
                <c:f>('Glyco-SPOT AV-153 5 µgmL'!$V$15,'Glyco-SPOT AV-153 5 µgmL'!$Y$15,'Glyco-SPOT AV-153 5 µgmL'!$AB$15:$AC$15)</c:f>
                <c:numCache>
                  <c:formatCode>General</c:formatCode>
                  <c:ptCount val="4"/>
                  <c:pt idx="0">
                    <c:v>2.1485218620884234</c:v>
                  </c:pt>
                  <c:pt idx="1">
                    <c:v>2.8715594656212931</c:v>
                  </c:pt>
                  <c:pt idx="2">
                    <c:v>0.9701169951359786</c:v>
                  </c:pt>
                  <c:pt idx="3">
                    <c:v>15.307410306139053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'Glyco-SPOT AV-153 5 µgmL'!$V$15:$AC$15</c15:sqref>
                    </c15:fullRef>
                  </c:ext>
                </c:extLst>
                <c:f>('Glyco-SPOT AV-153 5 µgmL'!$V$15,'Glyco-SPOT AV-153 5 µgmL'!$Y$15,'Glyco-SPOT AV-153 5 µgmL'!$AB$15:$AC$15)</c:f>
                <c:numCache>
                  <c:formatCode>General</c:formatCode>
                  <c:ptCount val="4"/>
                  <c:pt idx="0">
                    <c:v>2.1485218620884234</c:v>
                  </c:pt>
                  <c:pt idx="1">
                    <c:v>2.8715594656212931</c:v>
                  </c:pt>
                  <c:pt idx="2">
                    <c:v>0.9701169951359786</c:v>
                  </c:pt>
                  <c:pt idx="3">
                    <c:v>15.307410306139053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'Glyco-SPOT AV-153 5 µgmL'!$V$4:$AC$4</c15:sqref>
                  </c15:fullRef>
                </c:ext>
              </c:extLst>
              <c:f>('Glyco-SPOT AV-153 5 µgmL'!$V$4,'Glyco-SPOT AV-153 5 µgmL'!$Y$4,'Glyco-SPOT AV-153 5 µgmL'!$AB$4:$AC$4)</c:f>
              <c:strCache>
                <c:ptCount val="4"/>
                <c:pt idx="0">
                  <c:v>U-G</c:v>
                </c:pt>
                <c:pt idx="1">
                  <c:v>EthA-T</c:v>
                </c:pt>
                <c:pt idx="2">
                  <c:v>U-A</c:v>
                </c:pt>
                <c:pt idx="3">
                  <c:v>THF-A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'Glyco-SPOT AV-153 5 µgmL'!$V$6:$AC$6</c15:sqref>
                  </c15:fullRef>
                </c:ext>
              </c:extLst>
              <c:f>('Glyco-SPOT AV-153 5 µgmL'!$V$6,'Glyco-SPOT AV-153 5 µgmL'!$Y$6,'Glyco-SPOT AV-153 5 µgmL'!$AB$6:$AC$6)</c:f>
              <c:numCache>
                <c:formatCode>0.0</c:formatCode>
                <c:ptCount val="4"/>
                <c:pt idx="0">
                  <c:v>36.478097734303461</c:v>
                </c:pt>
                <c:pt idx="1">
                  <c:v>15.463367873005103</c:v>
                </c:pt>
                <c:pt idx="2">
                  <c:v>5.8575237038613688</c:v>
                </c:pt>
                <c:pt idx="3">
                  <c:v>81.11144645798619</c:v>
                </c:pt>
              </c:numCache>
            </c:numRef>
          </c:val>
        </c:ser>
        <c:ser>
          <c:idx val="2"/>
          <c:order val="2"/>
          <c:tx>
            <c:strRef>
              <c:f>'Glyco-SPOT AV-153 5 µgmL'!$U$7</c:f>
              <c:strCache>
                <c:ptCount val="1"/>
                <c:pt idx="0">
                  <c:v>AV-153 12h </c:v>
                </c:pt>
              </c:strCache>
            </c:strRef>
          </c:tx>
          <c:spPr>
            <a:pattFill prst="dk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'Glyco-SPOT AV-153 5 µgmL'!$U$16:$AC$16</c15:sqref>
                    </c15:fullRef>
                  </c:ext>
                </c:extLst>
                <c:f>('Glyco-SPOT AV-153 5 µgmL'!$U$16,'Glyco-SPOT AV-153 5 µgmL'!$X$16,'Glyco-SPOT AV-153 5 µgmL'!$AA$16:$AC$16)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1.6582203084075213</c:v>
                  </c:pt>
                  <c:pt idx="2">
                    <c:v>1.3020969951558492</c:v>
                  </c:pt>
                  <c:pt idx="3">
                    <c:v>2.5583530822574359</c:v>
                  </c:pt>
                  <c:pt idx="4">
                    <c:v>15.664020153856846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'Glyco-SPOT AV-153 5 µgmL'!$U$16:$AC$16</c15:sqref>
                    </c15:fullRef>
                  </c:ext>
                </c:extLst>
                <c:f>('Glyco-SPOT AV-153 5 µgmL'!$U$16,'Glyco-SPOT AV-153 5 µgmL'!$X$16,'Glyco-SPOT AV-153 5 µgmL'!$AA$16:$AC$16)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1.6582203084075213</c:v>
                  </c:pt>
                  <c:pt idx="2">
                    <c:v>1.3020969951558492</c:v>
                  </c:pt>
                  <c:pt idx="3">
                    <c:v>2.5583530822574359</c:v>
                  </c:pt>
                  <c:pt idx="4">
                    <c:v>15.664020153856846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'Glyco-SPOT AV-153 5 µgmL'!$V$4:$AC$4</c15:sqref>
                  </c15:fullRef>
                </c:ext>
              </c:extLst>
              <c:f>('Glyco-SPOT AV-153 5 µgmL'!$V$4,'Glyco-SPOT AV-153 5 µgmL'!$Y$4,'Glyco-SPOT AV-153 5 µgmL'!$AB$4:$AC$4)</c:f>
              <c:strCache>
                <c:ptCount val="4"/>
                <c:pt idx="0">
                  <c:v>U-G</c:v>
                </c:pt>
                <c:pt idx="1">
                  <c:v>EthA-T</c:v>
                </c:pt>
                <c:pt idx="2">
                  <c:v>U-A</c:v>
                </c:pt>
                <c:pt idx="3">
                  <c:v>THF-A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'Glyco-SPOT AV-153 5 µgmL'!$V$7:$AC$7</c15:sqref>
                  </c15:fullRef>
                </c:ext>
              </c:extLst>
              <c:f>('Glyco-SPOT AV-153 5 µgmL'!$V$7,'Glyco-SPOT AV-153 5 µgmL'!$Y$7,'Glyco-SPOT AV-153 5 µgmL'!$AB$7:$AC$7)</c:f>
              <c:numCache>
                <c:formatCode>0.0</c:formatCode>
                <c:ptCount val="4"/>
                <c:pt idx="0">
                  <c:v>40.678196796214792</c:v>
                </c:pt>
                <c:pt idx="1">
                  <c:v>15.301743373618367</c:v>
                </c:pt>
                <c:pt idx="2">
                  <c:v>5.4211159536021327</c:v>
                </c:pt>
                <c:pt idx="3">
                  <c:v>80.986258425196013</c:v>
                </c:pt>
              </c:numCache>
            </c:numRef>
          </c:val>
        </c:ser>
        <c:ser>
          <c:idx val="3"/>
          <c:order val="3"/>
          <c:tx>
            <c:strRef>
              <c:f>'Glyco-SPOT AV-153 5 µgmL'!$U$8</c:f>
              <c:strCache>
                <c:ptCount val="1"/>
                <c:pt idx="0">
                  <c:v>AV-153 24h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'Glyco-SPOT AV-153 5 µgmL'!$V$17:$AC$17</c15:sqref>
                    </c15:fullRef>
                  </c:ext>
                </c:extLst>
                <c:f>('Glyco-SPOT AV-153 5 µgmL'!$V$17,'Glyco-SPOT AV-153 5 µgmL'!$Y$17,'Glyco-SPOT AV-153 5 µgmL'!$AB$17:$AC$17)</c:f>
                <c:numCache>
                  <c:formatCode>General</c:formatCode>
                  <c:ptCount val="4"/>
                  <c:pt idx="0">
                    <c:v>7.0175711337736892</c:v>
                  </c:pt>
                  <c:pt idx="1">
                    <c:v>5.731133211442728</c:v>
                  </c:pt>
                  <c:pt idx="2">
                    <c:v>2.5777520455430261</c:v>
                  </c:pt>
                  <c:pt idx="3">
                    <c:v>17.687613768677608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'Glyco-SPOT AV-153 5 µgmL'!$V$17:$AC$17</c15:sqref>
                    </c15:fullRef>
                  </c:ext>
                </c:extLst>
                <c:f>('Glyco-SPOT AV-153 5 µgmL'!$V$17,'Glyco-SPOT AV-153 5 µgmL'!$Y$17,'Glyco-SPOT AV-153 5 µgmL'!$AB$17:$AC$17)</c:f>
                <c:numCache>
                  <c:formatCode>General</c:formatCode>
                  <c:ptCount val="4"/>
                  <c:pt idx="0">
                    <c:v>7.0175711337736892</c:v>
                  </c:pt>
                  <c:pt idx="1">
                    <c:v>5.731133211442728</c:v>
                  </c:pt>
                  <c:pt idx="2">
                    <c:v>2.5777520455430261</c:v>
                  </c:pt>
                  <c:pt idx="3">
                    <c:v>17.687613768677608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'Glyco-SPOT AV-153 5 µgmL'!$V$4:$AC$4</c15:sqref>
                  </c15:fullRef>
                </c:ext>
              </c:extLst>
              <c:f>('Glyco-SPOT AV-153 5 µgmL'!$V$4,'Glyco-SPOT AV-153 5 µgmL'!$Y$4,'Glyco-SPOT AV-153 5 µgmL'!$AB$4:$AC$4)</c:f>
              <c:strCache>
                <c:ptCount val="4"/>
                <c:pt idx="0">
                  <c:v>U-G</c:v>
                </c:pt>
                <c:pt idx="1">
                  <c:v>EthA-T</c:v>
                </c:pt>
                <c:pt idx="2">
                  <c:v>U-A</c:v>
                </c:pt>
                <c:pt idx="3">
                  <c:v>THF-A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'Glyco-SPOT AV-153 5 µgmL'!$V$8:$AC$8</c15:sqref>
                  </c15:fullRef>
                </c:ext>
              </c:extLst>
              <c:f>('Glyco-SPOT AV-153 5 µgmL'!$V$8,'Glyco-SPOT AV-153 5 µgmL'!$Y$8,'Glyco-SPOT AV-153 5 µgmL'!$AB$8:$AC$8)</c:f>
              <c:numCache>
                <c:formatCode>0.0</c:formatCode>
                <c:ptCount val="4"/>
                <c:pt idx="0">
                  <c:v>35.732549657946436</c:v>
                </c:pt>
                <c:pt idx="1">
                  <c:v>13.993116752471737</c:v>
                </c:pt>
                <c:pt idx="2">
                  <c:v>3.5594938735141377</c:v>
                </c:pt>
                <c:pt idx="3">
                  <c:v>78.035553978638802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964800"/>
        <c:axId val="201965360"/>
      </c:barChart>
      <c:catAx>
        <c:axId val="2019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1965360"/>
        <c:crosses val="autoZero"/>
        <c:auto val="1"/>
        <c:lblAlgn val="ctr"/>
        <c:lblOffset val="100"/>
        <c:noMultiLvlLbl val="0"/>
      </c:catAx>
      <c:valAx>
        <c:axId val="20196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19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316946381702279"/>
          <c:y val="0.16800356921575724"/>
          <c:w val="0.25042285714285711"/>
          <c:h val="0.340520121615921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Effect of AV - </a:t>
            </a:r>
            <a:r>
              <a:rPr lang="fr-FR"/>
              <a:t>Series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'ExSy-SPOT AV-153'!$S$12</c:f>
              <c:strCache>
                <c:ptCount val="1"/>
                <c:pt idx="0">
                  <c:v>K (2)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'ExSy-SPOT AV-153'!$T$11:$Z$11</c:f>
              <c:strCache>
                <c:ptCount val="3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</c:strCache>
            </c:strRef>
          </c:cat>
          <c:val>
            <c:numRef>
              <c:f>'ExSy-SPOT AV-153'!$T$12:$Z$12</c:f>
              <c:numCache>
                <c:formatCode>General</c:formatCode>
                <c:ptCount val="7"/>
                <c:pt idx="0">
                  <c:v>5911221.5</c:v>
                </c:pt>
                <c:pt idx="1">
                  <c:v>9135183.5</c:v>
                </c:pt>
                <c:pt idx="2">
                  <c:v>8747237</c:v>
                </c:pt>
              </c:numCache>
            </c:numRef>
          </c:val>
        </c:ser>
        <c:ser>
          <c:idx val="1"/>
          <c:order val="1"/>
          <c:tx>
            <c:strRef>
              <c:f>'ExSy-SPOT AV-153'!$S$13</c:f>
              <c:strCache>
                <c:ptCount val="1"/>
                <c:pt idx="0">
                  <c:v>AV-153-3h (2)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'ExSy-SPOT AV-153'!$T$11:$Z$11</c:f>
              <c:strCache>
                <c:ptCount val="3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</c:strCache>
            </c:strRef>
          </c:cat>
          <c:val>
            <c:numRef>
              <c:f>'ExSy-SPOT AV-153'!$T$13:$Z$13</c:f>
              <c:numCache>
                <c:formatCode>General</c:formatCode>
                <c:ptCount val="7"/>
                <c:pt idx="0">
                  <c:v>5556934</c:v>
                </c:pt>
                <c:pt idx="1">
                  <c:v>9748562.5</c:v>
                </c:pt>
                <c:pt idx="2">
                  <c:v>8959008.5</c:v>
                </c:pt>
              </c:numCache>
            </c:numRef>
          </c:val>
        </c:ser>
        <c:ser>
          <c:idx val="2"/>
          <c:order val="2"/>
          <c:tx>
            <c:strRef>
              <c:f>'ExSy-SPOT AV-153'!$S$14</c:f>
              <c:strCache>
                <c:ptCount val="1"/>
                <c:pt idx="0">
                  <c:v>AV-153-12h (2)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'ExSy-SPOT AV-153'!$T$11:$Z$11</c:f>
              <c:strCache>
                <c:ptCount val="3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</c:strCache>
            </c:strRef>
          </c:cat>
          <c:val>
            <c:numRef>
              <c:f>'ExSy-SPOT AV-153'!$T$14:$Z$14</c:f>
              <c:numCache>
                <c:formatCode>General</c:formatCode>
                <c:ptCount val="7"/>
                <c:pt idx="0">
                  <c:v>9316007.5</c:v>
                </c:pt>
                <c:pt idx="1">
                  <c:v>13355985</c:v>
                </c:pt>
                <c:pt idx="2">
                  <c:v>11003293.5</c:v>
                </c:pt>
              </c:numCache>
            </c:numRef>
          </c:val>
        </c:ser>
        <c:ser>
          <c:idx val="3"/>
          <c:order val="3"/>
          <c:tx>
            <c:strRef>
              <c:f>'ExSy-SPOT AV-153'!$S$15</c:f>
              <c:strCache>
                <c:ptCount val="1"/>
                <c:pt idx="0">
                  <c:v>AV-153-24h (2)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'ExSy-SPOT AV-153'!$T$11:$Z$11</c:f>
              <c:strCache>
                <c:ptCount val="3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</c:strCache>
            </c:strRef>
          </c:cat>
          <c:val>
            <c:numRef>
              <c:f>'ExSy-SPOT AV-153'!$T$15:$Z$15</c:f>
              <c:numCache>
                <c:formatCode>General</c:formatCode>
                <c:ptCount val="7"/>
                <c:pt idx="0">
                  <c:v>9528403.5</c:v>
                </c:pt>
                <c:pt idx="1">
                  <c:v>14054685.5</c:v>
                </c:pt>
                <c:pt idx="2">
                  <c:v>11739341.5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444560"/>
        <c:axId val="20244512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'ExSy-SPOT AV-153'!$S$16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'ExSy-SPOT AV-153'!$T$11:$Z$11</c15:sqref>
                        </c15:formulaRef>
                      </c:ext>
                    </c:extLst>
                    <c:strCache>
                      <c:ptCount val="3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'ExSy-SPOT AV-153'!$T$16:$Z$16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AV-153'!$S$17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AV-153'!$T$11:$Z$11</c15:sqref>
                        </c15:formulaRef>
                      </c:ext>
                    </c:extLst>
                    <c:strCache>
                      <c:ptCount val="3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AV-153'!$T$17:$Z$17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20244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2445120"/>
        <c:crosses val="autoZero"/>
        <c:auto val="1"/>
        <c:lblAlgn val="ctr"/>
        <c:lblOffset val="100"/>
        <c:noMultiLvlLbl val="0"/>
      </c:catAx>
      <c:valAx>
        <c:axId val="20244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244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Effect of AV - </a:t>
            </a:r>
            <a:r>
              <a:rPr lang="fr-FR"/>
              <a:t>Series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'ExSy-SPOT AV-153'!$S$20</c:f>
              <c:strCache>
                <c:ptCount val="1"/>
                <c:pt idx="0">
                  <c:v>K (3)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'ExSy-SPOT AV-153'!$T$19:$Z$19</c:f>
              <c:strCache>
                <c:ptCount val="3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</c:strCache>
            </c:strRef>
          </c:cat>
          <c:val>
            <c:numRef>
              <c:f>'ExSy-SPOT AV-153'!$T$20:$Z$20</c:f>
              <c:numCache>
                <c:formatCode>General</c:formatCode>
                <c:ptCount val="7"/>
                <c:pt idx="0">
                  <c:v>4527905.5</c:v>
                </c:pt>
                <c:pt idx="1">
                  <c:v>9277951</c:v>
                </c:pt>
                <c:pt idx="2">
                  <c:v>7290620</c:v>
                </c:pt>
              </c:numCache>
            </c:numRef>
          </c:val>
        </c:ser>
        <c:ser>
          <c:idx val="1"/>
          <c:order val="1"/>
          <c:tx>
            <c:strRef>
              <c:f>'ExSy-SPOT AV-153'!$S$21</c:f>
              <c:strCache>
                <c:ptCount val="1"/>
                <c:pt idx="0">
                  <c:v>AV-153-3h (3)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'ExSy-SPOT AV-153'!$T$19:$Z$19</c:f>
              <c:strCache>
                <c:ptCount val="3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</c:strCache>
            </c:strRef>
          </c:cat>
          <c:val>
            <c:numRef>
              <c:f>'ExSy-SPOT AV-153'!$T$21:$Z$21</c:f>
              <c:numCache>
                <c:formatCode>General</c:formatCode>
                <c:ptCount val="7"/>
                <c:pt idx="0">
                  <c:v>9783622.5</c:v>
                </c:pt>
                <c:pt idx="1">
                  <c:v>13406051</c:v>
                </c:pt>
                <c:pt idx="2">
                  <c:v>11496891.5</c:v>
                </c:pt>
              </c:numCache>
            </c:numRef>
          </c:val>
        </c:ser>
        <c:ser>
          <c:idx val="2"/>
          <c:order val="2"/>
          <c:tx>
            <c:strRef>
              <c:f>'ExSy-SPOT AV-153'!$S$22</c:f>
              <c:strCache>
                <c:ptCount val="1"/>
                <c:pt idx="0">
                  <c:v>AV-153-12h (3)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'ExSy-SPOT AV-153'!$T$19:$Z$19</c:f>
              <c:strCache>
                <c:ptCount val="3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</c:strCache>
            </c:strRef>
          </c:cat>
          <c:val>
            <c:numRef>
              <c:f>'ExSy-SPOT AV-153'!$T$22:$Z$22</c:f>
              <c:numCache>
                <c:formatCode>General</c:formatCode>
                <c:ptCount val="7"/>
                <c:pt idx="0">
                  <c:v>10775724.5</c:v>
                </c:pt>
                <c:pt idx="1">
                  <c:v>16534902.5</c:v>
                </c:pt>
                <c:pt idx="2">
                  <c:v>12669486</c:v>
                </c:pt>
              </c:numCache>
            </c:numRef>
          </c:val>
        </c:ser>
        <c:ser>
          <c:idx val="3"/>
          <c:order val="3"/>
          <c:tx>
            <c:strRef>
              <c:f>'ExSy-SPOT AV-153'!$S$23</c:f>
              <c:strCache>
                <c:ptCount val="1"/>
                <c:pt idx="0">
                  <c:v>AV-153-24h (3)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'ExSy-SPOT AV-153'!$T$19:$Z$19</c:f>
              <c:strCache>
                <c:ptCount val="3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</c:strCache>
            </c:strRef>
          </c:cat>
          <c:val>
            <c:numRef>
              <c:f>'ExSy-SPOT AV-153'!$T$23:$Z$23</c:f>
              <c:numCache>
                <c:formatCode>General</c:formatCode>
                <c:ptCount val="7"/>
                <c:pt idx="0">
                  <c:v>10073992</c:v>
                </c:pt>
                <c:pt idx="1">
                  <c:v>14895549.5</c:v>
                </c:pt>
                <c:pt idx="2">
                  <c:v>10538534.5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450720"/>
        <c:axId val="20245128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'ExSy-SPOT AV-153'!$S$24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'ExSy-SPOT AV-153'!$T$19:$Z$19</c15:sqref>
                        </c15:formulaRef>
                      </c:ext>
                    </c:extLst>
                    <c:strCache>
                      <c:ptCount val="3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'ExSy-SPOT AV-153'!$T$24:$Z$24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AV-153'!$S$25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AV-153'!$T$19:$Z$19</c15:sqref>
                        </c15:formulaRef>
                      </c:ext>
                    </c:extLst>
                    <c:strCache>
                      <c:ptCount val="3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AV-153'!$T$25:$Z$25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2024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2451280"/>
        <c:crosses val="autoZero"/>
        <c:auto val="1"/>
        <c:lblAlgn val="ctr"/>
        <c:lblOffset val="100"/>
        <c:noMultiLvlLbl val="0"/>
      </c:catAx>
      <c:valAx>
        <c:axId val="20245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245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Ratio T / NT Series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'ExSy-SPOT AV-153'!$AH$8</c:f>
              <c:strCache>
                <c:ptCount val="1"/>
                <c:pt idx="0">
                  <c:v>AV-153-3h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'ExSy-SPOT AV-153'!$AI$7:$AO$7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AV-153'!$AI$8:$AO$8</c:f>
              <c:numCache>
                <c:formatCode>0.0</c:formatCode>
                <c:ptCount val="7"/>
                <c:pt idx="0">
                  <c:v>1.7527659200403287</c:v>
                </c:pt>
                <c:pt idx="1">
                  <c:v>1.5089835591563994</c:v>
                </c:pt>
                <c:pt idx="2">
                  <c:v>1.5433727786925895</c:v>
                </c:pt>
                <c:pt idx="3">
                  <c:v>1.0130063823432318</c:v>
                </c:pt>
                <c:pt idx="4">
                  <c:v>1.3232419927784091</c:v>
                </c:pt>
                <c:pt idx="5">
                  <c:v>1.4514023158513041</c:v>
                </c:pt>
                <c:pt idx="6">
                  <c:v>1.7443495084578473</c:v>
                </c:pt>
              </c:numCache>
            </c:numRef>
          </c:val>
        </c:ser>
        <c:ser>
          <c:idx val="1"/>
          <c:order val="1"/>
          <c:tx>
            <c:strRef>
              <c:f>'ExSy-SPOT AV-153'!$AH$9</c:f>
              <c:strCache>
                <c:ptCount val="1"/>
                <c:pt idx="0">
                  <c:v>AV-153-12h (1)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'ExSy-SPOT AV-153'!$AI$7:$AO$7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AV-153'!$AI$9:$AO$9</c:f>
              <c:numCache>
                <c:formatCode>0.0</c:formatCode>
                <c:ptCount val="7"/>
                <c:pt idx="0">
                  <c:v>2.3360227548960073</c:v>
                </c:pt>
                <c:pt idx="1">
                  <c:v>2.0465485112194446</c:v>
                </c:pt>
                <c:pt idx="2">
                  <c:v>1.9583748421865175</c:v>
                </c:pt>
                <c:pt idx="3">
                  <c:v>1.6546499929259741</c:v>
                </c:pt>
                <c:pt idx="4">
                  <c:v>1.4662785730062247</c:v>
                </c:pt>
                <c:pt idx="5">
                  <c:v>1.4294671087042752</c:v>
                </c:pt>
                <c:pt idx="6">
                  <c:v>2.4062313915125646</c:v>
                </c:pt>
              </c:numCache>
            </c:numRef>
          </c:val>
        </c:ser>
        <c:ser>
          <c:idx val="2"/>
          <c:order val="2"/>
          <c:tx>
            <c:strRef>
              <c:f>'ExSy-SPOT AV-153'!$AH$10</c:f>
              <c:strCache>
                <c:ptCount val="1"/>
                <c:pt idx="0">
                  <c:v>AV-153-24h (1)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'ExSy-SPOT AV-153'!$AI$7:$AO$7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AV-153'!$AI$10:$AO$10</c:f>
              <c:numCache>
                <c:formatCode>0.0</c:formatCode>
                <c:ptCount val="7"/>
                <c:pt idx="0">
                  <c:v>1.8669182131558246</c:v>
                </c:pt>
                <c:pt idx="1">
                  <c:v>1.6947899180226331</c:v>
                </c:pt>
                <c:pt idx="2">
                  <c:v>1.6326303585794002</c:v>
                </c:pt>
                <c:pt idx="3">
                  <c:v>1.2494046028327543</c:v>
                </c:pt>
                <c:pt idx="4">
                  <c:v>1.4721896214002324</c:v>
                </c:pt>
                <c:pt idx="5">
                  <c:v>1.409497298070248</c:v>
                </c:pt>
                <c:pt idx="6">
                  <c:v>1.9015517856361572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944352"/>
        <c:axId val="20294491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'ExSy-SPOT AV-153'!$AH$11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'ExSy-SPOT AV-153'!$AI$7:$AO$7</c15:sqref>
                        </c15:formulaRef>
                      </c:ext>
                    </c:extLst>
                    <c:strCache>
                      <c:ptCount val="7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  <c:pt idx="3">
                        <c:v>CisP</c:v>
                      </c:pt>
                      <c:pt idx="4">
                        <c:v>CPD-64</c:v>
                      </c:pt>
                      <c:pt idx="5">
                        <c:v>Glycol</c:v>
                      </c:pt>
                      <c:pt idx="6">
                        <c:v>Pso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'ExSy-SPOT AV-153'!$AI$11:$AO$11</c15:sqref>
                        </c15:formulaRef>
                      </c:ext>
                    </c:extLst>
                    <c:numCache>
                      <c:formatCode>0.0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AV-153'!$AH$12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AV-153'!$AI$7:$AO$7</c15:sqref>
                        </c15:formulaRef>
                      </c:ext>
                    </c:extLst>
                    <c:strCache>
                      <c:ptCount val="7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  <c:pt idx="3">
                        <c:v>CisP</c:v>
                      </c:pt>
                      <c:pt idx="4">
                        <c:v>CPD-64</c:v>
                      </c:pt>
                      <c:pt idx="5">
                        <c:v>Glycol</c:v>
                      </c:pt>
                      <c:pt idx="6">
                        <c:v>Pso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AV-153'!$AI$12:$AO$12</c15:sqref>
                        </c15:formulaRef>
                      </c:ext>
                    </c:extLst>
                    <c:numCache>
                      <c:formatCode>0.0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20294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2944912"/>
        <c:crosses val="autoZero"/>
        <c:auto val="1"/>
        <c:lblAlgn val="ctr"/>
        <c:lblOffset val="100"/>
        <c:noMultiLvlLbl val="0"/>
      </c:catAx>
      <c:valAx>
        <c:axId val="20294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294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Ratio T / NT Series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'ExSy-SPOT AV-153'!$AH$15</c:f>
              <c:strCache>
                <c:ptCount val="1"/>
                <c:pt idx="0">
                  <c:v>AV-153-3h (2)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'ExSy-SPOT AV-153'!$AI$14:$AO$14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AV-153'!$AI$15:$AO$15</c:f>
              <c:numCache>
                <c:formatCode>0.0</c:formatCode>
                <c:ptCount val="7"/>
                <c:pt idx="0">
                  <c:v>0.94006526400677082</c:v>
                </c:pt>
                <c:pt idx="1">
                  <c:v>1.0671446829721591</c:v>
                </c:pt>
                <c:pt idx="2">
                  <c:v>1.0242101020013519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'ExSy-SPOT AV-153'!$AH$16</c:f>
              <c:strCache>
                <c:ptCount val="1"/>
                <c:pt idx="0">
                  <c:v>AV-153-12h (2)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'ExSy-SPOT AV-153'!$AI$14:$AO$14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AV-153'!$AI$16:$AO$16</c:f>
              <c:numCache>
                <c:formatCode>0.0</c:formatCode>
                <c:ptCount val="7"/>
                <c:pt idx="0">
                  <c:v>1.5759868751323225</c:v>
                </c:pt>
                <c:pt idx="1">
                  <c:v>1.4620379546836688</c:v>
                </c:pt>
                <c:pt idx="2">
                  <c:v>1.257916471223999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'ExSy-SPOT AV-153'!$AH$17</c:f>
              <c:strCache>
                <c:ptCount val="1"/>
                <c:pt idx="0">
                  <c:v>AV-153-24h (2)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'ExSy-SPOT AV-153'!$AI$14:$AO$14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AV-153'!$AI$17:$AO$17</c:f>
              <c:numCache>
                <c:formatCode>0.0</c:formatCode>
                <c:ptCount val="7"/>
                <c:pt idx="0">
                  <c:v>1.6119178582633047</c:v>
                </c:pt>
                <c:pt idx="1">
                  <c:v>1.5385225157217697</c:v>
                </c:pt>
                <c:pt idx="2">
                  <c:v>1.3420628136633317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417152"/>
        <c:axId val="20341771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'ExSy-SPOT AV-153'!$AH$18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'ExSy-SPOT AV-153'!$AI$14:$AO$14</c15:sqref>
                        </c15:formulaRef>
                      </c:ext>
                    </c:extLst>
                    <c:strCache>
                      <c:ptCount val="7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  <c:pt idx="3">
                        <c:v>CisP</c:v>
                      </c:pt>
                      <c:pt idx="4">
                        <c:v>CPD-64</c:v>
                      </c:pt>
                      <c:pt idx="5">
                        <c:v>Glycol</c:v>
                      </c:pt>
                      <c:pt idx="6">
                        <c:v>Pso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'ExSy-SPOT AV-153'!$AI$18:$AO$18</c15:sqref>
                        </c15:formulaRef>
                      </c:ext>
                    </c:extLst>
                    <c:numCache>
                      <c:formatCode>0.0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AV-153'!$AH$19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AV-153'!$AI$14:$AO$14</c15:sqref>
                        </c15:formulaRef>
                      </c:ext>
                    </c:extLst>
                    <c:strCache>
                      <c:ptCount val="7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  <c:pt idx="3">
                        <c:v>CisP</c:v>
                      </c:pt>
                      <c:pt idx="4">
                        <c:v>CPD-64</c:v>
                      </c:pt>
                      <c:pt idx="5">
                        <c:v>Glycol</c:v>
                      </c:pt>
                      <c:pt idx="6">
                        <c:v>Pso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AV-153'!$AI$19:$AO$19</c15:sqref>
                        </c15:formulaRef>
                      </c:ext>
                    </c:extLst>
                    <c:numCache>
                      <c:formatCode>0.0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2034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3417712"/>
        <c:crosses val="autoZero"/>
        <c:auto val="1"/>
        <c:lblAlgn val="ctr"/>
        <c:lblOffset val="100"/>
        <c:noMultiLvlLbl val="0"/>
      </c:catAx>
      <c:valAx>
        <c:axId val="20341771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341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Ratio T / NT Series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'ExSy-SPOT AV-153'!$AH$22</c:f>
              <c:strCache>
                <c:ptCount val="1"/>
                <c:pt idx="0">
                  <c:v>AV-153-3h (3)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'ExSy-SPOT AV-153'!$AI$21:$AO$21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AV-153'!$AI$22:$AO$22</c:f>
              <c:numCache>
                <c:formatCode>0.0</c:formatCode>
                <c:ptCount val="7"/>
                <c:pt idx="0">
                  <c:v>2.1607391099482971</c:v>
                </c:pt>
                <c:pt idx="1">
                  <c:v>1.4449366029201922</c:v>
                </c:pt>
                <c:pt idx="2">
                  <c:v>1.5769429074619168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'ExSy-SPOT AV-153'!$AH$23</c:f>
              <c:strCache>
                <c:ptCount val="1"/>
                <c:pt idx="0">
                  <c:v>AV-153-12h (3)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'ExSy-SPOT AV-153'!$AI$21:$AO$21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AV-153'!$AI$23:$AO$23</c:f>
              <c:numCache>
                <c:formatCode>0.0</c:formatCode>
                <c:ptCount val="7"/>
                <c:pt idx="0">
                  <c:v>2.3798474813575505</c:v>
                </c:pt>
                <c:pt idx="1">
                  <c:v>1.7821717855591175</c:v>
                </c:pt>
                <c:pt idx="2">
                  <c:v>1.7377789543276154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'ExSy-SPOT AV-153'!$AH$24</c:f>
              <c:strCache>
                <c:ptCount val="1"/>
                <c:pt idx="0">
                  <c:v>AV-153-24h (3)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'ExSy-SPOT AV-153'!$AI$21:$AO$21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AV-153'!$AI$24:$AO$24</c:f>
              <c:numCache>
                <c:formatCode>0.0</c:formatCode>
                <c:ptCount val="7"/>
                <c:pt idx="0">
                  <c:v>2.2248679880796982</c:v>
                </c:pt>
                <c:pt idx="1">
                  <c:v>1.6054783540029474</c:v>
                </c:pt>
                <c:pt idx="2">
                  <c:v>1.4454922215120249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422752"/>
        <c:axId val="20357624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'ExSy-SPOT AV-153'!$AH$25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'ExSy-SPOT AV-153'!$AI$21:$AO$21</c15:sqref>
                        </c15:formulaRef>
                      </c:ext>
                    </c:extLst>
                    <c:strCache>
                      <c:ptCount val="7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  <c:pt idx="3">
                        <c:v>CisP</c:v>
                      </c:pt>
                      <c:pt idx="4">
                        <c:v>CPD-64</c:v>
                      </c:pt>
                      <c:pt idx="5">
                        <c:v>Glycol</c:v>
                      </c:pt>
                      <c:pt idx="6">
                        <c:v>Pso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'ExSy-SPOT AV-153'!$AI$25:$AO$25</c15:sqref>
                        </c15:formulaRef>
                      </c:ext>
                    </c:extLst>
                    <c:numCache>
                      <c:formatCode>0.0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AV-153'!$AH$26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AV-153'!$AI$21:$AO$21</c15:sqref>
                        </c15:formulaRef>
                      </c:ext>
                    </c:extLst>
                    <c:strCache>
                      <c:ptCount val="7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  <c:pt idx="3">
                        <c:v>CisP</c:v>
                      </c:pt>
                      <c:pt idx="4">
                        <c:v>CPD-64</c:v>
                      </c:pt>
                      <c:pt idx="5">
                        <c:v>Glycol</c:v>
                      </c:pt>
                      <c:pt idx="6">
                        <c:v>Pso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AV-153'!$AI$26:$AO$26</c15:sqref>
                        </c15:formulaRef>
                      </c:ext>
                    </c:extLst>
                    <c:numCache>
                      <c:formatCode>0.0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20342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3576240"/>
        <c:crosses val="autoZero"/>
        <c:auto val="1"/>
        <c:lblAlgn val="ctr"/>
        <c:lblOffset val="100"/>
        <c:noMultiLvlLbl val="0"/>
      </c:catAx>
      <c:valAx>
        <c:axId val="203576240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342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3600" b="1">
                <a:solidFill>
                  <a:schemeClr val="tx1"/>
                </a:solidFill>
              </a:rPr>
              <a:t>Excision/Synthesis</a:t>
            </a:r>
            <a:r>
              <a:rPr lang="fr-FR" sz="3600" b="1" baseline="0">
                <a:solidFill>
                  <a:schemeClr val="tx1"/>
                </a:solidFill>
              </a:rPr>
              <a:t> Repair - </a:t>
            </a:r>
            <a:r>
              <a:rPr lang="fr-FR" sz="3600" b="1">
                <a:solidFill>
                  <a:schemeClr val="tx1"/>
                </a:solidFill>
              </a:rPr>
              <a:t>Mean of the 3 Series </a:t>
            </a:r>
          </a:p>
        </c:rich>
      </c:tx>
      <c:layout>
        <c:manualLayout>
          <c:xMode val="edge"/>
          <c:yMode val="edge"/>
          <c:x val="0.16507840783390312"/>
          <c:y val="1.5935260182333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'ExSy-SPOT AV-153'!$S$31</c:f>
              <c:strCache>
                <c:ptCount val="1"/>
                <c:pt idx="0">
                  <c:v>Control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'ExSy-SPOT AV-153'!$T$40:$Z$40</c:f>
                <c:numCache>
                  <c:formatCode>General</c:formatCode>
                  <c:ptCount val="7"/>
                  <c:pt idx="0">
                    <c:v>2544529.852118568</c:v>
                  </c:pt>
                  <c:pt idx="1">
                    <c:v>2883603.2717239778</c:v>
                  </c:pt>
                  <c:pt idx="2">
                    <c:v>2188401.3009813</c:v>
                  </c:pt>
                </c:numCache>
              </c:numRef>
            </c:plus>
            <c:minus>
              <c:numRef>
                <c:f>'ExSy-SPOT AV-153'!$T$40:$Z$40</c:f>
                <c:numCache>
                  <c:formatCode>General</c:formatCode>
                  <c:ptCount val="7"/>
                  <c:pt idx="0">
                    <c:v>2544529.852118568</c:v>
                  </c:pt>
                  <c:pt idx="1">
                    <c:v>2883603.2717239778</c:v>
                  </c:pt>
                  <c:pt idx="2">
                    <c:v>2188401.3009813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'ExSy-SPOT AV-153'!$T$30:$Z$30</c:f>
              <c:strCache>
                <c:ptCount val="3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</c:strCache>
            </c:strRef>
          </c:cat>
          <c:val>
            <c:numRef>
              <c:f>'ExSy-SPOT AV-153'!$T$31:$Z$31</c:f>
              <c:numCache>
                <c:formatCode>General</c:formatCode>
                <c:ptCount val="7"/>
                <c:pt idx="0">
                  <c:v>5337770.666666667</c:v>
                </c:pt>
                <c:pt idx="1">
                  <c:v>8753230.166666666</c:v>
                </c:pt>
                <c:pt idx="2">
                  <c:v>7885738.5</c:v>
                </c:pt>
              </c:numCache>
            </c:numRef>
          </c:val>
        </c:ser>
        <c:ser>
          <c:idx val="1"/>
          <c:order val="1"/>
          <c:tx>
            <c:strRef>
              <c:f>'ExSy-SPOT AV-153'!$S$32</c:f>
              <c:strCache>
                <c:ptCount val="1"/>
                <c:pt idx="0">
                  <c:v>AV-153 3h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'ExSy-SPOT AV-153'!$T$42:$Z$42</c:f>
                <c:numCache>
                  <c:formatCode>General</c:formatCode>
                  <c:ptCount val="7"/>
                  <c:pt idx="0">
                    <c:v>4088913.303252738</c:v>
                  </c:pt>
                  <c:pt idx="1">
                    <c:v>5758853.1874006269</c:v>
                  </c:pt>
                  <c:pt idx="2">
                    <c:v>4908551.1777410051</c:v>
                  </c:pt>
                </c:numCache>
              </c:numRef>
            </c:plus>
            <c:minus>
              <c:numRef>
                <c:f>'ExSy-SPOT AV-153'!$T$41:$Z$41</c:f>
                <c:numCache>
                  <c:formatCode>General</c:formatCode>
                  <c:ptCount val="7"/>
                  <c:pt idx="0">
                    <c:v>3034801.6628157739</c:v>
                  </c:pt>
                  <c:pt idx="1">
                    <c:v>4122610.8250901923</c:v>
                  </c:pt>
                  <c:pt idx="2">
                    <c:v>3620337.7776287356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'ExSy-SPOT AV-153'!$T$30:$Z$30</c:f>
              <c:strCache>
                <c:ptCount val="3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</c:strCache>
            </c:strRef>
          </c:cat>
          <c:val>
            <c:numRef>
              <c:f>'ExSy-SPOT AV-153'!$T$32:$Z$32</c:f>
              <c:numCache>
                <c:formatCode>General</c:formatCode>
                <c:ptCount val="7"/>
                <c:pt idx="0">
                  <c:v>8370266</c:v>
                </c:pt>
                <c:pt idx="1">
                  <c:v>11664979.166666666</c:v>
                </c:pt>
                <c:pt idx="2">
                  <c:v>10738470.166666666</c:v>
                </c:pt>
              </c:numCache>
            </c:numRef>
          </c:val>
        </c:ser>
        <c:ser>
          <c:idx val="2"/>
          <c:order val="2"/>
          <c:tx>
            <c:strRef>
              <c:f>'ExSy-SPOT AV-153'!$S$33</c:f>
              <c:strCache>
                <c:ptCount val="1"/>
                <c:pt idx="0">
                  <c:v>AV-153 12h </c:v>
                </c:pt>
              </c:strCache>
            </c:strRef>
          </c:tx>
          <c:spPr>
            <a:pattFill prst="dk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'ExSy-SPOT AV-153'!$T$42:$Z$42</c:f>
                <c:numCache>
                  <c:formatCode>General</c:formatCode>
                  <c:ptCount val="7"/>
                  <c:pt idx="0">
                    <c:v>4088913.303252738</c:v>
                  </c:pt>
                  <c:pt idx="1">
                    <c:v>5758853.1874006269</c:v>
                  </c:pt>
                  <c:pt idx="2">
                    <c:v>4908551.1777410051</c:v>
                  </c:pt>
                </c:numCache>
              </c:numRef>
            </c:plus>
            <c:minus>
              <c:numRef>
                <c:f>'ExSy-SPOT AV-153'!$T$42:$Z$42</c:f>
                <c:numCache>
                  <c:formatCode>General</c:formatCode>
                  <c:ptCount val="7"/>
                  <c:pt idx="0">
                    <c:v>4088913.303252738</c:v>
                  </c:pt>
                  <c:pt idx="1">
                    <c:v>5758853.1874006269</c:v>
                  </c:pt>
                  <c:pt idx="2">
                    <c:v>4908551.1777410051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'ExSy-SPOT AV-153'!$T$30:$Z$30</c:f>
              <c:strCache>
                <c:ptCount val="3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</c:strCache>
            </c:strRef>
          </c:cat>
          <c:val>
            <c:numRef>
              <c:f>'ExSy-SPOT AV-153'!$T$33:$Z$33</c:f>
              <c:numCache>
                <c:formatCode>General</c:formatCode>
                <c:ptCount val="7"/>
                <c:pt idx="0">
                  <c:v>11037718.333333334</c:v>
                </c:pt>
                <c:pt idx="1">
                  <c:v>15316415</c:v>
                </c:pt>
                <c:pt idx="2">
                  <c:v>12864779.833333334</c:v>
                </c:pt>
              </c:numCache>
            </c:numRef>
          </c:val>
        </c:ser>
        <c:ser>
          <c:idx val="3"/>
          <c:order val="3"/>
          <c:tx>
            <c:strRef>
              <c:f>'ExSy-SPOT AV-153'!$S$34</c:f>
              <c:strCache>
                <c:ptCount val="1"/>
                <c:pt idx="0">
                  <c:v>AV-153 24h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'ExSy-SPOT AV-153'!$T$43:$Z$43</c:f>
                <c:numCache>
                  <c:formatCode>General</c:formatCode>
                  <c:ptCount val="7"/>
                  <c:pt idx="0">
                    <c:v>3661672.1984395995</c:v>
                  </c:pt>
                  <c:pt idx="1">
                    <c:v>5338733.3124348288</c:v>
                  </c:pt>
                  <c:pt idx="2">
                    <c:v>4383069.2060004435</c:v>
                  </c:pt>
                </c:numCache>
              </c:numRef>
            </c:plus>
            <c:minus>
              <c:numRef>
                <c:f>'ExSy-SPOT AV-153'!$T$43:$Z$43</c:f>
                <c:numCache>
                  <c:formatCode>General</c:formatCode>
                  <c:ptCount val="7"/>
                  <c:pt idx="0">
                    <c:v>3661672.1984395995</c:v>
                  </c:pt>
                  <c:pt idx="1">
                    <c:v>5338733.3124348288</c:v>
                  </c:pt>
                  <c:pt idx="2">
                    <c:v>4383069.2060004435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'ExSy-SPOT AV-153'!$T$30:$Z$30</c:f>
              <c:strCache>
                <c:ptCount val="3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</c:strCache>
            </c:strRef>
          </c:cat>
          <c:val>
            <c:numRef>
              <c:f>'ExSy-SPOT AV-153'!$T$34:$Z$34</c:f>
              <c:numCache>
                <c:formatCode>General</c:formatCode>
                <c:ptCount val="7"/>
                <c:pt idx="0">
                  <c:v>10002981</c:v>
                </c:pt>
                <c:pt idx="1">
                  <c:v>14082833</c:v>
                </c:pt>
                <c:pt idx="2">
                  <c:v>11572490.666666666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03581840"/>
        <c:axId val="20358240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'ExSy-SPOT AV-153'!$S$35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'ExSy-SPOT AV-153'!$T$44:$Z$44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'ExSy-SPOT AV-153'!$T$44:$Z$44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'ExSy-SPOT AV-153'!$T$30:$Z$30</c15:sqref>
                        </c15:formulaRef>
                      </c:ext>
                    </c:extLst>
                    <c:strCache>
                      <c:ptCount val="3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'ExSy-SPOT AV-153'!$T$35:$Z$35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AV-153'!$S$36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'ExSy-SPOT AV-153'!$T$45:$Z$45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'ExSy-SPOT AV-153'!$T$45:$Z$45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AV-153'!$T$30:$Z$30</c15:sqref>
                        </c15:formulaRef>
                      </c:ext>
                    </c:extLst>
                    <c:strCache>
                      <c:ptCount val="3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AV-153'!$T$36:$Z$36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20358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20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3582400"/>
        <c:crosses val="autoZero"/>
        <c:auto val="1"/>
        <c:lblAlgn val="ctr"/>
        <c:lblOffset val="100"/>
        <c:noMultiLvlLbl val="0"/>
      </c:catAx>
      <c:valAx>
        <c:axId val="203582400"/>
        <c:scaling>
          <c:orientation val="minMax"/>
        </c:scaling>
        <c:delete val="0"/>
        <c:axPos val="l"/>
        <c:majorGridlines>
          <c:spPr>
            <a:ln w="539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3400" b="1">
                    <a:solidFill>
                      <a:schemeClr val="tx1"/>
                    </a:solidFill>
                  </a:rPr>
                  <a:t>Fluorescence Intensity (A.U)</a:t>
                </a:r>
              </a:p>
            </c:rich>
          </c:tx>
          <c:layout>
            <c:manualLayout>
              <c:xMode val="edge"/>
              <c:yMode val="edge"/>
              <c:x val="4.1658531089031909E-3"/>
              <c:y val="0.120602628878769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358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64953538847117"/>
          <c:y val="0.27260336666876839"/>
          <c:w val="0.31718461150262567"/>
          <c:h val="0.38543504671885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2000">
                <a:solidFill>
                  <a:sysClr val="windowText" lastClr="000000"/>
                </a:solidFill>
              </a:rPr>
              <a:t>Mean Ratio T/NT for the 3 Series</a:t>
            </a:r>
          </a:p>
        </c:rich>
      </c:tx>
      <c:layout>
        <c:manualLayout>
          <c:xMode val="edge"/>
          <c:yMode val="edge"/>
          <c:x val="0.32577699746991085"/>
          <c:y val="3.8974358974358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'ExSy-SPOT AV-153'!$AH$30</c:f>
              <c:strCache>
                <c:ptCount val="1"/>
                <c:pt idx="0">
                  <c:v>AV-153 3h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'ExSy-SPOT AV-153'!$AI$38:$AO$38</c:f>
                <c:numCache>
                  <c:formatCode>General</c:formatCode>
                  <c:ptCount val="7"/>
                  <c:pt idx="0">
                    <c:v>0.62141895665843372</c:v>
                  </c:pt>
                  <c:pt idx="1">
                    <c:v>0.23876429796240883</c:v>
                  </c:pt>
                  <c:pt idx="2">
                    <c:v>0.30988449263317036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'ExSy-SPOT AV-153'!$AI$38:$AO$38</c:f>
                <c:numCache>
                  <c:formatCode>General</c:formatCode>
                  <c:ptCount val="7"/>
                  <c:pt idx="0">
                    <c:v>0.62141895665843372</c:v>
                  </c:pt>
                  <c:pt idx="1">
                    <c:v>0.23876429796240883</c:v>
                  </c:pt>
                  <c:pt idx="2">
                    <c:v>0.30988449263317036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'ExSy-SPOT AV-153'!$AI$29:$AO$29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AV-153'!$AI$30:$AO$30</c:f>
              <c:numCache>
                <c:formatCode>0.0</c:formatCode>
                <c:ptCount val="7"/>
                <c:pt idx="0">
                  <c:v>1.6178567646651321</c:v>
                </c:pt>
                <c:pt idx="1">
                  <c:v>1.3403549483495836</c:v>
                </c:pt>
                <c:pt idx="2">
                  <c:v>1.3815085960519529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'ExSy-SPOT AV-153'!$AH$31</c:f>
              <c:strCache>
                <c:ptCount val="1"/>
                <c:pt idx="0">
                  <c:v>AV-153 12h </c:v>
                </c:pt>
              </c:strCache>
            </c:strRef>
          </c:tx>
          <c:spPr>
            <a:pattFill prst="dk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'ExSy-SPOT AV-153'!$AI$39:$AO$39</c:f>
                <c:numCache>
                  <c:formatCode>General</c:formatCode>
                  <c:ptCount val="7"/>
                  <c:pt idx="0">
                    <c:v>0.4519894946084439</c:v>
                  </c:pt>
                  <c:pt idx="1">
                    <c:v>0.29269817031760142</c:v>
                  </c:pt>
                  <c:pt idx="2">
                    <c:v>0.35813695655016603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'ExSy-SPOT AV-153'!$AI$39:$AO$39</c:f>
                <c:numCache>
                  <c:formatCode>General</c:formatCode>
                  <c:ptCount val="7"/>
                  <c:pt idx="0">
                    <c:v>0.4519894946084439</c:v>
                  </c:pt>
                  <c:pt idx="1">
                    <c:v>0.29269817031760142</c:v>
                  </c:pt>
                  <c:pt idx="2">
                    <c:v>0.35813695655016603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'ExSy-SPOT AV-153'!$AI$29:$AO$29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AV-153'!$AI$31:$AO$31</c:f>
              <c:numCache>
                <c:formatCode>0.0</c:formatCode>
                <c:ptCount val="7"/>
                <c:pt idx="0">
                  <c:v>2.0972857037952934</c:v>
                </c:pt>
                <c:pt idx="1">
                  <c:v>1.7635860838207436</c:v>
                </c:pt>
                <c:pt idx="2">
                  <c:v>1.6513567559127107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'ExSy-SPOT AV-153'!$AH$32</c:f>
              <c:strCache>
                <c:ptCount val="1"/>
                <c:pt idx="0">
                  <c:v>AV-153 24h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'ExSy-SPOT AV-153'!$AI$40:$AO$40</c:f>
                <c:numCache>
                  <c:formatCode>General</c:formatCode>
                  <c:ptCount val="7"/>
                  <c:pt idx="0">
                    <c:v>0.30791261855849783</c:v>
                  </c:pt>
                  <c:pt idx="1">
                    <c:v>7.8399766973970816E-2</c:v>
                  </c:pt>
                  <c:pt idx="2">
                    <c:v>0.14727967890577581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'ExSy-SPOT AV-153'!$AI$40:$AO$40</c:f>
                <c:numCache>
                  <c:formatCode>General</c:formatCode>
                  <c:ptCount val="7"/>
                  <c:pt idx="0">
                    <c:v>0.30791261855849783</c:v>
                  </c:pt>
                  <c:pt idx="1">
                    <c:v>7.8399766973970816E-2</c:v>
                  </c:pt>
                  <c:pt idx="2">
                    <c:v>0.14727967890577581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'ExSy-SPOT AV-153'!$AI$29:$AO$29</c:f>
              <c:strCache>
                <c:ptCount val="7"/>
                <c:pt idx="0">
                  <c:v>8oxoG</c:v>
                </c:pt>
                <c:pt idx="1">
                  <c:v>AbaS</c:v>
                </c:pt>
                <c:pt idx="2">
                  <c:v>AlkB</c:v>
                </c:pt>
                <c:pt idx="3">
                  <c:v>CisP</c:v>
                </c:pt>
                <c:pt idx="4">
                  <c:v>CPD-64</c:v>
                </c:pt>
                <c:pt idx="5">
                  <c:v>Glycol</c:v>
                </c:pt>
                <c:pt idx="6">
                  <c:v>Pso</c:v>
                </c:pt>
              </c:strCache>
            </c:strRef>
          </c:cat>
          <c:val>
            <c:numRef>
              <c:f>'ExSy-SPOT AV-153'!$AI$32:$AO$32</c:f>
              <c:numCache>
                <c:formatCode>0.0</c:formatCode>
                <c:ptCount val="7"/>
                <c:pt idx="0">
                  <c:v>1.901234686499609</c:v>
                </c:pt>
                <c:pt idx="1">
                  <c:v>1.6129302625824502</c:v>
                </c:pt>
                <c:pt idx="2">
                  <c:v>1.4733951312515856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291952"/>
        <c:axId val="20329251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'ExSy-SPOT AV-153'!$AH$33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'ExSy-SPOT AV-153'!$AI$41:$AO$41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'ExSy-SPOT AV-153'!$AI$41:$AO$41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'ExSy-SPOT AV-153'!$AI$29:$AO$29</c15:sqref>
                        </c15:formulaRef>
                      </c:ext>
                    </c:extLst>
                    <c:strCache>
                      <c:ptCount val="7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  <c:pt idx="3">
                        <c:v>CisP</c:v>
                      </c:pt>
                      <c:pt idx="4">
                        <c:v>CPD-64</c:v>
                      </c:pt>
                      <c:pt idx="5">
                        <c:v>Glycol</c:v>
                      </c:pt>
                      <c:pt idx="6">
                        <c:v>Pso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'ExSy-SPOT AV-153'!$AI$33:$AO$33</c15:sqref>
                        </c15:formulaRef>
                      </c:ext>
                    </c:extLst>
                    <c:numCache>
                      <c:formatCode>0.0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AV-153'!$AH$34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'ExSy-SPOT AV-153'!$AI$42:$AO$42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'ExSy-SPOT AV-153'!$AI$42:$AO$42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AV-153'!$AI$29:$AO$29</c15:sqref>
                        </c15:formulaRef>
                      </c:ext>
                    </c:extLst>
                    <c:strCache>
                      <c:ptCount val="7"/>
                      <c:pt idx="0">
                        <c:v>8oxoG</c:v>
                      </c:pt>
                      <c:pt idx="1">
                        <c:v>AbaS</c:v>
                      </c:pt>
                      <c:pt idx="2">
                        <c:v>AlkB</c:v>
                      </c:pt>
                      <c:pt idx="3">
                        <c:v>CisP</c:v>
                      </c:pt>
                      <c:pt idx="4">
                        <c:v>CPD-64</c:v>
                      </c:pt>
                      <c:pt idx="5">
                        <c:v>Glycol</c:v>
                      </c:pt>
                      <c:pt idx="6">
                        <c:v>Pso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'ExSy-SPOT AV-153'!$AI$34:$AO$34</c15:sqref>
                        </c15:formulaRef>
                      </c:ext>
                    </c:extLst>
                    <c:numCache>
                      <c:formatCode>0.0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20329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3292512"/>
        <c:crosses val="autoZero"/>
        <c:auto val="1"/>
        <c:lblAlgn val="ctr"/>
        <c:lblOffset val="100"/>
        <c:noMultiLvlLbl val="0"/>
      </c:catAx>
      <c:valAx>
        <c:axId val="20329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329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800">
                <a:solidFill>
                  <a:schemeClr val="tx1"/>
                </a:solidFill>
              </a:rPr>
              <a:t>Cleavage Rate - 15 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'Glyco-SPOT AV-153 15 µgmL'!$U$5</c:f>
              <c:strCache>
                <c:ptCount val="1"/>
                <c:pt idx="0">
                  <c:v>Control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'Glyco-SPOT AV-153 15 µgmL'!$V$14:$AC$14</c:f>
                <c:numCache>
                  <c:formatCode>General</c:formatCode>
                  <c:ptCount val="8"/>
                  <c:pt idx="0">
                    <c:v>1.7605673933449459</c:v>
                  </c:pt>
                  <c:pt idx="1">
                    <c:v>0.5215314670143707</c:v>
                  </c:pt>
                  <c:pt idx="2">
                    <c:v>1.8309955378677021</c:v>
                  </c:pt>
                  <c:pt idx="3">
                    <c:v>0.99132480681174862</c:v>
                  </c:pt>
                  <c:pt idx="4">
                    <c:v>8.6393018790630638</c:v>
                  </c:pt>
                  <c:pt idx="5">
                    <c:v>5.6273012650822585</c:v>
                  </c:pt>
                  <c:pt idx="6">
                    <c:v>6.1206150125865051</c:v>
                  </c:pt>
                  <c:pt idx="7">
                    <c:v>0.96866596220969525</c:v>
                  </c:pt>
                </c:numCache>
              </c:numRef>
            </c:plus>
            <c:minus>
              <c:numRef>
                <c:f>'Glyco-SPOT AV-153 15 µgmL'!$V$14:$AC$14</c:f>
                <c:numCache>
                  <c:formatCode>General</c:formatCode>
                  <c:ptCount val="8"/>
                  <c:pt idx="0">
                    <c:v>1.7605673933449459</c:v>
                  </c:pt>
                  <c:pt idx="1">
                    <c:v>0.5215314670143707</c:v>
                  </c:pt>
                  <c:pt idx="2">
                    <c:v>1.8309955378677021</c:v>
                  </c:pt>
                  <c:pt idx="3">
                    <c:v>0.99132480681174862</c:v>
                  </c:pt>
                  <c:pt idx="4">
                    <c:v>8.6393018790630638</c:v>
                  </c:pt>
                  <c:pt idx="5">
                    <c:v>5.6273012650822585</c:v>
                  </c:pt>
                  <c:pt idx="6">
                    <c:v>6.1206150125865051</c:v>
                  </c:pt>
                  <c:pt idx="7">
                    <c:v>0.96866596220969525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'Glyco-SPOT AV-153 15 µgmL'!$V$4:$AC$4</c:f>
              <c:strCache>
                <c:ptCount val="8"/>
                <c:pt idx="0">
                  <c:v>U-G</c:v>
                </c:pt>
                <c:pt idx="1">
                  <c:v>A-8oxoG</c:v>
                </c:pt>
                <c:pt idx="2">
                  <c:v>8oxoG-C</c:v>
                </c:pt>
                <c:pt idx="3">
                  <c:v>EthA-T</c:v>
                </c:pt>
                <c:pt idx="4">
                  <c:v>Tg-A</c:v>
                </c:pt>
                <c:pt idx="5">
                  <c:v>Hx-T</c:v>
                </c:pt>
                <c:pt idx="6">
                  <c:v>U-A</c:v>
                </c:pt>
                <c:pt idx="7">
                  <c:v>THF-A</c:v>
                </c:pt>
              </c:strCache>
            </c:strRef>
          </c:cat>
          <c:val>
            <c:numRef>
              <c:f>'Glyco-SPOT AV-153 15 µgmL'!$V$5:$AC$5</c:f>
              <c:numCache>
                <c:formatCode>0.0</c:formatCode>
                <c:ptCount val="8"/>
                <c:pt idx="0">
                  <c:v>86.578984974227936</c:v>
                </c:pt>
                <c:pt idx="1">
                  <c:v>5.3651194171404759</c:v>
                </c:pt>
                <c:pt idx="2">
                  <c:v>-0.20133657351837178</c:v>
                </c:pt>
                <c:pt idx="3">
                  <c:v>28.369319824990644</c:v>
                </c:pt>
                <c:pt idx="4">
                  <c:v>32.394379031629875</c:v>
                </c:pt>
                <c:pt idx="5">
                  <c:v>8.0056085750013004</c:v>
                </c:pt>
                <c:pt idx="6">
                  <c:v>54.88870814988897</c:v>
                </c:pt>
                <c:pt idx="7">
                  <c:v>92.470396881323666</c:v>
                </c:pt>
              </c:numCache>
            </c:numRef>
          </c:val>
        </c:ser>
        <c:ser>
          <c:idx val="1"/>
          <c:order val="1"/>
          <c:tx>
            <c:strRef>
              <c:f>'Glyco-SPOT AV-153 15 µgmL'!$U$6</c:f>
              <c:strCache>
                <c:ptCount val="1"/>
                <c:pt idx="0">
                  <c:v>AV-153 3h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'Glyco-SPOT AV-153 15 µgmL'!$V$15:$AC$15</c:f>
                <c:numCache>
                  <c:formatCode>General</c:formatCode>
                  <c:ptCount val="8"/>
                  <c:pt idx="0">
                    <c:v>1.4907409287186102</c:v>
                  </c:pt>
                  <c:pt idx="1">
                    <c:v>1.3907269624252201</c:v>
                  </c:pt>
                  <c:pt idx="2">
                    <c:v>0.41509306257354084</c:v>
                  </c:pt>
                  <c:pt idx="3">
                    <c:v>1.7216788796162701</c:v>
                  </c:pt>
                  <c:pt idx="4">
                    <c:v>6.3741899361124625</c:v>
                  </c:pt>
                  <c:pt idx="5">
                    <c:v>2.1600626181866338</c:v>
                  </c:pt>
                  <c:pt idx="6">
                    <c:v>2.9640214647492686</c:v>
                  </c:pt>
                  <c:pt idx="7">
                    <c:v>0.88227924609685127</c:v>
                  </c:pt>
                </c:numCache>
              </c:numRef>
            </c:plus>
            <c:minus>
              <c:numRef>
                <c:f>'Glyco-SPOT AV-153 15 µgmL'!$V$15:$AC$15</c:f>
                <c:numCache>
                  <c:formatCode>General</c:formatCode>
                  <c:ptCount val="8"/>
                  <c:pt idx="0">
                    <c:v>1.4907409287186102</c:v>
                  </c:pt>
                  <c:pt idx="1">
                    <c:v>1.3907269624252201</c:v>
                  </c:pt>
                  <c:pt idx="2">
                    <c:v>0.41509306257354084</c:v>
                  </c:pt>
                  <c:pt idx="3">
                    <c:v>1.7216788796162701</c:v>
                  </c:pt>
                  <c:pt idx="4">
                    <c:v>6.3741899361124625</c:v>
                  </c:pt>
                  <c:pt idx="5">
                    <c:v>2.1600626181866338</c:v>
                  </c:pt>
                  <c:pt idx="6">
                    <c:v>2.9640214647492686</c:v>
                  </c:pt>
                  <c:pt idx="7">
                    <c:v>0.88227924609685127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'Glyco-SPOT AV-153 15 µgmL'!$V$4:$AC$4</c:f>
              <c:strCache>
                <c:ptCount val="8"/>
                <c:pt idx="0">
                  <c:v>U-G</c:v>
                </c:pt>
                <c:pt idx="1">
                  <c:v>A-8oxoG</c:v>
                </c:pt>
                <c:pt idx="2">
                  <c:v>8oxoG-C</c:v>
                </c:pt>
                <c:pt idx="3">
                  <c:v>EthA-T</c:v>
                </c:pt>
                <c:pt idx="4">
                  <c:v>Tg-A</c:v>
                </c:pt>
                <c:pt idx="5">
                  <c:v>Hx-T</c:v>
                </c:pt>
                <c:pt idx="6">
                  <c:v>U-A</c:v>
                </c:pt>
                <c:pt idx="7">
                  <c:v>THF-A</c:v>
                </c:pt>
              </c:strCache>
            </c:strRef>
          </c:cat>
          <c:val>
            <c:numRef>
              <c:f>'Glyco-SPOT AV-153 15 µgmL'!$V$6:$AC$6</c:f>
              <c:numCache>
                <c:formatCode>0.0</c:formatCode>
                <c:ptCount val="8"/>
                <c:pt idx="0">
                  <c:v>87.493141940093935</c:v>
                </c:pt>
                <c:pt idx="1">
                  <c:v>4.8620036472016777</c:v>
                </c:pt>
                <c:pt idx="2">
                  <c:v>-0.51525081125588146</c:v>
                </c:pt>
                <c:pt idx="3">
                  <c:v>29.85575467558888</c:v>
                </c:pt>
                <c:pt idx="4">
                  <c:v>19.015457922528011</c:v>
                </c:pt>
                <c:pt idx="5">
                  <c:v>4.8924090734844539</c:v>
                </c:pt>
                <c:pt idx="6">
                  <c:v>52.709645944873124</c:v>
                </c:pt>
                <c:pt idx="7">
                  <c:v>92.289187984218316</c:v>
                </c:pt>
              </c:numCache>
            </c:numRef>
          </c:val>
        </c:ser>
        <c:ser>
          <c:idx val="2"/>
          <c:order val="2"/>
          <c:tx>
            <c:strRef>
              <c:f>'Glyco-SPOT AV-153 15 µgmL'!$U$7</c:f>
              <c:strCache>
                <c:ptCount val="1"/>
                <c:pt idx="0">
                  <c:v>AV-153 12h </c:v>
                </c:pt>
              </c:strCache>
            </c:strRef>
          </c:tx>
          <c:spPr>
            <a:pattFill prst="dk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'Glyco-SPOT AV-153 15 µgmL'!$V$16:$AC$16</c:f>
                <c:numCache>
                  <c:formatCode>General</c:formatCode>
                  <c:ptCount val="8"/>
                  <c:pt idx="0">
                    <c:v>1.0691437476446286</c:v>
                  </c:pt>
                  <c:pt idx="1">
                    <c:v>0.4284771535980238</c:v>
                  </c:pt>
                  <c:pt idx="2">
                    <c:v>2.5182522257562043</c:v>
                  </c:pt>
                  <c:pt idx="3">
                    <c:v>4.0330177491930108</c:v>
                  </c:pt>
                  <c:pt idx="4">
                    <c:v>5.7143992732714874</c:v>
                  </c:pt>
                  <c:pt idx="5">
                    <c:v>5.2486016091854761</c:v>
                  </c:pt>
                  <c:pt idx="6">
                    <c:v>10.846474577736361</c:v>
                  </c:pt>
                  <c:pt idx="7">
                    <c:v>0.58545377663985987</c:v>
                  </c:pt>
                </c:numCache>
              </c:numRef>
            </c:plus>
            <c:minus>
              <c:numRef>
                <c:f>'Glyco-SPOT AV-153 15 µgmL'!$V$16:$AC$16</c:f>
                <c:numCache>
                  <c:formatCode>General</c:formatCode>
                  <c:ptCount val="8"/>
                  <c:pt idx="0">
                    <c:v>1.0691437476446286</c:v>
                  </c:pt>
                  <c:pt idx="1">
                    <c:v>0.4284771535980238</c:v>
                  </c:pt>
                  <c:pt idx="2">
                    <c:v>2.5182522257562043</c:v>
                  </c:pt>
                  <c:pt idx="3">
                    <c:v>4.0330177491930108</c:v>
                  </c:pt>
                  <c:pt idx="4">
                    <c:v>5.7143992732714874</c:v>
                  </c:pt>
                  <c:pt idx="5">
                    <c:v>5.2486016091854761</c:v>
                  </c:pt>
                  <c:pt idx="6">
                    <c:v>10.846474577736361</c:v>
                  </c:pt>
                  <c:pt idx="7">
                    <c:v>0.58545377663985987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'Glyco-SPOT AV-153 15 µgmL'!$V$4:$AC$4</c:f>
              <c:strCache>
                <c:ptCount val="8"/>
                <c:pt idx="0">
                  <c:v>U-G</c:v>
                </c:pt>
                <c:pt idx="1">
                  <c:v>A-8oxoG</c:v>
                </c:pt>
                <c:pt idx="2">
                  <c:v>8oxoG-C</c:v>
                </c:pt>
                <c:pt idx="3">
                  <c:v>EthA-T</c:v>
                </c:pt>
                <c:pt idx="4">
                  <c:v>Tg-A</c:v>
                </c:pt>
                <c:pt idx="5">
                  <c:v>Hx-T</c:v>
                </c:pt>
                <c:pt idx="6">
                  <c:v>U-A</c:v>
                </c:pt>
                <c:pt idx="7">
                  <c:v>THF-A</c:v>
                </c:pt>
              </c:strCache>
            </c:strRef>
          </c:cat>
          <c:val>
            <c:numRef>
              <c:f>'Glyco-SPOT AV-153 15 µgmL'!$V$7:$AC$7</c:f>
              <c:numCache>
                <c:formatCode>0.0</c:formatCode>
                <c:ptCount val="8"/>
                <c:pt idx="0">
                  <c:v>87.374935612228128</c:v>
                </c:pt>
                <c:pt idx="1">
                  <c:v>4.2548231839348736</c:v>
                </c:pt>
                <c:pt idx="2">
                  <c:v>-0.54388877286758819</c:v>
                </c:pt>
                <c:pt idx="3">
                  <c:v>28.875988421519139</c:v>
                </c:pt>
                <c:pt idx="4">
                  <c:v>8.2982115550562714</c:v>
                </c:pt>
                <c:pt idx="5">
                  <c:v>1.3622763044179604</c:v>
                </c:pt>
                <c:pt idx="6">
                  <c:v>46.995345906932073</c:v>
                </c:pt>
                <c:pt idx="7">
                  <c:v>91.795077887598879</c:v>
                </c:pt>
              </c:numCache>
            </c:numRef>
          </c:val>
        </c:ser>
        <c:ser>
          <c:idx val="3"/>
          <c:order val="3"/>
          <c:tx>
            <c:strRef>
              <c:f>'Glyco-SPOT AV-153 15 µgmL'!$U$8</c:f>
              <c:strCache>
                <c:ptCount val="1"/>
                <c:pt idx="0">
                  <c:v>AV-153 24h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'Glyco-SPOT AV-153 15 µgmL'!$V$17:$AC$17</c:f>
                <c:numCache>
                  <c:formatCode>General</c:formatCode>
                  <c:ptCount val="8"/>
                  <c:pt idx="0">
                    <c:v>2.5624052633494667</c:v>
                  </c:pt>
                  <c:pt idx="1">
                    <c:v>1.0708982288348088</c:v>
                  </c:pt>
                  <c:pt idx="2">
                    <c:v>1.9960737777154598</c:v>
                  </c:pt>
                  <c:pt idx="3">
                    <c:v>1.3789430365462179</c:v>
                  </c:pt>
                  <c:pt idx="4">
                    <c:v>4.3800589920792428</c:v>
                  </c:pt>
                  <c:pt idx="5">
                    <c:v>4.3044757238696283</c:v>
                  </c:pt>
                  <c:pt idx="6">
                    <c:v>9.8264121592544509</c:v>
                  </c:pt>
                  <c:pt idx="7">
                    <c:v>0.31774475658014523</c:v>
                  </c:pt>
                </c:numCache>
              </c:numRef>
            </c:plus>
            <c:minus>
              <c:numRef>
                <c:f>'Glyco-SPOT AV-153 15 µgmL'!$V$17:$AC$17</c:f>
                <c:numCache>
                  <c:formatCode>General</c:formatCode>
                  <c:ptCount val="8"/>
                  <c:pt idx="0">
                    <c:v>2.5624052633494667</c:v>
                  </c:pt>
                  <c:pt idx="1">
                    <c:v>1.0708982288348088</c:v>
                  </c:pt>
                  <c:pt idx="2">
                    <c:v>1.9960737777154598</c:v>
                  </c:pt>
                  <c:pt idx="3">
                    <c:v>1.3789430365462179</c:v>
                  </c:pt>
                  <c:pt idx="4">
                    <c:v>4.3800589920792428</c:v>
                  </c:pt>
                  <c:pt idx="5">
                    <c:v>4.3044757238696283</c:v>
                  </c:pt>
                  <c:pt idx="6">
                    <c:v>9.8264121592544509</c:v>
                  </c:pt>
                  <c:pt idx="7">
                    <c:v>0.31774475658014523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'Glyco-SPOT AV-153 15 µgmL'!$V$4:$AC$4</c:f>
              <c:strCache>
                <c:ptCount val="8"/>
                <c:pt idx="0">
                  <c:v>U-G</c:v>
                </c:pt>
                <c:pt idx="1">
                  <c:v>A-8oxoG</c:v>
                </c:pt>
                <c:pt idx="2">
                  <c:v>8oxoG-C</c:v>
                </c:pt>
                <c:pt idx="3">
                  <c:v>EthA-T</c:v>
                </c:pt>
                <c:pt idx="4">
                  <c:v>Tg-A</c:v>
                </c:pt>
                <c:pt idx="5">
                  <c:v>Hx-T</c:v>
                </c:pt>
                <c:pt idx="6">
                  <c:v>U-A</c:v>
                </c:pt>
                <c:pt idx="7">
                  <c:v>THF-A</c:v>
                </c:pt>
              </c:strCache>
            </c:strRef>
          </c:cat>
          <c:val>
            <c:numRef>
              <c:f>'Glyco-SPOT AV-153 15 µgmL'!$V$8:$AC$8</c:f>
              <c:numCache>
                <c:formatCode>0.0</c:formatCode>
                <c:ptCount val="8"/>
                <c:pt idx="0">
                  <c:v>87.342009036041603</c:v>
                </c:pt>
                <c:pt idx="1">
                  <c:v>5.9889319686374405</c:v>
                </c:pt>
                <c:pt idx="2">
                  <c:v>-1.0378155444085027</c:v>
                </c:pt>
                <c:pt idx="3">
                  <c:v>28.106337245402376</c:v>
                </c:pt>
                <c:pt idx="4">
                  <c:v>8.2734238347116076</c:v>
                </c:pt>
                <c:pt idx="5">
                  <c:v>3.6939627858080768</c:v>
                </c:pt>
                <c:pt idx="6">
                  <c:v>47.733319449336911</c:v>
                </c:pt>
                <c:pt idx="7">
                  <c:v>91.541498079272188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959760"/>
        <c:axId val="201960320"/>
      </c:barChart>
      <c:catAx>
        <c:axId val="20195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1960320"/>
        <c:crosses val="autoZero"/>
        <c:auto val="1"/>
        <c:lblAlgn val="ctr"/>
        <c:lblOffset val="100"/>
        <c:noMultiLvlLbl val="0"/>
      </c:catAx>
      <c:valAx>
        <c:axId val="20196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195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219075</xdr:colOff>
      <xdr:row>1</xdr:row>
      <xdr:rowOff>61912</xdr:rowOff>
    </xdr:from>
    <xdr:to>
      <xdr:col>32</xdr:col>
      <xdr:colOff>219075</xdr:colOff>
      <xdr:row>15</xdr:row>
      <xdr:rowOff>90487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276225</xdr:colOff>
      <xdr:row>15</xdr:row>
      <xdr:rowOff>180975</xdr:rowOff>
    </xdr:from>
    <xdr:to>
      <xdr:col>32</xdr:col>
      <xdr:colOff>276225</xdr:colOff>
      <xdr:row>30</xdr:row>
      <xdr:rowOff>9525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219075</xdr:colOff>
      <xdr:row>30</xdr:row>
      <xdr:rowOff>66675</xdr:rowOff>
    </xdr:from>
    <xdr:to>
      <xdr:col>32</xdr:col>
      <xdr:colOff>219075</xdr:colOff>
      <xdr:row>44</xdr:row>
      <xdr:rowOff>85725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219075</xdr:colOff>
      <xdr:row>0</xdr:row>
      <xdr:rowOff>71437</xdr:rowOff>
    </xdr:from>
    <xdr:to>
      <xdr:col>48</xdr:col>
      <xdr:colOff>219075</xdr:colOff>
      <xdr:row>14</xdr:row>
      <xdr:rowOff>14287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133350</xdr:colOff>
      <xdr:row>14</xdr:row>
      <xdr:rowOff>180975</xdr:rowOff>
    </xdr:from>
    <xdr:to>
      <xdr:col>48</xdr:col>
      <xdr:colOff>133350</xdr:colOff>
      <xdr:row>28</xdr:row>
      <xdr:rowOff>161925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57150</xdr:colOff>
      <xdr:row>29</xdr:row>
      <xdr:rowOff>180975</xdr:rowOff>
    </xdr:from>
    <xdr:to>
      <xdr:col>48</xdr:col>
      <xdr:colOff>57150</xdr:colOff>
      <xdr:row>43</xdr:row>
      <xdr:rowOff>161925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535781</xdr:colOff>
      <xdr:row>8</xdr:row>
      <xdr:rowOff>23812</xdr:rowOff>
    </xdr:from>
    <xdr:to>
      <xdr:col>48</xdr:col>
      <xdr:colOff>95250</xdr:colOff>
      <xdr:row>8</xdr:row>
      <xdr:rowOff>35718</xdr:rowOff>
    </xdr:to>
    <xdr:cxnSp macro="">
      <xdr:nvCxnSpPr>
        <xdr:cNvPr id="11" name="Connecteur droit 10"/>
        <xdr:cNvCxnSpPr/>
      </xdr:nvCxnSpPr>
      <xdr:spPr>
        <a:xfrm>
          <a:off x="34063781" y="1762125"/>
          <a:ext cx="4131469" cy="11906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497681</xdr:colOff>
      <xdr:row>23</xdr:row>
      <xdr:rowOff>9525</xdr:rowOff>
    </xdr:from>
    <xdr:to>
      <xdr:col>48</xdr:col>
      <xdr:colOff>57150</xdr:colOff>
      <xdr:row>23</xdr:row>
      <xdr:rowOff>21431</xdr:rowOff>
    </xdr:to>
    <xdr:cxnSp macro="">
      <xdr:nvCxnSpPr>
        <xdr:cNvPr id="12" name="Connecteur droit 11"/>
        <xdr:cNvCxnSpPr/>
      </xdr:nvCxnSpPr>
      <xdr:spPr>
        <a:xfrm>
          <a:off x="34025681" y="4736306"/>
          <a:ext cx="4131469" cy="11906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411956</xdr:colOff>
      <xdr:row>37</xdr:row>
      <xdr:rowOff>185737</xdr:rowOff>
    </xdr:from>
    <xdr:to>
      <xdr:col>47</xdr:col>
      <xdr:colOff>733425</xdr:colOff>
      <xdr:row>37</xdr:row>
      <xdr:rowOff>197643</xdr:rowOff>
    </xdr:to>
    <xdr:cxnSp macro="">
      <xdr:nvCxnSpPr>
        <xdr:cNvPr id="13" name="Connecteur droit 12"/>
        <xdr:cNvCxnSpPr/>
      </xdr:nvCxnSpPr>
      <xdr:spPr>
        <a:xfrm>
          <a:off x="33939956" y="7710487"/>
          <a:ext cx="4131469" cy="11906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7</xdr:row>
      <xdr:rowOff>95250</xdr:rowOff>
    </xdr:from>
    <xdr:to>
      <xdr:col>19</xdr:col>
      <xdr:colOff>345281</xdr:colOff>
      <xdr:row>44</xdr:row>
      <xdr:rowOff>19050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209550</xdr:colOff>
      <xdr:row>43</xdr:row>
      <xdr:rowOff>57150</xdr:rowOff>
    </xdr:from>
    <xdr:to>
      <xdr:col>52</xdr:col>
      <xdr:colOff>285750</xdr:colOff>
      <xdr:row>70</xdr:row>
      <xdr:rowOff>38100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728662</xdr:colOff>
      <xdr:row>57</xdr:row>
      <xdr:rowOff>69056</xdr:rowOff>
    </xdr:from>
    <xdr:to>
      <xdr:col>52</xdr:col>
      <xdr:colOff>171450</xdr:colOff>
      <xdr:row>57</xdr:row>
      <xdr:rowOff>76200</xdr:rowOff>
    </xdr:to>
    <xdr:cxnSp macro="">
      <xdr:nvCxnSpPr>
        <xdr:cNvPr id="14" name="Connecteur droit 13"/>
        <xdr:cNvCxnSpPr/>
      </xdr:nvCxnSpPr>
      <xdr:spPr>
        <a:xfrm>
          <a:off x="33513712" y="12775406"/>
          <a:ext cx="7824788" cy="7144"/>
        </a:xfrm>
        <a:prstGeom prst="line">
          <a:avLst/>
        </a:prstGeom>
        <a:ln w="285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126999</xdr:colOff>
      <xdr:row>26</xdr:row>
      <xdr:rowOff>63500</xdr:rowOff>
    </xdr:from>
    <xdr:to>
      <xdr:col>31</xdr:col>
      <xdr:colOff>31749</xdr:colOff>
      <xdr:row>47</xdr:row>
      <xdr:rowOff>157162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206374</xdr:colOff>
      <xdr:row>23</xdr:row>
      <xdr:rowOff>96837</xdr:rowOff>
    </xdr:from>
    <xdr:to>
      <xdr:col>27</xdr:col>
      <xdr:colOff>126999</xdr:colOff>
      <xdr:row>49</xdr:row>
      <xdr:rowOff>31750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tabSelected="1" topLeftCell="A9" zoomScale="50" zoomScaleNormal="50" workbookViewId="0">
      <selection activeCell="S49" sqref="S49"/>
    </sheetView>
  </sheetViews>
  <sheetFormatPr defaultColWidth="11.42578125" defaultRowHeight="15" x14ac:dyDescent="0.25"/>
  <cols>
    <col min="1" max="1" width="14" style="1" bestFit="1" customWidth="1"/>
    <col min="2" max="8" width="11.42578125" style="1"/>
    <col min="9" max="9" width="11.42578125" style="5"/>
    <col min="10" max="11" width="14" style="1" bestFit="1" customWidth="1"/>
    <col min="12" max="18" width="11.42578125" style="1"/>
    <col min="19" max="19" width="22.28515625" style="1" customWidth="1"/>
    <col min="20" max="33" width="11.42578125" style="1"/>
    <col min="34" max="34" width="15.85546875" style="1" customWidth="1"/>
    <col min="35" max="16384" width="11.42578125" style="1"/>
  </cols>
  <sheetData>
    <row r="1" spans="1:41" ht="21" x14ac:dyDescent="0.35">
      <c r="S1" s="32" t="s">
        <v>27</v>
      </c>
      <c r="AB1" s="27" t="s">
        <v>27</v>
      </c>
      <c r="AC1" s="25"/>
      <c r="AH1" s="27" t="s">
        <v>31</v>
      </c>
      <c r="AI1" s="25"/>
      <c r="AJ1" s="25"/>
      <c r="AK1" s="25"/>
    </row>
    <row r="2" spans="1:41" ht="15.75" thickBot="1" x14ac:dyDescent="0.3">
      <c r="B2" s="101" t="s">
        <v>25</v>
      </c>
      <c r="C2" s="102"/>
      <c r="D2" s="102"/>
      <c r="E2" s="102"/>
      <c r="F2" s="102"/>
      <c r="G2" s="102"/>
      <c r="H2" s="102"/>
      <c r="I2" s="3"/>
      <c r="K2" s="103" t="s">
        <v>26</v>
      </c>
      <c r="L2" s="104"/>
      <c r="M2" s="104"/>
      <c r="N2" s="104"/>
      <c r="O2" s="104"/>
      <c r="P2" s="104"/>
      <c r="Q2" s="105"/>
      <c r="T2" s="101" t="s">
        <v>25</v>
      </c>
      <c r="U2" s="102"/>
      <c r="V2" s="102"/>
      <c r="W2" s="102"/>
      <c r="X2" s="102"/>
      <c r="Y2" s="102"/>
      <c r="Z2" s="102"/>
    </row>
    <row r="3" spans="1:41" ht="19.5" thickBot="1" x14ac:dyDescent="0.35">
      <c r="A3" s="13" t="s">
        <v>19</v>
      </c>
      <c r="B3" s="14" t="s">
        <v>12</v>
      </c>
      <c r="C3" s="15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6" t="s">
        <v>18</v>
      </c>
      <c r="I3" s="6"/>
      <c r="J3" s="13"/>
      <c r="K3" s="14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6" t="s">
        <v>18</v>
      </c>
      <c r="S3" s="13" t="s">
        <v>28</v>
      </c>
      <c r="T3" s="14" t="s">
        <v>12</v>
      </c>
      <c r="U3" s="15" t="s">
        <v>13</v>
      </c>
      <c r="V3" s="15" t="s">
        <v>14</v>
      </c>
      <c r="W3" s="15" t="s">
        <v>15</v>
      </c>
      <c r="X3" s="15" t="s">
        <v>16</v>
      </c>
      <c r="Y3" s="15" t="s">
        <v>17</v>
      </c>
      <c r="Z3" s="16" t="s">
        <v>18</v>
      </c>
      <c r="AH3" s="26" t="s">
        <v>32</v>
      </c>
      <c r="AI3" s="28"/>
      <c r="AJ3" s="28"/>
      <c r="AK3" s="28"/>
    </row>
    <row r="4" spans="1:41" ht="18.75" x14ac:dyDescent="0.3">
      <c r="A4" s="10" t="s">
        <v>0</v>
      </c>
      <c r="B4" s="11">
        <v>7180620</v>
      </c>
      <c r="C4" s="12">
        <v>9588000</v>
      </c>
      <c r="D4" s="12">
        <v>9099984</v>
      </c>
      <c r="E4" s="12">
        <v>763825</v>
      </c>
      <c r="F4" s="12">
        <v>10804191</v>
      </c>
      <c r="G4" s="12">
        <v>44617956</v>
      </c>
      <c r="H4" s="37">
        <v>1606011</v>
      </c>
      <c r="I4" s="6"/>
      <c r="J4" s="10" t="str">
        <f t="shared" ref="J4" si="0">A4</f>
        <v>K (1)</v>
      </c>
      <c r="K4" s="17">
        <v>113212.32364302888</v>
      </c>
      <c r="L4" s="18">
        <v>297590.34126116394</v>
      </c>
      <c r="M4" s="18">
        <v>831374.37145348103</v>
      </c>
      <c r="N4" s="18">
        <v>9512.7561617899501</v>
      </c>
      <c r="O4" s="18">
        <v>920881.32231550803</v>
      </c>
      <c r="P4" s="18">
        <v>1405673.0191211419</v>
      </c>
      <c r="Q4" s="19">
        <v>79493.804093075611</v>
      </c>
      <c r="S4" s="10" t="s">
        <v>0</v>
      </c>
      <c r="T4" s="11">
        <f t="shared" ref="T4:Z7" si="1">AVERAGE(B4,B12)</f>
        <v>5574185</v>
      </c>
      <c r="U4" s="11">
        <f t="shared" si="1"/>
        <v>7846556</v>
      </c>
      <c r="V4" s="11">
        <f t="shared" si="1"/>
        <v>7619358.5</v>
      </c>
      <c r="W4" s="11">
        <f t="shared" si="1"/>
        <v>508904</v>
      </c>
      <c r="X4" s="11">
        <f t="shared" si="1"/>
        <v>9498738</v>
      </c>
      <c r="Y4" s="11">
        <f t="shared" si="1"/>
        <v>38102489.5</v>
      </c>
      <c r="Z4" s="33">
        <f t="shared" si="1"/>
        <v>1348511</v>
      </c>
      <c r="AH4" s="26" t="s">
        <v>33</v>
      </c>
      <c r="AI4" s="28"/>
      <c r="AJ4" s="28"/>
      <c r="AK4" s="28"/>
    </row>
    <row r="5" spans="1:41" x14ac:dyDescent="0.25">
      <c r="A5" s="8" t="s">
        <v>1</v>
      </c>
      <c r="B5" s="7">
        <v>8512557</v>
      </c>
      <c r="C5" s="2">
        <v>10052286</v>
      </c>
      <c r="D5" s="2">
        <v>10034999</v>
      </c>
      <c r="E5" s="2">
        <v>341857</v>
      </c>
      <c r="F5" s="2">
        <v>10258001</v>
      </c>
      <c r="G5" s="2">
        <v>49358529</v>
      </c>
      <c r="H5" s="38">
        <v>2131571</v>
      </c>
      <c r="I5" s="6"/>
      <c r="J5" s="8" t="str">
        <f>A5</f>
        <v>AV-153-3h (1)</v>
      </c>
      <c r="K5" s="20">
        <v>168782.81012636036</v>
      </c>
      <c r="L5" s="4">
        <v>221965.78658083806</v>
      </c>
      <c r="M5" s="4">
        <v>468159.00482931215</v>
      </c>
      <c r="N5" s="4">
        <v>167.63978273794964</v>
      </c>
      <c r="O5" s="4">
        <v>1414188.2635677378</v>
      </c>
      <c r="P5" s="4">
        <v>1325497.8699402506</v>
      </c>
      <c r="Q5" s="21">
        <v>49720.749218543249</v>
      </c>
      <c r="S5" s="8" t="s">
        <v>1</v>
      </c>
      <c r="T5" s="11">
        <f t="shared" si="1"/>
        <v>9770241.5</v>
      </c>
      <c r="U5" s="11">
        <f t="shared" si="1"/>
        <v>11840324</v>
      </c>
      <c r="V5" s="11">
        <f t="shared" si="1"/>
        <v>11759510.5</v>
      </c>
      <c r="W5" s="11">
        <f t="shared" si="1"/>
        <v>515523</v>
      </c>
      <c r="X5" s="11">
        <f t="shared" si="1"/>
        <v>12569129</v>
      </c>
      <c r="Y5" s="11">
        <f t="shared" si="1"/>
        <v>55302041.5</v>
      </c>
      <c r="Z5" s="33">
        <f t="shared" si="1"/>
        <v>2352274.5</v>
      </c>
    </row>
    <row r="6" spans="1:41" ht="15.75" thickBot="1" x14ac:dyDescent="0.3">
      <c r="A6" s="8" t="s">
        <v>2</v>
      </c>
      <c r="B6" s="7">
        <v>10742793</v>
      </c>
      <c r="C6" s="2">
        <v>13461180</v>
      </c>
      <c r="D6" s="2">
        <v>11544327</v>
      </c>
      <c r="E6" s="2">
        <v>502910</v>
      </c>
      <c r="F6" s="2">
        <v>10908248</v>
      </c>
      <c r="G6" s="2">
        <v>45082614</v>
      </c>
      <c r="H6" s="38">
        <v>2778603</v>
      </c>
      <c r="I6" s="6"/>
      <c r="J6" s="8" t="str">
        <f>A6</f>
        <v>AV-153-12h (1)</v>
      </c>
      <c r="K6" s="20">
        <v>399447.6012528264</v>
      </c>
      <c r="L6" s="4">
        <v>469292.73575394694</v>
      </c>
      <c r="M6" s="4">
        <v>519252.95764981455</v>
      </c>
      <c r="N6" s="4">
        <v>-5213.3862950445746</v>
      </c>
      <c r="O6" s="4">
        <v>920474.4926340864</v>
      </c>
      <c r="P6" s="4">
        <v>1491775.9440985355</v>
      </c>
      <c r="Q6" s="21">
        <v>24432.941916598633</v>
      </c>
      <c r="S6" s="8" t="s">
        <v>2</v>
      </c>
      <c r="T6" s="11">
        <f t="shared" si="1"/>
        <v>13021423</v>
      </c>
      <c r="U6" s="11">
        <f t="shared" si="1"/>
        <v>16058357.5</v>
      </c>
      <c r="V6" s="11">
        <f t="shared" si="1"/>
        <v>14921560</v>
      </c>
      <c r="W6" s="11">
        <f t="shared" si="1"/>
        <v>842058</v>
      </c>
      <c r="X6" s="11">
        <f t="shared" si="1"/>
        <v>13927796</v>
      </c>
      <c r="Y6" s="11">
        <f t="shared" si="1"/>
        <v>54466255.5</v>
      </c>
      <c r="Z6" s="33">
        <f t="shared" si="1"/>
        <v>3244829.5</v>
      </c>
    </row>
    <row r="7" spans="1:41" ht="15.75" thickBot="1" x14ac:dyDescent="0.3">
      <c r="A7" s="9" t="s">
        <v>3</v>
      </c>
      <c r="B7" s="39">
        <v>8704257</v>
      </c>
      <c r="C7" s="40">
        <v>11450024</v>
      </c>
      <c r="D7" s="40">
        <v>10721364</v>
      </c>
      <c r="E7" s="40">
        <v>377768</v>
      </c>
      <c r="F7" s="40">
        <v>9666579</v>
      </c>
      <c r="G7" s="40">
        <v>43167303</v>
      </c>
      <c r="H7" s="41">
        <v>2060411</v>
      </c>
      <c r="I7" s="6"/>
      <c r="J7" s="9" t="str">
        <f>A7</f>
        <v>AV-153-24h (1)</v>
      </c>
      <c r="K7" s="22">
        <v>225261.67186052492</v>
      </c>
      <c r="L7" s="23">
        <v>511974.07093169517</v>
      </c>
      <c r="M7" s="23">
        <v>374962.53116985917</v>
      </c>
      <c r="N7" s="23">
        <v>5125.723710530362</v>
      </c>
      <c r="O7" s="23">
        <v>804594.93157488969</v>
      </c>
      <c r="P7" s="23">
        <v>1309537.4384083624</v>
      </c>
      <c r="Q7" s="24">
        <v>39402.795983438875</v>
      </c>
      <c r="S7" s="9" t="s">
        <v>3</v>
      </c>
      <c r="T7" s="34">
        <f t="shared" si="1"/>
        <v>10406547.5</v>
      </c>
      <c r="U7" s="34">
        <f t="shared" si="1"/>
        <v>13298264</v>
      </c>
      <c r="V7" s="34">
        <f t="shared" si="1"/>
        <v>12439596</v>
      </c>
      <c r="W7" s="34">
        <f t="shared" si="1"/>
        <v>635827</v>
      </c>
      <c r="X7" s="34">
        <f t="shared" si="1"/>
        <v>13983943.5</v>
      </c>
      <c r="Y7" s="34">
        <f t="shared" si="1"/>
        <v>53705356</v>
      </c>
      <c r="Z7" s="35">
        <f t="shared" si="1"/>
        <v>2564263.5</v>
      </c>
      <c r="AH7" s="13" t="s">
        <v>28</v>
      </c>
      <c r="AI7" s="14" t="s">
        <v>12</v>
      </c>
      <c r="AJ7" s="15" t="s">
        <v>13</v>
      </c>
      <c r="AK7" s="15" t="s">
        <v>14</v>
      </c>
      <c r="AL7" s="15" t="s">
        <v>15</v>
      </c>
      <c r="AM7" s="15" t="s">
        <v>16</v>
      </c>
      <c r="AN7" s="15" t="s">
        <v>17</v>
      </c>
      <c r="AO7" s="16" t="s">
        <v>18</v>
      </c>
    </row>
    <row r="8" spans="1:41" x14ac:dyDescent="0.25">
      <c r="A8" s="5"/>
      <c r="B8" s="5"/>
      <c r="C8" s="5"/>
      <c r="D8" s="5"/>
      <c r="E8" s="5"/>
      <c r="F8" s="5"/>
      <c r="G8" s="5"/>
      <c r="H8" s="5"/>
      <c r="I8" s="6"/>
      <c r="J8" s="5"/>
      <c r="K8" s="36"/>
      <c r="L8" s="36"/>
      <c r="M8" s="36"/>
      <c r="N8" s="36"/>
      <c r="O8" s="36"/>
      <c r="P8" s="36"/>
      <c r="Q8" s="36"/>
      <c r="S8" s="5"/>
      <c r="T8" s="5"/>
      <c r="U8" s="5"/>
      <c r="V8" s="5"/>
      <c r="W8" s="5"/>
      <c r="X8" s="5"/>
      <c r="Y8" s="5"/>
      <c r="Z8" s="5"/>
      <c r="AH8" s="8" t="s">
        <v>1</v>
      </c>
      <c r="AI8" s="17">
        <f t="shared" ref="AI8:AO10" si="2">T5/T$4</f>
        <v>1.7527659200403287</v>
      </c>
      <c r="AJ8" s="17">
        <f t="shared" si="2"/>
        <v>1.5089835591563994</v>
      </c>
      <c r="AK8" s="17">
        <f t="shared" si="2"/>
        <v>1.5433727786925895</v>
      </c>
      <c r="AL8" s="17">
        <f t="shared" si="2"/>
        <v>1.0130063823432318</v>
      </c>
      <c r="AM8" s="17">
        <f t="shared" si="2"/>
        <v>1.3232419927784091</v>
      </c>
      <c r="AN8" s="17">
        <f t="shared" si="2"/>
        <v>1.4514023158513041</v>
      </c>
      <c r="AO8" s="42">
        <f t="shared" si="2"/>
        <v>1.7443495084578473</v>
      </c>
    </row>
    <row r="9" spans="1:41" x14ac:dyDescent="0.25">
      <c r="A9" s="5"/>
      <c r="B9" s="5"/>
      <c r="C9" s="5"/>
      <c r="D9" s="5"/>
      <c r="E9" s="5"/>
      <c r="F9" s="5"/>
      <c r="G9" s="5"/>
      <c r="H9" s="5"/>
      <c r="I9" s="6"/>
      <c r="J9" s="5"/>
      <c r="K9" s="36"/>
      <c r="L9" s="36"/>
      <c r="M9" s="36"/>
      <c r="N9" s="36"/>
      <c r="O9" s="36"/>
      <c r="P9" s="36"/>
      <c r="Q9" s="36"/>
      <c r="S9" s="5"/>
      <c r="T9" s="5"/>
      <c r="U9" s="5"/>
      <c r="V9" s="5"/>
      <c r="W9" s="5"/>
      <c r="X9" s="5"/>
      <c r="Y9" s="5"/>
      <c r="Z9" s="5"/>
      <c r="AH9" s="8" t="s">
        <v>2</v>
      </c>
      <c r="AI9" s="17">
        <f t="shared" si="2"/>
        <v>2.3360227548960073</v>
      </c>
      <c r="AJ9" s="17">
        <f t="shared" si="2"/>
        <v>2.0465485112194446</v>
      </c>
      <c r="AK9" s="17">
        <f t="shared" si="2"/>
        <v>1.9583748421865175</v>
      </c>
      <c r="AL9" s="17">
        <f t="shared" si="2"/>
        <v>1.6546499929259741</v>
      </c>
      <c r="AM9" s="17">
        <f t="shared" si="2"/>
        <v>1.4662785730062247</v>
      </c>
      <c r="AN9" s="17">
        <f t="shared" si="2"/>
        <v>1.4294671087042752</v>
      </c>
      <c r="AO9" s="42">
        <f t="shared" si="2"/>
        <v>2.4062313915125646</v>
      </c>
    </row>
    <row r="10" spans="1:41" ht="15.75" thickBot="1" x14ac:dyDescent="0.3">
      <c r="B10" s="101" t="s">
        <v>25</v>
      </c>
      <c r="C10" s="102"/>
      <c r="D10" s="102"/>
      <c r="E10" s="102"/>
      <c r="F10" s="102"/>
      <c r="G10" s="102"/>
      <c r="H10" s="102"/>
      <c r="I10" s="3"/>
      <c r="K10" s="103" t="s">
        <v>26</v>
      </c>
      <c r="L10" s="104"/>
      <c r="M10" s="104"/>
      <c r="N10" s="104"/>
      <c r="O10" s="104"/>
      <c r="P10" s="104"/>
      <c r="Q10" s="105"/>
      <c r="T10" s="106" t="s">
        <v>25</v>
      </c>
      <c r="U10" s="107"/>
      <c r="V10" s="107"/>
      <c r="W10" s="107"/>
      <c r="X10" s="107"/>
      <c r="Y10" s="107"/>
      <c r="Z10" s="107"/>
      <c r="AH10" s="9" t="s">
        <v>3</v>
      </c>
      <c r="AI10" s="43">
        <f t="shared" si="2"/>
        <v>1.8669182131558246</v>
      </c>
      <c r="AJ10" s="43">
        <f t="shared" si="2"/>
        <v>1.6947899180226331</v>
      </c>
      <c r="AK10" s="43">
        <f t="shared" si="2"/>
        <v>1.6326303585794002</v>
      </c>
      <c r="AL10" s="43">
        <f t="shared" si="2"/>
        <v>1.2494046028327543</v>
      </c>
      <c r="AM10" s="43">
        <f t="shared" si="2"/>
        <v>1.4721896214002324</v>
      </c>
      <c r="AN10" s="43">
        <f t="shared" si="2"/>
        <v>1.409497298070248</v>
      </c>
      <c r="AO10" s="44">
        <f t="shared" si="2"/>
        <v>1.9015517856361572</v>
      </c>
    </row>
    <row r="11" spans="1:41" ht="15.75" thickBot="1" x14ac:dyDescent="0.3">
      <c r="A11" s="13" t="s">
        <v>20</v>
      </c>
      <c r="B11" s="14" t="s">
        <v>12</v>
      </c>
      <c r="C11" s="15" t="s">
        <v>13</v>
      </c>
      <c r="D11" s="15" t="s">
        <v>14</v>
      </c>
      <c r="E11" s="15" t="s">
        <v>15</v>
      </c>
      <c r="F11" s="15" t="s">
        <v>16</v>
      </c>
      <c r="G11" s="15" t="s">
        <v>17</v>
      </c>
      <c r="H11" s="16" t="s">
        <v>18</v>
      </c>
      <c r="I11" s="6"/>
      <c r="J11" s="13"/>
      <c r="K11" s="14" t="s">
        <v>12</v>
      </c>
      <c r="L11" s="15" t="s">
        <v>13</v>
      </c>
      <c r="M11" s="15" t="s">
        <v>14</v>
      </c>
      <c r="N11" s="15" t="s">
        <v>15</v>
      </c>
      <c r="O11" s="15" t="s">
        <v>16</v>
      </c>
      <c r="P11" s="15" t="s">
        <v>17</v>
      </c>
      <c r="Q11" s="16" t="s">
        <v>18</v>
      </c>
      <c r="S11" s="13" t="s">
        <v>29</v>
      </c>
      <c r="T11" s="14" t="s">
        <v>12</v>
      </c>
      <c r="U11" s="15" t="s">
        <v>13</v>
      </c>
      <c r="V11" s="15" t="s">
        <v>14</v>
      </c>
      <c r="W11" s="15"/>
      <c r="X11" s="15"/>
      <c r="Y11" s="15"/>
      <c r="Z11" s="16"/>
      <c r="AH11" s="5"/>
      <c r="AI11" s="36"/>
      <c r="AJ11" s="36"/>
      <c r="AK11" s="36"/>
      <c r="AL11" s="36"/>
      <c r="AM11" s="36"/>
      <c r="AN11" s="36"/>
      <c r="AO11" s="36"/>
    </row>
    <row r="12" spans="1:41" x14ac:dyDescent="0.25">
      <c r="A12" s="10" t="s">
        <v>0</v>
      </c>
      <c r="B12" s="11">
        <v>3967750</v>
      </c>
      <c r="C12" s="12">
        <v>6105112</v>
      </c>
      <c r="D12" s="12">
        <v>6138733</v>
      </c>
      <c r="E12" s="12">
        <v>253983</v>
      </c>
      <c r="F12" s="12">
        <v>8193285</v>
      </c>
      <c r="G12" s="12">
        <v>31587023</v>
      </c>
      <c r="H12" s="37">
        <v>1091011</v>
      </c>
      <c r="I12" s="6"/>
      <c r="J12" s="10" t="str">
        <f t="shared" ref="J12:J15" si="3">A12</f>
        <v>K (1)</v>
      </c>
      <c r="K12" s="17">
        <v>51751.195413143185</v>
      </c>
      <c r="L12" s="18">
        <v>116947.04127713946</v>
      </c>
      <c r="M12" s="18">
        <v>36861.455910468721</v>
      </c>
      <c r="N12" s="18">
        <v>6475.3687347993045</v>
      </c>
      <c r="O12" s="18">
        <v>434964.02833875059</v>
      </c>
      <c r="P12" s="18">
        <v>241133.43272692728</v>
      </c>
      <c r="Q12" s="19">
        <v>17406.290524819797</v>
      </c>
      <c r="S12" s="10" t="s">
        <v>4</v>
      </c>
      <c r="T12" s="11">
        <f t="shared" ref="T12:Z15" si="4">AVERAGE(B20,B28)</f>
        <v>5911221.5</v>
      </c>
      <c r="U12" s="11">
        <f t="shared" si="4"/>
        <v>9135183.5</v>
      </c>
      <c r="V12" s="11">
        <f t="shared" si="4"/>
        <v>8747237</v>
      </c>
      <c r="W12" s="11"/>
      <c r="X12" s="11"/>
      <c r="Y12" s="11"/>
      <c r="Z12" s="33"/>
      <c r="AH12" s="5"/>
      <c r="AI12" s="36"/>
      <c r="AJ12" s="36"/>
      <c r="AK12" s="36"/>
      <c r="AL12" s="36"/>
      <c r="AM12" s="36"/>
      <c r="AN12" s="36"/>
      <c r="AO12" s="36"/>
    </row>
    <row r="13" spans="1:41" ht="15.75" thickBot="1" x14ac:dyDescent="0.3">
      <c r="A13" s="8" t="s">
        <v>1</v>
      </c>
      <c r="B13" s="7">
        <v>11027926</v>
      </c>
      <c r="C13" s="2">
        <v>13628362</v>
      </c>
      <c r="D13" s="2">
        <v>13484022</v>
      </c>
      <c r="E13" s="2">
        <v>689189</v>
      </c>
      <c r="F13" s="2">
        <v>14880257</v>
      </c>
      <c r="G13" s="2">
        <v>61245554</v>
      </c>
      <c r="H13" s="38">
        <v>2572978</v>
      </c>
      <c r="I13" s="6"/>
      <c r="J13" s="8" t="str">
        <f t="shared" si="3"/>
        <v>AV-153-3h (1)</v>
      </c>
      <c r="K13" s="20">
        <v>38910.998553508754</v>
      </c>
      <c r="L13" s="4">
        <v>426513.75522530719</v>
      </c>
      <c r="M13" s="4">
        <v>162282.47735596629</v>
      </c>
      <c r="N13" s="4">
        <v>10849.094520805465</v>
      </c>
      <c r="O13" s="4">
        <v>560408.09433465183</v>
      </c>
      <c r="P13" s="4">
        <v>339583.84648465982</v>
      </c>
      <c r="Q13" s="21">
        <v>19444.524137805685</v>
      </c>
      <c r="S13" s="8" t="s">
        <v>5</v>
      </c>
      <c r="T13" s="11">
        <f t="shared" si="4"/>
        <v>5556934</v>
      </c>
      <c r="U13" s="11">
        <f t="shared" si="4"/>
        <v>9748562.5</v>
      </c>
      <c r="V13" s="11">
        <f t="shared" si="4"/>
        <v>8959008.5</v>
      </c>
      <c r="W13" s="11"/>
      <c r="X13" s="11"/>
      <c r="Y13" s="11"/>
      <c r="Z13" s="33"/>
    </row>
    <row r="14" spans="1:41" ht="15.75" thickBot="1" x14ac:dyDescent="0.3">
      <c r="A14" s="8" t="s">
        <v>2</v>
      </c>
      <c r="B14" s="7">
        <v>15300053</v>
      </c>
      <c r="C14" s="2">
        <v>18655535</v>
      </c>
      <c r="D14" s="2">
        <v>18298793</v>
      </c>
      <c r="E14" s="2">
        <v>1181206</v>
      </c>
      <c r="F14" s="2">
        <v>16947344</v>
      </c>
      <c r="G14" s="2">
        <v>63849897</v>
      </c>
      <c r="H14" s="38">
        <v>3711056</v>
      </c>
      <c r="I14" s="6"/>
      <c r="J14" s="8" t="str">
        <f t="shared" si="3"/>
        <v>AV-153-12h (1)</v>
      </c>
      <c r="K14" s="20">
        <v>306104.17085338512</v>
      </c>
      <c r="L14" s="4">
        <v>634377.17034621281</v>
      </c>
      <c r="M14" s="4">
        <v>158474.88377038972</v>
      </c>
      <c r="N14" s="4">
        <v>56627.096644097779</v>
      </c>
      <c r="O14" s="4">
        <v>873638.20791791903</v>
      </c>
      <c r="P14" s="4">
        <v>1423984.3419016821</v>
      </c>
      <c r="Q14" s="21">
        <v>53493.361510409341</v>
      </c>
      <c r="S14" s="8" t="s">
        <v>6</v>
      </c>
      <c r="T14" s="11">
        <f t="shared" si="4"/>
        <v>9316007.5</v>
      </c>
      <c r="U14" s="11">
        <f t="shared" si="4"/>
        <v>13355985</v>
      </c>
      <c r="V14" s="11">
        <f t="shared" si="4"/>
        <v>11003293.5</v>
      </c>
      <c r="W14" s="11"/>
      <c r="X14" s="11"/>
      <c r="Y14" s="11"/>
      <c r="Z14" s="33"/>
      <c r="AH14" s="13" t="s">
        <v>29</v>
      </c>
      <c r="AI14" s="14" t="s">
        <v>12</v>
      </c>
      <c r="AJ14" s="15" t="s">
        <v>13</v>
      </c>
      <c r="AK14" s="15" t="s">
        <v>14</v>
      </c>
      <c r="AL14" s="15" t="s">
        <v>15</v>
      </c>
      <c r="AM14" s="15" t="s">
        <v>16</v>
      </c>
      <c r="AN14" s="15" t="s">
        <v>17</v>
      </c>
      <c r="AO14" s="16" t="s">
        <v>18</v>
      </c>
    </row>
    <row r="15" spans="1:41" ht="15.75" thickBot="1" x14ac:dyDescent="0.3">
      <c r="A15" s="9" t="s">
        <v>3</v>
      </c>
      <c r="B15" s="39">
        <v>12108838</v>
      </c>
      <c r="C15" s="40">
        <v>15146504</v>
      </c>
      <c r="D15" s="40">
        <v>14157828</v>
      </c>
      <c r="E15" s="40">
        <v>893886</v>
      </c>
      <c r="F15" s="40">
        <v>18301308</v>
      </c>
      <c r="G15" s="40">
        <v>64243409</v>
      </c>
      <c r="H15" s="41">
        <v>3068116</v>
      </c>
      <c r="I15" s="6"/>
      <c r="J15" s="9" t="str">
        <f t="shared" si="3"/>
        <v>AV-153-24h (1)</v>
      </c>
      <c r="K15" s="22">
        <v>171023.69505633553</v>
      </c>
      <c r="L15" s="23">
        <v>458570.23689004401</v>
      </c>
      <c r="M15" s="23">
        <v>331243.26839577599</v>
      </c>
      <c r="N15" s="23">
        <v>24487.446388620701</v>
      </c>
      <c r="O15" s="23">
        <v>440816.77531339938</v>
      </c>
      <c r="P15" s="23">
        <v>1977330.9453774896</v>
      </c>
      <c r="Q15" s="24">
        <v>94905.36122603064</v>
      </c>
      <c r="S15" s="9" t="s">
        <v>7</v>
      </c>
      <c r="T15" s="34">
        <f t="shared" si="4"/>
        <v>9528403.5</v>
      </c>
      <c r="U15" s="34">
        <f t="shared" si="4"/>
        <v>14054685.5</v>
      </c>
      <c r="V15" s="34">
        <f t="shared" si="4"/>
        <v>11739341.5</v>
      </c>
      <c r="W15" s="34"/>
      <c r="X15" s="34"/>
      <c r="Y15" s="34"/>
      <c r="Z15" s="35"/>
      <c r="AH15" s="8" t="s">
        <v>5</v>
      </c>
      <c r="AI15" s="17">
        <f t="shared" ref="AI15:AO17" si="5">T13/T$12</f>
        <v>0.94006526400677082</v>
      </c>
      <c r="AJ15" s="17">
        <f t="shared" si="5"/>
        <v>1.0671446829721591</v>
      </c>
      <c r="AK15" s="17">
        <f t="shared" si="5"/>
        <v>1.0242101020013519</v>
      </c>
      <c r="AL15" s="17" t="e">
        <f t="shared" si="5"/>
        <v>#DIV/0!</v>
      </c>
      <c r="AM15" s="17" t="e">
        <f t="shared" si="5"/>
        <v>#DIV/0!</v>
      </c>
      <c r="AN15" s="17" t="e">
        <f t="shared" si="5"/>
        <v>#DIV/0!</v>
      </c>
      <c r="AO15" s="42" t="e">
        <f t="shared" si="5"/>
        <v>#DIV/0!</v>
      </c>
    </row>
    <row r="16" spans="1:41" x14ac:dyDescent="0.25">
      <c r="A16" s="5"/>
      <c r="B16" s="5"/>
      <c r="C16" s="5"/>
      <c r="D16" s="5"/>
      <c r="E16" s="5"/>
      <c r="F16" s="5"/>
      <c r="G16" s="5"/>
      <c r="H16" s="5"/>
      <c r="I16" s="6"/>
      <c r="J16" s="5"/>
      <c r="K16" s="36"/>
      <c r="L16" s="36"/>
      <c r="M16" s="36"/>
      <c r="N16" s="36"/>
      <c r="O16" s="36"/>
      <c r="P16" s="36"/>
      <c r="Q16" s="36"/>
      <c r="S16" s="5"/>
      <c r="T16" s="5"/>
      <c r="U16" s="5"/>
      <c r="V16" s="5"/>
      <c r="W16" s="5"/>
      <c r="X16" s="5"/>
      <c r="Y16" s="5"/>
      <c r="Z16" s="5"/>
      <c r="AH16" s="8" t="s">
        <v>6</v>
      </c>
      <c r="AI16" s="17">
        <f t="shared" si="5"/>
        <v>1.5759868751323225</v>
      </c>
      <c r="AJ16" s="17">
        <f t="shared" si="5"/>
        <v>1.4620379546836688</v>
      </c>
      <c r="AK16" s="17">
        <f t="shared" si="5"/>
        <v>1.257916471223999</v>
      </c>
      <c r="AL16" s="17" t="e">
        <f t="shared" si="5"/>
        <v>#DIV/0!</v>
      </c>
      <c r="AM16" s="17" t="e">
        <f t="shared" si="5"/>
        <v>#DIV/0!</v>
      </c>
      <c r="AN16" s="17" t="e">
        <f t="shared" si="5"/>
        <v>#DIV/0!</v>
      </c>
      <c r="AO16" s="42" t="e">
        <f t="shared" si="5"/>
        <v>#DIV/0!</v>
      </c>
    </row>
    <row r="17" spans="1:41" ht="15.75" thickBot="1" x14ac:dyDescent="0.3">
      <c r="A17" s="5"/>
      <c r="B17" s="5"/>
      <c r="C17" s="5"/>
      <c r="D17" s="5"/>
      <c r="E17" s="5"/>
      <c r="F17" s="5"/>
      <c r="G17" s="5"/>
      <c r="H17" s="5"/>
      <c r="I17" s="6"/>
      <c r="J17" s="5"/>
      <c r="K17" s="36"/>
      <c r="L17" s="36"/>
      <c r="M17" s="36"/>
      <c r="N17" s="36"/>
      <c r="O17" s="36"/>
      <c r="P17" s="36"/>
      <c r="Q17" s="36"/>
      <c r="S17" s="5"/>
      <c r="T17" s="5"/>
      <c r="U17" s="5"/>
      <c r="V17" s="5"/>
      <c r="W17" s="5"/>
      <c r="X17" s="5"/>
      <c r="Y17" s="5"/>
      <c r="Z17" s="5"/>
      <c r="AH17" s="9" t="s">
        <v>7</v>
      </c>
      <c r="AI17" s="43">
        <f t="shared" si="5"/>
        <v>1.6119178582633047</v>
      </c>
      <c r="AJ17" s="43">
        <f t="shared" si="5"/>
        <v>1.5385225157217697</v>
      </c>
      <c r="AK17" s="43">
        <f t="shared" si="5"/>
        <v>1.3420628136633317</v>
      </c>
      <c r="AL17" s="43" t="e">
        <f t="shared" si="5"/>
        <v>#DIV/0!</v>
      </c>
      <c r="AM17" s="43" t="e">
        <f t="shared" si="5"/>
        <v>#DIV/0!</v>
      </c>
      <c r="AN17" s="43" t="e">
        <f t="shared" si="5"/>
        <v>#DIV/0!</v>
      </c>
      <c r="AO17" s="44" t="e">
        <f t="shared" si="5"/>
        <v>#DIV/0!</v>
      </c>
    </row>
    <row r="18" spans="1:41" ht="15.75" thickBot="1" x14ac:dyDescent="0.3">
      <c r="B18" s="101" t="s">
        <v>25</v>
      </c>
      <c r="C18" s="102"/>
      <c r="D18" s="102"/>
      <c r="E18" s="102"/>
      <c r="F18" s="102"/>
      <c r="G18" s="102"/>
      <c r="H18" s="102"/>
      <c r="K18" s="103" t="s">
        <v>26</v>
      </c>
      <c r="L18" s="104"/>
      <c r="M18" s="104"/>
      <c r="N18" s="104"/>
      <c r="O18" s="104"/>
      <c r="P18" s="104"/>
      <c r="Q18" s="105"/>
      <c r="T18" s="106" t="s">
        <v>25</v>
      </c>
      <c r="U18" s="107"/>
      <c r="V18" s="107"/>
      <c r="W18" s="107"/>
      <c r="X18" s="107"/>
      <c r="Y18" s="107"/>
      <c r="Z18" s="107"/>
      <c r="AH18" s="5"/>
      <c r="AI18" s="36"/>
      <c r="AJ18" s="36"/>
      <c r="AK18" s="36"/>
      <c r="AL18" s="36"/>
      <c r="AM18" s="36"/>
      <c r="AN18" s="36"/>
      <c r="AO18" s="36"/>
    </row>
    <row r="19" spans="1:41" ht="15.75" thickBot="1" x14ac:dyDescent="0.3">
      <c r="A19" s="13" t="s">
        <v>21</v>
      </c>
      <c r="B19" s="14" t="s">
        <v>12</v>
      </c>
      <c r="C19" s="15" t="s">
        <v>13</v>
      </c>
      <c r="D19" s="15" t="s">
        <v>14</v>
      </c>
      <c r="E19" s="15" t="s">
        <v>15</v>
      </c>
      <c r="F19" s="15" t="s">
        <v>16</v>
      </c>
      <c r="G19" s="15" t="s">
        <v>17</v>
      </c>
      <c r="H19" s="16" t="s">
        <v>18</v>
      </c>
      <c r="J19" s="13"/>
      <c r="K19" s="14" t="s">
        <v>12</v>
      </c>
      <c r="L19" s="15" t="s">
        <v>13</v>
      </c>
      <c r="M19" s="15" t="s">
        <v>14</v>
      </c>
      <c r="N19" s="15" t="s">
        <v>15</v>
      </c>
      <c r="O19" s="15" t="s">
        <v>16</v>
      </c>
      <c r="P19" s="15" t="s">
        <v>17</v>
      </c>
      <c r="Q19" s="16" t="s">
        <v>18</v>
      </c>
      <c r="S19" s="13" t="s">
        <v>30</v>
      </c>
      <c r="T19" s="14" t="s">
        <v>12</v>
      </c>
      <c r="U19" s="15" t="s">
        <v>13</v>
      </c>
      <c r="V19" s="15" t="s">
        <v>14</v>
      </c>
      <c r="W19" s="15"/>
      <c r="X19" s="15"/>
      <c r="Y19" s="15"/>
      <c r="Z19" s="16"/>
      <c r="AH19" s="5"/>
      <c r="AI19" s="36"/>
      <c r="AJ19" s="36"/>
      <c r="AK19" s="36"/>
      <c r="AL19" s="36"/>
      <c r="AM19" s="36"/>
      <c r="AN19" s="36"/>
      <c r="AO19" s="36"/>
    </row>
    <row r="20" spans="1:41" ht="15.75" thickBot="1" x14ac:dyDescent="0.3">
      <c r="A20" s="10" t="s">
        <v>4</v>
      </c>
      <c r="B20" s="11">
        <v>3801479</v>
      </c>
      <c r="C20" s="12">
        <v>6644007</v>
      </c>
      <c r="D20" s="12">
        <v>6103814</v>
      </c>
      <c r="E20" s="12">
        <v>827984</v>
      </c>
      <c r="F20" s="12">
        <v>9208320</v>
      </c>
      <c r="G20" s="12">
        <v>29583697</v>
      </c>
      <c r="H20" s="37">
        <v>1341845</v>
      </c>
      <c r="J20" s="10" t="str">
        <f t="shared" ref="J20:J23" si="6">A20</f>
        <v>K (2)</v>
      </c>
      <c r="K20" s="17">
        <v>42761.355273399982</v>
      </c>
      <c r="L20" s="18">
        <v>90838.124575562804</v>
      </c>
      <c r="M20" s="18">
        <v>80222.678215481865</v>
      </c>
      <c r="N20" s="18">
        <v>12078.590255742067</v>
      </c>
      <c r="O20" s="18">
        <v>417361.46599389031</v>
      </c>
      <c r="P20" s="18">
        <v>331233.72142400825</v>
      </c>
      <c r="Q20" s="19">
        <v>7039.4437260927225</v>
      </c>
      <c r="S20" s="10" t="s">
        <v>8</v>
      </c>
      <c r="T20" s="11">
        <f t="shared" ref="T20:Z23" si="7">AVERAGE(B36,B44)</f>
        <v>4527905.5</v>
      </c>
      <c r="U20" s="11">
        <f t="shared" si="7"/>
        <v>9277951</v>
      </c>
      <c r="V20" s="11">
        <f t="shared" si="7"/>
        <v>7290620</v>
      </c>
      <c r="W20" s="11"/>
      <c r="X20" s="11"/>
      <c r="Y20" s="11"/>
      <c r="Z20" s="33"/>
    </row>
    <row r="21" spans="1:41" ht="15.75" thickBot="1" x14ac:dyDescent="0.3">
      <c r="A21" s="8" t="s">
        <v>5</v>
      </c>
      <c r="B21" s="7">
        <v>5483002</v>
      </c>
      <c r="C21" s="2">
        <v>9751753</v>
      </c>
      <c r="D21" s="2">
        <v>8556428</v>
      </c>
      <c r="E21" s="2">
        <v>830280</v>
      </c>
      <c r="F21" s="2">
        <v>12213982</v>
      </c>
      <c r="G21" s="2">
        <v>41661571</v>
      </c>
      <c r="H21" s="38">
        <v>1866647</v>
      </c>
      <c r="J21" s="8" t="str">
        <f t="shared" si="6"/>
        <v>AV-153-3h (2)</v>
      </c>
      <c r="K21" s="20">
        <v>127946.23543878214</v>
      </c>
      <c r="L21" s="4">
        <v>193683.10217708198</v>
      </c>
      <c r="M21" s="4">
        <v>291803.67474897439</v>
      </c>
      <c r="N21" s="4">
        <v>24839.661597186929</v>
      </c>
      <c r="O21" s="4">
        <v>577006.4659645285</v>
      </c>
      <c r="P21" s="4">
        <v>445691.47466463229</v>
      </c>
      <c r="Q21" s="21">
        <v>29068.310380445815</v>
      </c>
      <c r="S21" s="8" t="s">
        <v>9</v>
      </c>
      <c r="T21" s="11">
        <f t="shared" si="7"/>
        <v>9783622.5</v>
      </c>
      <c r="U21" s="11">
        <f t="shared" si="7"/>
        <v>13406051</v>
      </c>
      <c r="V21" s="11">
        <f t="shared" si="7"/>
        <v>11496891.5</v>
      </c>
      <c r="W21" s="11"/>
      <c r="X21" s="11"/>
      <c r="Y21" s="11"/>
      <c r="Z21" s="33"/>
      <c r="AH21" s="13" t="s">
        <v>30</v>
      </c>
      <c r="AI21" s="14" t="s">
        <v>12</v>
      </c>
      <c r="AJ21" s="15" t="s">
        <v>13</v>
      </c>
      <c r="AK21" s="15" t="s">
        <v>14</v>
      </c>
      <c r="AL21" s="15" t="s">
        <v>15</v>
      </c>
      <c r="AM21" s="15" t="s">
        <v>16</v>
      </c>
      <c r="AN21" s="15" t="s">
        <v>17</v>
      </c>
      <c r="AO21" s="16" t="s">
        <v>18</v>
      </c>
    </row>
    <row r="22" spans="1:41" x14ac:dyDescent="0.25">
      <c r="A22" s="8" t="s">
        <v>6</v>
      </c>
      <c r="B22" s="7">
        <v>8685128</v>
      </c>
      <c r="C22" s="2">
        <v>12503044</v>
      </c>
      <c r="D22" s="2">
        <v>9815985</v>
      </c>
      <c r="E22" s="2">
        <v>693449</v>
      </c>
      <c r="F22" s="2">
        <v>12284027</v>
      </c>
      <c r="G22" s="2">
        <v>48284870</v>
      </c>
      <c r="H22" s="38">
        <v>2285445</v>
      </c>
      <c r="J22" s="8" t="str">
        <f t="shared" si="6"/>
        <v>AV-153-12h (2)</v>
      </c>
      <c r="K22" s="20">
        <v>100224.46560287564</v>
      </c>
      <c r="L22" s="4">
        <v>327754.84185485792</v>
      </c>
      <c r="M22" s="4">
        <v>354841.91858971154</v>
      </c>
      <c r="N22" s="4">
        <v>19810.302860543183</v>
      </c>
      <c r="O22" s="4">
        <v>771507.82504139433</v>
      </c>
      <c r="P22" s="4">
        <v>1702788.3907978125</v>
      </c>
      <c r="Q22" s="21">
        <v>42192.587385740007</v>
      </c>
      <c r="S22" s="8" t="s">
        <v>10</v>
      </c>
      <c r="T22" s="11">
        <f t="shared" si="7"/>
        <v>10775724.5</v>
      </c>
      <c r="U22" s="11">
        <f t="shared" si="7"/>
        <v>16534902.5</v>
      </c>
      <c r="V22" s="11">
        <f t="shared" si="7"/>
        <v>12669486</v>
      </c>
      <c r="W22" s="11"/>
      <c r="X22" s="11"/>
      <c r="Y22" s="11"/>
      <c r="Z22" s="33"/>
      <c r="AH22" s="8" t="s">
        <v>9</v>
      </c>
      <c r="AI22" s="17">
        <f t="shared" ref="AI22:AO24" si="8">T21/T$20</f>
        <v>2.1607391099482971</v>
      </c>
      <c r="AJ22" s="17">
        <f t="shared" si="8"/>
        <v>1.4449366029201922</v>
      </c>
      <c r="AK22" s="17">
        <f t="shared" si="8"/>
        <v>1.5769429074619168</v>
      </c>
      <c r="AL22" s="17" t="e">
        <f t="shared" si="8"/>
        <v>#DIV/0!</v>
      </c>
      <c r="AM22" s="17" t="e">
        <f t="shared" si="8"/>
        <v>#DIV/0!</v>
      </c>
      <c r="AN22" s="17" t="e">
        <f t="shared" si="8"/>
        <v>#DIV/0!</v>
      </c>
      <c r="AO22" s="42" t="e">
        <f t="shared" si="8"/>
        <v>#DIV/0!</v>
      </c>
    </row>
    <row r="23" spans="1:41" ht="15.75" thickBot="1" x14ac:dyDescent="0.3">
      <c r="A23" s="9" t="s">
        <v>7</v>
      </c>
      <c r="B23" s="39">
        <v>9795433</v>
      </c>
      <c r="C23" s="40">
        <v>13397936</v>
      </c>
      <c r="D23" s="40">
        <v>11829405</v>
      </c>
      <c r="E23" s="40">
        <v>887859</v>
      </c>
      <c r="F23" s="40">
        <v>13935569</v>
      </c>
      <c r="G23" s="40">
        <v>53273582</v>
      </c>
      <c r="H23" s="41">
        <v>3099176</v>
      </c>
      <c r="J23" s="9" t="str">
        <f t="shared" si="6"/>
        <v>AV-153-24h (2)</v>
      </c>
      <c r="K23" s="22">
        <v>191346.91295431892</v>
      </c>
      <c r="L23" s="23">
        <v>541497.7658723247</v>
      </c>
      <c r="M23" s="23">
        <v>811573.35724927741</v>
      </c>
      <c r="N23" s="23">
        <v>52709.714478339476</v>
      </c>
      <c r="O23" s="23">
        <v>657892.62586003367</v>
      </c>
      <c r="P23" s="23">
        <v>2416949.111256063</v>
      </c>
      <c r="Q23" s="24">
        <v>83624.751119759327</v>
      </c>
      <c r="S23" s="9" t="s">
        <v>11</v>
      </c>
      <c r="T23" s="34">
        <f t="shared" si="7"/>
        <v>10073992</v>
      </c>
      <c r="U23" s="34">
        <f t="shared" si="7"/>
        <v>14895549.5</v>
      </c>
      <c r="V23" s="34">
        <f t="shared" si="7"/>
        <v>10538534.5</v>
      </c>
      <c r="W23" s="34"/>
      <c r="X23" s="34"/>
      <c r="Y23" s="34"/>
      <c r="Z23" s="35"/>
      <c r="AH23" s="8" t="s">
        <v>10</v>
      </c>
      <c r="AI23" s="17">
        <f t="shared" si="8"/>
        <v>2.3798474813575505</v>
      </c>
      <c r="AJ23" s="17">
        <f t="shared" si="8"/>
        <v>1.7821717855591175</v>
      </c>
      <c r="AK23" s="17">
        <f t="shared" si="8"/>
        <v>1.7377789543276154</v>
      </c>
      <c r="AL23" s="17" t="e">
        <f t="shared" si="8"/>
        <v>#DIV/0!</v>
      </c>
      <c r="AM23" s="17" t="e">
        <f t="shared" si="8"/>
        <v>#DIV/0!</v>
      </c>
      <c r="AN23" s="17" t="e">
        <f t="shared" si="8"/>
        <v>#DIV/0!</v>
      </c>
      <c r="AO23" s="42" t="e">
        <f t="shared" si="8"/>
        <v>#DIV/0!</v>
      </c>
    </row>
    <row r="24" spans="1:41" ht="15.75" thickBot="1" x14ac:dyDescent="0.3">
      <c r="A24" s="5"/>
      <c r="B24" s="5"/>
      <c r="C24" s="5"/>
      <c r="D24" s="5"/>
      <c r="E24" s="5"/>
      <c r="F24" s="5"/>
      <c r="G24" s="5"/>
      <c r="H24" s="5"/>
      <c r="J24" s="5"/>
      <c r="K24" s="36"/>
      <c r="L24" s="36"/>
      <c r="M24" s="36"/>
      <c r="N24" s="36"/>
      <c r="O24" s="36"/>
      <c r="P24" s="36"/>
      <c r="Q24" s="36"/>
      <c r="S24" s="5"/>
      <c r="T24" s="5"/>
      <c r="U24" s="5"/>
      <c r="V24" s="5"/>
      <c r="W24" s="5"/>
      <c r="X24" s="5"/>
      <c r="Y24" s="5"/>
      <c r="Z24" s="5"/>
      <c r="AH24" s="9" t="s">
        <v>11</v>
      </c>
      <c r="AI24" s="43">
        <f t="shared" si="8"/>
        <v>2.2248679880796982</v>
      </c>
      <c r="AJ24" s="43">
        <f t="shared" si="8"/>
        <v>1.6054783540029474</v>
      </c>
      <c r="AK24" s="43">
        <f t="shared" si="8"/>
        <v>1.4454922215120249</v>
      </c>
      <c r="AL24" s="43" t="e">
        <f t="shared" si="8"/>
        <v>#DIV/0!</v>
      </c>
      <c r="AM24" s="43" t="e">
        <f t="shared" si="8"/>
        <v>#DIV/0!</v>
      </c>
      <c r="AN24" s="43" t="e">
        <f t="shared" si="8"/>
        <v>#DIV/0!</v>
      </c>
      <c r="AO24" s="44" t="e">
        <f t="shared" si="8"/>
        <v>#DIV/0!</v>
      </c>
    </row>
    <row r="25" spans="1:41" x14ac:dyDescent="0.25">
      <c r="A25" s="5"/>
      <c r="B25" s="5"/>
      <c r="C25" s="5"/>
      <c r="D25" s="5"/>
      <c r="E25" s="5"/>
      <c r="F25" s="5"/>
      <c r="G25" s="5"/>
      <c r="H25" s="5"/>
      <c r="J25" s="5"/>
      <c r="K25" s="36"/>
      <c r="L25" s="36"/>
      <c r="M25" s="36"/>
      <c r="N25" s="36"/>
      <c r="O25" s="36"/>
      <c r="P25" s="36"/>
      <c r="Q25" s="36"/>
      <c r="S25" s="5"/>
      <c r="T25" s="5"/>
      <c r="U25" s="5"/>
      <c r="V25" s="5"/>
      <c r="W25" s="5"/>
      <c r="X25" s="5"/>
      <c r="Y25" s="5"/>
      <c r="Z25" s="5"/>
      <c r="AH25" s="5"/>
      <c r="AI25" s="36"/>
      <c r="AJ25" s="36"/>
      <c r="AK25" s="36"/>
      <c r="AL25" s="36"/>
      <c r="AM25" s="36"/>
      <c r="AN25" s="36"/>
      <c r="AO25" s="36"/>
    </row>
    <row r="26" spans="1:41" ht="15.75" thickBot="1" x14ac:dyDescent="0.3">
      <c r="B26" s="101" t="s">
        <v>25</v>
      </c>
      <c r="C26" s="102"/>
      <c r="D26" s="102"/>
      <c r="E26" s="102"/>
      <c r="F26" s="102"/>
      <c r="G26" s="102"/>
      <c r="H26" s="102"/>
      <c r="K26" s="103" t="s">
        <v>26</v>
      </c>
      <c r="L26" s="104"/>
      <c r="M26" s="104"/>
      <c r="N26" s="104"/>
      <c r="O26" s="104"/>
      <c r="P26" s="104"/>
      <c r="Q26" s="105"/>
      <c r="AH26" s="5"/>
      <c r="AI26" s="36"/>
      <c r="AJ26" s="36"/>
      <c r="AK26" s="36"/>
      <c r="AL26" s="36"/>
      <c r="AM26" s="36"/>
      <c r="AN26" s="36"/>
      <c r="AO26" s="36"/>
    </row>
    <row r="27" spans="1:41" ht="15.75" thickBot="1" x14ac:dyDescent="0.3">
      <c r="A27" s="13" t="s">
        <v>22</v>
      </c>
      <c r="B27" s="14" t="s">
        <v>12</v>
      </c>
      <c r="C27" s="15" t="s">
        <v>13</v>
      </c>
      <c r="D27" s="15" t="s">
        <v>14</v>
      </c>
      <c r="E27" s="15" t="s">
        <v>15</v>
      </c>
      <c r="F27" s="15" t="s">
        <v>16</v>
      </c>
      <c r="G27" s="15" t="s">
        <v>17</v>
      </c>
      <c r="H27" s="16" t="s">
        <v>18</v>
      </c>
      <c r="J27" s="13"/>
      <c r="K27" s="14" t="s">
        <v>12</v>
      </c>
      <c r="L27" s="15" t="s">
        <v>13</v>
      </c>
      <c r="M27" s="15" t="s">
        <v>14</v>
      </c>
      <c r="N27" s="15" t="s">
        <v>15</v>
      </c>
      <c r="O27" s="15" t="s">
        <v>16</v>
      </c>
      <c r="P27" s="15" t="s">
        <v>17</v>
      </c>
      <c r="Q27" s="16" t="s">
        <v>18</v>
      </c>
    </row>
    <row r="28" spans="1:41" ht="15.75" thickBot="1" x14ac:dyDescent="0.3">
      <c r="A28" s="10" t="s">
        <v>4</v>
      </c>
      <c r="B28" s="11">
        <v>8020964</v>
      </c>
      <c r="C28" s="12">
        <v>11626360</v>
      </c>
      <c r="D28" s="12">
        <v>11390660</v>
      </c>
      <c r="E28" s="12">
        <v>466158</v>
      </c>
      <c r="F28" s="12">
        <v>15358204</v>
      </c>
      <c r="G28" s="12">
        <v>52192557</v>
      </c>
      <c r="H28" s="37">
        <v>2453616</v>
      </c>
      <c r="J28" s="10" t="str">
        <f t="shared" ref="J28:J31" si="9">A28</f>
        <v>K (2)</v>
      </c>
      <c r="K28" s="17">
        <v>400414.86182196054</v>
      </c>
      <c r="L28" s="18">
        <v>506485.5957408133</v>
      </c>
      <c r="M28" s="18">
        <v>550229.21789795184</v>
      </c>
      <c r="N28" s="18">
        <v>15140.835077674876</v>
      </c>
      <c r="O28" s="18">
        <v>402892.75662253419</v>
      </c>
      <c r="P28" s="18">
        <v>1043757.8264795677</v>
      </c>
      <c r="Q28" s="19">
        <v>48646.085921196092</v>
      </c>
      <c r="AH28" s="29" t="s">
        <v>37</v>
      </c>
      <c r="AI28" s="30"/>
      <c r="AJ28" s="30"/>
    </row>
    <row r="29" spans="1:41" ht="16.5" thickBot="1" x14ac:dyDescent="0.3">
      <c r="A29" s="8" t="s">
        <v>5</v>
      </c>
      <c r="B29" s="7">
        <v>5630866</v>
      </c>
      <c r="C29" s="2">
        <v>9745372</v>
      </c>
      <c r="D29" s="2">
        <v>9361589</v>
      </c>
      <c r="E29" s="2">
        <v>696648</v>
      </c>
      <c r="F29" s="2">
        <v>12520770</v>
      </c>
      <c r="G29" s="2">
        <v>44145350</v>
      </c>
      <c r="H29" s="38">
        <v>1701241</v>
      </c>
      <c r="J29" s="8" t="str">
        <f t="shared" si="9"/>
        <v>AV-153-3h (2)</v>
      </c>
      <c r="K29" s="20">
        <v>249393.5011845277</v>
      </c>
      <c r="L29" s="4">
        <v>148957.05369979906</v>
      </c>
      <c r="M29" s="4">
        <v>249156.32078470965</v>
      </c>
      <c r="N29" s="4">
        <v>17609.315086168215</v>
      </c>
      <c r="O29" s="4">
        <v>382320.95766593458</v>
      </c>
      <c r="P29" s="4">
        <v>323286.81927264476</v>
      </c>
      <c r="Q29" s="21">
        <v>27750.362668170703</v>
      </c>
      <c r="S29" s="31" t="s">
        <v>35</v>
      </c>
      <c r="T29" s="30"/>
      <c r="AH29" s="13" t="s">
        <v>38</v>
      </c>
      <c r="AI29" s="14" t="s">
        <v>12</v>
      </c>
      <c r="AJ29" s="15" t="s">
        <v>13</v>
      </c>
      <c r="AK29" s="15" t="s">
        <v>14</v>
      </c>
      <c r="AL29" s="15" t="s">
        <v>15</v>
      </c>
      <c r="AM29" s="15" t="s">
        <v>16</v>
      </c>
      <c r="AN29" s="15" t="s">
        <v>17</v>
      </c>
      <c r="AO29" s="16" t="s">
        <v>18</v>
      </c>
    </row>
    <row r="30" spans="1:41" ht="15.75" thickBot="1" x14ac:dyDescent="0.3">
      <c r="A30" s="8" t="s">
        <v>6</v>
      </c>
      <c r="B30" s="7">
        <v>9946887</v>
      </c>
      <c r="C30" s="2">
        <v>14208926</v>
      </c>
      <c r="D30" s="2">
        <v>12190602</v>
      </c>
      <c r="E30" s="2">
        <v>1260483</v>
      </c>
      <c r="F30" s="2">
        <v>15825930</v>
      </c>
      <c r="G30" s="2">
        <v>53404961</v>
      </c>
      <c r="H30" s="38">
        <v>3107410</v>
      </c>
      <c r="J30" s="8" t="str">
        <f t="shared" si="9"/>
        <v>AV-153-12h (2)</v>
      </c>
      <c r="K30" s="20">
        <v>241093.16610193645</v>
      </c>
      <c r="L30" s="4">
        <v>91118.758563030467</v>
      </c>
      <c r="M30" s="4">
        <v>70081.945215028565</v>
      </c>
      <c r="N30" s="4">
        <v>31705.505416405627</v>
      </c>
      <c r="O30" s="4">
        <v>360004.11036664364</v>
      </c>
      <c r="P30" s="4">
        <v>650377.66822370584</v>
      </c>
      <c r="Q30" s="21">
        <v>39003.944189471571</v>
      </c>
      <c r="S30" s="13" t="s">
        <v>41</v>
      </c>
      <c r="T30" s="14" t="s">
        <v>12</v>
      </c>
      <c r="U30" s="15" t="s">
        <v>13</v>
      </c>
      <c r="V30" s="15" t="s">
        <v>14</v>
      </c>
      <c r="W30" s="15"/>
      <c r="X30" s="15"/>
      <c r="Y30" s="15"/>
      <c r="Z30" s="16"/>
      <c r="AH30" s="8" t="s">
        <v>42</v>
      </c>
      <c r="AI30" s="17">
        <f>AVERAGE(AI8,AI15,AI22)</f>
        <v>1.6178567646651321</v>
      </c>
      <c r="AJ30" s="17">
        <f>AVERAGE(AJ8,AJ15,AJ22)</f>
        <v>1.3403549483495836</v>
      </c>
      <c r="AK30" s="17">
        <f t="shared" ref="AK30:AO30" si="10">AVERAGE(AK8,AK15,AK22)</f>
        <v>1.3815085960519529</v>
      </c>
      <c r="AL30" s="17" t="e">
        <f t="shared" si="10"/>
        <v>#DIV/0!</v>
      </c>
      <c r="AM30" s="17" t="e">
        <f t="shared" si="10"/>
        <v>#DIV/0!</v>
      </c>
      <c r="AN30" s="17" t="e">
        <f t="shared" si="10"/>
        <v>#DIV/0!</v>
      </c>
      <c r="AO30" s="42" t="e">
        <f t="shared" si="10"/>
        <v>#DIV/0!</v>
      </c>
    </row>
    <row r="31" spans="1:41" ht="15.75" thickBot="1" x14ac:dyDescent="0.3">
      <c r="A31" s="9" t="s">
        <v>7</v>
      </c>
      <c r="B31" s="39">
        <v>9261374</v>
      </c>
      <c r="C31" s="40">
        <v>14711435</v>
      </c>
      <c r="D31" s="40">
        <v>11649278</v>
      </c>
      <c r="E31" s="40">
        <v>612432</v>
      </c>
      <c r="F31" s="40">
        <v>14580026</v>
      </c>
      <c r="G31" s="40">
        <v>52200126</v>
      </c>
      <c r="H31" s="41">
        <v>2785579</v>
      </c>
      <c r="J31" s="9" t="str">
        <f t="shared" si="9"/>
        <v>AV-153-24h (2)</v>
      </c>
      <c r="K31" s="22">
        <v>101465.97370924451</v>
      </c>
      <c r="L31" s="23">
        <v>220404.32654725268</v>
      </c>
      <c r="M31" s="23">
        <v>317177.75941735564</v>
      </c>
      <c r="N31" s="23">
        <v>10357.174162540692</v>
      </c>
      <c r="O31" s="23">
        <v>407170.77899126668</v>
      </c>
      <c r="P31" s="23">
        <v>1767115.729624772</v>
      </c>
      <c r="Q31" s="24">
        <v>35944.012278912793</v>
      </c>
      <c r="S31" s="10" t="s">
        <v>45</v>
      </c>
      <c r="T31" s="11">
        <f t="shared" ref="T31:Z34" si="11">AVERAGE(T4,T12,T20)</f>
        <v>5337770.666666667</v>
      </c>
      <c r="U31" s="11">
        <f t="shared" si="11"/>
        <v>8753230.166666666</v>
      </c>
      <c r="V31" s="11">
        <f t="shared" si="11"/>
        <v>7885738.5</v>
      </c>
      <c r="W31" s="11"/>
      <c r="X31" s="11"/>
      <c r="Y31" s="11"/>
      <c r="Z31" s="33"/>
      <c r="AH31" s="8" t="s">
        <v>43</v>
      </c>
      <c r="AI31" s="17">
        <f t="shared" ref="AI31:AJ32" si="12">AVERAGE(AI9,AI16,AI23)</f>
        <v>2.0972857037952934</v>
      </c>
      <c r="AJ31" s="17">
        <f t="shared" si="12"/>
        <v>1.7635860838207436</v>
      </c>
      <c r="AK31" s="17">
        <f t="shared" ref="AK31:AO31" si="13">AVERAGE(AK9,AK16,AK23)</f>
        <v>1.6513567559127107</v>
      </c>
      <c r="AL31" s="17" t="e">
        <f t="shared" si="13"/>
        <v>#DIV/0!</v>
      </c>
      <c r="AM31" s="17" t="e">
        <f t="shared" si="13"/>
        <v>#DIV/0!</v>
      </c>
      <c r="AN31" s="17" t="e">
        <f t="shared" si="13"/>
        <v>#DIV/0!</v>
      </c>
      <c r="AO31" s="42" t="e">
        <f t="shared" si="13"/>
        <v>#DIV/0!</v>
      </c>
    </row>
    <row r="32" spans="1:41" ht="15.75" thickBot="1" x14ac:dyDescent="0.3">
      <c r="A32" s="5"/>
      <c r="B32" s="5"/>
      <c r="C32" s="5"/>
      <c r="D32" s="5"/>
      <c r="E32" s="5"/>
      <c r="F32" s="5"/>
      <c r="G32" s="5"/>
      <c r="H32" s="5"/>
      <c r="J32" s="5"/>
      <c r="K32" s="36"/>
      <c r="L32" s="36"/>
      <c r="M32" s="36"/>
      <c r="N32" s="36"/>
      <c r="O32" s="36"/>
      <c r="P32" s="36"/>
      <c r="Q32" s="36"/>
      <c r="S32" s="8" t="s">
        <v>42</v>
      </c>
      <c r="T32" s="11">
        <f t="shared" si="11"/>
        <v>8370266</v>
      </c>
      <c r="U32" s="11">
        <f t="shared" si="11"/>
        <v>11664979.166666666</v>
      </c>
      <c r="V32" s="11">
        <f t="shared" si="11"/>
        <v>10738470.166666666</v>
      </c>
      <c r="W32" s="11"/>
      <c r="X32" s="11"/>
      <c r="Y32" s="11"/>
      <c r="Z32" s="33"/>
      <c r="AH32" s="9" t="s">
        <v>44</v>
      </c>
      <c r="AI32" s="43">
        <f t="shared" si="12"/>
        <v>1.901234686499609</v>
      </c>
      <c r="AJ32" s="43">
        <f t="shared" si="12"/>
        <v>1.6129302625824502</v>
      </c>
      <c r="AK32" s="43">
        <f t="shared" ref="AK32:AO32" si="14">AVERAGE(AK10,AK17,AK24)</f>
        <v>1.4733951312515856</v>
      </c>
      <c r="AL32" s="43" t="e">
        <f t="shared" si="14"/>
        <v>#DIV/0!</v>
      </c>
      <c r="AM32" s="43" t="e">
        <f t="shared" si="14"/>
        <v>#DIV/0!</v>
      </c>
      <c r="AN32" s="43" t="e">
        <f t="shared" si="14"/>
        <v>#DIV/0!</v>
      </c>
      <c r="AO32" s="44" t="e">
        <f t="shared" si="14"/>
        <v>#DIV/0!</v>
      </c>
    </row>
    <row r="33" spans="1:41" x14ac:dyDescent="0.25">
      <c r="A33" s="5"/>
      <c r="B33" s="5"/>
      <c r="C33" s="5"/>
      <c r="D33" s="5"/>
      <c r="E33" s="5"/>
      <c r="F33" s="5"/>
      <c r="G33" s="5"/>
      <c r="H33" s="5"/>
      <c r="J33" s="5"/>
      <c r="K33" s="36"/>
      <c r="L33" s="36"/>
      <c r="M33" s="36"/>
      <c r="N33" s="36"/>
      <c r="O33" s="36"/>
      <c r="P33" s="36"/>
      <c r="Q33" s="36"/>
      <c r="S33" s="8" t="s">
        <v>43</v>
      </c>
      <c r="T33" s="11">
        <f t="shared" si="11"/>
        <v>11037718.333333334</v>
      </c>
      <c r="U33" s="11">
        <f t="shared" si="11"/>
        <v>15316415</v>
      </c>
      <c r="V33" s="11">
        <f t="shared" si="11"/>
        <v>12864779.833333334</v>
      </c>
      <c r="W33" s="11"/>
      <c r="X33" s="11"/>
      <c r="Y33" s="11"/>
      <c r="Z33" s="33"/>
      <c r="AH33" s="5"/>
      <c r="AI33" s="36"/>
      <c r="AJ33" s="36"/>
      <c r="AK33" s="36"/>
      <c r="AL33" s="36"/>
      <c r="AM33" s="36"/>
      <c r="AN33" s="36"/>
      <c r="AO33" s="36"/>
    </row>
    <row r="34" spans="1:41" ht="15.75" thickBot="1" x14ac:dyDescent="0.3">
      <c r="B34" s="101" t="s">
        <v>25</v>
      </c>
      <c r="C34" s="102"/>
      <c r="D34" s="102"/>
      <c r="E34" s="102"/>
      <c r="F34" s="102"/>
      <c r="G34" s="102"/>
      <c r="H34" s="102"/>
      <c r="K34" s="103" t="s">
        <v>26</v>
      </c>
      <c r="L34" s="104"/>
      <c r="M34" s="104"/>
      <c r="N34" s="104"/>
      <c r="O34" s="104"/>
      <c r="P34" s="104"/>
      <c r="Q34" s="105"/>
      <c r="S34" s="9" t="s">
        <v>44</v>
      </c>
      <c r="T34" s="34">
        <f t="shared" si="11"/>
        <v>10002981</v>
      </c>
      <c r="U34" s="34">
        <f t="shared" si="11"/>
        <v>14082833</v>
      </c>
      <c r="V34" s="34">
        <f t="shared" si="11"/>
        <v>11572490.666666666</v>
      </c>
      <c r="W34" s="34"/>
      <c r="X34" s="34"/>
      <c r="Y34" s="34"/>
      <c r="Z34" s="35"/>
      <c r="AH34" s="5"/>
      <c r="AI34" s="36"/>
      <c r="AJ34" s="36"/>
      <c r="AK34" s="36"/>
      <c r="AL34" s="36"/>
      <c r="AM34" s="36"/>
      <c r="AN34" s="36"/>
      <c r="AO34" s="36"/>
    </row>
    <row r="35" spans="1:41" ht="15.75" thickBot="1" x14ac:dyDescent="0.3">
      <c r="A35" s="13" t="s">
        <v>23</v>
      </c>
      <c r="B35" s="14" t="s">
        <v>12</v>
      </c>
      <c r="C35" s="15" t="s">
        <v>13</v>
      </c>
      <c r="D35" s="15" t="s">
        <v>14</v>
      </c>
      <c r="E35" s="15" t="s">
        <v>15</v>
      </c>
      <c r="F35" s="15" t="s">
        <v>16</v>
      </c>
      <c r="G35" s="15" t="s">
        <v>17</v>
      </c>
      <c r="H35" s="16" t="s">
        <v>18</v>
      </c>
      <c r="J35" s="13"/>
      <c r="K35" s="14" t="s">
        <v>12</v>
      </c>
      <c r="L35" s="15" t="s">
        <v>13</v>
      </c>
      <c r="M35" s="15" t="s">
        <v>14</v>
      </c>
      <c r="N35" s="15" t="s">
        <v>15</v>
      </c>
      <c r="O35" s="15" t="s">
        <v>16</v>
      </c>
      <c r="P35" s="15" t="s">
        <v>17</v>
      </c>
      <c r="Q35" s="16" t="s">
        <v>18</v>
      </c>
      <c r="S35" s="5"/>
      <c r="T35" s="5"/>
      <c r="U35" s="5"/>
      <c r="V35" s="5"/>
      <c r="W35" s="5"/>
      <c r="X35" s="5"/>
      <c r="Y35" s="5"/>
      <c r="Z35" s="5"/>
    </row>
    <row r="36" spans="1:41" ht="15.75" thickBot="1" x14ac:dyDescent="0.3">
      <c r="A36" s="10" t="s">
        <v>8</v>
      </c>
      <c r="B36" s="11">
        <v>4671503</v>
      </c>
      <c r="C36" s="12">
        <v>11062617</v>
      </c>
      <c r="D36" s="12">
        <v>8726111</v>
      </c>
      <c r="E36" s="12">
        <v>693126</v>
      </c>
      <c r="F36" s="12">
        <v>13252798</v>
      </c>
      <c r="G36" s="12">
        <v>39365883</v>
      </c>
      <c r="H36" s="37">
        <v>1419313</v>
      </c>
      <c r="J36" s="10" t="str">
        <f t="shared" ref="J36:J39" si="15">A36</f>
        <v>K (3)</v>
      </c>
      <c r="K36" s="17">
        <v>55817.113432608749</v>
      </c>
      <c r="L36" s="18">
        <v>177078.04561755632</v>
      </c>
      <c r="M36" s="18">
        <v>509704.67118831194</v>
      </c>
      <c r="N36" s="18">
        <v>7129.2299795920662</v>
      </c>
      <c r="O36" s="18">
        <v>628427.87362630386</v>
      </c>
      <c r="P36" s="18">
        <v>953283.67594643566</v>
      </c>
      <c r="Q36" s="19">
        <v>16690.870855402627</v>
      </c>
      <c r="S36" s="5"/>
      <c r="T36" s="5"/>
      <c r="U36" s="5"/>
      <c r="V36" s="5"/>
      <c r="W36" s="5"/>
      <c r="X36" s="5"/>
      <c r="Y36" s="5"/>
      <c r="Z36" s="5"/>
      <c r="AH36" s="29" t="s">
        <v>40</v>
      </c>
      <c r="AI36" s="30"/>
      <c r="AJ36" s="30"/>
    </row>
    <row r="37" spans="1:41" ht="15.75" thickBot="1" x14ac:dyDescent="0.3">
      <c r="A37" s="8" t="s">
        <v>9</v>
      </c>
      <c r="B37" s="7">
        <v>11775854</v>
      </c>
      <c r="C37" s="2">
        <v>14995801</v>
      </c>
      <c r="D37" s="2">
        <v>14119307</v>
      </c>
      <c r="E37" s="2">
        <v>1039077</v>
      </c>
      <c r="F37" s="2">
        <v>16698153</v>
      </c>
      <c r="G37" s="2">
        <v>60499225</v>
      </c>
      <c r="H37" s="38">
        <v>3556330</v>
      </c>
      <c r="J37" s="8" t="str">
        <f t="shared" si="15"/>
        <v>AV-153-3h (3)</v>
      </c>
      <c r="K37" s="20">
        <v>202661.2222311442</v>
      </c>
      <c r="L37" s="4">
        <v>526135.82107448427</v>
      </c>
      <c r="M37" s="4">
        <v>206793.1464884585</v>
      </c>
      <c r="N37" s="4">
        <v>17747.1855429774</v>
      </c>
      <c r="O37" s="4">
        <v>832654.81771089451</v>
      </c>
      <c r="P37" s="4">
        <v>2385494.8406007476</v>
      </c>
      <c r="Q37" s="21">
        <v>14691.209702633827</v>
      </c>
      <c r="AH37" s="13" t="s">
        <v>39</v>
      </c>
      <c r="AI37" s="14" t="s">
        <v>12</v>
      </c>
      <c r="AJ37" s="15" t="s">
        <v>13</v>
      </c>
      <c r="AK37" s="15" t="s">
        <v>14</v>
      </c>
      <c r="AL37" s="15" t="s">
        <v>15</v>
      </c>
      <c r="AM37" s="15" t="s">
        <v>16</v>
      </c>
      <c r="AN37" s="15" t="s">
        <v>17</v>
      </c>
      <c r="AO37" s="16" t="s">
        <v>18</v>
      </c>
    </row>
    <row r="38" spans="1:41" ht="16.5" thickBot="1" x14ac:dyDescent="0.3">
      <c r="A38" s="8" t="s">
        <v>10</v>
      </c>
      <c r="B38" s="7">
        <v>10773479</v>
      </c>
      <c r="C38" s="2">
        <v>16869111</v>
      </c>
      <c r="D38" s="2">
        <v>13687555</v>
      </c>
      <c r="E38" s="2">
        <v>1143113</v>
      </c>
      <c r="F38" s="2">
        <v>13174287</v>
      </c>
      <c r="G38" s="2">
        <v>50736856</v>
      </c>
      <c r="H38" s="38">
        <v>2650676</v>
      </c>
      <c r="J38" s="8" t="str">
        <f t="shared" si="15"/>
        <v>AV-153-12h (3)</v>
      </c>
      <c r="K38" s="20">
        <v>137842.64128067999</v>
      </c>
      <c r="L38" s="4">
        <v>767535.67534949048</v>
      </c>
      <c r="M38" s="4">
        <v>313676.25706581282</v>
      </c>
      <c r="N38" s="4">
        <v>64341.571960404035</v>
      </c>
      <c r="O38" s="4">
        <v>764810.60486733681</v>
      </c>
      <c r="P38" s="4">
        <v>1425104.4515845063</v>
      </c>
      <c r="Q38" s="21">
        <v>76278.109835084964</v>
      </c>
      <c r="S38" s="31" t="s">
        <v>36</v>
      </c>
      <c r="T38" s="30"/>
      <c r="AH38" s="8" t="s">
        <v>42</v>
      </c>
      <c r="AI38" s="17">
        <f>STDEV(AI8,AI15,AI22)</f>
        <v>0.62141895665843372</v>
      </c>
      <c r="AJ38" s="17">
        <f t="shared" ref="AJ38:AO38" si="16">STDEV(AJ8,AJ15,AJ22)</f>
        <v>0.23876429796240883</v>
      </c>
      <c r="AK38" s="17">
        <f t="shared" si="16"/>
        <v>0.30988449263317036</v>
      </c>
      <c r="AL38" s="17" t="e">
        <f t="shared" si="16"/>
        <v>#DIV/0!</v>
      </c>
      <c r="AM38" s="17" t="e">
        <f t="shared" si="16"/>
        <v>#DIV/0!</v>
      </c>
      <c r="AN38" s="17" t="e">
        <f t="shared" si="16"/>
        <v>#DIV/0!</v>
      </c>
      <c r="AO38" s="42" t="e">
        <f t="shared" si="16"/>
        <v>#DIV/0!</v>
      </c>
    </row>
    <row r="39" spans="1:41" ht="15.75" thickBot="1" x14ac:dyDescent="0.3">
      <c r="A39" s="9" t="s">
        <v>11</v>
      </c>
      <c r="B39" s="39">
        <v>9798023</v>
      </c>
      <c r="C39" s="40">
        <v>17549936</v>
      </c>
      <c r="D39" s="40">
        <v>11868331</v>
      </c>
      <c r="E39" s="40">
        <v>894715</v>
      </c>
      <c r="F39" s="40">
        <v>17528653</v>
      </c>
      <c r="G39" s="40">
        <v>56675830</v>
      </c>
      <c r="H39" s="41">
        <v>3015324</v>
      </c>
      <c r="J39" s="9" t="str">
        <f t="shared" si="15"/>
        <v>AV-153-24h (3)</v>
      </c>
      <c r="K39" s="22">
        <v>218182.75470324821</v>
      </c>
      <c r="L39" s="23">
        <v>416622.43101671553</v>
      </c>
      <c r="M39" s="23">
        <v>807434.89515240875</v>
      </c>
      <c r="N39" s="23">
        <v>43724.38787701392</v>
      </c>
      <c r="O39" s="23">
        <v>1752399.3100435087</v>
      </c>
      <c r="P39" s="23">
        <v>2801036.7360250349</v>
      </c>
      <c r="Q39" s="24">
        <v>65074.724179112964</v>
      </c>
      <c r="S39" s="13" t="s">
        <v>41</v>
      </c>
      <c r="T39" s="14" t="s">
        <v>12</v>
      </c>
      <c r="U39" s="15" t="s">
        <v>13</v>
      </c>
      <c r="V39" s="15" t="s">
        <v>14</v>
      </c>
      <c r="W39" s="15"/>
      <c r="X39" s="15"/>
      <c r="Y39" s="15"/>
      <c r="Z39" s="16"/>
      <c r="AH39" s="8" t="s">
        <v>43</v>
      </c>
      <c r="AI39" s="17">
        <f t="shared" ref="AI39:AO40" si="17">STDEV(AI9,AI16,AI23)</f>
        <v>0.4519894946084439</v>
      </c>
      <c r="AJ39" s="17">
        <f t="shared" si="17"/>
        <v>0.29269817031760142</v>
      </c>
      <c r="AK39" s="17">
        <f t="shared" si="17"/>
        <v>0.35813695655016603</v>
      </c>
      <c r="AL39" s="17" t="e">
        <f t="shared" si="17"/>
        <v>#DIV/0!</v>
      </c>
      <c r="AM39" s="17" t="e">
        <f t="shared" si="17"/>
        <v>#DIV/0!</v>
      </c>
      <c r="AN39" s="17" t="e">
        <f t="shared" si="17"/>
        <v>#DIV/0!</v>
      </c>
      <c r="AO39" s="42" t="e">
        <f t="shared" si="17"/>
        <v>#DIV/0!</v>
      </c>
    </row>
    <row r="40" spans="1:41" ht="15.75" thickBot="1" x14ac:dyDescent="0.3">
      <c r="A40" s="5"/>
      <c r="B40" s="5"/>
      <c r="C40" s="5"/>
      <c r="D40" s="5"/>
      <c r="E40" s="5"/>
      <c r="F40" s="5"/>
      <c r="G40" s="5"/>
      <c r="H40" s="5"/>
      <c r="J40" s="5"/>
      <c r="K40" s="36"/>
      <c r="L40" s="36"/>
      <c r="M40" s="36"/>
      <c r="N40" s="36"/>
      <c r="O40" s="36"/>
      <c r="P40" s="36"/>
      <c r="Q40" s="36"/>
      <c r="S40" s="10" t="s">
        <v>45</v>
      </c>
      <c r="T40" s="11">
        <f t="shared" ref="T40:Z43" si="18">AVERAGE(STDEV(T31:T39,T4,T12,T20))</f>
        <v>2544529.852118568</v>
      </c>
      <c r="U40" s="11">
        <f t="shared" si="18"/>
        <v>2883603.2717239778</v>
      </c>
      <c r="V40" s="11">
        <f t="shared" si="18"/>
        <v>2188401.3009813</v>
      </c>
      <c r="W40" s="11"/>
      <c r="X40" s="11"/>
      <c r="Y40" s="11"/>
      <c r="Z40" s="33"/>
      <c r="AH40" s="9" t="s">
        <v>44</v>
      </c>
      <c r="AI40" s="43">
        <f t="shared" si="17"/>
        <v>0.30791261855849783</v>
      </c>
      <c r="AJ40" s="43">
        <f t="shared" si="17"/>
        <v>7.8399766973970816E-2</v>
      </c>
      <c r="AK40" s="43">
        <f t="shared" si="17"/>
        <v>0.14727967890577581</v>
      </c>
      <c r="AL40" s="43" t="e">
        <f t="shared" si="17"/>
        <v>#DIV/0!</v>
      </c>
      <c r="AM40" s="43" t="e">
        <f t="shared" si="17"/>
        <v>#DIV/0!</v>
      </c>
      <c r="AN40" s="43" t="e">
        <f t="shared" si="17"/>
        <v>#DIV/0!</v>
      </c>
      <c r="AO40" s="44" t="e">
        <f t="shared" si="17"/>
        <v>#DIV/0!</v>
      </c>
    </row>
    <row r="41" spans="1:41" x14ac:dyDescent="0.25">
      <c r="A41" s="5"/>
      <c r="B41" s="5"/>
      <c r="C41" s="5"/>
      <c r="D41" s="5"/>
      <c r="E41" s="5"/>
      <c r="F41" s="5"/>
      <c r="G41" s="5"/>
      <c r="H41" s="5"/>
      <c r="J41" s="5"/>
      <c r="K41" s="36"/>
      <c r="L41" s="36"/>
      <c r="M41" s="36"/>
      <c r="N41" s="36"/>
      <c r="O41" s="36"/>
      <c r="P41" s="36"/>
      <c r="Q41" s="36"/>
      <c r="S41" s="8" t="s">
        <v>42</v>
      </c>
      <c r="T41" s="11">
        <f t="shared" si="18"/>
        <v>3034801.6628157739</v>
      </c>
      <c r="U41" s="11">
        <f t="shared" si="18"/>
        <v>4122610.8250901923</v>
      </c>
      <c r="V41" s="11">
        <f t="shared" si="18"/>
        <v>3620337.7776287356</v>
      </c>
      <c r="W41" s="11"/>
      <c r="X41" s="11"/>
      <c r="Y41" s="11"/>
      <c r="Z41" s="33"/>
      <c r="AH41" s="5"/>
      <c r="AI41" s="36"/>
      <c r="AJ41" s="36"/>
      <c r="AK41" s="36"/>
      <c r="AL41" s="36"/>
      <c r="AM41" s="36"/>
      <c r="AN41" s="36"/>
      <c r="AO41" s="36"/>
    </row>
    <row r="42" spans="1:41" ht="15.75" thickBot="1" x14ac:dyDescent="0.3">
      <c r="B42" s="101" t="s">
        <v>25</v>
      </c>
      <c r="C42" s="102"/>
      <c r="D42" s="102"/>
      <c r="E42" s="102"/>
      <c r="F42" s="102"/>
      <c r="G42" s="102"/>
      <c r="H42" s="102"/>
      <c r="K42" s="103" t="s">
        <v>26</v>
      </c>
      <c r="L42" s="104"/>
      <c r="M42" s="104"/>
      <c r="N42" s="104"/>
      <c r="O42" s="104"/>
      <c r="P42" s="104"/>
      <c r="Q42" s="105"/>
      <c r="S42" s="8" t="s">
        <v>43</v>
      </c>
      <c r="T42" s="11">
        <f t="shared" si="18"/>
        <v>4088913.303252738</v>
      </c>
      <c r="U42" s="11">
        <f t="shared" si="18"/>
        <v>5758853.1874006269</v>
      </c>
      <c r="V42" s="11">
        <f t="shared" si="18"/>
        <v>4908551.1777410051</v>
      </c>
      <c r="W42" s="11"/>
      <c r="X42" s="11"/>
      <c r="Y42" s="11"/>
      <c r="Z42" s="33"/>
      <c r="AH42" s="5"/>
      <c r="AI42" s="36"/>
      <c r="AJ42" s="36"/>
      <c r="AK42" s="36"/>
      <c r="AL42" s="36"/>
      <c r="AM42" s="36"/>
      <c r="AN42" s="36"/>
      <c r="AO42" s="36"/>
    </row>
    <row r="43" spans="1:41" ht="15.75" thickBot="1" x14ac:dyDescent="0.3">
      <c r="A43" s="13" t="s">
        <v>24</v>
      </c>
      <c r="B43" s="14" t="s">
        <v>12</v>
      </c>
      <c r="C43" s="15" t="s">
        <v>13</v>
      </c>
      <c r="D43" s="15" t="s">
        <v>14</v>
      </c>
      <c r="E43" s="15" t="s">
        <v>15</v>
      </c>
      <c r="F43" s="15" t="s">
        <v>16</v>
      </c>
      <c r="G43" s="15" t="s">
        <v>17</v>
      </c>
      <c r="H43" s="16" t="s">
        <v>18</v>
      </c>
      <c r="J43" s="13" t="str">
        <f>A43</f>
        <v>Series 3.2</v>
      </c>
      <c r="K43" s="14" t="s">
        <v>12</v>
      </c>
      <c r="L43" s="15" t="s">
        <v>13</v>
      </c>
      <c r="M43" s="15" t="s">
        <v>14</v>
      </c>
      <c r="N43" s="15" t="s">
        <v>15</v>
      </c>
      <c r="O43" s="15" t="s">
        <v>16</v>
      </c>
      <c r="P43" s="15" t="s">
        <v>17</v>
      </c>
      <c r="Q43" s="16" t="s">
        <v>18</v>
      </c>
      <c r="S43" s="9" t="s">
        <v>44</v>
      </c>
      <c r="T43" s="34">
        <f t="shared" si="18"/>
        <v>3661672.1984395995</v>
      </c>
      <c r="U43" s="34">
        <f t="shared" si="18"/>
        <v>5338733.3124348288</v>
      </c>
      <c r="V43" s="34">
        <f t="shared" si="18"/>
        <v>4383069.2060004435</v>
      </c>
      <c r="W43" s="34"/>
      <c r="X43" s="34"/>
      <c r="Y43" s="34"/>
      <c r="Z43" s="35"/>
    </row>
    <row r="44" spans="1:41" x14ac:dyDescent="0.25">
      <c r="A44" s="10" t="s">
        <v>8</v>
      </c>
      <c r="B44" s="11">
        <v>4384308</v>
      </c>
      <c r="C44" s="12">
        <v>7493285</v>
      </c>
      <c r="D44" s="12">
        <v>5855129</v>
      </c>
      <c r="E44" s="12">
        <v>242777</v>
      </c>
      <c r="F44" s="12">
        <v>8793771</v>
      </c>
      <c r="G44" s="12">
        <v>29330861</v>
      </c>
      <c r="H44" s="37">
        <v>1473796</v>
      </c>
      <c r="J44" s="10" t="str">
        <f t="shared" ref="J44:J47" si="19">A44</f>
        <v>K (3)</v>
      </c>
      <c r="K44" s="17">
        <v>163397.0243264219</v>
      </c>
      <c r="L44" s="18">
        <v>433257.3215863182</v>
      </c>
      <c r="M44" s="18">
        <v>630140.84533317096</v>
      </c>
      <c r="N44" s="18">
        <v>21971.512518305455</v>
      </c>
      <c r="O44" s="18">
        <v>1020235.8680680217</v>
      </c>
      <c r="P44" s="18">
        <v>2071640.7216573567</v>
      </c>
      <c r="Q44" s="19">
        <v>55766.323651209372</v>
      </c>
      <c r="S44" s="5"/>
      <c r="T44" s="5"/>
      <c r="U44" s="5"/>
      <c r="V44" s="5"/>
      <c r="W44" s="5"/>
      <c r="X44" s="5"/>
      <c r="Y44" s="5"/>
      <c r="Z44" s="5"/>
    </row>
    <row r="45" spans="1:41" x14ac:dyDescent="0.25">
      <c r="A45" s="8" t="s">
        <v>9</v>
      </c>
      <c r="B45" s="7">
        <v>7791391</v>
      </c>
      <c r="C45" s="2">
        <v>11816301</v>
      </c>
      <c r="D45" s="2">
        <v>8874476</v>
      </c>
      <c r="E45" s="2">
        <v>612350</v>
      </c>
      <c r="F45" s="2">
        <v>11313464</v>
      </c>
      <c r="G45" s="2">
        <v>44289603</v>
      </c>
      <c r="H45" s="38">
        <v>2170609</v>
      </c>
      <c r="J45" s="8" t="str">
        <f t="shared" si="19"/>
        <v>AV-153-3h (3)</v>
      </c>
      <c r="K45" s="20">
        <v>179613.41845118522</v>
      </c>
      <c r="L45" s="4">
        <v>395390.29432626162</v>
      </c>
      <c r="M45" s="4">
        <v>608943.36744600115</v>
      </c>
      <c r="N45" s="4">
        <v>42248.091983494902</v>
      </c>
      <c r="O45" s="4">
        <v>1515613.9327186663</v>
      </c>
      <c r="P45" s="4">
        <v>2157031.539172898</v>
      </c>
      <c r="Q45" s="21">
        <v>46008.694585387384</v>
      </c>
      <c r="S45" s="5"/>
      <c r="T45" s="5"/>
      <c r="U45" s="5"/>
      <c r="V45" s="5"/>
      <c r="W45" s="5"/>
      <c r="X45" s="5"/>
      <c r="Y45" s="5"/>
      <c r="Z45" s="5"/>
    </row>
    <row r="46" spans="1:41" x14ac:dyDescent="0.25">
      <c r="A46" s="8" t="s">
        <v>10</v>
      </c>
      <c r="B46" s="7">
        <v>10777970</v>
      </c>
      <c r="C46" s="2">
        <v>16200694</v>
      </c>
      <c r="D46" s="2">
        <v>11651417</v>
      </c>
      <c r="E46" s="2">
        <v>1060171</v>
      </c>
      <c r="F46" s="2">
        <v>12519355</v>
      </c>
      <c r="G46" s="2">
        <v>47310584</v>
      </c>
      <c r="H46" s="38">
        <v>3451356</v>
      </c>
      <c r="J46" s="8" t="str">
        <f t="shared" si="19"/>
        <v>AV-153-12h (3)</v>
      </c>
      <c r="K46" s="20">
        <v>446523.27052021096</v>
      </c>
      <c r="L46" s="4">
        <v>183587.69496100611</v>
      </c>
      <c r="M46" s="4">
        <v>1477350.4731226978</v>
      </c>
      <c r="N46" s="4">
        <v>46789.788153028443</v>
      </c>
      <c r="O46" s="4">
        <v>810605.5790130886</v>
      </c>
      <c r="P46" s="4">
        <v>889805.57785080362</v>
      </c>
      <c r="Q46" s="21">
        <v>115425.61320570872</v>
      </c>
    </row>
    <row r="47" spans="1:41" ht="15.75" thickBot="1" x14ac:dyDescent="0.3">
      <c r="A47" s="9" t="s">
        <v>11</v>
      </c>
      <c r="B47" s="39">
        <v>10349961</v>
      </c>
      <c r="C47" s="40">
        <v>12241163</v>
      </c>
      <c r="D47" s="40">
        <v>9208738</v>
      </c>
      <c r="E47" s="40">
        <v>651228</v>
      </c>
      <c r="F47" s="40">
        <v>12378182</v>
      </c>
      <c r="G47" s="40">
        <v>48292449</v>
      </c>
      <c r="H47" s="41">
        <v>2296551</v>
      </c>
      <c r="J47" s="9" t="str">
        <f t="shared" si="19"/>
        <v>AV-153-24h (3)</v>
      </c>
      <c r="K47" s="22">
        <v>857093.56267627096</v>
      </c>
      <c r="L47" s="23">
        <v>106792.31981850506</v>
      </c>
      <c r="M47" s="23">
        <v>249344.58215177621</v>
      </c>
      <c r="N47" s="23">
        <v>19448.031732916246</v>
      </c>
      <c r="O47" s="23">
        <v>542709.23189235327</v>
      </c>
      <c r="P47" s="23">
        <v>2793144.6219067024</v>
      </c>
      <c r="Q47" s="24">
        <v>25893.404063482234</v>
      </c>
    </row>
    <row r="48" spans="1:41" x14ac:dyDescent="0.25">
      <c r="A48" s="5"/>
      <c r="B48" s="5"/>
      <c r="C48" s="5"/>
      <c r="D48" s="5"/>
      <c r="E48" s="5"/>
      <c r="F48" s="5"/>
      <c r="G48" s="5"/>
      <c r="H48" s="5"/>
      <c r="J48" s="5"/>
      <c r="K48" s="36"/>
      <c r="L48" s="36"/>
      <c r="M48" s="36"/>
      <c r="N48" s="36"/>
      <c r="O48" s="36"/>
      <c r="P48" s="36"/>
      <c r="Q48" s="36"/>
    </row>
    <row r="49" spans="1:17" x14ac:dyDescent="0.25">
      <c r="A49" s="5"/>
      <c r="B49" s="5"/>
      <c r="C49" s="5"/>
      <c r="D49" s="5"/>
      <c r="E49" s="5"/>
      <c r="F49" s="5"/>
      <c r="G49" s="5"/>
      <c r="H49" s="5"/>
      <c r="J49" s="5"/>
      <c r="K49" s="36"/>
      <c r="L49" s="36"/>
      <c r="M49" s="36"/>
      <c r="N49" s="36"/>
      <c r="O49" s="36"/>
      <c r="P49" s="36"/>
      <c r="Q49" s="36"/>
    </row>
    <row r="50" spans="1:17" x14ac:dyDescent="0.25">
      <c r="A50" s="5"/>
      <c r="B50" s="5"/>
      <c r="C50" s="5"/>
      <c r="D50" s="5"/>
      <c r="E50" s="5"/>
      <c r="F50" s="5"/>
      <c r="G50" s="5"/>
      <c r="H50" s="5"/>
      <c r="J50" s="5"/>
      <c r="K50" s="36"/>
      <c r="L50" s="36"/>
      <c r="M50" s="36"/>
      <c r="N50" s="36"/>
      <c r="O50" s="36"/>
      <c r="P50" s="36"/>
      <c r="Q50" s="36"/>
    </row>
    <row r="51" spans="1:17" x14ac:dyDescent="0.25">
      <c r="A51" s="5"/>
      <c r="B51" s="5"/>
      <c r="C51" s="5"/>
      <c r="D51" s="5"/>
      <c r="E51" s="5"/>
      <c r="F51" s="5"/>
      <c r="G51" s="5"/>
      <c r="H51" s="5"/>
      <c r="J51" s="5"/>
      <c r="K51" s="36"/>
      <c r="L51" s="36"/>
      <c r="M51" s="36"/>
      <c r="N51" s="36"/>
      <c r="O51" s="36"/>
      <c r="P51" s="36"/>
      <c r="Q51" s="36"/>
    </row>
    <row r="52" spans="1:17" ht="97.5" customHeight="1" x14ac:dyDescent="0.25"/>
  </sheetData>
  <mergeCells count="15">
    <mergeCell ref="K34:Q34"/>
    <mergeCell ref="K42:Q42"/>
    <mergeCell ref="T2:Z2"/>
    <mergeCell ref="T10:Z10"/>
    <mergeCell ref="T18:Z18"/>
    <mergeCell ref="K18:Q18"/>
    <mergeCell ref="K26:Q26"/>
    <mergeCell ref="K2:Q2"/>
    <mergeCell ref="K10:Q10"/>
    <mergeCell ref="B34:H34"/>
    <mergeCell ref="B42:H42"/>
    <mergeCell ref="B2:H2"/>
    <mergeCell ref="B10:H10"/>
    <mergeCell ref="B18:H18"/>
    <mergeCell ref="B26:H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77"/>
  <sheetViews>
    <sheetView topLeftCell="I1" zoomScale="60" zoomScaleNormal="60" workbookViewId="0">
      <selection activeCell="AF16" sqref="AF16"/>
    </sheetView>
  </sheetViews>
  <sheetFormatPr defaultColWidth="9.140625" defaultRowHeight="15" x14ac:dyDescent="0.25"/>
  <cols>
    <col min="1" max="1" width="14" style="72" bestFit="1" customWidth="1"/>
    <col min="2" max="2" width="9.140625" style="72"/>
    <col min="3" max="3" width="11.85546875" style="72" customWidth="1"/>
    <col min="4" max="4" width="13.42578125" style="72" customWidth="1"/>
    <col min="5" max="5" width="11.5703125" style="72" customWidth="1"/>
    <col min="6" max="6" width="11.140625" style="72" customWidth="1"/>
    <col min="7" max="7" width="10.42578125" style="72" customWidth="1"/>
    <col min="8" max="8" width="11.5703125" style="72" customWidth="1"/>
    <col min="9" max="10" width="9.140625" style="72"/>
    <col min="11" max="11" width="22" style="72" customWidth="1"/>
    <col min="12" max="12" width="12" style="72" customWidth="1"/>
    <col min="13" max="13" width="14.85546875" style="72" customWidth="1"/>
    <col min="14" max="14" width="12" style="72" customWidth="1"/>
    <col min="15" max="15" width="12.7109375" style="72" customWidth="1"/>
    <col min="16" max="16" width="11.7109375" style="72" customWidth="1"/>
    <col min="17" max="17" width="11" style="72" customWidth="1"/>
    <col min="18" max="19" width="10.5703125" style="72" customWidth="1"/>
    <col min="20" max="20" width="9.140625" style="72"/>
    <col min="21" max="21" width="16.5703125" style="72" customWidth="1"/>
    <col min="22" max="22" width="9.140625" style="72"/>
    <col min="23" max="23" width="11" style="72" customWidth="1"/>
    <col min="24" max="24" width="11.5703125" style="72" customWidth="1"/>
    <col min="25" max="25" width="11.28515625" style="72" customWidth="1"/>
    <col min="26" max="26" width="10.140625" style="72" customWidth="1"/>
    <col min="27" max="16384" width="9.140625" style="72"/>
  </cols>
  <sheetData>
    <row r="1" spans="1:30" s="45" customFormat="1" x14ac:dyDescent="0.25"/>
    <row r="2" spans="1:30" s="45" customFormat="1" ht="18.75" x14ac:dyDescent="0.3">
      <c r="A2" s="46" t="s">
        <v>46</v>
      </c>
      <c r="K2" s="47" t="s">
        <v>47</v>
      </c>
      <c r="U2" s="47" t="s">
        <v>48</v>
      </c>
    </row>
    <row r="3" spans="1:30" s="45" customFormat="1" ht="19.5" thickBot="1" x14ac:dyDescent="0.35">
      <c r="A3" s="47"/>
    </row>
    <row r="4" spans="1:30" s="45" customFormat="1" ht="15.75" thickBot="1" x14ac:dyDescent="0.3">
      <c r="A4" s="73"/>
      <c r="B4" s="66" t="s">
        <v>49</v>
      </c>
      <c r="C4" s="66" t="s">
        <v>50</v>
      </c>
      <c r="D4" s="66" t="s">
        <v>51</v>
      </c>
      <c r="E4" s="66" t="s">
        <v>52</v>
      </c>
      <c r="F4" s="66" t="s">
        <v>53</v>
      </c>
      <c r="G4" s="66" t="s">
        <v>54</v>
      </c>
      <c r="H4" s="66" t="s">
        <v>55</v>
      </c>
      <c r="I4" s="67" t="s">
        <v>56</v>
      </c>
      <c r="J4" s="48"/>
      <c r="K4" s="49"/>
      <c r="L4" s="50" t="s">
        <v>49</v>
      </c>
      <c r="M4" s="51" t="s">
        <v>50</v>
      </c>
      <c r="N4" s="51" t="s">
        <v>51</v>
      </c>
      <c r="O4" s="51" t="s">
        <v>52</v>
      </c>
      <c r="P4" s="51" t="s">
        <v>53</v>
      </c>
      <c r="Q4" s="51" t="s">
        <v>54</v>
      </c>
      <c r="R4" s="51" t="s">
        <v>55</v>
      </c>
      <c r="S4" s="52" t="s">
        <v>56</v>
      </c>
      <c r="T4" s="48"/>
      <c r="U4" s="49"/>
      <c r="V4" s="50" t="s">
        <v>49</v>
      </c>
      <c r="W4" s="51" t="s">
        <v>50</v>
      </c>
      <c r="X4" s="51" t="s">
        <v>51</v>
      </c>
      <c r="Y4" s="51" t="s">
        <v>52</v>
      </c>
      <c r="Z4" s="51" t="s">
        <v>53</v>
      </c>
      <c r="AA4" s="51" t="s">
        <v>54</v>
      </c>
      <c r="AB4" s="51" t="s">
        <v>55</v>
      </c>
      <c r="AC4" s="52" t="s">
        <v>56</v>
      </c>
      <c r="AD4" s="48"/>
    </row>
    <row r="5" spans="1:30" s="45" customFormat="1" x14ac:dyDescent="0.25">
      <c r="A5" s="74" t="s">
        <v>0</v>
      </c>
      <c r="B5" s="53">
        <v>86.299374844642458</v>
      </c>
      <c r="C5" s="53">
        <v>5.7830495794372938</v>
      </c>
      <c r="D5" s="53">
        <v>-0.54221744004847583</v>
      </c>
      <c r="E5" s="53">
        <v>28.206294517625874</v>
      </c>
      <c r="F5" s="53">
        <v>31.829483415755856</v>
      </c>
      <c r="G5" s="53">
        <v>10.211770531404618</v>
      </c>
      <c r="H5" s="53">
        <v>56.790610884271587</v>
      </c>
      <c r="I5" s="75">
        <v>93.76831519149863</v>
      </c>
      <c r="J5" s="54"/>
      <c r="K5" s="55" t="s">
        <v>0</v>
      </c>
      <c r="L5" s="54">
        <f>AVERAGE(B5:B6)</f>
        <v>85.638727219346663</v>
      </c>
      <c r="M5" s="54">
        <f t="shared" ref="M5:S5" si="0">AVERAGE(C5:C6)</f>
        <v>5.9098386301382373</v>
      </c>
      <c r="N5" s="54">
        <f t="shared" si="0"/>
        <v>-0.26962313280475825</v>
      </c>
      <c r="O5" s="54">
        <f t="shared" si="0"/>
        <v>27.70373194419178</v>
      </c>
      <c r="P5" s="54">
        <f t="shared" si="0"/>
        <v>40.184321344601514</v>
      </c>
      <c r="Q5" s="54">
        <f t="shared" si="0"/>
        <v>9.7617514112160784</v>
      </c>
      <c r="R5" s="54">
        <f t="shared" si="0"/>
        <v>54.213470170033133</v>
      </c>
      <c r="S5" s="56">
        <f t="shared" si="0"/>
        <v>93.504819208902944</v>
      </c>
      <c r="T5" s="54"/>
      <c r="U5" s="57" t="s">
        <v>45</v>
      </c>
      <c r="V5" s="54">
        <f>AVERAGE(L5,L12,L19)</f>
        <v>86.578984974227936</v>
      </c>
      <c r="W5" s="54">
        <f t="shared" ref="W5:AC8" si="1">AVERAGE(M5,M12,M19)</f>
        <v>5.3651194171404759</v>
      </c>
      <c r="X5" s="54">
        <f t="shared" si="1"/>
        <v>-0.20133657351837178</v>
      </c>
      <c r="Y5" s="54">
        <f t="shared" si="1"/>
        <v>28.369319824990644</v>
      </c>
      <c r="Z5" s="54">
        <f t="shared" si="1"/>
        <v>32.394379031629875</v>
      </c>
      <c r="AA5" s="54">
        <f t="shared" si="1"/>
        <v>8.0056085750013004</v>
      </c>
      <c r="AB5" s="54">
        <f t="shared" si="1"/>
        <v>54.88870814988897</v>
      </c>
      <c r="AC5" s="56">
        <f t="shared" si="1"/>
        <v>92.470396881323666</v>
      </c>
      <c r="AD5" s="54"/>
    </row>
    <row r="6" spans="1:30" s="45" customFormat="1" x14ac:dyDescent="0.25">
      <c r="A6" s="74" t="s">
        <v>0</v>
      </c>
      <c r="B6" s="53">
        <v>84.978079594050854</v>
      </c>
      <c r="C6" s="53">
        <v>6.0366276808391799</v>
      </c>
      <c r="D6" s="53">
        <v>2.9711744389593342E-3</v>
      </c>
      <c r="E6" s="53">
        <v>27.201169370757682</v>
      </c>
      <c r="F6" s="53">
        <v>48.539159273447176</v>
      </c>
      <c r="G6" s="53">
        <v>9.3117322910275409</v>
      </c>
      <c r="H6" s="53">
        <v>51.636329455794673</v>
      </c>
      <c r="I6" s="75">
        <v>93.241323226307244</v>
      </c>
      <c r="J6" s="54"/>
      <c r="K6" s="57" t="s">
        <v>1</v>
      </c>
      <c r="L6" s="54">
        <f>AVERAGE(B7:B8)</f>
        <v>86.345984160992231</v>
      </c>
      <c r="M6" s="54">
        <f t="shared" ref="M6:S6" si="2">AVERAGE(C7:C8)</f>
        <v>4.0710017249268429</v>
      </c>
      <c r="N6" s="54">
        <f t="shared" si="2"/>
        <v>-7.1311228231812906E-2</v>
      </c>
      <c r="O6" s="54">
        <f t="shared" si="2"/>
        <v>29.027365429808142</v>
      </c>
      <c r="P6" s="54">
        <f t="shared" si="2"/>
        <v>25.530269685369174</v>
      </c>
      <c r="Q6" s="54">
        <f t="shared" si="2"/>
        <v>4.2170055990966517</v>
      </c>
      <c r="R6" s="54">
        <f t="shared" si="2"/>
        <v>56.113386474806681</v>
      </c>
      <c r="S6" s="56">
        <f t="shared" si="2"/>
        <v>93.295945823760533</v>
      </c>
      <c r="T6" s="54"/>
      <c r="U6" s="57" t="s">
        <v>61</v>
      </c>
      <c r="V6" s="54">
        <f t="shared" ref="V6:V8" si="3">AVERAGE(L6,L13,L20)</f>
        <v>87.493141940093935</v>
      </c>
      <c r="W6" s="54">
        <f t="shared" si="1"/>
        <v>4.8620036472016777</v>
      </c>
      <c r="X6" s="54">
        <f t="shared" si="1"/>
        <v>-0.51525081125588146</v>
      </c>
      <c r="Y6" s="54">
        <f t="shared" si="1"/>
        <v>29.85575467558888</v>
      </c>
      <c r="Z6" s="54">
        <f t="shared" si="1"/>
        <v>19.015457922528011</v>
      </c>
      <c r="AA6" s="54">
        <f t="shared" si="1"/>
        <v>4.8924090734844539</v>
      </c>
      <c r="AB6" s="54">
        <f t="shared" si="1"/>
        <v>52.709645944873124</v>
      </c>
      <c r="AC6" s="56">
        <f t="shared" si="1"/>
        <v>92.289187984218316</v>
      </c>
      <c r="AD6" s="54"/>
    </row>
    <row r="7" spans="1:30" s="45" customFormat="1" x14ac:dyDescent="0.25">
      <c r="A7" s="74" t="s">
        <v>1</v>
      </c>
      <c r="B7" s="53">
        <v>86.419362003557424</v>
      </c>
      <c r="C7" s="53">
        <v>4.9647878585135636</v>
      </c>
      <c r="D7" s="53">
        <v>1.3914966606141888</v>
      </c>
      <c r="E7" s="53">
        <v>28.81539462930234</v>
      </c>
      <c r="F7" s="53">
        <v>32.368532077479209</v>
      </c>
      <c r="G7" s="53">
        <v>4.9965648913723797</v>
      </c>
      <c r="H7" s="53">
        <v>55.110188384873936</v>
      </c>
      <c r="I7" s="75">
        <v>92.794479363829424</v>
      </c>
      <c r="J7" s="54"/>
      <c r="K7" s="57" t="s">
        <v>2</v>
      </c>
      <c r="L7" s="54">
        <f>AVERAGE(B9:B10)</f>
        <v>86.150853266734714</v>
      </c>
      <c r="M7" s="54">
        <f t="shared" ref="M7:S7" si="4">AVERAGE(C9:C10)</f>
        <v>4.7345336522873209</v>
      </c>
      <c r="N7" s="54">
        <f t="shared" si="4"/>
        <v>2.2497745946561456</v>
      </c>
      <c r="O7" s="54">
        <f t="shared" si="4"/>
        <v>32.468911418180724</v>
      </c>
      <c r="P7" s="54">
        <f t="shared" si="4"/>
        <v>12.538628373820526</v>
      </c>
      <c r="Q7" s="54">
        <f t="shared" si="4"/>
        <v>3.7579257871257266</v>
      </c>
      <c r="R7" s="54">
        <f t="shared" si="4"/>
        <v>52.401619212243872</v>
      </c>
      <c r="S7" s="56">
        <f t="shared" si="4"/>
        <v>92.358648339495744</v>
      </c>
      <c r="T7" s="54"/>
      <c r="U7" s="57" t="s">
        <v>43</v>
      </c>
      <c r="V7" s="54">
        <f t="shared" si="3"/>
        <v>87.374935612228128</v>
      </c>
      <c r="W7" s="54">
        <f t="shared" si="1"/>
        <v>4.2548231839348736</v>
      </c>
      <c r="X7" s="54">
        <f t="shared" si="1"/>
        <v>-0.54388877286758819</v>
      </c>
      <c r="Y7" s="54">
        <f t="shared" si="1"/>
        <v>28.875988421519139</v>
      </c>
      <c r="Z7" s="54">
        <f t="shared" si="1"/>
        <v>8.2982115550562714</v>
      </c>
      <c r="AA7" s="54">
        <f t="shared" si="1"/>
        <v>1.3622763044179604</v>
      </c>
      <c r="AB7" s="54">
        <f t="shared" si="1"/>
        <v>46.995345906932073</v>
      </c>
      <c r="AC7" s="56">
        <f t="shared" si="1"/>
        <v>91.795077887598879</v>
      </c>
      <c r="AD7" s="54"/>
    </row>
    <row r="8" spans="1:30" s="45" customFormat="1" ht="15.75" thickBot="1" x14ac:dyDescent="0.3">
      <c r="A8" s="74" t="s">
        <v>1</v>
      </c>
      <c r="B8" s="53">
        <v>86.272606318427037</v>
      </c>
      <c r="C8" s="53">
        <v>3.1772155913401212</v>
      </c>
      <c r="D8" s="53">
        <v>-1.5341191170778146</v>
      </c>
      <c r="E8" s="53">
        <v>29.239336230313949</v>
      </c>
      <c r="F8" s="53">
        <v>18.692007293259138</v>
      </c>
      <c r="G8" s="53">
        <v>3.4374463068209238</v>
      </c>
      <c r="H8" s="53">
        <v>57.116584564739426</v>
      </c>
      <c r="I8" s="75">
        <v>93.797412283691642</v>
      </c>
      <c r="J8" s="54"/>
      <c r="K8" s="58" t="s">
        <v>3</v>
      </c>
      <c r="L8" s="59">
        <f>AVERAGE(B11:B12)</f>
        <v>84.391481914801901</v>
      </c>
      <c r="M8" s="59">
        <f t="shared" ref="M8:S8" si="5">AVERAGE(C11:C12)</f>
        <v>4.7649369450409758</v>
      </c>
      <c r="N8" s="59">
        <f t="shared" si="5"/>
        <v>1.1121910443107286</v>
      </c>
      <c r="O8" s="59">
        <f t="shared" si="5"/>
        <v>28.437873148685213</v>
      </c>
      <c r="P8" s="59">
        <f t="shared" si="5"/>
        <v>12.943976022882332</v>
      </c>
      <c r="Q8" s="59">
        <f t="shared" si="5"/>
        <v>4.966863603324934</v>
      </c>
      <c r="R8" s="59">
        <f t="shared" si="5"/>
        <v>40.215451062859792</v>
      </c>
      <c r="S8" s="60">
        <f t="shared" si="5"/>
        <v>91.6677128766257</v>
      </c>
      <c r="T8" s="54"/>
      <c r="U8" s="58" t="s">
        <v>44</v>
      </c>
      <c r="V8" s="59">
        <f t="shared" si="3"/>
        <v>87.342009036041603</v>
      </c>
      <c r="W8" s="59">
        <f t="shared" si="1"/>
        <v>5.9889319686374405</v>
      </c>
      <c r="X8" s="59">
        <f t="shared" si="1"/>
        <v>-1.0378155444085027</v>
      </c>
      <c r="Y8" s="59">
        <f t="shared" si="1"/>
        <v>28.106337245402376</v>
      </c>
      <c r="Z8" s="59">
        <f t="shared" si="1"/>
        <v>8.2734238347116076</v>
      </c>
      <c r="AA8" s="59">
        <f t="shared" si="1"/>
        <v>3.6939627858080768</v>
      </c>
      <c r="AB8" s="59">
        <f t="shared" si="1"/>
        <v>47.733319449336911</v>
      </c>
      <c r="AC8" s="60">
        <f t="shared" si="1"/>
        <v>91.541498079272188</v>
      </c>
      <c r="AD8" s="54"/>
    </row>
    <row r="9" spans="1:30" s="45" customFormat="1" x14ac:dyDescent="0.25">
      <c r="A9" s="74" t="s">
        <v>2</v>
      </c>
      <c r="B9" s="53">
        <v>87.524110602628127</v>
      </c>
      <c r="C9" s="53">
        <v>5.625577214671285</v>
      </c>
      <c r="D9" s="53">
        <v>5.3014003590990182</v>
      </c>
      <c r="E9" s="53">
        <v>36.002095258398967</v>
      </c>
      <c r="F9" s="53">
        <v>17.052380224074049</v>
      </c>
      <c r="G9" s="53">
        <v>6.459347411355143</v>
      </c>
      <c r="H9" s="53">
        <v>60.640986010309753</v>
      </c>
      <c r="I9" s="75">
        <v>93.409103841292378</v>
      </c>
      <c r="J9" s="54"/>
      <c r="K9" s="79"/>
      <c r="L9" s="54"/>
      <c r="M9" s="54"/>
      <c r="N9" s="54"/>
      <c r="O9" s="54"/>
      <c r="P9" s="54"/>
      <c r="Q9" s="54"/>
      <c r="R9" s="54"/>
      <c r="S9" s="54"/>
      <c r="T9" s="54"/>
      <c r="U9" s="79"/>
      <c r="V9" s="54"/>
      <c r="W9" s="54"/>
      <c r="X9" s="54"/>
      <c r="Y9" s="54"/>
      <c r="Z9" s="54"/>
      <c r="AA9" s="54"/>
      <c r="AB9" s="54"/>
      <c r="AC9" s="54"/>
      <c r="AD9" s="54"/>
    </row>
    <row r="10" spans="1:30" s="45" customFormat="1" ht="15.75" thickBot="1" x14ac:dyDescent="0.3">
      <c r="A10" s="74" t="s">
        <v>2</v>
      </c>
      <c r="B10" s="53">
        <v>84.777595930841301</v>
      </c>
      <c r="C10" s="53">
        <v>3.8434900899033564</v>
      </c>
      <c r="D10" s="53">
        <v>-0.80185116978672699</v>
      </c>
      <c r="E10" s="53">
        <v>28.935727577962489</v>
      </c>
      <c r="F10" s="53">
        <v>8.0248765235670039</v>
      </c>
      <c r="G10" s="53">
        <v>1.0565041628963101</v>
      </c>
      <c r="H10" s="53">
        <v>44.162252414177992</v>
      </c>
      <c r="I10" s="75">
        <v>91.308192837699124</v>
      </c>
      <c r="J10" s="54"/>
      <c r="K10" s="79"/>
      <c r="L10" s="54"/>
      <c r="M10" s="54"/>
      <c r="N10" s="54"/>
      <c r="O10" s="54"/>
      <c r="P10" s="54"/>
      <c r="Q10" s="54"/>
      <c r="R10" s="54"/>
      <c r="S10" s="54"/>
      <c r="T10" s="54"/>
      <c r="U10" s="79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45" customFormat="1" ht="15.75" thickBot="1" x14ac:dyDescent="0.3">
      <c r="A11" s="74" t="s">
        <v>3</v>
      </c>
      <c r="B11" s="53">
        <v>84.36612331325999</v>
      </c>
      <c r="C11" s="53">
        <v>5.9340943639548893</v>
      </c>
      <c r="D11" s="53">
        <v>-0.77461424620497432</v>
      </c>
      <c r="E11" s="53">
        <v>28.113000805254686</v>
      </c>
      <c r="F11" s="53">
        <v>10.087308811921659</v>
      </c>
      <c r="G11" s="53">
        <v>3.6737049237776875</v>
      </c>
      <c r="H11" s="53">
        <v>31.560194157131239</v>
      </c>
      <c r="I11" s="75">
        <v>91.734627982825003</v>
      </c>
      <c r="J11" s="54"/>
      <c r="K11" s="49"/>
      <c r="L11" s="50" t="s">
        <v>49</v>
      </c>
      <c r="M11" s="51" t="s">
        <v>50</v>
      </c>
      <c r="N11" s="51" t="s">
        <v>51</v>
      </c>
      <c r="O11" s="51" t="s">
        <v>52</v>
      </c>
      <c r="P11" s="51" t="s">
        <v>53</v>
      </c>
      <c r="Q11" s="51" t="s">
        <v>54</v>
      </c>
      <c r="R11" s="51" t="s">
        <v>55</v>
      </c>
      <c r="S11" s="52" t="s">
        <v>56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s="45" customFormat="1" ht="19.5" thickBot="1" x14ac:dyDescent="0.35">
      <c r="A12" s="76" t="s">
        <v>3</v>
      </c>
      <c r="B12" s="77">
        <v>84.416840516343811</v>
      </c>
      <c r="C12" s="77">
        <v>3.5957795261270631</v>
      </c>
      <c r="D12" s="77">
        <v>2.9989963348264315</v>
      </c>
      <c r="E12" s="77">
        <v>28.762745492115737</v>
      </c>
      <c r="F12" s="77">
        <v>15.800643233843005</v>
      </c>
      <c r="G12" s="77">
        <v>6.2600222828721801</v>
      </c>
      <c r="H12" s="77">
        <v>48.870707968588349</v>
      </c>
      <c r="I12" s="78">
        <v>91.600797770426382</v>
      </c>
      <c r="J12" s="54"/>
      <c r="K12" s="61" t="s">
        <v>4</v>
      </c>
      <c r="L12" s="62">
        <f>AVERAGE(B18:B19)</f>
        <v>85.488173730363911</v>
      </c>
      <c r="M12" s="62">
        <f t="shared" ref="M12:S12" si="6">AVERAGE(C18:C19)</f>
        <v>4.8703731983433585</v>
      </c>
      <c r="N12" s="62">
        <f t="shared" si="6"/>
        <v>1.6628469704515536</v>
      </c>
      <c r="O12" s="62">
        <f t="shared" si="6"/>
        <v>27.895596901151887</v>
      </c>
      <c r="P12" s="62">
        <f t="shared" si="6"/>
        <v>33.896178764112115</v>
      </c>
      <c r="Q12" s="62">
        <f t="shared" si="6"/>
        <v>12.545423394358206</v>
      </c>
      <c r="R12" s="62">
        <f t="shared" si="6"/>
        <v>61.318943029992425</v>
      </c>
      <c r="S12" s="63">
        <f t="shared" si="6"/>
        <v>92.321684811831062</v>
      </c>
      <c r="T12" s="54"/>
      <c r="U12" s="47" t="s">
        <v>58</v>
      </c>
      <c r="AD12" s="54"/>
    </row>
    <row r="13" spans="1:30" s="45" customFormat="1" x14ac:dyDescent="0.25">
      <c r="A13" s="79"/>
      <c r="B13" s="54"/>
      <c r="C13" s="54"/>
      <c r="D13" s="54"/>
      <c r="E13" s="54"/>
      <c r="F13" s="54"/>
      <c r="G13" s="54"/>
      <c r="H13" s="54"/>
      <c r="I13" s="54"/>
      <c r="J13" s="54"/>
      <c r="K13" s="57" t="s">
        <v>5</v>
      </c>
      <c r="L13" s="54">
        <f>AVERAGE(B20:B21)</f>
        <v>86.955266697014167</v>
      </c>
      <c r="M13" s="54">
        <f t="shared" ref="M13:S13" si="7">AVERAGE(C20:C21)</f>
        <v>4.0471912384903552</v>
      </c>
      <c r="N13" s="54">
        <f t="shared" si="7"/>
        <v>-0.89371496549384144</v>
      </c>
      <c r="O13" s="54">
        <f t="shared" si="7"/>
        <v>31.835039266379766</v>
      </c>
      <c r="P13" s="54">
        <f t="shared" si="7"/>
        <v>18.724231083696925</v>
      </c>
      <c r="Q13" s="54">
        <f t="shared" si="7"/>
        <v>7.3094720406179645</v>
      </c>
      <c r="R13" s="54">
        <f t="shared" si="7"/>
        <v>50.69739519218183</v>
      </c>
      <c r="S13" s="56">
        <f t="shared" si="7"/>
        <v>91.650732576917164</v>
      </c>
      <c r="T13" s="54"/>
      <c r="U13" s="64"/>
      <c r="V13" s="65" t="s">
        <v>49</v>
      </c>
      <c r="W13" s="66" t="s">
        <v>50</v>
      </c>
      <c r="X13" s="66" t="s">
        <v>51</v>
      </c>
      <c r="Y13" s="66" t="s">
        <v>52</v>
      </c>
      <c r="Z13" s="66" t="s">
        <v>53</v>
      </c>
      <c r="AA13" s="66" t="s">
        <v>54</v>
      </c>
      <c r="AB13" s="66" t="s">
        <v>55</v>
      </c>
      <c r="AC13" s="67" t="s">
        <v>56</v>
      </c>
      <c r="AD13" s="54"/>
    </row>
    <row r="14" spans="1:30" s="45" customFormat="1" x14ac:dyDescent="0.25">
      <c r="A14" s="79"/>
      <c r="B14" s="54"/>
      <c r="C14" s="54"/>
      <c r="D14" s="54"/>
      <c r="E14" s="54"/>
      <c r="F14" s="54"/>
      <c r="G14" s="54"/>
      <c r="H14" s="54"/>
      <c r="I14" s="54"/>
      <c r="J14" s="54"/>
      <c r="K14" s="57" t="s">
        <v>6</v>
      </c>
      <c r="L14" s="54">
        <f>AVERAGE(B22:B23)</f>
        <v>87.848105759501209</v>
      </c>
      <c r="M14" s="54">
        <f t="shared" ref="M14:S14" si="8">AVERAGE(C22:C23)</f>
        <v>4.1198539405785439</v>
      </c>
      <c r="N14" s="54">
        <f t="shared" si="8"/>
        <v>-1.2420230870601678</v>
      </c>
      <c r="O14" s="54">
        <f t="shared" si="8"/>
        <v>29.645342664887472</v>
      </c>
      <c r="P14" s="54">
        <f t="shared" si="8"/>
        <v>10.556188609621692</v>
      </c>
      <c r="Q14" s="54">
        <f t="shared" si="8"/>
        <v>4.9855994055333248</v>
      </c>
      <c r="R14" s="54">
        <f t="shared" si="8"/>
        <v>54.076133184718699</v>
      </c>
      <c r="S14" s="56">
        <f t="shared" si="8"/>
        <v>91.836630540491484</v>
      </c>
      <c r="T14" s="54"/>
      <c r="U14" s="57" t="s">
        <v>45</v>
      </c>
      <c r="V14" s="68">
        <f>STDEV(L5,L12,L19)</f>
        <v>1.7605673933449459</v>
      </c>
      <c r="W14" s="68">
        <f t="shared" ref="W14:AC17" si="9">STDEV(M5,M12,M19)</f>
        <v>0.5215314670143707</v>
      </c>
      <c r="X14" s="68">
        <f t="shared" si="9"/>
        <v>1.8309955378677021</v>
      </c>
      <c r="Y14" s="68">
        <f t="shared" si="9"/>
        <v>0.99132480681174862</v>
      </c>
      <c r="Z14" s="68">
        <f t="shared" si="9"/>
        <v>8.6393018790630638</v>
      </c>
      <c r="AA14" s="68">
        <f t="shared" si="9"/>
        <v>5.6273012650822585</v>
      </c>
      <c r="AB14" s="68">
        <f t="shared" si="9"/>
        <v>6.1206150125865051</v>
      </c>
      <c r="AC14" s="69">
        <f t="shared" si="9"/>
        <v>0.96866596220969525</v>
      </c>
      <c r="AD14" s="54"/>
    </row>
    <row r="15" spans="1:30" s="45" customFormat="1" ht="15.75" thickBot="1" x14ac:dyDescent="0.3">
      <c r="A15" s="79"/>
      <c r="B15" s="54"/>
      <c r="C15" s="54"/>
      <c r="D15" s="54"/>
      <c r="E15" s="54"/>
      <c r="F15" s="54"/>
      <c r="G15" s="54"/>
      <c r="H15" s="54"/>
      <c r="I15" s="54"/>
      <c r="J15" s="54"/>
      <c r="K15" s="58" t="s">
        <v>7</v>
      </c>
      <c r="L15" s="59">
        <f>AVERAGE(B24:B25)</f>
        <v>88.625666193420813</v>
      </c>
      <c r="M15" s="59">
        <f t="shared" ref="M15:S15" si="10">AVERAGE(C24:C25)</f>
        <v>6.4486135154816822</v>
      </c>
      <c r="N15" s="59">
        <f t="shared" si="10"/>
        <v>-1.3935036940428136</v>
      </c>
      <c r="O15" s="59">
        <f t="shared" si="10"/>
        <v>29.289289745398413</v>
      </c>
      <c r="P15" s="59">
        <f t="shared" si="10"/>
        <v>7.6187349794432251</v>
      </c>
      <c r="Q15" s="59">
        <f t="shared" si="10"/>
        <v>7.2184382222139964</v>
      </c>
      <c r="R15" s="59">
        <f t="shared" si="10"/>
        <v>58.852254805364112</v>
      </c>
      <c r="S15" s="60">
        <f t="shared" si="10"/>
        <v>91.776742987492739</v>
      </c>
      <c r="T15" s="54"/>
      <c r="U15" s="57" t="s">
        <v>34</v>
      </c>
      <c r="V15" s="68">
        <f t="shared" ref="V15:V17" si="11">STDEV(L6,L13,L20)</f>
        <v>1.4907409287186102</v>
      </c>
      <c r="W15" s="68">
        <f t="shared" si="9"/>
        <v>1.3907269624252201</v>
      </c>
      <c r="X15" s="68">
        <f t="shared" si="9"/>
        <v>0.41509306257354084</v>
      </c>
      <c r="Y15" s="68">
        <f t="shared" si="9"/>
        <v>1.7216788796162701</v>
      </c>
      <c r="Z15" s="68">
        <f t="shared" si="9"/>
        <v>6.3741899361124625</v>
      </c>
      <c r="AA15" s="68">
        <f t="shared" si="9"/>
        <v>2.1600626181866338</v>
      </c>
      <c r="AB15" s="68">
        <f t="shared" si="9"/>
        <v>2.9640214647492686</v>
      </c>
      <c r="AC15" s="69">
        <f t="shared" si="9"/>
        <v>0.88227924609685127</v>
      </c>
      <c r="AD15" s="54"/>
    </row>
    <row r="16" spans="1:30" s="45" customFormat="1" ht="15.75" thickBot="1" x14ac:dyDescent="0.3">
      <c r="A16" s="79"/>
      <c r="B16" s="54"/>
      <c r="C16" s="54"/>
      <c r="D16" s="54"/>
      <c r="E16" s="54"/>
      <c r="F16" s="54"/>
      <c r="G16" s="54"/>
      <c r="H16" s="54"/>
      <c r="I16" s="54"/>
      <c r="J16" s="54"/>
      <c r="K16" s="79"/>
      <c r="L16" s="54"/>
      <c r="M16" s="54"/>
      <c r="N16" s="54"/>
      <c r="O16" s="54"/>
      <c r="P16" s="54"/>
      <c r="Q16" s="54"/>
      <c r="R16" s="54"/>
      <c r="S16" s="54"/>
      <c r="T16" s="54"/>
      <c r="U16" s="57" t="s">
        <v>57</v>
      </c>
      <c r="V16" s="68">
        <f t="shared" si="11"/>
        <v>1.0691437476446286</v>
      </c>
      <c r="W16" s="68">
        <f t="shared" si="9"/>
        <v>0.4284771535980238</v>
      </c>
      <c r="X16" s="68">
        <f t="shared" si="9"/>
        <v>2.5182522257562043</v>
      </c>
      <c r="Y16" s="68">
        <f t="shared" si="9"/>
        <v>4.0330177491930108</v>
      </c>
      <c r="Z16" s="68">
        <f t="shared" si="9"/>
        <v>5.7143992732714874</v>
      </c>
      <c r="AA16" s="68">
        <f t="shared" si="9"/>
        <v>5.2486016091854761</v>
      </c>
      <c r="AB16" s="68">
        <f t="shared" si="9"/>
        <v>10.846474577736361</v>
      </c>
      <c r="AC16" s="69">
        <f t="shared" si="9"/>
        <v>0.58545377663985987</v>
      </c>
      <c r="AD16" s="54"/>
    </row>
    <row r="17" spans="1:30" s="45" customFormat="1" ht="15.75" thickBot="1" x14ac:dyDescent="0.3">
      <c r="A17" s="73"/>
      <c r="B17" s="66" t="s">
        <v>49</v>
      </c>
      <c r="C17" s="66" t="s">
        <v>50</v>
      </c>
      <c r="D17" s="66" t="s">
        <v>51</v>
      </c>
      <c r="E17" s="66" t="s">
        <v>52</v>
      </c>
      <c r="F17" s="66" t="s">
        <v>53</v>
      </c>
      <c r="G17" s="66" t="s">
        <v>54</v>
      </c>
      <c r="H17" s="66" t="s">
        <v>55</v>
      </c>
      <c r="I17" s="67" t="s">
        <v>56</v>
      </c>
      <c r="J17" s="48"/>
      <c r="K17" s="79"/>
      <c r="L17" s="54"/>
      <c r="M17" s="54"/>
      <c r="N17" s="54"/>
      <c r="O17" s="54"/>
      <c r="P17" s="54"/>
      <c r="Q17" s="54"/>
      <c r="R17" s="54"/>
      <c r="S17" s="54"/>
      <c r="T17" s="48"/>
      <c r="U17" s="58" t="s">
        <v>59</v>
      </c>
      <c r="V17" s="70">
        <f t="shared" si="11"/>
        <v>2.5624052633494667</v>
      </c>
      <c r="W17" s="70">
        <f t="shared" si="9"/>
        <v>1.0708982288348088</v>
      </c>
      <c r="X17" s="70">
        <f t="shared" si="9"/>
        <v>1.9960737777154598</v>
      </c>
      <c r="Y17" s="70">
        <f t="shared" si="9"/>
        <v>1.3789430365462179</v>
      </c>
      <c r="Z17" s="70">
        <f t="shared" si="9"/>
        <v>4.3800589920792428</v>
      </c>
      <c r="AA17" s="70">
        <f t="shared" si="9"/>
        <v>4.3044757238696283</v>
      </c>
      <c r="AB17" s="70">
        <f t="shared" si="9"/>
        <v>9.8264121592544509</v>
      </c>
      <c r="AC17" s="71">
        <f t="shared" si="9"/>
        <v>0.31774475658014523</v>
      </c>
      <c r="AD17" s="48"/>
    </row>
    <row r="18" spans="1:30" s="45" customFormat="1" ht="15.75" thickBot="1" x14ac:dyDescent="0.3">
      <c r="A18" s="74" t="s">
        <v>4</v>
      </c>
      <c r="B18" s="53">
        <v>84.355853148531722</v>
      </c>
      <c r="C18" s="53">
        <v>4.0862718999974295</v>
      </c>
      <c r="D18" s="53">
        <v>1.6147594892711337</v>
      </c>
      <c r="E18" s="53">
        <v>26.280836779419491</v>
      </c>
      <c r="F18" s="53">
        <v>34.314281843206359</v>
      </c>
      <c r="G18" s="53">
        <v>13.481198051281961</v>
      </c>
      <c r="H18" s="53">
        <v>59.918606697051224</v>
      </c>
      <c r="I18" s="75">
        <v>92.343015476510431</v>
      </c>
      <c r="J18" s="54"/>
      <c r="K18" s="49"/>
      <c r="L18" s="50" t="s">
        <v>49</v>
      </c>
      <c r="M18" s="51" t="s">
        <v>50</v>
      </c>
      <c r="N18" s="51" t="s">
        <v>51</v>
      </c>
      <c r="O18" s="51" t="s">
        <v>52</v>
      </c>
      <c r="P18" s="51" t="s">
        <v>53</v>
      </c>
      <c r="Q18" s="51" t="s">
        <v>54</v>
      </c>
      <c r="R18" s="51" t="s">
        <v>55</v>
      </c>
      <c r="S18" s="52" t="s">
        <v>56</v>
      </c>
      <c r="T18" s="54"/>
      <c r="U18" s="79"/>
      <c r="V18" s="68"/>
      <c r="W18" s="68"/>
      <c r="X18" s="68"/>
      <c r="Y18" s="68"/>
      <c r="Z18" s="68"/>
      <c r="AA18" s="68"/>
      <c r="AB18" s="68"/>
      <c r="AC18" s="68"/>
      <c r="AD18" s="54"/>
    </row>
    <row r="19" spans="1:30" s="45" customFormat="1" x14ac:dyDescent="0.25">
      <c r="A19" s="74" t="s">
        <v>4</v>
      </c>
      <c r="B19" s="53">
        <v>86.620494312196101</v>
      </c>
      <c r="C19" s="53">
        <v>5.6544744966892875</v>
      </c>
      <c r="D19" s="53">
        <v>1.7109344516319736</v>
      </c>
      <c r="E19" s="53">
        <v>29.510357022884282</v>
      </c>
      <c r="F19" s="53">
        <v>33.47807568501787</v>
      </c>
      <c r="G19" s="53">
        <v>11.609648737434453</v>
      </c>
      <c r="H19" s="53">
        <v>62.719279362933619</v>
      </c>
      <c r="I19" s="75">
        <v>92.300354147151694</v>
      </c>
      <c r="J19" s="54"/>
      <c r="K19" s="61" t="s">
        <v>8</v>
      </c>
      <c r="L19" s="62">
        <f>AVERAGE(B31:B32)</f>
        <v>88.610053972973247</v>
      </c>
      <c r="M19" s="62">
        <f t="shared" ref="M19:S19" si="12">AVERAGE(C31:C32)</f>
        <v>5.3151464229398311</v>
      </c>
      <c r="N19" s="62">
        <f t="shared" si="12"/>
        <v>-1.9972335582019107</v>
      </c>
      <c r="O19" s="62">
        <f t="shared" si="12"/>
        <v>29.508630629628271</v>
      </c>
      <c r="P19" s="62">
        <f t="shared" si="12"/>
        <v>23.10263698617598</v>
      </c>
      <c r="Q19" s="62">
        <f t="shared" si="12"/>
        <v>1.7096509194296172</v>
      </c>
      <c r="R19" s="62">
        <f t="shared" si="12"/>
        <v>49.133711249641351</v>
      </c>
      <c r="S19" s="63">
        <f t="shared" si="12"/>
        <v>91.58468662323699</v>
      </c>
      <c r="T19" s="54"/>
      <c r="U19" s="79"/>
      <c r="V19" s="68"/>
      <c r="W19" s="68"/>
      <c r="X19" s="68"/>
      <c r="Y19" s="68"/>
      <c r="Z19" s="68"/>
      <c r="AA19" s="68"/>
      <c r="AB19" s="68"/>
      <c r="AC19" s="68"/>
      <c r="AD19" s="54"/>
    </row>
    <row r="20" spans="1:30" s="45" customFormat="1" x14ac:dyDescent="0.25">
      <c r="A20" s="74" t="s">
        <v>5</v>
      </c>
      <c r="B20" s="53">
        <v>85.306091337528187</v>
      </c>
      <c r="C20" s="53">
        <v>5.938692201455642</v>
      </c>
      <c r="D20" s="53">
        <v>-1.1662669386191427</v>
      </c>
      <c r="E20" s="53">
        <v>29.727516497262151</v>
      </c>
      <c r="F20" s="53">
        <v>13.554213695808981</v>
      </c>
      <c r="G20" s="53">
        <v>6.9493871224815873</v>
      </c>
      <c r="H20" s="53">
        <v>41.144602209480261</v>
      </c>
      <c r="I20" s="75">
        <v>91.277689663521073</v>
      </c>
      <c r="J20" s="54"/>
      <c r="K20" s="57" t="s">
        <v>9</v>
      </c>
      <c r="L20" s="54">
        <f>AVERAGE(B33:B34)</f>
        <v>89.178174962275392</v>
      </c>
      <c r="M20" s="54">
        <f t="shared" ref="M20:S20" si="13">AVERAGE(C33:C34)</f>
        <v>6.4678179781878349</v>
      </c>
      <c r="N20" s="54">
        <f t="shared" si="13"/>
        <v>-0.58072624004198992</v>
      </c>
      <c r="O20" s="54">
        <f t="shared" si="13"/>
        <v>28.704859330578724</v>
      </c>
      <c r="P20" s="54">
        <f t="shared" si="13"/>
        <v>12.791872998517933</v>
      </c>
      <c r="Q20" s="54">
        <f t="shared" si="13"/>
        <v>3.1507495807387436</v>
      </c>
      <c r="R20" s="54">
        <f t="shared" si="13"/>
        <v>51.318156167630853</v>
      </c>
      <c r="S20" s="56">
        <f t="shared" si="13"/>
        <v>91.920885551977278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s="45" customFormat="1" x14ac:dyDescent="0.25">
      <c r="A21" s="74" t="s">
        <v>5</v>
      </c>
      <c r="B21" s="53">
        <v>88.604442056500162</v>
      </c>
      <c r="C21" s="53">
        <v>2.1556902755250684</v>
      </c>
      <c r="D21" s="53">
        <v>-0.62116299236854022</v>
      </c>
      <c r="E21" s="53">
        <v>33.942562035497382</v>
      </c>
      <c r="F21" s="53">
        <v>23.894248471584866</v>
      </c>
      <c r="G21" s="53">
        <v>7.6695569587543417</v>
      </c>
      <c r="H21" s="53">
        <v>60.250188174883391</v>
      </c>
      <c r="I21" s="75">
        <v>92.02377549031327</v>
      </c>
      <c r="J21" s="54"/>
      <c r="K21" s="57" t="s">
        <v>10</v>
      </c>
      <c r="L21" s="54">
        <f>AVERAGE(B35:B36)</f>
        <v>88.125847810448477</v>
      </c>
      <c r="M21" s="54">
        <f t="shared" ref="M21:S21" si="14">AVERAGE(C35:C36)</f>
        <v>3.910081958938755</v>
      </c>
      <c r="N21" s="54">
        <f t="shared" si="14"/>
        <v>-2.6394178261987422</v>
      </c>
      <c r="O21" s="54">
        <f t="shared" si="14"/>
        <v>24.513711181489221</v>
      </c>
      <c r="P21" s="54">
        <f t="shared" si="14"/>
        <v>1.7998176817265956</v>
      </c>
      <c r="Q21" s="54">
        <f t="shared" si="14"/>
        <v>-4.6566962794051703</v>
      </c>
      <c r="R21" s="54">
        <f t="shared" si="14"/>
        <v>34.508285323833633</v>
      </c>
      <c r="S21" s="56">
        <f t="shared" si="14"/>
        <v>91.189954782809366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 s="45" customFormat="1" ht="15.75" thickBot="1" x14ac:dyDescent="0.3">
      <c r="A22" s="74" t="s">
        <v>6</v>
      </c>
      <c r="B22" s="53">
        <v>87.810154290247723</v>
      </c>
      <c r="C22" s="53">
        <v>4.0101279937170169</v>
      </c>
      <c r="D22" s="53">
        <v>2.6280453621811417</v>
      </c>
      <c r="E22" s="53">
        <v>31.621159258027543</v>
      </c>
      <c r="F22" s="53">
        <v>8.3885867076242242</v>
      </c>
      <c r="G22" s="53">
        <v>5.7048252761465745</v>
      </c>
      <c r="H22" s="53">
        <v>56.278567846760637</v>
      </c>
      <c r="I22" s="75">
        <v>92.576445890710531</v>
      </c>
      <c r="J22" s="54"/>
      <c r="K22" s="58" t="s">
        <v>11</v>
      </c>
      <c r="L22" s="59">
        <f>AVERAGE(B37:B38)</f>
        <v>89.008878999902066</v>
      </c>
      <c r="M22" s="59">
        <f t="shared" ref="M22:S22" si="15">AVERAGE(C37:C38)</f>
        <v>6.7532454453896609</v>
      </c>
      <c r="N22" s="59">
        <f t="shared" si="15"/>
        <v>-2.8321339834934234</v>
      </c>
      <c r="O22" s="59">
        <f t="shared" si="15"/>
        <v>26.591848842123511</v>
      </c>
      <c r="P22" s="59">
        <f t="shared" si="15"/>
        <v>4.2575605018092659</v>
      </c>
      <c r="Q22" s="59">
        <f t="shared" si="15"/>
        <v>-1.1034134681147001</v>
      </c>
      <c r="R22" s="59">
        <f t="shared" si="15"/>
        <v>44.132252479786828</v>
      </c>
      <c r="S22" s="60">
        <f t="shared" si="15"/>
        <v>91.180038373698153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0" s="45" customFormat="1" x14ac:dyDescent="0.25">
      <c r="A23" s="74" t="s">
        <v>6</v>
      </c>
      <c r="B23" s="53">
        <v>87.88605722875468</v>
      </c>
      <c r="C23" s="53">
        <v>4.229579887440071</v>
      </c>
      <c r="D23" s="53">
        <v>-5.1120915363014774</v>
      </c>
      <c r="E23" s="53">
        <v>27.669526071747399</v>
      </c>
      <c r="F23" s="53">
        <v>12.723790511619161</v>
      </c>
      <c r="G23" s="53">
        <v>4.266373534920076</v>
      </c>
      <c r="H23" s="53">
        <v>51.873698522676762</v>
      </c>
      <c r="I23" s="75">
        <v>91.096815190272451</v>
      </c>
      <c r="J23" s="54"/>
      <c r="K23" s="79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30" s="45" customFormat="1" x14ac:dyDescent="0.25">
      <c r="A24" s="74" t="s">
        <v>7</v>
      </c>
      <c r="B24" s="53">
        <v>89.470403844503466</v>
      </c>
      <c r="C24" s="53">
        <v>6.0446826808756793</v>
      </c>
      <c r="D24" s="53">
        <v>2.3375539711545379E-3</v>
      </c>
      <c r="E24" s="53">
        <v>29.422437149902446</v>
      </c>
      <c r="F24" s="53">
        <v>10.317993801538405</v>
      </c>
      <c r="G24" s="53">
        <v>8.1382582076090166</v>
      </c>
      <c r="H24" s="53">
        <v>64.57812882753467</v>
      </c>
      <c r="I24" s="75">
        <v>92.453909531717812</v>
      </c>
      <c r="J24" s="54"/>
      <c r="K24" s="79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s="45" customFormat="1" ht="15.75" thickBot="1" x14ac:dyDescent="0.3">
      <c r="A25" s="76" t="s">
        <v>7</v>
      </c>
      <c r="B25" s="77">
        <v>87.780928542338145</v>
      </c>
      <c r="C25" s="77">
        <v>6.8525443500876859</v>
      </c>
      <c r="D25" s="77">
        <v>-2.7893449420567817</v>
      </c>
      <c r="E25" s="77">
        <v>29.156142340894377</v>
      </c>
      <c r="F25" s="77">
        <v>4.9194761573480461</v>
      </c>
      <c r="G25" s="77">
        <v>6.2986182368189763</v>
      </c>
      <c r="H25" s="77">
        <v>53.126380783193561</v>
      </c>
      <c r="I25" s="78">
        <v>91.099576443267665</v>
      </c>
      <c r="J25" s="54"/>
      <c r="K25" s="80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 s="45" customFormat="1" x14ac:dyDescent="0.25">
      <c r="A26" s="79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pans="1:30" s="45" customFormat="1" x14ac:dyDescent="0.25">
      <c r="A27" s="79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1:30" s="45" customFormat="1" x14ac:dyDescent="0.25">
      <c r="A28" s="79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0" s="45" customFormat="1" ht="15.75" thickBot="1" x14ac:dyDescent="0.3">
      <c r="A29" s="79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30" s="45" customFormat="1" x14ac:dyDescent="0.25">
      <c r="A30" s="73"/>
      <c r="B30" s="66" t="s">
        <v>49</v>
      </c>
      <c r="C30" s="66" t="s">
        <v>50</v>
      </c>
      <c r="D30" s="66" t="s">
        <v>51</v>
      </c>
      <c r="E30" s="66" t="s">
        <v>52</v>
      </c>
      <c r="F30" s="66" t="s">
        <v>53</v>
      </c>
      <c r="G30" s="66" t="s">
        <v>54</v>
      </c>
      <c r="H30" s="66" t="s">
        <v>55</v>
      </c>
      <c r="I30" s="67" t="s">
        <v>56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45" customFormat="1" x14ac:dyDescent="0.25">
      <c r="A31" s="74" t="s">
        <v>8</v>
      </c>
      <c r="B31" s="53">
        <v>89.135586446603298</v>
      </c>
      <c r="C31" s="53">
        <v>3.099554352783751</v>
      </c>
      <c r="D31" s="53">
        <v>-4.3661009004995366</v>
      </c>
      <c r="E31" s="53">
        <v>28.135699085291765</v>
      </c>
      <c r="F31" s="53">
        <v>20.492204861376784</v>
      </c>
      <c r="G31" s="53">
        <v>0.39280372287940901</v>
      </c>
      <c r="H31" s="53">
        <v>48.249094596837551</v>
      </c>
      <c r="I31" s="75">
        <v>91.687333254086425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</row>
    <row r="32" spans="1:30" s="45" customFormat="1" x14ac:dyDescent="0.25">
      <c r="A32" s="74" t="s">
        <v>8</v>
      </c>
      <c r="B32" s="53">
        <v>88.084521499343197</v>
      </c>
      <c r="C32" s="53">
        <v>7.530738493095912</v>
      </c>
      <c r="D32" s="53">
        <v>0.37163378409571513</v>
      </c>
      <c r="E32" s="53">
        <v>30.881562173964781</v>
      </c>
      <c r="F32" s="53">
        <v>25.713069110975173</v>
      </c>
      <c r="G32" s="53">
        <v>3.0264981159798254</v>
      </c>
      <c r="H32" s="53">
        <v>50.018327902445158</v>
      </c>
      <c r="I32" s="75">
        <v>91.48203999238757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</row>
    <row r="33" spans="1:30" s="45" customFormat="1" x14ac:dyDescent="0.25">
      <c r="A33" s="74" t="s">
        <v>9</v>
      </c>
      <c r="B33" s="53">
        <v>89.276192484501479</v>
      </c>
      <c r="C33" s="53">
        <v>6.5073658047126397</v>
      </c>
      <c r="D33" s="53">
        <v>0.44119492582411768</v>
      </c>
      <c r="E33" s="53">
        <v>29.643666216067675</v>
      </c>
      <c r="F33" s="53">
        <v>18.465986903910579</v>
      </c>
      <c r="G33" s="53">
        <v>5.5322204660121503</v>
      </c>
      <c r="H33" s="53">
        <v>55.199004473912417</v>
      </c>
      <c r="I33" s="75">
        <v>91.990959180616656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</row>
    <row r="34" spans="1:30" s="45" customFormat="1" x14ac:dyDescent="0.25">
      <c r="A34" s="74" t="s">
        <v>9</v>
      </c>
      <c r="B34" s="53">
        <v>89.080157440049305</v>
      </c>
      <c r="C34" s="53">
        <v>6.4282701516630292</v>
      </c>
      <c r="D34" s="53">
        <v>-1.6026474059080975</v>
      </c>
      <c r="E34" s="53">
        <v>27.766052445089773</v>
      </c>
      <c r="F34" s="53">
        <v>7.1177590931252865</v>
      </c>
      <c r="G34" s="53">
        <v>0.76927869546533634</v>
      </c>
      <c r="H34" s="53">
        <v>47.437307861349289</v>
      </c>
      <c r="I34" s="75">
        <v>91.850811923337886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</row>
    <row r="35" spans="1:30" s="45" customFormat="1" x14ac:dyDescent="0.25">
      <c r="A35" s="74" t="s">
        <v>10</v>
      </c>
      <c r="B35" s="53">
        <v>88.600422356670023</v>
      </c>
      <c r="C35" s="53">
        <v>2.2191642896981723</v>
      </c>
      <c r="D35" s="53">
        <v>-0.12986302722297616</v>
      </c>
      <c r="E35" s="53">
        <v>27.551072803991318</v>
      </c>
      <c r="F35" s="53">
        <v>4.9589568212921158</v>
      </c>
      <c r="G35" s="53">
        <v>-2.3403551819173973</v>
      </c>
      <c r="H35" s="53">
        <v>35.30321763742905</v>
      </c>
      <c r="I35" s="75">
        <v>91.425822705261865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30" s="45" customFormat="1" x14ac:dyDescent="0.25">
      <c r="A36" s="74" t="s">
        <v>10</v>
      </c>
      <c r="B36" s="53">
        <v>87.651273264226944</v>
      </c>
      <c r="C36" s="53">
        <v>5.6009996281793377</v>
      </c>
      <c r="D36" s="53">
        <v>-5.1489726251745083</v>
      </c>
      <c r="E36" s="53">
        <v>21.476349558987128</v>
      </c>
      <c r="F36" s="53">
        <v>-1.3593214578389246</v>
      </c>
      <c r="G36" s="53">
        <v>-6.9730373768929432</v>
      </c>
      <c r="H36" s="53">
        <v>33.713353010238222</v>
      </c>
      <c r="I36" s="75">
        <v>90.954086860356867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</row>
    <row r="37" spans="1:30" s="45" customFormat="1" x14ac:dyDescent="0.25">
      <c r="A37" s="74" t="s">
        <v>11</v>
      </c>
      <c r="B37" s="53">
        <v>88.833738436949346</v>
      </c>
      <c r="C37" s="53">
        <v>4.5059351904784712</v>
      </c>
      <c r="D37" s="53">
        <v>-4.8599322471200024</v>
      </c>
      <c r="E37" s="53">
        <v>23.287679991714182</v>
      </c>
      <c r="F37" s="53">
        <v>4.6728357755153604</v>
      </c>
      <c r="G37" s="53">
        <v>-4.248425246695664E-2</v>
      </c>
      <c r="H37" s="53">
        <v>43.531654571395137</v>
      </c>
      <c r="I37" s="75">
        <v>91.508581725816057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</row>
    <row r="38" spans="1:30" s="45" customFormat="1" ht="15.75" thickBot="1" x14ac:dyDescent="0.3">
      <c r="A38" s="76" t="s">
        <v>11</v>
      </c>
      <c r="B38" s="77">
        <v>89.184019562854772</v>
      </c>
      <c r="C38" s="77">
        <v>9.0005557003008505</v>
      </c>
      <c r="D38" s="77">
        <v>-0.80433571986684438</v>
      </c>
      <c r="E38" s="77">
        <v>29.89601769253284</v>
      </c>
      <c r="F38" s="77">
        <v>3.8422852281031705</v>
      </c>
      <c r="G38" s="77">
        <v>-2.1643426837624435</v>
      </c>
      <c r="H38" s="77">
        <v>44.732850388178527</v>
      </c>
      <c r="I38" s="78">
        <v>90.851495021580249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39" spans="1:30" s="45" customFormat="1" x14ac:dyDescent="0.25">
      <c r="A39" s="7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</row>
    <row r="40" spans="1:30" s="45" customFormat="1" x14ac:dyDescent="0.25">
      <c r="A40" s="7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</row>
    <row r="41" spans="1:30" s="45" customFormat="1" x14ac:dyDescent="0.25">
      <c r="A41" s="7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</row>
    <row r="42" spans="1:30" s="45" customFormat="1" x14ac:dyDescent="0.25">
      <c r="A42" s="7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</row>
    <row r="43" spans="1:30" s="45" customFormat="1" x14ac:dyDescent="0.25"/>
    <row r="44" spans="1:30" s="45" customFormat="1" x14ac:dyDescent="0.25"/>
    <row r="45" spans="1:30" s="45" customFormat="1" x14ac:dyDescent="0.25"/>
    <row r="46" spans="1:30" s="45" customFormat="1" x14ac:dyDescent="0.25"/>
    <row r="47" spans="1:30" s="45" customFormat="1" x14ac:dyDescent="0.25"/>
    <row r="48" spans="1:30" s="45" customFormat="1" x14ac:dyDescent="0.25"/>
    <row r="49" s="45" customFormat="1" x14ac:dyDescent="0.25"/>
    <row r="50" s="45" customFormat="1" x14ac:dyDescent="0.25"/>
    <row r="51" s="45" customFormat="1" x14ac:dyDescent="0.25"/>
    <row r="52" s="45" customFormat="1" x14ac:dyDescent="0.25"/>
    <row r="53" s="45" customFormat="1" x14ac:dyDescent="0.25"/>
    <row r="54" s="45" customFormat="1" x14ac:dyDescent="0.25"/>
    <row r="55" s="45" customFormat="1" x14ac:dyDescent="0.25"/>
    <row r="56" s="45" customFormat="1" x14ac:dyDescent="0.25"/>
    <row r="57" s="45" customFormat="1" x14ac:dyDescent="0.25"/>
    <row r="58" s="45" customFormat="1" x14ac:dyDescent="0.25"/>
    <row r="59" s="45" customFormat="1" x14ac:dyDescent="0.25"/>
    <row r="60" s="45" customFormat="1" x14ac:dyDescent="0.25"/>
    <row r="61" s="45" customFormat="1" x14ac:dyDescent="0.25"/>
    <row r="62" s="45" customFormat="1" x14ac:dyDescent="0.25"/>
    <row r="63" s="45" customFormat="1" x14ac:dyDescent="0.25"/>
    <row r="64" s="45" customFormat="1" x14ac:dyDescent="0.25"/>
    <row r="65" s="45" customFormat="1" x14ac:dyDescent="0.25"/>
    <row r="66" s="45" customFormat="1" x14ac:dyDescent="0.25"/>
    <row r="67" s="45" customFormat="1" x14ac:dyDescent="0.25"/>
    <row r="68" s="45" customFormat="1" x14ac:dyDescent="0.25"/>
    <row r="69" s="45" customFormat="1" x14ac:dyDescent="0.25"/>
    <row r="70" s="45" customFormat="1" x14ac:dyDescent="0.25"/>
    <row r="71" s="45" customFormat="1" x14ac:dyDescent="0.25"/>
    <row r="72" s="45" customFormat="1" x14ac:dyDescent="0.25"/>
    <row r="73" s="45" customFormat="1" x14ac:dyDescent="0.25"/>
    <row r="74" s="45" customFormat="1" x14ac:dyDescent="0.25"/>
    <row r="75" s="45" customFormat="1" x14ac:dyDescent="0.25"/>
    <row r="76" s="45" customFormat="1" x14ac:dyDescent="0.25"/>
    <row r="77" s="45" customFormat="1" x14ac:dyDescent="0.25"/>
    <row r="78" s="45" customFormat="1" x14ac:dyDescent="0.25"/>
    <row r="79" s="45" customFormat="1" x14ac:dyDescent="0.25"/>
    <row r="80" s="45" customFormat="1" x14ac:dyDescent="0.25"/>
    <row r="81" s="45" customFormat="1" x14ac:dyDescent="0.25"/>
    <row r="82" s="45" customFormat="1" x14ac:dyDescent="0.25"/>
    <row r="83" s="45" customFormat="1" x14ac:dyDescent="0.25"/>
    <row r="84" s="45" customFormat="1" x14ac:dyDescent="0.25"/>
    <row r="85" s="45" customFormat="1" x14ac:dyDescent="0.25"/>
    <row r="86" s="45" customFormat="1" x14ac:dyDescent="0.25"/>
    <row r="87" s="45" customFormat="1" x14ac:dyDescent="0.25"/>
    <row r="88" s="45" customFormat="1" x14ac:dyDescent="0.25"/>
    <row r="89" s="45" customFormat="1" x14ac:dyDescent="0.25"/>
    <row r="90" s="45" customFormat="1" x14ac:dyDescent="0.25"/>
    <row r="91" s="45" customFormat="1" x14ac:dyDescent="0.25"/>
    <row r="92" s="45" customFormat="1" x14ac:dyDescent="0.25"/>
    <row r="93" s="45" customFormat="1" x14ac:dyDescent="0.25"/>
    <row r="94" s="45" customFormat="1" x14ac:dyDescent="0.25"/>
    <row r="95" s="45" customFormat="1" x14ac:dyDescent="0.25"/>
    <row r="96" s="45" customFormat="1" x14ac:dyDescent="0.25"/>
    <row r="97" s="45" customFormat="1" x14ac:dyDescent="0.25"/>
    <row r="98" s="45" customFormat="1" x14ac:dyDescent="0.25"/>
    <row r="99" s="45" customFormat="1" x14ac:dyDescent="0.25"/>
    <row r="100" s="45" customFormat="1" x14ac:dyDescent="0.25"/>
    <row r="101" s="45" customFormat="1" x14ac:dyDescent="0.25"/>
    <row r="102" s="45" customFormat="1" x14ac:dyDescent="0.25"/>
    <row r="103" s="45" customFormat="1" x14ac:dyDescent="0.25"/>
    <row r="104" s="45" customFormat="1" x14ac:dyDescent="0.25"/>
    <row r="105" s="45" customFormat="1" x14ac:dyDescent="0.25"/>
    <row r="106" s="45" customFormat="1" x14ac:dyDescent="0.25"/>
    <row r="107" s="45" customFormat="1" x14ac:dyDescent="0.25"/>
    <row r="108" s="45" customFormat="1" x14ac:dyDescent="0.25"/>
    <row r="109" s="45" customFormat="1" x14ac:dyDescent="0.25"/>
    <row r="110" s="45" customFormat="1" x14ac:dyDescent="0.25"/>
    <row r="111" s="45" customFormat="1" x14ac:dyDescent="0.25"/>
    <row r="112" s="45" customFormat="1" x14ac:dyDescent="0.25"/>
    <row r="113" s="45" customFormat="1" x14ac:dyDescent="0.25"/>
    <row r="114" s="45" customFormat="1" x14ac:dyDescent="0.25"/>
    <row r="115" s="45" customFormat="1" x14ac:dyDescent="0.25"/>
    <row r="116" s="45" customFormat="1" x14ac:dyDescent="0.25"/>
    <row r="117" s="45" customFormat="1" x14ac:dyDescent="0.25"/>
    <row r="118" s="45" customFormat="1" x14ac:dyDescent="0.25"/>
    <row r="119" s="45" customFormat="1" x14ac:dyDescent="0.25"/>
    <row r="120" s="45" customFormat="1" x14ac:dyDescent="0.25"/>
    <row r="121" s="45" customFormat="1" x14ac:dyDescent="0.25"/>
    <row r="122" s="45" customFormat="1" x14ac:dyDescent="0.25"/>
    <row r="123" s="45" customFormat="1" x14ac:dyDescent="0.25"/>
    <row r="124" s="45" customFormat="1" x14ac:dyDescent="0.25"/>
    <row r="125" s="45" customFormat="1" x14ac:dyDescent="0.25"/>
    <row r="126" s="45" customFormat="1" x14ac:dyDescent="0.25"/>
    <row r="127" s="45" customFormat="1" x14ac:dyDescent="0.25"/>
    <row r="128" s="45" customFormat="1" x14ac:dyDescent="0.25"/>
    <row r="129" spans="1:81" s="45" customFormat="1" x14ac:dyDescent="0.25"/>
    <row r="130" spans="1:81" s="45" customFormat="1" x14ac:dyDescent="0.25"/>
    <row r="131" spans="1:81" s="45" customFormat="1" x14ac:dyDescent="0.25"/>
    <row r="132" spans="1:81" s="45" customFormat="1" x14ac:dyDescent="0.25"/>
    <row r="133" spans="1:81" s="45" customFormat="1" x14ac:dyDescent="0.25"/>
    <row r="134" spans="1:81" s="45" customFormat="1" x14ac:dyDescent="0.25"/>
    <row r="135" spans="1:81" s="45" customFormat="1" x14ac:dyDescent="0.25"/>
    <row r="136" spans="1:81" s="45" customFormat="1" x14ac:dyDescent="0.25"/>
    <row r="137" spans="1:81" s="45" customFormat="1" x14ac:dyDescent="0.25"/>
    <row r="138" spans="1:81" s="45" customFormat="1" x14ac:dyDescent="0.25"/>
    <row r="139" spans="1:81" s="45" customFormat="1" x14ac:dyDescent="0.25"/>
    <row r="140" spans="1:81" s="45" customFormat="1" x14ac:dyDescent="0.25"/>
    <row r="141" spans="1:8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</row>
    <row r="142" spans="1:81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</row>
    <row r="143" spans="1:81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</row>
    <row r="144" spans="1:81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</row>
    <row r="145" spans="1:81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</row>
    <row r="146" spans="1:81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</row>
    <row r="147" spans="1:81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</row>
    <row r="148" spans="1:81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</row>
    <row r="149" spans="1:81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</row>
    <row r="150" spans="1:81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</row>
    <row r="151" spans="1:81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</row>
    <row r="152" spans="1:81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</row>
    <row r="153" spans="1:81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</row>
    <row r="154" spans="1:81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</row>
    <row r="155" spans="1:81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</row>
    <row r="156" spans="1:81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</row>
    <row r="157" spans="1:81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</row>
    <row r="158" spans="1:81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</row>
    <row r="159" spans="1:81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</row>
    <row r="160" spans="1:81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</row>
    <row r="161" spans="1:81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</row>
    <row r="162" spans="1:81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</row>
    <row r="163" spans="1:81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</row>
    <row r="164" spans="1:81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</row>
    <row r="165" spans="1:81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</row>
    <row r="166" spans="1:81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</row>
    <row r="167" spans="1:81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</row>
    <row r="168" spans="1:81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</row>
    <row r="169" spans="1:81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</row>
    <row r="170" spans="1:81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</row>
    <row r="171" spans="1:81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</row>
    <row r="172" spans="1:81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</row>
    <row r="173" spans="1:81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</row>
    <row r="174" spans="1:81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</row>
    <row r="175" spans="1:81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</row>
    <row r="176" spans="1:81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</row>
    <row r="177" spans="1:81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</row>
    <row r="178" spans="1:81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</row>
    <row r="179" spans="1:81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</row>
    <row r="180" spans="1:81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</row>
    <row r="181" spans="1:81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</row>
    <row r="182" spans="1:81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</row>
    <row r="183" spans="1:81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</row>
    <row r="184" spans="1:81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</row>
    <row r="185" spans="1:81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</row>
    <row r="186" spans="1:81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</row>
    <row r="187" spans="1:81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</row>
    <row r="188" spans="1:81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</row>
    <row r="189" spans="1:81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</row>
    <row r="190" spans="1:81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</row>
    <row r="191" spans="1:81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</row>
    <row r="192" spans="1:81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</row>
    <row r="193" spans="1:81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</row>
    <row r="194" spans="1:81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</row>
    <row r="195" spans="1:81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</row>
    <row r="196" spans="1:81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</row>
    <row r="197" spans="1:81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</row>
    <row r="198" spans="1:81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</row>
    <row r="199" spans="1:81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</row>
    <row r="200" spans="1:81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</row>
    <row r="201" spans="1:81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</row>
    <row r="202" spans="1:81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</row>
    <row r="203" spans="1:81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</row>
    <row r="204" spans="1:81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</row>
    <row r="205" spans="1:81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</row>
    <row r="206" spans="1:81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</row>
    <row r="207" spans="1:81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</row>
    <row r="208" spans="1:81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</row>
    <row r="209" spans="1:81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</row>
    <row r="210" spans="1:81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</row>
    <row r="211" spans="1:81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</row>
    <row r="212" spans="1:81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</row>
    <row r="213" spans="1:81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</row>
    <row r="214" spans="1:81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</row>
    <row r="215" spans="1:81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</row>
    <row r="216" spans="1:81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</row>
    <row r="217" spans="1:81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</row>
    <row r="218" spans="1:81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</row>
    <row r="219" spans="1:81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</row>
    <row r="220" spans="1:81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</row>
    <row r="221" spans="1:81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</row>
    <row r="222" spans="1:81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</row>
    <row r="223" spans="1:81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</row>
    <row r="224" spans="1:81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</row>
    <row r="225" spans="1:81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</row>
    <row r="226" spans="1:81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</row>
    <row r="227" spans="1:81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</row>
    <row r="228" spans="1:81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</row>
    <row r="229" spans="1:81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</row>
    <row r="230" spans="1:81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</row>
    <row r="231" spans="1:81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</row>
    <row r="232" spans="1:81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</row>
    <row r="233" spans="1:81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</row>
    <row r="234" spans="1:81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</row>
    <row r="235" spans="1:81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</row>
    <row r="236" spans="1:81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</row>
    <row r="237" spans="1:81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</row>
    <row r="238" spans="1:81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</row>
    <row r="239" spans="1:81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</row>
    <row r="240" spans="1:81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</row>
    <row r="241" spans="1:81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</row>
    <row r="242" spans="1:81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</row>
    <row r="243" spans="1:81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</row>
    <row r="244" spans="1:81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</row>
    <row r="245" spans="1:81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</row>
    <row r="246" spans="1:81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</row>
    <row r="247" spans="1:81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</row>
    <row r="248" spans="1:81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</row>
    <row r="249" spans="1:81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</row>
    <row r="250" spans="1:81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</row>
    <row r="251" spans="1:81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</row>
    <row r="252" spans="1:81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</row>
    <row r="253" spans="1:81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</row>
    <row r="254" spans="1:81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</row>
    <row r="255" spans="1:81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</row>
    <row r="256" spans="1:81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</row>
    <row r="257" spans="1:81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</row>
    <row r="258" spans="1:81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</row>
    <row r="259" spans="1:81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</row>
    <row r="260" spans="1:81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</row>
    <row r="261" spans="1:81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</row>
    <row r="262" spans="1:81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</row>
    <row r="263" spans="1:81" x14ac:dyDescent="0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</row>
    <row r="264" spans="1:81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</row>
    <row r="265" spans="1:81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</row>
    <row r="266" spans="1:81" x14ac:dyDescent="0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</row>
    <row r="267" spans="1:81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</row>
    <row r="268" spans="1:81" x14ac:dyDescent="0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</row>
    <row r="269" spans="1:81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</row>
    <row r="270" spans="1:81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</row>
    <row r="271" spans="1:81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</row>
    <row r="272" spans="1:81" x14ac:dyDescent="0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</row>
    <row r="273" spans="1:81" x14ac:dyDescent="0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</row>
    <row r="274" spans="1:81" x14ac:dyDescent="0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</row>
    <row r="275" spans="1:81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</row>
    <row r="276" spans="1:81" x14ac:dyDescent="0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</row>
    <row r="277" spans="1:81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</row>
    <row r="278" spans="1:81" x14ac:dyDescent="0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</row>
    <row r="279" spans="1:81" x14ac:dyDescent="0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</row>
    <row r="280" spans="1:81" x14ac:dyDescent="0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</row>
    <row r="281" spans="1:81" x14ac:dyDescent="0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</row>
    <row r="282" spans="1:81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</row>
    <row r="283" spans="1:81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</row>
    <row r="284" spans="1:81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</row>
    <row r="285" spans="1:81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</row>
    <row r="286" spans="1:81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</row>
    <row r="287" spans="1:81" x14ac:dyDescent="0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</row>
    <row r="288" spans="1:81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</row>
    <row r="289" spans="1:81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</row>
    <row r="290" spans="1:81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</row>
    <row r="291" spans="1:81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</row>
    <row r="292" spans="1:81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</row>
    <row r="293" spans="1:81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</row>
    <row r="294" spans="1:81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</row>
    <row r="295" spans="1:81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</row>
    <row r="296" spans="1:81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</row>
    <row r="297" spans="1:81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</row>
    <row r="298" spans="1:81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</row>
    <row r="299" spans="1:81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</row>
    <row r="300" spans="1:81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</row>
    <row r="301" spans="1:81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</row>
    <row r="302" spans="1:81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</row>
    <row r="303" spans="1:81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</row>
    <row r="304" spans="1:81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</row>
    <row r="305" spans="1:81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</row>
    <row r="306" spans="1:8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</row>
    <row r="307" spans="1:8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</row>
    <row r="308" spans="1:8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</row>
    <row r="309" spans="1:8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</row>
    <row r="310" spans="1:8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</row>
    <row r="311" spans="1:81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</row>
    <row r="312" spans="1:81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</row>
    <row r="313" spans="1:81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</row>
    <row r="314" spans="1:81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</row>
    <row r="315" spans="1:81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</row>
    <row r="316" spans="1:81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</row>
    <row r="317" spans="1:81" x14ac:dyDescent="0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</row>
    <row r="318" spans="1:81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</row>
    <row r="319" spans="1:81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</row>
    <row r="320" spans="1:81" x14ac:dyDescent="0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</row>
    <row r="321" spans="1:81" x14ac:dyDescent="0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</row>
    <row r="322" spans="1:81" x14ac:dyDescent="0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</row>
    <row r="323" spans="1:81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</row>
    <row r="324" spans="1:81" x14ac:dyDescent="0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</row>
    <row r="325" spans="1:81" x14ac:dyDescent="0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</row>
    <row r="326" spans="1:81" x14ac:dyDescent="0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</row>
    <row r="327" spans="1:81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</row>
    <row r="328" spans="1:81" x14ac:dyDescent="0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</row>
    <row r="329" spans="1:81" x14ac:dyDescent="0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</row>
    <row r="330" spans="1:81" x14ac:dyDescent="0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</row>
    <row r="331" spans="1:81" x14ac:dyDescent="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</row>
    <row r="332" spans="1:81" x14ac:dyDescent="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</row>
    <row r="333" spans="1:81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</row>
    <row r="334" spans="1:81" x14ac:dyDescent="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</row>
    <row r="335" spans="1:81" x14ac:dyDescent="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</row>
    <row r="336" spans="1:81" x14ac:dyDescent="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</row>
    <row r="337" spans="1:81" x14ac:dyDescent="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</row>
    <row r="338" spans="1:81" x14ac:dyDescent="0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</row>
    <row r="339" spans="1:81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</row>
    <row r="340" spans="1:81" x14ac:dyDescent="0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</row>
    <row r="341" spans="1:81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</row>
    <row r="342" spans="1:81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</row>
    <row r="343" spans="1:81" x14ac:dyDescent="0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</row>
    <row r="344" spans="1:81" x14ac:dyDescent="0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</row>
    <row r="345" spans="1:81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</row>
    <row r="346" spans="1:81" x14ac:dyDescent="0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</row>
    <row r="347" spans="1:81" x14ac:dyDescent="0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</row>
    <row r="348" spans="1:81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</row>
    <row r="349" spans="1:81" x14ac:dyDescent="0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</row>
    <row r="350" spans="1:81" x14ac:dyDescent="0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</row>
    <row r="351" spans="1:81" x14ac:dyDescent="0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</row>
    <row r="352" spans="1:81" x14ac:dyDescent="0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</row>
    <row r="353" spans="1:81" x14ac:dyDescent="0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</row>
    <row r="354" spans="1:81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</row>
    <row r="355" spans="1:81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</row>
    <row r="356" spans="1:81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</row>
    <row r="357" spans="1:81" x14ac:dyDescent="0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</row>
    <row r="358" spans="1:81" x14ac:dyDescent="0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</row>
    <row r="359" spans="1:81" x14ac:dyDescent="0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</row>
    <row r="360" spans="1:81" x14ac:dyDescent="0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</row>
    <row r="361" spans="1:81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</row>
    <row r="362" spans="1:81" x14ac:dyDescent="0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</row>
    <row r="363" spans="1:81" x14ac:dyDescent="0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</row>
    <row r="364" spans="1:81" x14ac:dyDescent="0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</row>
    <row r="365" spans="1:81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</row>
    <row r="366" spans="1:81" x14ac:dyDescent="0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</row>
    <row r="367" spans="1:81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</row>
    <row r="368" spans="1:81" x14ac:dyDescent="0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</row>
    <row r="369" spans="1:81" x14ac:dyDescent="0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</row>
    <row r="370" spans="1:81" x14ac:dyDescent="0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</row>
    <row r="371" spans="1:81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</row>
    <row r="372" spans="1:81" x14ac:dyDescent="0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</row>
    <row r="373" spans="1:81" x14ac:dyDescent="0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</row>
    <row r="374" spans="1:81" x14ac:dyDescent="0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</row>
    <row r="375" spans="1:81" x14ac:dyDescent="0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</row>
    <row r="376" spans="1:81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</row>
    <row r="377" spans="1:81" x14ac:dyDescent="0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36"/>
  <sheetViews>
    <sheetView topLeftCell="B1" zoomScale="60" zoomScaleNormal="60" workbookViewId="0">
      <selection activeCell="AF29" sqref="AF29"/>
    </sheetView>
  </sheetViews>
  <sheetFormatPr defaultColWidth="9.140625" defaultRowHeight="15" x14ac:dyDescent="0.25"/>
  <cols>
    <col min="1" max="1" width="14" style="72" bestFit="1" customWidth="1"/>
    <col min="2" max="10" width="9.140625" style="72"/>
    <col min="11" max="11" width="14.7109375" style="72" customWidth="1"/>
    <col min="12" max="20" width="9.140625" style="72"/>
    <col min="21" max="21" width="17.5703125" style="72" customWidth="1"/>
    <col min="22" max="16384" width="9.140625" style="72"/>
  </cols>
  <sheetData>
    <row r="1" spans="1:68" x14ac:dyDescent="0.25">
      <c r="A1" s="8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</row>
    <row r="2" spans="1:68" ht="18.75" x14ac:dyDescent="0.3">
      <c r="A2" s="46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7" t="s">
        <v>47</v>
      </c>
      <c r="L2" s="45"/>
      <c r="M2" s="45"/>
      <c r="N2" s="45"/>
      <c r="O2" s="45"/>
      <c r="P2" s="45"/>
      <c r="Q2" s="45"/>
      <c r="R2" s="45"/>
      <c r="S2" s="45"/>
      <c r="T2" s="45"/>
      <c r="U2" s="47" t="s">
        <v>60</v>
      </c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</row>
    <row r="3" spans="1:68" ht="15.75" thickBo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82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</row>
    <row r="4" spans="1:68" ht="15.75" thickBot="1" x14ac:dyDescent="0.3">
      <c r="A4" s="64"/>
      <c r="B4" s="65" t="s">
        <v>49</v>
      </c>
      <c r="C4" s="66" t="s">
        <v>50</v>
      </c>
      <c r="D4" s="66" t="s">
        <v>51</v>
      </c>
      <c r="E4" s="66" t="s">
        <v>52</v>
      </c>
      <c r="F4" s="66" t="s">
        <v>53</v>
      </c>
      <c r="G4" s="66" t="s">
        <v>54</v>
      </c>
      <c r="H4" s="66" t="s">
        <v>55</v>
      </c>
      <c r="I4" s="67" t="s">
        <v>56</v>
      </c>
      <c r="J4" s="45"/>
      <c r="K4" s="49"/>
      <c r="L4" s="83" t="s">
        <v>49</v>
      </c>
      <c r="M4" s="51" t="s">
        <v>50</v>
      </c>
      <c r="N4" s="51" t="s">
        <v>51</v>
      </c>
      <c r="O4" s="84" t="s">
        <v>52</v>
      </c>
      <c r="P4" s="51" t="s">
        <v>53</v>
      </c>
      <c r="Q4" s="51" t="s">
        <v>54</v>
      </c>
      <c r="R4" s="84" t="s">
        <v>55</v>
      </c>
      <c r="S4" s="85" t="s">
        <v>56</v>
      </c>
      <c r="T4" s="48"/>
      <c r="U4" s="49"/>
      <c r="V4" s="83" t="s">
        <v>49</v>
      </c>
      <c r="W4" s="51" t="s">
        <v>50</v>
      </c>
      <c r="X4" s="51" t="s">
        <v>51</v>
      </c>
      <c r="Y4" s="84" t="s">
        <v>52</v>
      </c>
      <c r="Z4" s="51" t="s">
        <v>53</v>
      </c>
      <c r="AA4" s="51" t="s">
        <v>54</v>
      </c>
      <c r="AB4" s="84" t="s">
        <v>55</v>
      </c>
      <c r="AC4" s="85" t="s">
        <v>56</v>
      </c>
      <c r="AD4" s="48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</row>
    <row r="5" spans="1:68" x14ac:dyDescent="0.25">
      <c r="A5" s="86" t="s">
        <v>0</v>
      </c>
      <c r="B5" s="87">
        <v>47.666119069672554</v>
      </c>
      <c r="C5" s="53">
        <v>6.1139479045709049</v>
      </c>
      <c r="D5" s="53">
        <v>-1.9014343394509359</v>
      </c>
      <c r="E5" s="53">
        <v>20.869368536441591</v>
      </c>
      <c r="F5" s="53">
        <v>1.3461323073922227</v>
      </c>
      <c r="G5" s="53">
        <v>4.907347088422565</v>
      </c>
      <c r="H5" s="53">
        <v>7.7950640168377276</v>
      </c>
      <c r="I5" s="75">
        <v>89.618207669194746</v>
      </c>
      <c r="J5" s="45"/>
      <c r="K5" s="55" t="s">
        <v>0</v>
      </c>
      <c r="L5" s="88">
        <f>AVERAGE(B5:B6)</f>
        <v>42.881749332353152</v>
      </c>
      <c r="M5" s="88">
        <f t="shared" ref="M5:S5" si="0">AVERAGE(C5:C6)</f>
        <v>3.8675326883691463</v>
      </c>
      <c r="N5" s="88">
        <f t="shared" si="0"/>
        <v>-3.7775380600953756</v>
      </c>
      <c r="O5" s="88">
        <f t="shared" si="0"/>
        <v>19.146690572673663</v>
      </c>
      <c r="P5" s="88">
        <f t="shared" si="0"/>
        <v>-0.96945222294387845</v>
      </c>
      <c r="Q5" s="88">
        <f t="shared" si="0"/>
        <v>-0.3813170867293656</v>
      </c>
      <c r="R5" s="88">
        <f t="shared" si="0"/>
        <v>5.4181151131739664</v>
      </c>
      <c r="S5" s="89">
        <f t="shared" si="0"/>
        <v>89.996523567209209</v>
      </c>
      <c r="T5" s="54"/>
      <c r="U5" s="55" t="s">
        <v>45</v>
      </c>
      <c r="V5" s="88">
        <f>AVERAGE(L5,L12,L19)</f>
        <v>45.450817919856888</v>
      </c>
      <c r="W5" s="88">
        <f t="shared" ref="W5:AC8" si="1">AVERAGE(M5,M12,M19)</f>
        <v>3.3093180383460319</v>
      </c>
      <c r="X5" s="88">
        <f t="shared" si="1"/>
        <v>1.0015635295672565</v>
      </c>
      <c r="Y5" s="88">
        <f t="shared" si="1"/>
        <v>16.751732174570506</v>
      </c>
      <c r="Z5" s="88">
        <f t="shared" si="1"/>
        <v>0.40585791272226635</v>
      </c>
      <c r="AA5" s="88">
        <f t="shared" si="1"/>
        <v>2.9038669795615255</v>
      </c>
      <c r="AB5" s="88">
        <f t="shared" si="1"/>
        <v>7.8566616143654882</v>
      </c>
      <c r="AC5" s="89">
        <f t="shared" si="1"/>
        <v>83.269575757166777</v>
      </c>
      <c r="AD5" s="54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</row>
    <row r="6" spans="1:68" x14ac:dyDescent="0.25">
      <c r="A6" s="86" t="s">
        <v>0</v>
      </c>
      <c r="B6" s="87">
        <v>38.097379595033743</v>
      </c>
      <c r="C6" s="53">
        <v>1.6211174721673882</v>
      </c>
      <c r="D6" s="53">
        <v>-5.6536417807398154</v>
      </c>
      <c r="E6" s="53">
        <v>17.424012608905738</v>
      </c>
      <c r="F6" s="53">
        <v>-3.2850367532799796</v>
      </c>
      <c r="G6" s="53">
        <v>-5.6699812618812961</v>
      </c>
      <c r="H6" s="53">
        <v>3.0411662095102043</v>
      </c>
      <c r="I6" s="75">
        <v>90.374839465223673</v>
      </c>
      <c r="J6" s="45"/>
      <c r="K6" s="57" t="s">
        <v>1</v>
      </c>
      <c r="L6" s="88">
        <f>AVERAGE(B7:B8)</f>
        <v>37.650310560890624</v>
      </c>
      <c r="M6" s="88">
        <f t="shared" ref="M6:S6" si="2">AVERAGE(C7:C8)</f>
        <v>1.5414082793325901</v>
      </c>
      <c r="N6" s="88">
        <f t="shared" si="2"/>
        <v>-2.0024920004225621</v>
      </c>
      <c r="O6" s="88">
        <f t="shared" si="2"/>
        <v>17.833953371937188</v>
      </c>
      <c r="P6" s="88">
        <f t="shared" si="2"/>
        <v>-2.8173140610019742</v>
      </c>
      <c r="Q6" s="88">
        <f t="shared" si="2"/>
        <v>-3.944318420693349</v>
      </c>
      <c r="R6" s="88">
        <f t="shared" si="2"/>
        <v>4.9297027861466063</v>
      </c>
      <c r="S6" s="89">
        <f t="shared" si="2"/>
        <v>90.322605470196038</v>
      </c>
      <c r="T6" s="54"/>
      <c r="U6" s="57" t="s">
        <v>61</v>
      </c>
      <c r="V6" s="88">
        <f t="shared" ref="V6:V8" si="3">AVERAGE(L6,L13,L20)</f>
        <v>36.478097734303461</v>
      </c>
      <c r="W6" s="88">
        <f t="shared" si="1"/>
        <v>0.47289591997634423</v>
      </c>
      <c r="X6" s="88">
        <f t="shared" si="1"/>
        <v>-0.67068867294871237</v>
      </c>
      <c r="Y6" s="88">
        <f t="shared" si="1"/>
        <v>15.463367873005103</v>
      </c>
      <c r="Z6" s="88">
        <f t="shared" si="1"/>
        <v>-0.2249904096679837</v>
      </c>
      <c r="AA6" s="88">
        <f t="shared" si="1"/>
        <v>-1.4383431963128857</v>
      </c>
      <c r="AB6" s="88">
        <f t="shared" si="1"/>
        <v>5.8575237038613688</v>
      </c>
      <c r="AC6" s="89">
        <f t="shared" si="1"/>
        <v>81.11144645798619</v>
      </c>
      <c r="AD6" s="54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</row>
    <row r="7" spans="1:68" x14ac:dyDescent="0.25">
      <c r="A7" s="86" t="s">
        <v>1</v>
      </c>
      <c r="B7" s="87">
        <v>28.373917406866521</v>
      </c>
      <c r="C7" s="53">
        <v>-0.87678034044766928</v>
      </c>
      <c r="D7" s="53">
        <v>-6.0099748734303127</v>
      </c>
      <c r="E7" s="53">
        <v>13.743564857947844</v>
      </c>
      <c r="F7" s="53">
        <v>-5.1110595506159928</v>
      </c>
      <c r="G7" s="53">
        <v>-7.0780443013927163</v>
      </c>
      <c r="H7" s="53">
        <v>-0.54561957403713723</v>
      </c>
      <c r="I7" s="75">
        <v>89.548424496594464</v>
      </c>
      <c r="J7" s="45"/>
      <c r="K7" s="57" t="s">
        <v>2</v>
      </c>
      <c r="L7" s="88">
        <f>AVERAGE(B9:B10)</f>
        <v>40.820631116638459</v>
      </c>
      <c r="M7" s="88">
        <f t="shared" ref="M7:S7" si="4">AVERAGE(C9:C10)</f>
        <v>2.8606182752942022</v>
      </c>
      <c r="N7" s="88">
        <f t="shared" si="4"/>
        <v>-1.3007583242751419</v>
      </c>
      <c r="O7" s="88">
        <f t="shared" si="4"/>
        <v>20.284452075114167</v>
      </c>
      <c r="P7" s="88">
        <f t="shared" si="4"/>
        <v>0.63135157181303803</v>
      </c>
      <c r="Q7" s="88">
        <f t="shared" si="4"/>
        <v>2.0996419917900355</v>
      </c>
      <c r="R7" s="88">
        <f t="shared" si="4"/>
        <v>2.892383492573031</v>
      </c>
      <c r="S7" s="89">
        <f t="shared" si="4"/>
        <v>90.562593283308502</v>
      </c>
      <c r="T7" s="54"/>
      <c r="U7" s="57" t="s">
        <v>43</v>
      </c>
      <c r="V7" s="88">
        <f t="shared" si="3"/>
        <v>40.678196796214792</v>
      </c>
      <c r="W7" s="88">
        <f t="shared" si="1"/>
        <v>4.3211731894302643</v>
      </c>
      <c r="X7" s="88">
        <f t="shared" si="1"/>
        <v>0.10599048730455622</v>
      </c>
      <c r="Y7" s="88">
        <f t="shared" si="1"/>
        <v>15.301743373618367</v>
      </c>
      <c r="Z7" s="88">
        <f t="shared" si="1"/>
        <v>1.676609795070531</v>
      </c>
      <c r="AA7" s="88">
        <f t="shared" si="1"/>
        <v>3.1522579665946444</v>
      </c>
      <c r="AB7" s="88">
        <f t="shared" si="1"/>
        <v>5.4211159536021327</v>
      </c>
      <c r="AC7" s="89">
        <f t="shared" si="1"/>
        <v>80.986258425196013</v>
      </c>
      <c r="AD7" s="54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</row>
    <row r="8" spans="1:68" ht="15.75" thickBot="1" x14ac:dyDescent="0.3">
      <c r="A8" s="86" t="s">
        <v>1</v>
      </c>
      <c r="B8" s="87">
        <v>46.926703714914723</v>
      </c>
      <c r="C8" s="53">
        <v>3.9595968991128494</v>
      </c>
      <c r="D8" s="53">
        <v>2.0049908725851884</v>
      </c>
      <c r="E8" s="53">
        <v>21.924341885926534</v>
      </c>
      <c r="F8" s="53">
        <v>-0.52356857138795565</v>
      </c>
      <c r="G8" s="53">
        <v>-0.81059253999398173</v>
      </c>
      <c r="H8" s="53">
        <v>10.405025146330349</v>
      </c>
      <c r="I8" s="75">
        <v>91.096786443797626</v>
      </c>
      <c r="J8" s="45"/>
      <c r="K8" s="58" t="s">
        <v>3</v>
      </c>
      <c r="L8" s="90">
        <f>AVERAGE(B11:B12)</f>
        <v>29.347567620881733</v>
      </c>
      <c r="M8" s="90">
        <f t="shared" ref="M8:S8" si="5">AVERAGE(C11:C12)</f>
        <v>2.0335173426668409</v>
      </c>
      <c r="N8" s="90">
        <f t="shared" si="5"/>
        <v>0.59720741930842092</v>
      </c>
      <c r="O8" s="90">
        <f t="shared" si="5"/>
        <v>17.681461381137442</v>
      </c>
      <c r="P8" s="90">
        <f t="shared" si="5"/>
        <v>1.7677666929631464</v>
      </c>
      <c r="Q8" s="90">
        <f t="shared" si="5"/>
        <v>0.21566323260834852</v>
      </c>
      <c r="R8" s="90">
        <f t="shared" si="5"/>
        <v>0.62948186157925079</v>
      </c>
      <c r="S8" s="91">
        <f t="shared" si="5"/>
        <v>88.876695891359162</v>
      </c>
      <c r="T8" s="54"/>
      <c r="U8" s="58" t="s">
        <v>44</v>
      </c>
      <c r="V8" s="90">
        <f t="shared" si="3"/>
        <v>35.732549657946436</v>
      </c>
      <c r="W8" s="90">
        <f t="shared" si="1"/>
        <v>3.0347991219225974</v>
      </c>
      <c r="X8" s="90">
        <f t="shared" si="1"/>
        <v>1.454606863329827</v>
      </c>
      <c r="Y8" s="90">
        <f t="shared" si="1"/>
        <v>13.993116752471737</v>
      </c>
      <c r="Z8" s="90">
        <f t="shared" si="1"/>
        <v>0.25225307639705391</v>
      </c>
      <c r="AA8" s="90">
        <f t="shared" si="1"/>
        <v>2.5843603652262659</v>
      </c>
      <c r="AB8" s="90">
        <f t="shared" si="1"/>
        <v>3.5594938735141377</v>
      </c>
      <c r="AC8" s="91">
        <f t="shared" si="1"/>
        <v>78.035553978638802</v>
      </c>
      <c r="AD8" s="54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</row>
    <row r="9" spans="1:68" x14ac:dyDescent="0.25">
      <c r="A9" s="86" t="s">
        <v>2</v>
      </c>
      <c r="B9" s="87">
        <v>45.100656056943741</v>
      </c>
      <c r="C9" s="53">
        <v>6.9976397670872936</v>
      </c>
      <c r="D9" s="53">
        <v>-0.36872718314560071</v>
      </c>
      <c r="E9" s="53">
        <v>20.337139221165256</v>
      </c>
      <c r="F9" s="53">
        <v>3.494480668519373</v>
      </c>
      <c r="G9" s="53">
        <v>2.5293530350324445</v>
      </c>
      <c r="H9" s="53">
        <v>5.0449848358861686</v>
      </c>
      <c r="I9" s="75">
        <v>90.72880020260672</v>
      </c>
      <c r="J9" s="45"/>
      <c r="K9" s="79"/>
      <c r="L9" s="54"/>
      <c r="M9" s="54"/>
      <c r="N9" s="54"/>
      <c r="O9" s="54"/>
      <c r="P9" s="54"/>
      <c r="Q9" s="54"/>
      <c r="R9" s="54"/>
      <c r="S9" s="54"/>
      <c r="T9" s="54"/>
      <c r="U9" s="79"/>
      <c r="V9" s="54"/>
      <c r="W9" s="54"/>
      <c r="X9" s="54"/>
      <c r="Y9" s="54"/>
      <c r="Z9" s="54"/>
      <c r="AA9" s="54"/>
      <c r="AB9" s="54"/>
      <c r="AC9" s="54"/>
      <c r="AD9" s="54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</row>
    <row r="10" spans="1:68" ht="15.75" thickBot="1" x14ac:dyDescent="0.3">
      <c r="A10" s="86" t="s">
        <v>2</v>
      </c>
      <c r="B10" s="87">
        <v>36.540606176333178</v>
      </c>
      <c r="C10" s="53">
        <v>-1.2764032164988892</v>
      </c>
      <c r="D10" s="53">
        <v>-2.2327894654046831</v>
      </c>
      <c r="E10" s="53">
        <v>20.231764929063079</v>
      </c>
      <c r="F10" s="53">
        <v>-2.2317775248932969</v>
      </c>
      <c r="G10" s="53">
        <v>1.6699309485476266</v>
      </c>
      <c r="H10" s="53">
        <v>0.73978214925989327</v>
      </c>
      <c r="I10" s="75">
        <v>90.396386364010297</v>
      </c>
      <c r="J10" s="45"/>
      <c r="K10" s="79"/>
      <c r="L10" s="54"/>
      <c r="M10" s="54"/>
      <c r="N10" s="54"/>
      <c r="O10" s="54"/>
      <c r="P10" s="54"/>
      <c r="Q10" s="54"/>
      <c r="R10" s="54"/>
      <c r="S10" s="54"/>
      <c r="T10" s="54"/>
      <c r="U10" s="79"/>
      <c r="V10" s="54"/>
      <c r="W10" s="54"/>
      <c r="X10" s="54"/>
      <c r="Y10" s="54"/>
      <c r="Z10" s="54"/>
      <c r="AA10" s="54"/>
      <c r="AB10" s="54"/>
      <c r="AC10" s="54"/>
      <c r="AD10" s="54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</row>
    <row r="11" spans="1:68" ht="15.75" thickBot="1" x14ac:dyDescent="0.3">
      <c r="A11" s="86" t="s">
        <v>3</v>
      </c>
      <c r="B11" s="87">
        <v>29.774036476130895</v>
      </c>
      <c r="C11" s="53">
        <v>5.0016230015108025</v>
      </c>
      <c r="D11" s="53">
        <v>3.5879252562291741</v>
      </c>
      <c r="E11" s="53">
        <v>18.397055967302244</v>
      </c>
      <c r="F11" s="53">
        <v>4.133237980718274</v>
      </c>
      <c r="G11" s="53">
        <v>1.557192105513272</v>
      </c>
      <c r="H11" s="53">
        <v>-0.66795285282965633</v>
      </c>
      <c r="I11" s="75">
        <v>88.832691177888051</v>
      </c>
      <c r="J11" s="45"/>
      <c r="K11" s="49"/>
      <c r="L11" s="83" t="s">
        <v>49</v>
      </c>
      <c r="M11" s="51" t="s">
        <v>50</v>
      </c>
      <c r="N11" s="51" t="s">
        <v>51</v>
      </c>
      <c r="O11" s="84" t="s">
        <v>52</v>
      </c>
      <c r="P11" s="51" t="s">
        <v>53</v>
      </c>
      <c r="Q11" s="51" t="s">
        <v>54</v>
      </c>
      <c r="R11" s="84" t="s">
        <v>55</v>
      </c>
      <c r="S11" s="85" t="s">
        <v>56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</row>
    <row r="12" spans="1:68" ht="19.5" thickBot="1" x14ac:dyDescent="0.35">
      <c r="A12" s="97" t="s">
        <v>3</v>
      </c>
      <c r="B12" s="98">
        <v>28.921098765632568</v>
      </c>
      <c r="C12" s="77">
        <v>-0.93458831617712068</v>
      </c>
      <c r="D12" s="77">
        <v>-2.3935104176123323</v>
      </c>
      <c r="E12" s="77">
        <v>16.965866794972641</v>
      </c>
      <c r="F12" s="77">
        <v>-0.59770459479198124</v>
      </c>
      <c r="G12" s="77">
        <v>-1.125865640296575</v>
      </c>
      <c r="H12" s="77">
        <v>1.9269165759881579</v>
      </c>
      <c r="I12" s="78">
        <v>88.920700604830287</v>
      </c>
      <c r="J12" s="45"/>
      <c r="K12" s="55" t="s">
        <v>4</v>
      </c>
      <c r="L12" s="88">
        <f>AVERAGE(B18:B19)</f>
        <v>52.527886301389131</v>
      </c>
      <c r="M12" s="88">
        <f t="shared" ref="M12:S12" si="6">AVERAGE(C18:C19)</f>
        <v>3.2462640119137185</v>
      </c>
      <c r="N12" s="88">
        <f t="shared" si="6"/>
        <v>3.5029117769458438</v>
      </c>
      <c r="O12" s="88">
        <f t="shared" si="6"/>
        <v>20.709326028777141</v>
      </c>
      <c r="P12" s="88">
        <f t="shared" si="6"/>
        <v>4.2088681985673944</v>
      </c>
      <c r="Q12" s="88">
        <f t="shared" si="6"/>
        <v>8.1268402147925354</v>
      </c>
      <c r="R12" s="88">
        <f t="shared" si="6"/>
        <v>10.804913822699818</v>
      </c>
      <c r="S12" s="89">
        <f t="shared" si="6"/>
        <v>90.38331161694245</v>
      </c>
      <c r="T12" s="54"/>
      <c r="U12" s="47" t="s">
        <v>58</v>
      </c>
      <c r="V12" s="45"/>
      <c r="W12" s="45"/>
      <c r="X12" s="45"/>
      <c r="Y12" s="45"/>
      <c r="Z12" s="45"/>
      <c r="AA12" s="45"/>
      <c r="AB12" s="45"/>
      <c r="AC12" s="45"/>
      <c r="AD12" s="54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</row>
    <row r="13" spans="1:68" x14ac:dyDescent="0.25">
      <c r="A13" s="79"/>
      <c r="B13" s="54"/>
      <c r="C13" s="54"/>
      <c r="D13" s="54"/>
      <c r="E13" s="54"/>
      <c r="F13" s="54"/>
      <c r="G13" s="54"/>
      <c r="H13" s="54"/>
      <c r="I13" s="54"/>
      <c r="J13" s="45"/>
      <c r="K13" s="57" t="s">
        <v>5</v>
      </c>
      <c r="L13" s="88">
        <f>AVERAGE(B20:B21)</f>
        <v>37.785555159057154</v>
      </c>
      <c r="M13" s="88">
        <f t="shared" ref="M13:S13" si="7">AVERAGE(C20:C21)</f>
        <v>-0.82668277133425838</v>
      </c>
      <c r="N13" s="88">
        <f t="shared" si="7"/>
        <v>-0.30715434556750632</v>
      </c>
      <c r="O13" s="88">
        <f t="shared" si="7"/>
        <v>16.285834336888378</v>
      </c>
      <c r="P13" s="88">
        <f t="shared" si="7"/>
        <v>0.66143150636541193</v>
      </c>
      <c r="Q13" s="88">
        <f t="shared" si="7"/>
        <v>2.007810712187208</v>
      </c>
      <c r="R13" s="88">
        <f t="shared" si="7"/>
        <v>5.7778458601037475</v>
      </c>
      <c r="S13" s="89">
        <f t="shared" si="7"/>
        <v>89.570426742372916</v>
      </c>
      <c r="T13" s="54"/>
      <c r="U13" s="64"/>
      <c r="V13" s="92" t="s">
        <v>49</v>
      </c>
      <c r="W13" s="66" t="s">
        <v>50</v>
      </c>
      <c r="X13" s="66" t="s">
        <v>51</v>
      </c>
      <c r="Y13" s="93" t="s">
        <v>52</v>
      </c>
      <c r="Z13" s="66" t="s">
        <v>53</v>
      </c>
      <c r="AA13" s="66" t="s">
        <v>54</v>
      </c>
      <c r="AB13" s="66" t="s">
        <v>55</v>
      </c>
      <c r="AC13" s="94" t="s">
        <v>56</v>
      </c>
      <c r="AD13" s="54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</row>
    <row r="14" spans="1:68" x14ac:dyDescent="0.25">
      <c r="A14" s="79"/>
      <c r="B14" s="54"/>
      <c r="C14" s="54"/>
      <c r="D14" s="54"/>
      <c r="E14" s="54"/>
      <c r="F14" s="54"/>
      <c r="G14" s="54"/>
      <c r="H14" s="54"/>
      <c r="I14" s="54"/>
      <c r="J14" s="45"/>
      <c r="K14" s="57" t="s">
        <v>6</v>
      </c>
      <c r="L14" s="88">
        <f>AVERAGE(B22:B23)</f>
        <v>42.530917808666416</v>
      </c>
      <c r="M14" s="88">
        <f t="shared" ref="M14:S14" si="8">AVERAGE(C22:C23)</f>
        <v>3.4614295179235697</v>
      </c>
      <c r="N14" s="88">
        <f t="shared" si="8"/>
        <v>-0.31557418394686509</v>
      </c>
      <c r="O14" s="88">
        <f t="shared" si="8"/>
        <v>15.0504225532489</v>
      </c>
      <c r="P14" s="88">
        <f t="shared" si="8"/>
        <v>0.65866089871036149</v>
      </c>
      <c r="Q14" s="88">
        <f t="shared" si="8"/>
        <v>2.7488045372972114</v>
      </c>
      <c r="R14" s="88">
        <f t="shared" si="8"/>
        <v>5.3628693916111079</v>
      </c>
      <c r="S14" s="89">
        <f t="shared" si="8"/>
        <v>89.486502691839476</v>
      </c>
      <c r="T14" s="54"/>
      <c r="U14" s="55" t="s">
        <v>45</v>
      </c>
      <c r="V14" s="95">
        <f>STDEV(L5,L12,L19)</f>
        <v>6.2051217726625554</v>
      </c>
      <c r="W14" s="68">
        <f t="shared" ref="W14:AC17" si="9">STDEV(M5,M12,M19)</f>
        <v>0.52951083506599783</v>
      </c>
      <c r="X14" s="68">
        <f t="shared" si="9"/>
        <v>4.1403330389756059</v>
      </c>
      <c r="Y14" s="95">
        <f t="shared" si="9"/>
        <v>5.5566759380867801</v>
      </c>
      <c r="Z14" s="68">
        <f t="shared" si="9"/>
        <v>3.3352730939676385</v>
      </c>
      <c r="AA14" s="68">
        <f t="shared" si="9"/>
        <v>4.5731231466369175</v>
      </c>
      <c r="AB14" s="68">
        <f t="shared" si="9"/>
        <v>2.7293314227403411</v>
      </c>
      <c r="AC14" s="96">
        <f t="shared" si="9"/>
        <v>11.987943717953854</v>
      </c>
      <c r="AD14" s="54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</row>
    <row r="15" spans="1:68" ht="15.75" thickBot="1" x14ac:dyDescent="0.3">
      <c r="A15" s="79"/>
      <c r="B15" s="54"/>
      <c r="C15" s="54"/>
      <c r="D15" s="54"/>
      <c r="E15" s="54"/>
      <c r="F15" s="54"/>
      <c r="G15" s="54"/>
      <c r="H15" s="54"/>
      <c r="I15" s="54"/>
      <c r="J15" s="45"/>
      <c r="K15" s="58" t="s">
        <v>7</v>
      </c>
      <c r="L15" s="90">
        <f>AVERAGE(B24:B25)</f>
        <v>43.245955846595407</v>
      </c>
      <c r="M15" s="90">
        <f t="shared" ref="M15:S15" si="10">AVERAGE(C24:C25)</f>
        <v>3.1324531501195132</v>
      </c>
      <c r="N15" s="90">
        <f t="shared" si="10"/>
        <v>3.2427356774674951</v>
      </c>
      <c r="O15" s="90">
        <f t="shared" si="10"/>
        <v>16.90740777333928</v>
      </c>
      <c r="P15" s="90">
        <f t="shared" si="10"/>
        <v>1.8722860710017941</v>
      </c>
      <c r="Q15" s="90">
        <f t="shared" si="10"/>
        <v>7.6980876454001974</v>
      </c>
      <c r="R15" s="90">
        <f t="shared" si="10"/>
        <v>5.4784578243831046</v>
      </c>
      <c r="S15" s="91">
        <f t="shared" si="10"/>
        <v>87.605110184884921</v>
      </c>
      <c r="T15" s="54"/>
      <c r="U15" s="57" t="s">
        <v>61</v>
      </c>
      <c r="V15" s="95">
        <f t="shared" ref="V15:V17" si="11">STDEV(L6,L13,L20)</f>
        <v>2.1485218620884234</v>
      </c>
      <c r="W15" s="68">
        <f t="shared" si="9"/>
        <v>1.2008361850744818</v>
      </c>
      <c r="X15" s="68">
        <f t="shared" si="9"/>
        <v>1.1923510738862384</v>
      </c>
      <c r="Y15" s="95">
        <f t="shared" si="9"/>
        <v>2.8715594656212931</v>
      </c>
      <c r="Z15" s="68">
        <f t="shared" si="9"/>
        <v>2.2821028084851362</v>
      </c>
      <c r="AA15" s="68">
        <f t="shared" si="9"/>
        <v>3.0854355077000153</v>
      </c>
      <c r="AB15" s="68">
        <f t="shared" si="9"/>
        <v>0.9701169951359786</v>
      </c>
      <c r="AC15" s="96">
        <f t="shared" si="9"/>
        <v>15.307410306139053</v>
      </c>
      <c r="AD15" s="5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</row>
    <row r="16" spans="1:68" ht="15.75" thickBot="1" x14ac:dyDescent="0.3">
      <c r="A16" s="79"/>
      <c r="B16" s="54"/>
      <c r="C16" s="54"/>
      <c r="D16" s="54"/>
      <c r="E16" s="54"/>
      <c r="F16" s="54"/>
      <c r="G16" s="54"/>
      <c r="H16" s="54"/>
      <c r="I16" s="54"/>
      <c r="J16" s="45"/>
      <c r="K16" s="79"/>
      <c r="L16" s="54"/>
      <c r="M16" s="54"/>
      <c r="N16" s="54"/>
      <c r="O16" s="54"/>
      <c r="P16" s="54"/>
      <c r="Q16" s="54"/>
      <c r="R16" s="54"/>
      <c r="S16" s="54"/>
      <c r="T16" s="54"/>
      <c r="U16" s="57" t="s">
        <v>43</v>
      </c>
      <c r="V16" s="95">
        <f t="shared" si="11"/>
        <v>1.9278884158471208</v>
      </c>
      <c r="W16" s="68">
        <f t="shared" si="9"/>
        <v>2.0317683633276951</v>
      </c>
      <c r="X16" s="68">
        <f t="shared" si="9"/>
        <v>1.6582203084075213</v>
      </c>
      <c r="Y16" s="95">
        <f t="shared" si="9"/>
        <v>4.8619224304991846</v>
      </c>
      <c r="Z16" s="68">
        <f t="shared" si="9"/>
        <v>1.7868419526260999</v>
      </c>
      <c r="AA16" s="68">
        <f t="shared" si="9"/>
        <v>1.3020969951558492</v>
      </c>
      <c r="AB16" s="68">
        <f t="shared" si="9"/>
        <v>2.5583530822574359</v>
      </c>
      <c r="AC16" s="96">
        <f t="shared" si="9"/>
        <v>15.664020153856846</v>
      </c>
      <c r="AD16" s="54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</row>
    <row r="17" spans="1:68" ht="15.75" thickBot="1" x14ac:dyDescent="0.3">
      <c r="A17" s="64"/>
      <c r="B17" s="65" t="s">
        <v>49</v>
      </c>
      <c r="C17" s="66" t="s">
        <v>50</v>
      </c>
      <c r="D17" s="66" t="s">
        <v>51</v>
      </c>
      <c r="E17" s="66" t="s">
        <v>52</v>
      </c>
      <c r="F17" s="66" t="s">
        <v>53</v>
      </c>
      <c r="G17" s="66" t="s">
        <v>54</v>
      </c>
      <c r="H17" s="66" t="s">
        <v>55</v>
      </c>
      <c r="I17" s="67" t="s">
        <v>56</v>
      </c>
      <c r="J17" s="45"/>
      <c r="K17" s="79"/>
      <c r="L17" s="54"/>
      <c r="M17" s="54"/>
      <c r="N17" s="54"/>
      <c r="O17" s="54"/>
      <c r="P17" s="54"/>
      <c r="Q17" s="54"/>
      <c r="R17" s="54"/>
      <c r="S17" s="54"/>
      <c r="T17" s="48"/>
      <c r="U17" s="58" t="s">
        <v>44</v>
      </c>
      <c r="V17" s="99">
        <f t="shared" si="11"/>
        <v>7.0175711337736892</v>
      </c>
      <c r="W17" s="70">
        <f t="shared" si="9"/>
        <v>0.95620202446353164</v>
      </c>
      <c r="X17" s="70">
        <f t="shared" si="9"/>
        <v>1.5489989707799379</v>
      </c>
      <c r="Y17" s="99">
        <f t="shared" si="9"/>
        <v>5.731133211442728</v>
      </c>
      <c r="Z17" s="70">
        <f t="shared" si="9"/>
        <v>2.7159658481312068</v>
      </c>
      <c r="AA17" s="70">
        <f t="shared" si="9"/>
        <v>4.4326134115811859</v>
      </c>
      <c r="AB17" s="70">
        <f t="shared" si="9"/>
        <v>2.5777520455430261</v>
      </c>
      <c r="AC17" s="100">
        <f t="shared" si="9"/>
        <v>17.687613768677608</v>
      </c>
      <c r="AD17" s="48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</row>
    <row r="18" spans="1:68" ht="15.75" thickBot="1" x14ac:dyDescent="0.3">
      <c r="A18" s="86" t="s">
        <v>4</v>
      </c>
      <c r="B18" s="87">
        <v>51.253541403961897</v>
      </c>
      <c r="C18" s="53">
        <v>4.2221955553660369</v>
      </c>
      <c r="D18" s="53">
        <v>4.5211914617586002</v>
      </c>
      <c r="E18" s="53">
        <v>18.339454652558949</v>
      </c>
      <c r="F18" s="53">
        <v>3.7330191903828469</v>
      </c>
      <c r="G18" s="53">
        <v>10.702850656975793</v>
      </c>
      <c r="H18" s="53">
        <v>12.05752212557617</v>
      </c>
      <c r="I18" s="75">
        <v>90.879444258185643</v>
      </c>
      <c r="J18" s="45"/>
      <c r="K18" s="49"/>
      <c r="L18" s="83" t="s">
        <v>49</v>
      </c>
      <c r="M18" s="51" t="s">
        <v>50</v>
      </c>
      <c r="N18" s="51" t="s">
        <v>51</v>
      </c>
      <c r="O18" s="84" t="s">
        <v>52</v>
      </c>
      <c r="P18" s="51" t="s">
        <v>53</v>
      </c>
      <c r="Q18" s="51" t="s">
        <v>54</v>
      </c>
      <c r="R18" s="84" t="s">
        <v>55</v>
      </c>
      <c r="S18" s="85" t="s">
        <v>56</v>
      </c>
      <c r="T18" s="54"/>
      <c r="U18" s="79"/>
      <c r="V18" s="54"/>
      <c r="W18" s="54"/>
      <c r="X18" s="54"/>
      <c r="Y18" s="54"/>
      <c r="Z18" s="54"/>
      <c r="AA18" s="54"/>
      <c r="AB18" s="54"/>
      <c r="AC18" s="54"/>
      <c r="AD18" s="54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</row>
    <row r="19" spans="1:68" x14ac:dyDescent="0.25">
      <c r="A19" s="86" t="s">
        <v>4</v>
      </c>
      <c r="B19" s="87">
        <v>53.802231198816372</v>
      </c>
      <c r="C19" s="53">
        <v>2.2703324684614001</v>
      </c>
      <c r="D19" s="53">
        <v>2.4846320921330878</v>
      </c>
      <c r="E19" s="53">
        <v>23.079197404995334</v>
      </c>
      <c r="F19" s="53">
        <v>4.6847172067519427</v>
      </c>
      <c r="G19" s="53">
        <v>5.5508297726092781</v>
      </c>
      <c r="H19" s="53">
        <v>9.5523055198234665</v>
      </c>
      <c r="I19" s="75">
        <v>89.887178975699243</v>
      </c>
      <c r="J19" s="45"/>
      <c r="K19" s="55" t="s">
        <v>8</v>
      </c>
      <c r="L19" s="88">
        <f>AVERAGE(B31:B32)</f>
        <v>40.942818125828389</v>
      </c>
      <c r="M19" s="88">
        <f t="shared" ref="M19:S19" si="12">AVERAGE(C31:C32)</f>
        <v>2.8141574147552304</v>
      </c>
      <c r="N19" s="88">
        <f t="shared" si="12"/>
        <v>3.2793168718513011</v>
      </c>
      <c r="O19" s="88">
        <f t="shared" si="12"/>
        <v>10.399179922260714</v>
      </c>
      <c r="P19" s="88">
        <f t="shared" si="12"/>
        <v>-2.0218422374567169</v>
      </c>
      <c r="Q19" s="88">
        <f t="shared" si="12"/>
        <v>0.96607781062140741</v>
      </c>
      <c r="R19" s="88">
        <f t="shared" si="12"/>
        <v>7.3469559072226804</v>
      </c>
      <c r="S19" s="89">
        <f t="shared" si="12"/>
        <v>69.428892087348672</v>
      </c>
      <c r="T19" s="54"/>
      <c r="U19" s="79"/>
      <c r="V19" s="54"/>
      <c r="W19" s="54"/>
      <c r="X19" s="54"/>
      <c r="Y19" s="54"/>
      <c r="Z19" s="54"/>
      <c r="AA19" s="54"/>
      <c r="AB19" s="54"/>
      <c r="AC19" s="54"/>
      <c r="AD19" s="54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</row>
    <row r="20" spans="1:68" x14ac:dyDescent="0.25">
      <c r="A20" s="86" t="s">
        <v>5</v>
      </c>
      <c r="B20" s="87">
        <v>33.384979407448199</v>
      </c>
      <c r="C20" s="53">
        <v>2.2130603024365425</v>
      </c>
      <c r="D20" s="53">
        <v>1.2627889871233311</v>
      </c>
      <c r="E20" s="53">
        <v>15.472224614916207</v>
      </c>
      <c r="F20" s="53">
        <v>0.31002944833529167</v>
      </c>
      <c r="G20" s="53">
        <v>2.8575431850622834</v>
      </c>
      <c r="H20" s="53">
        <v>5.6817937122042972</v>
      </c>
      <c r="I20" s="75">
        <v>88.675946323115411</v>
      </c>
      <c r="J20" s="45"/>
      <c r="K20" s="57" t="s">
        <v>9</v>
      </c>
      <c r="L20" s="88">
        <f>AVERAGE(B33:B34)</f>
        <v>33.998427482962612</v>
      </c>
      <c r="M20" s="88">
        <f t="shared" ref="M20:S20" si="13">AVERAGE(C33:C34)</f>
        <v>0.70396225193070094</v>
      </c>
      <c r="N20" s="88">
        <f t="shared" si="13"/>
        <v>0.29758032714393146</v>
      </c>
      <c r="O20" s="88">
        <f t="shared" si="13"/>
        <v>12.270315910189733</v>
      </c>
      <c r="P20" s="88">
        <f t="shared" si="13"/>
        <v>1.4809113256326114</v>
      </c>
      <c r="Q20" s="88">
        <f t="shared" si="13"/>
        <v>-2.3785218804325159</v>
      </c>
      <c r="R20" s="88">
        <f t="shared" si="13"/>
        <v>6.8650224653337535</v>
      </c>
      <c r="S20" s="89">
        <f t="shared" si="13"/>
        <v>63.441307161389595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</row>
    <row r="21" spans="1:68" x14ac:dyDescent="0.25">
      <c r="A21" s="86" t="s">
        <v>5</v>
      </c>
      <c r="B21" s="87">
        <v>42.186130910666108</v>
      </c>
      <c r="C21" s="53">
        <v>-3.8664258451050593</v>
      </c>
      <c r="D21" s="53">
        <v>-1.8770976782583437</v>
      </c>
      <c r="E21" s="53">
        <v>17.099444058860549</v>
      </c>
      <c r="F21" s="53">
        <v>1.0128335643955322</v>
      </c>
      <c r="G21" s="53">
        <v>1.1580782393121325</v>
      </c>
      <c r="H21" s="53">
        <v>5.8738980080031977</v>
      </c>
      <c r="I21" s="75">
        <v>90.464907161630435</v>
      </c>
      <c r="J21" s="45"/>
      <c r="K21" s="57" t="s">
        <v>10</v>
      </c>
      <c r="L21" s="88">
        <f>AVERAGE(B35:B36)</f>
        <v>38.683041463339499</v>
      </c>
      <c r="M21" s="88">
        <f t="shared" ref="M21:S21" si="14">AVERAGE(C35:C36)</f>
        <v>6.6414717750730219</v>
      </c>
      <c r="N21" s="88">
        <f t="shared" si="14"/>
        <v>1.9343039701356757</v>
      </c>
      <c r="O21" s="88">
        <f t="shared" si="14"/>
        <v>10.570355492492034</v>
      </c>
      <c r="P21" s="88">
        <f t="shared" si="14"/>
        <v>3.739816914688193</v>
      </c>
      <c r="Q21" s="88">
        <f t="shared" si="14"/>
        <v>4.608327370696685</v>
      </c>
      <c r="R21" s="88">
        <f t="shared" si="14"/>
        <v>8.0080949766222602</v>
      </c>
      <c r="S21" s="89">
        <f t="shared" si="14"/>
        <v>62.909679300440061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</row>
    <row r="22" spans="1:68" ht="15.75" thickBot="1" x14ac:dyDescent="0.3">
      <c r="A22" s="86" t="s">
        <v>6</v>
      </c>
      <c r="B22" s="87">
        <v>38.06753332849118</v>
      </c>
      <c r="C22" s="53">
        <v>1.9845900997756516</v>
      </c>
      <c r="D22" s="53">
        <v>-1.8116066550656784</v>
      </c>
      <c r="E22" s="53">
        <v>13.198467419835902</v>
      </c>
      <c r="F22" s="53">
        <v>-0.11860906674421301</v>
      </c>
      <c r="G22" s="53">
        <v>-0.28350985118286154</v>
      </c>
      <c r="H22" s="53">
        <v>5.790553768184159</v>
      </c>
      <c r="I22" s="75">
        <v>89.043445625877965</v>
      </c>
      <c r="J22" s="45"/>
      <c r="K22" s="58" t="s">
        <v>11</v>
      </c>
      <c r="L22" s="90">
        <f>AVERAGE(B37:B38)</f>
        <v>34.604125506362173</v>
      </c>
      <c r="M22" s="90">
        <f t="shared" ref="M22:S22" si="15">AVERAGE(C37:C38)</f>
        <v>3.9384268729814376</v>
      </c>
      <c r="N22" s="90">
        <f t="shared" si="15"/>
        <v>0.5238774932135648</v>
      </c>
      <c r="O22" s="90">
        <f t="shared" si="15"/>
        <v>7.39048110293849</v>
      </c>
      <c r="P22" s="90">
        <f t="shared" si="15"/>
        <v>-2.8832935347737787</v>
      </c>
      <c r="Q22" s="90">
        <f t="shared" si="15"/>
        <v>-0.1606697823297476</v>
      </c>
      <c r="R22" s="90">
        <f t="shared" si="15"/>
        <v>4.5705419345800582</v>
      </c>
      <c r="S22" s="91">
        <f t="shared" si="15"/>
        <v>57.624855859672337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</row>
    <row r="23" spans="1:68" x14ac:dyDescent="0.25">
      <c r="A23" s="86" t="s">
        <v>6</v>
      </c>
      <c r="B23" s="87">
        <v>46.994302288841652</v>
      </c>
      <c r="C23" s="53">
        <v>4.9382689360714878</v>
      </c>
      <c r="D23" s="53">
        <v>1.1804582871719482</v>
      </c>
      <c r="E23" s="53">
        <v>16.902377686661897</v>
      </c>
      <c r="F23" s="53">
        <v>1.435930864164936</v>
      </c>
      <c r="G23" s="53">
        <v>5.7811189257772844</v>
      </c>
      <c r="H23" s="53">
        <v>4.9351850150380567</v>
      </c>
      <c r="I23" s="75">
        <v>89.929559757800988</v>
      </c>
      <c r="J23" s="45"/>
      <c r="K23" s="79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</row>
    <row r="24" spans="1:68" x14ac:dyDescent="0.25">
      <c r="A24" s="86" t="s">
        <v>7</v>
      </c>
      <c r="B24" s="87">
        <v>45.4881856925508</v>
      </c>
      <c r="C24" s="53">
        <v>4.1406377529364491</v>
      </c>
      <c r="D24" s="53">
        <v>3.7325142457332428</v>
      </c>
      <c r="E24" s="53">
        <v>18.86878700162249</v>
      </c>
      <c r="F24" s="53">
        <v>2.6822780971423321</v>
      </c>
      <c r="G24" s="53">
        <v>8.1223507479514225</v>
      </c>
      <c r="H24" s="53">
        <v>6.2219192865207056</v>
      </c>
      <c r="I24" s="75">
        <v>89.960506264170945</v>
      </c>
      <c r="J24" s="45"/>
      <c r="K24" s="79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</row>
    <row r="25" spans="1:68" ht="15.75" thickBot="1" x14ac:dyDescent="0.3">
      <c r="A25" s="97" t="s">
        <v>7</v>
      </c>
      <c r="B25" s="98">
        <v>41.003726000640015</v>
      </c>
      <c r="C25" s="77">
        <v>2.1242685473025769</v>
      </c>
      <c r="D25" s="77">
        <v>2.752957109201748</v>
      </c>
      <c r="E25" s="77">
        <v>14.946028545056066</v>
      </c>
      <c r="F25" s="77">
        <v>1.0622940448612561</v>
      </c>
      <c r="G25" s="77">
        <v>7.2738245428489723</v>
      </c>
      <c r="H25" s="77">
        <v>4.7349963622455027</v>
      </c>
      <c r="I25" s="78">
        <v>85.249714105598912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</row>
    <row r="26" spans="1:68" x14ac:dyDescent="0.25">
      <c r="A26" s="79"/>
      <c r="B26" s="54"/>
      <c r="C26" s="54"/>
      <c r="D26" s="54"/>
      <c r="E26" s="54"/>
      <c r="F26" s="54"/>
      <c r="G26" s="54"/>
      <c r="H26" s="54"/>
      <c r="I26" s="54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</row>
    <row r="27" spans="1:68" x14ac:dyDescent="0.25">
      <c r="A27" s="79"/>
      <c r="B27" s="54"/>
      <c r="C27" s="54"/>
      <c r="D27" s="54"/>
      <c r="E27" s="54"/>
      <c r="F27" s="54"/>
      <c r="G27" s="54"/>
      <c r="H27" s="54"/>
      <c r="I27" s="5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</row>
    <row r="28" spans="1:68" x14ac:dyDescent="0.25">
      <c r="A28" s="79"/>
      <c r="B28" s="54"/>
      <c r="C28" s="54"/>
      <c r="D28" s="54"/>
      <c r="E28" s="54"/>
      <c r="F28" s="54"/>
      <c r="G28" s="54"/>
      <c r="H28" s="54"/>
      <c r="I28" s="5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</row>
    <row r="29" spans="1:68" ht="15.75" thickBot="1" x14ac:dyDescent="0.3">
      <c r="A29" s="79"/>
      <c r="B29" s="54"/>
      <c r="C29" s="54"/>
      <c r="D29" s="54"/>
      <c r="E29" s="54"/>
      <c r="F29" s="54"/>
      <c r="G29" s="54"/>
      <c r="H29" s="54"/>
      <c r="I29" s="5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</row>
    <row r="30" spans="1:68" x14ac:dyDescent="0.25">
      <c r="A30" s="64"/>
      <c r="B30" s="65" t="s">
        <v>49</v>
      </c>
      <c r="C30" s="66" t="s">
        <v>50</v>
      </c>
      <c r="D30" s="66" t="s">
        <v>51</v>
      </c>
      <c r="E30" s="66" t="s">
        <v>52</v>
      </c>
      <c r="F30" s="66" t="s">
        <v>53</v>
      </c>
      <c r="G30" s="66" t="s">
        <v>54</v>
      </c>
      <c r="H30" s="66" t="s">
        <v>55</v>
      </c>
      <c r="I30" s="67" t="s">
        <v>56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</row>
    <row r="31" spans="1:68" x14ac:dyDescent="0.25">
      <c r="A31" s="86" t="s">
        <v>8</v>
      </c>
      <c r="B31" s="87">
        <v>29.50900019386188</v>
      </c>
      <c r="C31" s="53">
        <v>-0.61803533119457743</v>
      </c>
      <c r="D31" s="53">
        <v>2.6247753670698093</v>
      </c>
      <c r="E31" s="53">
        <v>6.7418944531965845</v>
      </c>
      <c r="F31" s="53">
        <v>-3.1219795324164412</v>
      </c>
      <c r="G31" s="53">
        <v>2.6182697062322569</v>
      </c>
      <c r="H31" s="53">
        <v>1.6942482160015482</v>
      </c>
      <c r="I31" s="75">
        <v>56.995662274219328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</row>
    <row r="32" spans="1:68" x14ac:dyDescent="0.25">
      <c r="A32" s="86" t="s">
        <v>8</v>
      </c>
      <c r="B32" s="87">
        <v>52.376636057794897</v>
      </c>
      <c r="C32" s="53">
        <v>6.2463501607050382</v>
      </c>
      <c r="D32" s="53">
        <v>3.9338583766327928</v>
      </c>
      <c r="E32" s="53">
        <v>14.056465391324846</v>
      </c>
      <c r="F32" s="53">
        <v>-0.92170494249699253</v>
      </c>
      <c r="G32" s="53">
        <v>-0.68611408498944204</v>
      </c>
      <c r="H32" s="53">
        <v>12.999663598443812</v>
      </c>
      <c r="I32" s="75">
        <v>81.862121900478016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</row>
    <row r="33" spans="1:68" x14ac:dyDescent="0.25">
      <c r="A33" s="86" t="s">
        <v>9</v>
      </c>
      <c r="B33" s="87">
        <v>42.079577491684894</v>
      </c>
      <c r="C33" s="53">
        <v>3.4611588912293545</v>
      </c>
      <c r="D33" s="53">
        <v>-1.406553356807061</v>
      </c>
      <c r="E33" s="53">
        <v>14.01498665219475</v>
      </c>
      <c r="F33" s="53">
        <v>-1.166556916361694</v>
      </c>
      <c r="G33" s="53">
        <v>-3.265231176133665</v>
      </c>
      <c r="H33" s="53">
        <v>6.9246963539623341</v>
      </c>
      <c r="I33" s="75">
        <v>78.53988334854958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</row>
    <row r="34" spans="1:68" x14ac:dyDescent="0.25">
      <c r="A34" s="86" t="s">
        <v>9</v>
      </c>
      <c r="B34" s="87">
        <v>25.917277474240329</v>
      </c>
      <c r="C34" s="53">
        <v>-2.0532343873679526</v>
      </c>
      <c r="D34" s="53">
        <v>2.0017140110949239</v>
      </c>
      <c r="E34" s="53">
        <v>10.525645168184717</v>
      </c>
      <c r="F34" s="53">
        <v>4.1283795676269168</v>
      </c>
      <c r="G34" s="53">
        <v>-1.4918125847313668</v>
      </c>
      <c r="H34" s="53">
        <v>6.8053485767051729</v>
      </c>
      <c r="I34" s="75">
        <v>48.34273097422961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</row>
    <row r="35" spans="1:68" x14ac:dyDescent="0.25">
      <c r="A35" s="86" t="s">
        <v>10</v>
      </c>
      <c r="B35" s="87">
        <v>35.583258025666375</v>
      </c>
      <c r="C35" s="53">
        <v>7.8312265059906627</v>
      </c>
      <c r="D35" s="53">
        <v>4.2179108317853764</v>
      </c>
      <c r="E35" s="53">
        <v>11.707156506110961</v>
      </c>
      <c r="F35" s="53">
        <v>6.9965531940868964</v>
      </c>
      <c r="G35" s="53">
        <v>6.7477720617459935</v>
      </c>
      <c r="H35" s="53">
        <v>14.153046289021209</v>
      </c>
      <c r="I35" s="75">
        <v>56.612904418128096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</row>
    <row r="36" spans="1:68" x14ac:dyDescent="0.25">
      <c r="A36" s="86" t="s">
        <v>10</v>
      </c>
      <c r="B36" s="87">
        <v>41.782824901012624</v>
      </c>
      <c r="C36" s="53">
        <v>5.4517170441553802</v>
      </c>
      <c r="D36" s="53">
        <v>-0.34930289151402505</v>
      </c>
      <c r="E36" s="53">
        <v>9.4335544788731074</v>
      </c>
      <c r="F36" s="53">
        <v>0.48308063528949008</v>
      </c>
      <c r="G36" s="53">
        <v>2.4688826796473773</v>
      </c>
      <c r="H36" s="53">
        <v>1.8631436642233101</v>
      </c>
      <c r="I36" s="75">
        <v>69.206454182752026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</row>
    <row r="37" spans="1:68" x14ac:dyDescent="0.25">
      <c r="A37" s="86" t="s">
        <v>11</v>
      </c>
      <c r="B37" s="87">
        <v>42.843419566487952</v>
      </c>
      <c r="C37" s="53">
        <v>7.8349713148805566</v>
      </c>
      <c r="D37" s="53">
        <v>-2.8076963302647862E-2</v>
      </c>
      <c r="E37" s="53">
        <v>8.8770986089961923</v>
      </c>
      <c r="F37" s="53">
        <v>-2.8015077128125343</v>
      </c>
      <c r="G37" s="53">
        <v>1.7738623980610768</v>
      </c>
      <c r="H37" s="53">
        <v>5.6085216153987982</v>
      </c>
      <c r="I37" s="75">
        <v>70.258375101100583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</row>
    <row r="38" spans="1:68" ht="15.75" thickBot="1" x14ac:dyDescent="0.3">
      <c r="A38" s="97" t="s">
        <v>11</v>
      </c>
      <c r="B38" s="98">
        <v>26.364831446236391</v>
      </c>
      <c r="C38" s="77">
        <v>4.1882431082318483E-2</v>
      </c>
      <c r="D38" s="77">
        <v>1.0758319497297775</v>
      </c>
      <c r="E38" s="77">
        <v>5.9038635968807878</v>
      </c>
      <c r="F38" s="77">
        <v>-2.9650793567350231</v>
      </c>
      <c r="G38" s="77">
        <v>-2.095201962720572</v>
      </c>
      <c r="H38" s="77">
        <v>3.5325622537613177</v>
      </c>
      <c r="I38" s="78">
        <v>44.991336618244091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</row>
    <row r="39" spans="1:68" x14ac:dyDescent="0.25">
      <c r="A39" s="79"/>
      <c r="B39" s="54"/>
      <c r="C39" s="54"/>
      <c r="D39" s="54"/>
      <c r="E39" s="54"/>
      <c r="F39" s="54"/>
      <c r="G39" s="54"/>
      <c r="H39" s="54"/>
      <c r="I39" s="54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</row>
    <row r="40" spans="1:68" x14ac:dyDescent="0.25">
      <c r="A40" s="79"/>
      <c r="B40" s="54"/>
      <c r="C40" s="54"/>
      <c r="D40" s="54"/>
      <c r="E40" s="54"/>
      <c r="F40" s="54"/>
      <c r="G40" s="54"/>
      <c r="H40" s="54"/>
      <c r="I40" s="54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</row>
    <row r="41" spans="1:68" x14ac:dyDescent="0.25">
      <c r="A41" s="79"/>
      <c r="B41" s="54"/>
      <c r="C41" s="54"/>
      <c r="D41" s="54"/>
      <c r="E41" s="54"/>
      <c r="F41" s="54"/>
      <c r="G41" s="54"/>
      <c r="H41" s="54"/>
      <c r="I41" s="54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</row>
    <row r="42" spans="1:68" x14ac:dyDescent="0.25">
      <c r="A42" s="79"/>
      <c r="B42" s="54"/>
      <c r="C42" s="54"/>
      <c r="D42" s="54"/>
      <c r="E42" s="54"/>
      <c r="F42" s="54"/>
      <c r="G42" s="54"/>
      <c r="H42" s="54"/>
      <c r="I42" s="54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</row>
    <row r="43" spans="1:68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</row>
    <row r="44" spans="1:68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</row>
    <row r="45" spans="1:6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</row>
    <row r="46" spans="1:68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</row>
    <row r="47" spans="1:68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</row>
    <row r="48" spans="1:68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</row>
    <row r="49" spans="1:68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</row>
    <row r="50" spans="1:68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</row>
    <row r="51" spans="1:68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80"/>
      <c r="K51" s="80"/>
      <c r="L51" s="48"/>
      <c r="M51" s="48"/>
      <c r="N51" s="48"/>
      <c r="O51" s="48"/>
      <c r="P51" s="48"/>
      <c r="Q51" s="48"/>
      <c r="R51" s="48"/>
      <c r="S51" s="48"/>
      <c r="T51" s="80"/>
      <c r="U51" s="80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</row>
    <row r="52" spans="1:68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80"/>
      <c r="K52" s="79"/>
      <c r="L52" s="54"/>
      <c r="M52" s="54"/>
      <c r="N52" s="54"/>
      <c r="O52" s="54"/>
      <c r="P52" s="54"/>
      <c r="Q52" s="54"/>
      <c r="R52" s="54"/>
      <c r="S52" s="54"/>
      <c r="T52" s="80"/>
      <c r="U52" s="80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</row>
    <row r="53" spans="1:68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80"/>
      <c r="K53" s="79"/>
      <c r="L53" s="54"/>
      <c r="M53" s="54"/>
      <c r="N53" s="54"/>
      <c r="O53" s="54"/>
      <c r="P53" s="54"/>
      <c r="Q53" s="54"/>
      <c r="R53" s="54"/>
      <c r="S53" s="54"/>
      <c r="T53" s="80"/>
      <c r="U53" s="80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</row>
    <row r="54" spans="1:68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80"/>
      <c r="K54" s="79"/>
      <c r="L54" s="54"/>
      <c r="M54" s="54"/>
      <c r="N54" s="54"/>
      <c r="O54" s="54"/>
      <c r="P54" s="54"/>
      <c r="Q54" s="54"/>
      <c r="R54" s="54"/>
      <c r="S54" s="54"/>
      <c r="T54" s="80"/>
      <c r="U54" s="80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</row>
    <row r="55" spans="1:68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80"/>
      <c r="K55" s="79"/>
      <c r="L55" s="54"/>
      <c r="M55" s="54"/>
      <c r="N55" s="54"/>
      <c r="O55" s="54"/>
      <c r="P55" s="54"/>
      <c r="Q55" s="54"/>
      <c r="R55" s="54"/>
      <c r="S55" s="54"/>
      <c r="T55" s="80"/>
      <c r="U55" s="80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</row>
    <row r="56" spans="1:68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80"/>
      <c r="K56" s="79"/>
      <c r="L56" s="54"/>
      <c r="M56" s="54"/>
      <c r="N56" s="54"/>
      <c r="O56" s="54"/>
      <c r="P56" s="54"/>
      <c r="Q56" s="54"/>
      <c r="R56" s="54"/>
      <c r="S56" s="54"/>
      <c r="T56" s="80"/>
      <c r="U56" s="80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</row>
    <row r="57" spans="1:68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</row>
    <row r="58" spans="1:68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</row>
    <row r="59" spans="1:68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</row>
    <row r="60" spans="1:68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</row>
    <row r="61" spans="1:68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</row>
    <row r="62" spans="1:68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</row>
    <row r="63" spans="1:68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</row>
    <row r="64" spans="1:68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</row>
    <row r="65" spans="1:68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</row>
    <row r="66" spans="1:68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</row>
    <row r="67" spans="1:68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</row>
    <row r="68" spans="1:68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</row>
    <row r="69" spans="1:68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</row>
    <row r="70" spans="1:68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</row>
    <row r="71" spans="1:68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</row>
    <row r="72" spans="1:68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</row>
    <row r="73" spans="1:68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</row>
    <row r="74" spans="1:68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</row>
    <row r="75" spans="1:68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</row>
    <row r="76" spans="1:68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</row>
    <row r="77" spans="1:68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</row>
    <row r="78" spans="1:68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</row>
    <row r="79" spans="1:68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</row>
    <row r="80" spans="1:68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</row>
    <row r="81" spans="1:68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</row>
    <row r="82" spans="1:68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</row>
    <row r="83" spans="1:68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</row>
    <row r="84" spans="1:68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</row>
    <row r="85" spans="1:68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</row>
    <row r="86" spans="1:68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</row>
    <row r="87" spans="1:68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</row>
    <row r="88" spans="1:68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</row>
    <row r="89" spans="1:68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</row>
    <row r="90" spans="1:68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</row>
    <row r="91" spans="1:68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</row>
    <row r="92" spans="1:68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</row>
    <row r="93" spans="1:68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</row>
    <row r="94" spans="1:68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</row>
    <row r="95" spans="1:68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</row>
    <row r="96" spans="1:68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</row>
    <row r="97" spans="1:68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</row>
    <row r="98" spans="1:68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</row>
    <row r="99" spans="1:68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</row>
    <row r="100" spans="1:68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</row>
    <row r="101" spans="1:68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</row>
    <row r="102" spans="1:68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</row>
    <row r="103" spans="1:68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</row>
    <row r="104" spans="1:68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</row>
    <row r="105" spans="1:68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</row>
    <row r="106" spans="1:68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</row>
    <row r="107" spans="1:68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</row>
    <row r="108" spans="1:68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</row>
    <row r="109" spans="1:68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</row>
    <row r="110" spans="1:68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</row>
    <row r="111" spans="1:68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</row>
    <row r="112" spans="1:68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</row>
    <row r="113" spans="1:68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</row>
    <row r="114" spans="1:68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</row>
    <row r="115" spans="1:68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</row>
    <row r="116" spans="1:68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</row>
    <row r="117" spans="1:68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</row>
    <row r="118" spans="1:68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</row>
    <row r="119" spans="1:68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</row>
    <row r="120" spans="1:68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</row>
    <row r="121" spans="1:68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</row>
    <row r="122" spans="1:68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</row>
    <row r="123" spans="1:68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</row>
    <row r="124" spans="1:68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</row>
    <row r="125" spans="1:68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</row>
    <row r="126" spans="1:68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</row>
    <row r="127" spans="1:68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</row>
    <row r="128" spans="1:68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</row>
    <row r="129" spans="1:68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</row>
    <row r="130" spans="1:68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</row>
    <row r="131" spans="1:68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</row>
    <row r="132" spans="1:68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</row>
    <row r="133" spans="1:68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</row>
    <row r="134" spans="1:68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</row>
    <row r="135" spans="1:68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</row>
    <row r="136" spans="1:68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</row>
    <row r="137" spans="1:68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</row>
    <row r="138" spans="1:68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</row>
    <row r="139" spans="1:68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</row>
    <row r="140" spans="1:68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</row>
    <row r="141" spans="1:68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</row>
    <row r="142" spans="1:68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</row>
    <row r="143" spans="1:68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</row>
    <row r="144" spans="1:68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</row>
    <row r="145" spans="1:68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</row>
    <row r="146" spans="1:68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</row>
    <row r="147" spans="1:68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</row>
    <row r="148" spans="1:68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</row>
    <row r="149" spans="1:68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</row>
    <row r="150" spans="1:68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</row>
    <row r="151" spans="1:68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</row>
    <row r="152" spans="1:68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</row>
    <row r="153" spans="1:68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</row>
    <row r="154" spans="1:68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</row>
    <row r="155" spans="1:68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</row>
    <row r="156" spans="1:68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</row>
    <row r="157" spans="1:68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</row>
    <row r="158" spans="1:68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</row>
    <row r="159" spans="1:68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</row>
    <row r="160" spans="1:68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</row>
    <row r="161" spans="1:68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</row>
    <row r="162" spans="1:68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</row>
    <row r="163" spans="1:68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</row>
    <row r="164" spans="1:68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</row>
    <row r="165" spans="1:68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</row>
    <row r="166" spans="1:68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</row>
    <row r="167" spans="1:68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</row>
    <row r="168" spans="1:68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</row>
    <row r="169" spans="1:68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</row>
    <row r="170" spans="1:68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</row>
    <row r="171" spans="1:68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</row>
    <row r="172" spans="1:68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</row>
    <row r="173" spans="1:68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</row>
    <row r="174" spans="1:68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</row>
    <row r="175" spans="1:68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</row>
    <row r="176" spans="1:68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</row>
    <row r="177" spans="1:68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</row>
    <row r="178" spans="1:68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</row>
    <row r="179" spans="1:68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</row>
    <row r="180" spans="1:68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</row>
    <row r="181" spans="1:68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</row>
    <row r="182" spans="1:68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</row>
    <row r="183" spans="1:68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</row>
    <row r="184" spans="1:68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</row>
    <row r="185" spans="1:68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</row>
    <row r="186" spans="1:68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</row>
    <row r="187" spans="1:68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</row>
    <row r="188" spans="1:68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</row>
    <row r="189" spans="1:68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</row>
    <row r="190" spans="1:68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</row>
    <row r="191" spans="1:68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</row>
    <row r="192" spans="1:68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</row>
    <row r="193" spans="1:68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</row>
    <row r="194" spans="1:68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</row>
    <row r="195" spans="1:68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</row>
    <row r="196" spans="1:68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</row>
    <row r="197" spans="1:68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</row>
    <row r="198" spans="1:68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</row>
    <row r="199" spans="1:68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</row>
    <row r="200" spans="1:68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</row>
    <row r="201" spans="1:68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</row>
    <row r="202" spans="1:68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</row>
    <row r="203" spans="1:68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</row>
    <row r="204" spans="1:68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</row>
    <row r="205" spans="1:68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</row>
    <row r="206" spans="1:68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</row>
    <row r="207" spans="1:68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</row>
    <row r="208" spans="1:68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</row>
    <row r="209" spans="1:68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</row>
    <row r="210" spans="1:68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</row>
    <row r="211" spans="1:68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</row>
    <row r="212" spans="1:68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</row>
    <row r="213" spans="1:68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</row>
    <row r="214" spans="1:68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</row>
    <row r="215" spans="1:68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</row>
    <row r="216" spans="1:68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</row>
    <row r="217" spans="1:68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</row>
    <row r="218" spans="1:68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</row>
    <row r="219" spans="1:68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</row>
    <row r="220" spans="1:68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</row>
    <row r="221" spans="1:68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</row>
    <row r="222" spans="1:68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</row>
    <row r="223" spans="1:68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</row>
    <row r="224" spans="1:68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</row>
    <row r="225" spans="1:68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</row>
    <row r="226" spans="1:68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</row>
    <row r="227" spans="1:68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</row>
    <row r="228" spans="1:68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</row>
    <row r="229" spans="1:68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</row>
    <row r="230" spans="1:68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</row>
    <row r="231" spans="1:68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</row>
    <row r="232" spans="1:68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</row>
    <row r="233" spans="1:68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</row>
    <row r="234" spans="1:68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</row>
    <row r="235" spans="1:68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</row>
    <row r="236" spans="1:68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</row>
    <row r="237" spans="1:68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</row>
    <row r="238" spans="1:68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</row>
    <row r="239" spans="1:68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</row>
    <row r="240" spans="1:68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</row>
    <row r="241" spans="1:68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</row>
    <row r="242" spans="1:68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</row>
    <row r="243" spans="1:68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</row>
    <row r="244" spans="1:68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</row>
    <row r="245" spans="1:68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</row>
    <row r="246" spans="1:68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</row>
    <row r="247" spans="1:68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</row>
    <row r="248" spans="1:68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</row>
    <row r="249" spans="1:68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</row>
    <row r="250" spans="1:68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</row>
    <row r="251" spans="1:68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</row>
    <row r="252" spans="1:68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</row>
    <row r="253" spans="1:68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</row>
    <row r="254" spans="1:68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</row>
    <row r="255" spans="1:68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</row>
    <row r="256" spans="1:68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</row>
    <row r="257" spans="1:68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</row>
    <row r="258" spans="1:68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</row>
    <row r="259" spans="1:68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</row>
    <row r="260" spans="1:68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</row>
    <row r="261" spans="1:68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</row>
    <row r="262" spans="1:68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</row>
    <row r="263" spans="1:68" x14ac:dyDescent="0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</row>
    <row r="264" spans="1:68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</row>
    <row r="265" spans="1:68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</row>
    <row r="266" spans="1:68" x14ac:dyDescent="0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</row>
    <row r="267" spans="1:68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</row>
    <row r="268" spans="1:68" x14ac:dyDescent="0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</row>
    <row r="269" spans="1:68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</row>
    <row r="270" spans="1:68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</row>
    <row r="271" spans="1:68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</row>
    <row r="272" spans="1:68" x14ac:dyDescent="0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</row>
    <row r="273" spans="1:68" x14ac:dyDescent="0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</row>
    <row r="274" spans="1:68" x14ac:dyDescent="0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</row>
    <row r="275" spans="1:68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</row>
    <row r="276" spans="1:68" x14ac:dyDescent="0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</row>
    <row r="277" spans="1:68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</row>
    <row r="278" spans="1:68" x14ac:dyDescent="0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</row>
    <row r="279" spans="1:68" x14ac:dyDescent="0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</row>
    <row r="280" spans="1:68" x14ac:dyDescent="0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</row>
    <row r="281" spans="1:68" x14ac:dyDescent="0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</row>
    <row r="282" spans="1:68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</row>
    <row r="283" spans="1:68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</row>
    <row r="284" spans="1:68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</row>
    <row r="285" spans="1:68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</row>
    <row r="286" spans="1:68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</row>
    <row r="287" spans="1:68" x14ac:dyDescent="0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</row>
    <row r="288" spans="1:68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</row>
    <row r="289" spans="1:68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</row>
    <row r="290" spans="1:68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</row>
    <row r="291" spans="1:68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</row>
    <row r="292" spans="1:68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</row>
    <row r="293" spans="1:68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</row>
    <row r="294" spans="1:68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</row>
    <row r="295" spans="1:68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</row>
    <row r="296" spans="1:68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</row>
    <row r="297" spans="1:68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</row>
    <row r="298" spans="1:68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</row>
    <row r="299" spans="1:68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</row>
    <row r="300" spans="1:68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</row>
    <row r="301" spans="1:68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</row>
    <row r="302" spans="1:68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</row>
    <row r="303" spans="1:68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</row>
    <row r="304" spans="1:68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</row>
    <row r="305" spans="1:68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</row>
    <row r="306" spans="1:68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</row>
    <row r="307" spans="1:68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</row>
    <row r="308" spans="1:68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</row>
    <row r="309" spans="1:68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</row>
    <row r="310" spans="1:68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</row>
    <row r="311" spans="1:68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</row>
    <row r="312" spans="1:68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</row>
    <row r="313" spans="1:68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</row>
    <row r="314" spans="1:68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</row>
    <row r="315" spans="1:68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</row>
    <row r="316" spans="1:68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</row>
    <row r="317" spans="1:68" x14ac:dyDescent="0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</row>
    <row r="318" spans="1:68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</row>
    <row r="319" spans="1:68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</row>
    <row r="320" spans="1:68" x14ac:dyDescent="0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</row>
    <row r="321" spans="1:68" x14ac:dyDescent="0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</row>
    <row r="322" spans="1:68" x14ac:dyDescent="0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</row>
    <row r="323" spans="1:68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</row>
    <row r="324" spans="1:68" x14ac:dyDescent="0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</row>
    <row r="325" spans="1:68" x14ac:dyDescent="0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</row>
    <row r="326" spans="1:68" x14ac:dyDescent="0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</row>
    <row r="327" spans="1:68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</row>
    <row r="328" spans="1:68" x14ac:dyDescent="0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</row>
    <row r="329" spans="1:68" x14ac:dyDescent="0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</row>
    <row r="330" spans="1:68" x14ac:dyDescent="0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</row>
    <row r="331" spans="1:68" x14ac:dyDescent="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</row>
    <row r="332" spans="1:68" x14ac:dyDescent="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</row>
    <row r="333" spans="1:68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</row>
    <row r="334" spans="1:68" x14ac:dyDescent="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</row>
    <row r="335" spans="1:68" x14ac:dyDescent="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</row>
    <row r="336" spans="1:68" x14ac:dyDescent="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</row>
    <row r="337" spans="1:68" x14ac:dyDescent="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</row>
    <row r="338" spans="1:68" x14ac:dyDescent="0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</row>
    <row r="339" spans="1:68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</row>
    <row r="340" spans="1:68" x14ac:dyDescent="0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</row>
    <row r="341" spans="1:68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</row>
    <row r="342" spans="1:68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</row>
    <row r="343" spans="1:68" x14ac:dyDescent="0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</row>
    <row r="344" spans="1:68" x14ac:dyDescent="0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</row>
    <row r="345" spans="1:68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</row>
    <row r="346" spans="1:68" x14ac:dyDescent="0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</row>
    <row r="347" spans="1:68" x14ac:dyDescent="0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</row>
    <row r="348" spans="1:68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</row>
    <row r="349" spans="1:68" x14ac:dyDescent="0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</row>
    <row r="350" spans="1:68" x14ac:dyDescent="0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</row>
    <row r="351" spans="1:68" x14ac:dyDescent="0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</row>
    <row r="352" spans="1:68" x14ac:dyDescent="0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</row>
    <row r="353" spans="1:68" x14ac:dyDescent="0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</row>
    <row r="354" spans="1:68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</row>
    <row r="355" spans="1:68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</row>
    <row r="356" spans="1:68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</row>
    <row r="357" spans="1:68" x14ac:dyDescent="0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</row>
    <row r="358" spans="1:68" x14ac:dyDescent="0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</row>
    <row r="359" spans="1:68" x14ac:dyDescent="0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</row>
    <row r="360" spans="1:68" x14ac:dyDescent="0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</row>
    <row r="361" spans="1:68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</row>
    <row r="362" spans="1:68" x14ac:dyDescent="0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</row>
    <row r="363" spans="1:68" x14ac:dyDescent="0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</row>
    <row r="364" spans="1:68" x14ac:dyDescent="0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</row>
    <row r="365" spans="1:68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</row>
    <row r="366" spans="1:68" x14ac:dyDescent="0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</row>
    <row r="367" spans="1:68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</row>
    <row r="368" spans="1:68" x14ac:dyDescent="0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</row>
    <row r="369" spans="1:68" x14ac:dyDescent="0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</row>
    <row r="370" spans="1:68" x14ac:dyDescent="0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</row>
    <row r="371" spans="1:68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</row>
    <row r="372" spans="1:68" x14ac:dyDescent="0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</row>
    <row r="373" spans="1:68" x14ac:dyDescent="0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</row>
    <row r="374" spans="1:68" x14ac:dyDescent="0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</row>
    <row r="375" spans="1:68" x14ac:dyDescent="0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</row>
    <row r="376" spans="1:68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</row>
    <row r="377" spans="1:68" x14ac:dyDescent="0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</row>
    <row r="378" spans="1:68" x14ac:dyDescent="0.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</row>
    <row r="379" spans="1:68" x14ac:dyDescent="0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</row>
    <row r="380" spans="1:68" x14ac:dyDescent="0.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</row>
    <row r="381" spans="1:68" x14ac:dyDescent="0.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</row>
    <row r="382" spans="1:68" x14ac:dyDescent="0.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</row>
    <row r="383" spans="1:68" x14ac:dyDescent="0.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</row>
    <row r="384" spans="1:68" x14ac:dyDescent="0.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</row>
    <row r="385" spans="1:68" x14ac:dyDescent="0.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</row>
    <row r="386" spans="1:68" x14ac:dyDescent="0.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</row>
    <row r="387" spans="1:68" x14ac:dyDescent="0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</row>
    <row r="388" spans="1:68" x14ac:dyDescent="0.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</row>
    <row r="389" spans="1:68" x14ac:dyDescent="0.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</row>
    <row r="390" spans="1:68" x14ac:dyDescent="0.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</row>
    <row r="391" spans="1:68" x14ac:dyDescent="0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</row>
    <row r="392" spans="1:68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</row>
    <row r="393" spans="1:68" x14ac:dyDescent="0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</row>
    <row r="394" spans="1:68" x14ac:dyDescent="0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</row>
    <row r="395" spans="1:68" x14ac:dyDescent="0.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</row>
    <row r="396" spans="1:68" x14ac:dyDescent="0.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</row>
    <row r="397" spans="1:68" x14ac:dyDescent="0.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</row>
    <row r="398" spans="1:68" x14ac:dyDescent="0.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</row>
    <row r="399" spans="1:68" x14ac:dyDescent="0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</row>
    <row r="400" spans="1:68" x14ac:dyDescent="0.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</row>
    <row r="401" spans="1:68" x14ac:dyDescent="0.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</row>
    <row r="402" spans="1:68" x14ac:dyDescent="0.2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</row>
    <row r="403" spans="1:68" x14ac:dyDescent="0.2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</row>
    <row r="404" spans="1:68" x14ac:dyDescent="0.2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</row>
    <row r="405" spans="1:68" x14ac:dyDescent="0.2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</row>
    <row r="406" spans="1:68" x14ac:dyDescent="0.2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</row>
    <row r="407" spans="1:68" x14ac:dyDescent="0.2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</row>
    <row r="408" spans="1:68" x14ac:dyDescent="0.2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</row>
    <row r="409" spans="1:68" x14ac:dyDescent="0.2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</row>
    <row r="410" spans="1:68" x14ac:dyDescent="0.2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</row>
    <row r="411" spans="1:68" x14ac:dyDescent="0.2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</row>
    <row r="412" spans="1:68" x14ac:dyDescent="0.2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</row>
    <row r="413" spans="1:68" x14ac:dyDescent="0.2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</row>
    <row r="414" spans="1:68" x14ac:dyDescent="0.2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</row>
    <row r="415" spans="1:68" x14ac:dyDescent="0.2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</row>
    <row r="416" spans="1:68" x14ac:dyDescent="0.2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</row>
    <row r="417" spans="1:68" x14ac:dyDescent="0.2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</row>
    <row r="418" spans="1:68" x14ac:dyDescent="0.2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</row>
    <row r="419" spans="1:68" x14ac:dyDescent="0.2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</row>
    <row r="420" spans="1:68" x14ac:dyDescent="0.2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</row>
    <row r="421" spans="1:68" x14ac:dyDescent="0.2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</row>
    <row r="422" spans="1:68" x14ac:dyDescent="0.2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</row>
    <row r="423" spans="1:68" x14ac:dyDescent="0.2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</row>
    <row r="424" spans="1:68" x14ac:dyDescent="0.2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</row>
    <row r="425" spans="1:68" x14ac:dyDescent="0.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</row>
    <row r="426" spans="1:68" x14ac:dyDescent="0.2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</row>
    <row r="427" spans="1:68" x14ac:dyDescent="0.2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</row>
    <row r="428" spans="1:68" x14ac:dyDescent="0.2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</row>
    <row r="429" spans="1:68" x14ac:dyDescent="0.2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</row>
    <row r="430" spans="1:68" x14ac:dyDescent="0.2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</row>
    <row r="431" spans="1:68" x14ac:dyDescent="0.2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</row>
    <row r="432" spans="1:68" x14ac:dyDescent="0.2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</row>
    <row r="433" spans="1:68" x14ac:dyDescent="0.2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</row>
    <row r="434" spans="1:68" x14ac:dyDescent="0.2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</row>
    <row r="435" spans="1:68" x14ac:dyDescent="0.2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</row>
    <row r="436" spans="1:68" x14ac:dyDescent="0.2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</row>
    <row r="437" spans="1:68" x14ac:dyDescent="0.2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</row>
    <row r="438" spans="1:68" x14ac:dyDescent="0.2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</row>
    <row r="439" spans="1:68" x14ac:dyDescent="0.2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</row>
    <row r="440" spans="1:68" x14ac:dyDescent="0.2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</row>
    <row r="441" spans="1:68" x14ac:dyDescent="0.2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</row>
    <row r="442" spans="1:68" x14ac:dyDescent="0.2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</row>
    <row r="443" spans="1:68" x14ac:dyDescent="0.2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</row>
    <row r="444" spans="1:68" x14ac:dyDescent="0.2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</row>
    <row r="445" spans="1:68" x14ac:dyDescent="0.2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</row>
    <row r="446" spans="1:68" x14ac:dyDescent="0.2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</row>
    <row r="447" spans="1:68" x14ac:dyDescent="0.2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</row>
    <row r="448" spans="1:68" x14ac:dyDescent="0.2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</row>
    <row r="449" spans="1:68" x14ac:dyDescent="0.2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</row>
    <row r="450" spans="1:68" x14ac:dyDescent="0.2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</row>
    <row r="451" spans="1:68" x14ac:dyDescent="0.2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</row>
    <row r="452" spans="1:68" x14ac:dyDescent="0.2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</row>
    <row r="453" spans="1:68" x14ac:dyDescent="0.2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</row>
    <row r="454" spans="1:68" x14ac:dyDescent="0.2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</row>
    <row r="455" spans="1:68" x14ac:dyDescent="0.2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</row>
    <row r="456" spans="1:68" x14ac:dyDescent="0.2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</row>
    <row r="457" spans="1:68" x14ac:dyDescent="0.2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</row>
    <row r="458" spans="1:68" x14ac:dyDescent="0.2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</row>
    <row r="459" spans="1:68" x14ac:dyDescent="0.2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</row>
    <row r="460" spans="1:68" x14ac:dyDescent="0.2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</row>
    <row r="461" spans="1:68" x14ac:dyDescent="0.2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</row>
    <row r="462" spans="1:68" x14ac:dyDescent="0.2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</row>
    <row r="463" spans="1:68" x14ac:dyDescent="0.2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</row>
    <row r="464" spans="1:68" x14ac:dyDescent="0.2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</row>
    <row r="465" spans="1:68" x14ac:dyDescent="0.2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</row>
    <row r="466" spans="1:68" x14ac:dyDescent="0.2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</row>
    <row r="467" spans="1:68" x14ac:dyDescent="0.2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</row>
    <row r="468" spans="1:68" x14ac:dyDescent="0.2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</row>
    <row r="469" spans="1:68" x14ac:dyDescent="0.2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</row>
    <row r="470" spans="1:68" x14ac:dyDescent="0.2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</row>
    <row r="471" spans="1:68" x14ac:dyDescent="0.2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</row>
    <row r="472" spans="1:68" x14ac:dyDescent="0.2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</row>
    <row r="473" spans="1:68" x14ac:dyDescent="0.2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</row>
    <row r="474" spans="1:68" x14ac:dyDescent="0.2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</row>
    <row r="475" spans="1:68" x14ac:dyDescent="0.2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</row>
    <row r="476" spans="1:68" x14ac:dyDescent="0.2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</row>
    <row r="477" spans="1:68" x14ac:dyDescent="0.2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</row>
    <row r="478" spans="1:68" x14ac:dyDescent="0.2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</row>
    <row r="479" spans="1:68" x14ac:dyDescent="0.2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</row>
    <row r="480" spans="1:68" x14ac:dyDescent="0.2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</row>
    <row r="481" spans="1:68" x14ac:dyDescent="0.2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</row>
    <row r="482" spans="1:68" x14ac:dyDescent="0.2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</row>
    <row r="483" spans="1:68" x14ac:dyDescent="0.2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</row>
    <row r="484" spans="1:68" x14ac:dyDescent="0.2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</row>
    <row r="485" spans="1:68" x14ac:dyDescent="0.2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</row>
    <row r="486" spans="1:68" x14ac:dyDescent="0.2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</row>
    <row r="487" spans="1:68" x14ac:dyDescent="0.2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</row>
    <row r="488" spans="1:68" x14ac:dyDescent="0.2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</row>
    <row r="489" spans="1:68" x14ac:dyDescent="0.2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</row>
    <row r="490" spans="1:68" x14ac:dyDescent="0.2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</row>
    <row r="491" spans="1:68" x14ac:dyDescent="0.2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</row>
    <row r="492" spans="1:68" x14ac:dyDescent="0.2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</row>
    <row r="493" spans="1:68" x14ac:dyDescent="0.2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</row>
    <row r="494" spans="1:68" x14ac:dyDescent="0.2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</row>
    <row r="495" spans="1:68" x14ac:dyDescent="0.2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</row>
    <row r="496" spans="1:68" x14ac:dyDescent="0.2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</row>
    <row r="497" spans="1:68" x14ac:dyDescent="0.2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</row>
    <row r="498" spans="1:68" x14ac:dyDescent="0.2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</row>
    <row r="499" spans="1:68" x14ac:dyDescent="0.2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</row>
    <row r="500" spans="1:68" x14ac:dyDescent="0.2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</row>
    <row r="501" spans="1:68" x14ac:dyDescent="0.2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</row>
    <row r="502" spans="1:68" x14ac:dyDescent="0.2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</row>
    <row r="503" spans="1:68" x14ac:dyDescent="0.2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</row>
    <row r="504" spans="1:68" x14ac:dyDescent="0.2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</row>
    <row r="505" spans="1:68" x14ac:dyDescent="0.2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</row>
    <row r="506" spans="1:68" x14ac:dyDescent="0.2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</row>
    <row r="507" spans="1:68" x14ac:dyDescent="0.2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</row>
    <row r="508" spans="1:68" x14ac:dyDescent="0.2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</row>
    <row r="509" spans="1:68" x14ac:dyDescent="0.2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</row>
    <row r="510" spans="1:68" x14ac:dyDescent="0.2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</row>
    <row r="511" spans="1:68" x14ac:dyDescent="0.2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</row>
    <row r="512" spans="1:68" x14ac:dyDescent="0.2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</row>
    <row r="513" spans="1:68" x14ac:dyDescent="0.2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</row>
    <row r="514" spans="1:68" x14ac:dyDescent="0.2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</row>
    <row r="515" spans="1:68" x14ac:dyDescent="0.2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</row>
    <row r="516" spans="1:68" x14ac:dyDescent="0.2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</row>
    <row r="517" spans="1:68" x14ac:dyDescent="0.2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</row>
    <row r="518" spans="1:68" x14ac:dyDescent="0.2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</row>
    <row r="519" spans="1:68" x14ac:dyDescent="0.2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</row>
    <row r="520" spans="1:68" x14ac:dyDescent="0.2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</row>
    <row r="521" spans="1:68" x14ac:dyDescent="0.2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</row>
    <row r="522" spans="1:68" x14ac:dyDescent="0.2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</row>
    <row r="523" spans="1:68" x14ac:dyDescent="0.2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</row>
    <row r="524" spans="1:68" x14ac:dyDescent="0.2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</row>
    <row r="525" spans="1:68" x14ac:dyDescent="0.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</row>
    <row r="526" spans="1:68" x14ac:dyDescent="0.2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</row>
    <row r="527" spans="1:68" x14ac:dyDescent="0.2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</row>
    <row r="528" spans="1:68" x14ac:dyDescent="0.2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</row>
    <row r="529" spans="1:68" x14ac:dyDescent="0.2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</row>
    <row r="530" spans="1:68" x14ac:dyDescent="0.2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</row>
    <row r="531" spans="1:68" x14ac:dyDescent="0.2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</row>
    <row r="532" spans="1:68" x14ac:dyDescent="0.2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</row>
    <row r="533" spans="1:68" x14ac:dyDescent="0.2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</row>
    <row r="534" spans="1:68" x14ac:dyDescent="0.2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</row>
    <row r="535" spans="1:68" x14ac:dyDescent="0.2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</row>
    <row r="536" spans="1:68" x14ac:dyDescent="0.2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</row>
    <row r="537" spans="1:68" x14ac:dyDescent="0.2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</row>
    <row r="538" spans="1:68" x14ac:dyDescent="0.2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</row>
    <row r="539" spans="1:68" x14ac:dyDescent="0.2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</row>
    <row r="540" spans="1:68" x14ac:dyDescent="0.2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</row>
    <row r="541" spans="1:68" x14ac:dyDescent="0.2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</row>
    <row r="542" spans="1:68" x14ac:dyDescent="0.2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</row>
    <row r="543" spans="1:68" x14ac:dyDescent="0.2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</row>
    <row r="544" spans="1:68" x14ac:dyDescent="0.2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</row>
    <row r="545" spans="1:68" x14ac:dyDescent="0.2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</row>
    <row r="546" spans="1:68" x14ac:dyDescent="0.2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</row>
    <row r="547" spans="1:68" x14ac:dyDescent="0.2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</row>
    <row r="548" spans="1:68" x14ac:dyDescent="0.2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</row>
    <row r="549" spans="1:68" x14ac:dyDescent="0.2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</row>
    <row r="550" spans="1:68" x14ac:dyDescent="0.2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</row>
    <row r="551" spans="1:68" x14ac:dyDescent="0.2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</row>
    <row r="552" spans="1:68" x14ac:dyDescent="0.2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</row>
    <row r="553" spans="1:68" x14ac:dyDescent="0.2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</row>
    <row r="554" spans="1:68" x14ac:dyDescent="0.2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</row>
    <row r="555" spans="1:68" x14ac:dyDescent="0.2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</row>
    <row r="556" spans="1:68" x14ac:dyDescent="0.2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</row>
    <row r="557" spans="1:68" x14ac:dyDescent="0.2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</row>
    <row r="558" spans="1:68" x14ac:dyDescent="0.2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</row>
    <row r="559" spans="1:68" x14ac:dyDescent="0.2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</row>
    <row r="560" spans="1:68" x14ac:dyDescent="0.2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</row>
    <row r="561" spans="1:68" x14ac:dyDescent="0.2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</row>
    <row r="562" spans="1:68" x14ac:dyDescent="0.2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</row>
    <row r="563" spans="1:68" x14ac:dyDescent="0.2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</row>
    <row r="564" spans="1:68" x14ac:dyDescent="0.2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</row>
    <row r="565" spans="1:68" x14ac:dyDescent="0.2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</row>
    <row r="566" spans="1:68" x14ac:dyDescent="0.2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</row>
    <row r="567" spans="1:68" x14ac:dyDescent="0.2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</row>
    <row r="568" spans="1:68" x14ac:dyDescent="0.2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</row>
    <row r="569" spans="1:68" x14ac:dyDescent="0.2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</row>
    <row r="570" spans="1:68" x14ac:dyDescent="0.2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</row>
    <row r="571" spans="1:68" x14ac:dyDescent="0.2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</row>
    <row r="572" spans="1:68" x14ac:dyDescent="0.2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</row>
    <row r="573" spans="1:68" x14ac:dyDescent="0.2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</row>
    <row r="574" spans="1:68" x14ac:dyDescent="0.2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</row>
    <row r="575" spans="1:68" x14ac:dyDescent="0.2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</row>
    <row r="576" spans="1:68" x14ac:dyDescent="0.2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</row>
    <row r="577" spans="1:68" x14ac:dyDescent="0.2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</row>
    <row r="578" spans="1:68" x14ac:dyDescent="0.2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</row>
    <row r="579" spans="1:68" x14ac:dyDescent="0.2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</row>
    <row r="580" spans="1:68" x14ac:dyDescent="0.2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</row>
    <row r="581" spans="1:68" x14ac:dyDescent="0.2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</row>
    <row r="582" spans="1:68" x14ac:dyDescent="0.2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</row>
    <row r="583" spans="1:68" x14ac:dyDescent="0.2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</row>
    <row r="584" spans="1:68" x14ac:dyDescent="0.2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</row>
    <row r="585" spans="1:68" x14ac:dyDescent="0.2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</row>
    <row r="586" spans="1:68" x14ac:dyDescent="0.2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</row>
    <row r="587" spans="1:68" x14ac:dyDescent="0.2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</row>
    <row r="588" spans="1:68" x14ac:dyDescent="0.2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</row>
    <row r="589" spans="1:68" x14ac:dyDescent="0.2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</row>
    <row r="590" spans="1:68" x14ac:dyDescent="0.2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</row>
    <row r="591" spans="1:68" x14ac:dyDescent="0.2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</row>
    <row r="592" spans="1:68" x14ac:dyDescent="0.2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</row>
    <row r="593" spans="1:68" x14ac:dyDescent="0.2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</row>
    <row r="594" spans="1:68" x14ac:dyDescent="0.2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</row>
    <row r="595" spans="1:68" x14ac:dyDescent="0.2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</row>
    <row r="596" spans="1:68" x14ac:dyDescent="0.2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</row>
    <row r="597" spans="1:68" x14ac:dyDescent="0.2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</row>
    <row r="598" spans="1:68" x14ac:dyDescent="0.2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</row>
    <row r="599" spans="1:68" x14ac:dyDescent="0.2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</row>
    <row r="600" spans="1:68" x14ac:dyDescent="0.2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</row>
    <row r="601" spans="1:68" x14ac:dyDescent="0.2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</row>
    <row r="602" spans="1:68" x14ac:dyDescent="0.2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</row>
    <row r="603" spans="1:68" x14ac:dyDescent="0.2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</row>
    <row r="604" spans="1:68" x14ac:dyDescent="0.2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</row>
    <row r="605" spans="1:68" x14ac:dyDescent="0.2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</row>
    <row r="606" spans="1:68" x14ac:dyDescent="0.2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</row>
    <row r="607" spans="1:68" x14ac:dyDescent="0.2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</row>
    <row r="608" spans="1:68" x14ac:dyDescent="0.2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</row>
    <row r="609" spans="1:68" x14ac:dyDescent="0.2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</row>
    <row r="610" spans="1:68" x14ac:dyDescent="0.2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</row>
    <row r="611" spans="1:68" x14ac:dyDescent="0.2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</row>
    <row r="612" spans="1:68" x14ac:dyDescent="0.2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</row>
    <row r="613" spans="1:68" x14ac:dyDescent="0.2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</row>
    <row r="614" spans="1:68" x14ac:dyDescent="0.2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</row>
    <row r="615" spans="1:68" x14ac:dyDescent="0.2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</row>
    <row r="616" spans="1:68" x14ac:dyDescent="0.2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</row>
    <row r="617" spans="1:68" x14ac:dyDescent="0.2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</row>
    <row r="618" spans="1:68" x14ac:dyDescent="0.2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</row>
    <row r="619" spans="1:68" x14ac:dyDescent="0.2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</row>
    <row r="620" spans="1:68" x14ac:dyDescent="0.2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</row>
    <row r="621" spans="1:68" x14ac:dyDescent="0.2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</row>
    <row r="622" spans="1:68" x14ac:dyDescent="0.2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</row>
    <row r="623" spans="1:68" x14ac:dyDescent="0.2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</row>
    <row r="624" spans="1:68" x14ac:dyDescent="0.2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</row>
    <row r="625" spans="1:68" x14ac:dyDescent="0.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</row>
    <row r="626" spans="1:68" x14ac:dyDescent="0.2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</row>
    <row r="627" spans="1:68" x14ac:dyDescent="0.2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</row>
    <row r="628" spans="1:68" x14ac:dyDescent="0.2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</row>
    <row r="629" spans="1:68" x14ac:dyDescent="0.2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</row>
    <row r="630" spans="1:68" x14ac:dyDescent="0.2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</row>
    <row r="631" spans="1:68" x14ac:dyDescent="0.2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</row>
    <row r="632" spans="1:68" x14ac:dyDescent="0.2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</row>
    <row r="633" spans="1:68" x14ac:dyDescent="0.2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</row>
    <row r="634" spans="1:68" x14ac:dyDescent="0.2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</row>
    <row r="635" spans="1:68" x14ac:dyDescent="0.2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</row>
    <row r="636" spans="1:68" x14ac:dyDescent="0.2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</row>
    <row r="637" spans="1:68" x14ac:dyDescent="0.2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</row>
    <row r="638" spans="1:68" x14ac:dyDescent="0.2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</row>
    <row r="639" spans="1:68" x14ac:dyDescent="0.2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</row>
    <row r="640" spans="1:68" x14ac:dyDescent="0.2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</row>
    <row r="641" spans="1:68" x14ac:dyDescent="0.2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</row>
    <row r="642" spans="1:68" x14ac:dyDescent="0.2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</row>
    <row r="643" spans="1:68" x14ac:dyDescent="0.2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</row>
    <row r="644" spans="1:68" x14ac:dyDescent="0.2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</row>
    <row r="645" spans="1:68" x14ac:dyDescent="0.2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</row>
    <row r="646" spans="1:68" x14ac:dyDescent="0.2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5"/>
    </row>
    <row r="647" spans="1:68" x14ac:dyDescent="0.2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</row>
    <row r="648" spans="1:68" x14ac:dyDescent="0.2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5"/>
    </row>
    <row r="649" spans="1:68" x14ac:dyDescent="0.2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5"/>
    </row>
    <row r="650" spans="1:68" x14ac:dyDescent="0.2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5"/>
    </row>
    <row r="651" spans="1:68" x14ac:dyDescent="0.2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5"/>
    </row>
    <row r="652" spans="1:68" x14ac:dyDescent="0.2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5"/>
    </row>
    <row r="653" spans="1:68" x14ac:dyDescent="0.2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5"/>
    </row>
    <row r="654" spans="1:68" x14ac:dyDescent="0.2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5"/>
    </row>
    <row r="655" spans="1:68" x14ac:dyDescent="0.2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5"/>
    </row>
    <row r="656" spans="1:68" x14ac:dyDescent="0.2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5"/>
    </row>
    <row r="657" spans="1:68" x14ac:dyDescent="0.2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</row>
    <row r="658" spans="1:68" x14ac:dyDescent="0.2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</row>
    <row r="659" spans="1:68" x14ac:dyDescent="0.2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</row>
    <row r="660" spans="1:68" x14ac:dyDescent="0.2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5"/>
    </row>
    <row r="661" spans="1:68" x14ac:dyDescent="0.2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5"/>
    </row>
    <row r="662" spans="1:68" x14ac:dyDescent="0.2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5"/>
    </row>
    <row r="663" spans="1:68" x14ac:dyDescent="0.2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5"/>
    </row>
    <row r="664" spans="1:68" x14ac:dyDescent="0.2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5"/>
    </row>
    <row r="665" spans="1:68" x14ac:dyDescent="0.2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5"/>
    </row>
    <row r="666" spans="1:68" x14ac:dyDescent="0.2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5"/>
    </row>
    <row r="667" spans="1:68" x14ac:dyDescent="0.2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5"/>
    </row>
    <row r="668" spans="1:68" x14ac:dyDescent="0.2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5"/>
    </row>
    <row r="669" spans="1:68" x14ac:dyDescent="0.2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5"/>
    </row>
    <row r="670" spans="1:68" x14ac:dyDescent="0.2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5"/>
    </row>
    <row r="671" spans="1:68" x14ac:dyDescent="0.2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5"/>
    </row>
    <row r="672" spans="1:68" x14ac:dyDescent="0.2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5"/>
    </row>
    <row r="673" spans="1:68" x14ac:dyDescent="0.2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5"/>
    </row>
    <row r="674" spans="1:68" x14ac:dyDescent="0.2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5"/>
    </row>
    <row r="675" spans="1:68" x14ac:dyDescent="0.2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5"/>
    </row>
    <row r="676" spans="1:68" x14ac:dyDescent="0.2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5"/>
    </row>
    <row r="677" spans="1:68" x14ac:dyDescent="0.2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5"/>
      <c r="BN677" s="45"/>
      <c r="BO677" s="45"/>
      <c r="BP677" s="45"/>
    </row>
    <row r="678" spans="1:68" x14ac:dyDescent="0.2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5"/>
    </row>
    <row r="679" spans="1:68" x14ac:dyDescent="0.2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5"/>
    </row>
    <row r="680" spans="1:68" x14ac:dyDescent="0.2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5"/>
    </row>
    <row r="681" spans="1:68" x14ac:dyDescent="0.2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5"/>
    </row>
    <row r="682" spans="1:68" x14ac:dyDescent="0.2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5"/>
    </row>
    <row r="683" spans="1:68" x14ac:dyDescent="0.2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5"/>
    </row>
    <row r="684" spans="1:68" x14ac:dyDescent="0.2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5"/>
    </row>
    <row r="685" spans="1:68" x14ac:dyDescent="0.2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5"/>
    </row>
    <row r="686" spans="1:68" x14ac:dyDescent="0.2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5"/>
    </row>
    <row r="687" spans="1:68" x14ac:dyDescent="0.2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5"/>
    </row>
    <row r="688" spans="1:68" x14ac:dyDescent="0.2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5"/>
    </row>
    <row r="689" spans="1:68" x14ac:dyDescent="0.2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5"/>
    </row>
    <row r="690" spans="1:68" x14ac:dyDescent="0.2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5"/>
      <c r="BN690" s="45"/>
      <c r="BO690" s="45"/>
      <c r="BP690" s="45"/>
    </row>
    <row r="691" spans="1:68" x14ac:dyDescent="0.2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5"/>
    </row>
    <row r="692" spans="1:68" x14ac:dyDescent="0.2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5"/>
    </row>
    <row r="693" spans="1:68" x14ac:dyDescent="0.2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5"/>
    </row>
    <row r="694" spans="1:68" x14ac:dyDescent="0.2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5"/>
    </row>
    <row r="695" spans="1:68" x14ac:dyDescent="0.2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5"/>
    </row>
    <row r="696" spans="1:68" x14ac:dyDescent="0.2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5"/>
    </row>
    <row r="697" spans="1:68" x14ac:dyDescent="0.2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5"/>
    </row>
    <row r="698" spans="1:68" x14ac:dyDescent="0.2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5"/>
    </row>
    <row r="699" spans="1:68" x14ac:dyDescent="0.2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5"/>
    </row>
    <row r="700" spans="1:68" x14ac:dyDescent="0.2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5"/>
    </row>
    <row r="701" spans="1:68" x14ac:dyDescent="0.2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5"/>
    </row>
    <row r="702" spans="1:68" x14ac:dyDescent="0.2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5"/>
    </row>
    <row r="703" spans="1:68" x14ac:dyDescent="0.2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5"/>
    </row>
    <row r="704" spans="1:68" x14ac:dyDescent="0.2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5"/>
    </row>
    <row r="705" spans="1:68" x14ac:dyDescent="0.2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5"/>
    </row>
    <row r="706" spans="1:68" x14ac:dyDescent="0.2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5"/>
    </row>
    <row r="707" spans="1:68" x14ac:dyDescent="0.2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5"/>
    </row>
    <row r="708" spans="1:68" x14ac:dyDescent="0.2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5"/>
    </row>
    <row r="709" spans="1:68" x14ac:dyDescent="0.2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5"/>
    </row>
    <row r="710" spans="1:68" x14ac:dyDescent="0.2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5"/>
    </row>
    <row r="711" spans="1:68" x14ac:dyDescent="0.2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5"/>
    </row>
    <row r="712" spans="1:68" x14ac:dyDescent="0.2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5"/>
    </row>
    <row r="713" spans="1:68" x14ac:dyDescent="0.2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5"/>
    </row>
    <row r="714" spans="1:68" x14ac:dyDescent="0.2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5"/>
    </row>
    <row r="715" spans="1:68" x14ac:dyDescent="0.2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5"/>
    </row>
    <row r="716" spans="1:68" x14ac:dyDescent="0.2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5"/>
    </row>
    <row r="717" spans="1:68" x14ac:dyDescent="0.2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5"/>
    </row>
    <row r="718" spans="1:68" x14ac:dyDescent="0.2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5"/>
    </row>
    <row r="719" spans="1:68" x14ac:dyDescent="0.2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5"/>
    </row>
    <row r="720" spans="1:68" x14ac:dyDescent="0.2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5"/>
    </row>
    <row r="721" spans="1:68" x14ac:dyDescent="0.2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5"/>
    </row>
    <row r="722" spans="1:68" x14ac:dyDescent="0.2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5"/>
    </row>
    <row r="723" spans="1:68" x14ac:dyDescent="0.2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5"/>
    </row>
    <row r="724" spans="1:68" x14ac:dyDescent="0.2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5"/>
    </row>
    <row r="725" spans="1:68" x14ac:dyDescent="0.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5"/>
    </row>
    <row r="726" spans="1:68" x14ac:dyDescent="0.2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5"/>
    </row>
    <row r="727" spans="1:68" x14ac:dyDescent="0.2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5"/>
    </row>
    <row r="728" spans="1:68" x14ac:dyDescent="0.2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5"/>
    </row>
    <row r="729" spans="1:68" x14ac:dyDescent="0.2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5"/>
    </row>
    <row r="730" spans="1:68" x14ac:dyDescent="0.2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5"/>
    </row>
    <row r="731" spans="1:68" x14ac:dyDescent="0.2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5"/>
    </row>
    <row r="732" spans="1:68" x14ac:dyDescent="0.2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5"/>
    </row>
    <row r="733" spans="1:68" x14ac:dyDescent="0.2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5"/>
    </row>
    <row r="734" spans="1:68" x14ac:dyDescent="0.2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5"/>
    </row>
    <row r="735" spans="1:68" x14ac:dyDescent="0.2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5"/>
    </row>
    <row r="736" spans="1:68" x14ac:dyDescent="0.2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5"/>
    </row>
    <row r="737" spans="1:68" x14ac:dyDescent="0.2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5"/>
    </row>
    <row r="738" spans="1:68" x14ac:dyDescent="0.2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5"/>
    </row>
    <row r="739" spans="1:68" x14ac:dyDescent="0.2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  <c r="BJ739" s="45"/>
      <c r="BK739" s="45"/>
      <c r="BL739" s="45"/>
      <c r="BM739" s="45"/>
      <c r="BN739" s="45"/>
      <c r="BO739" s="45"/>
      <c r="BP739" s="45"/>
    </row>
    <row r="740" spans="1:68" x14ac:dyDescent="0.2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5"/>
    </row>
    <row r="741" spans="1:68" x14ac:dyDescent="0.2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5"/>
    </row>
    <row r="742" spans="1:68" x14ac:dyDescent="0.2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5"/>
    </row>
    <row r="743" spans="1:68" x14ac:dyDescent="0.2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5"/>
    </row>
    <row r="744" spans="1:68" x14ac:dyDescent="0.2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5"/>
    </row>
    <row r="745" spans="1:68" x14ac:dyDescent="0.2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5"/>
    </row>
    <row r="746" spans="1:68" x14ac:dyDescent="0.2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5"/>
    </row>
    <row r="747" spans="1:68" x14ac:dyDescent="0.2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5"/>
    </row>
    <row r="748" spans="1:68" x14ac:dyDescent="0.2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5"/>
    </row>
    <row r="749" spans="1:68" x14ac:dyDescent="0.2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5"/>
    </row>
    <row r="750" spans="1:68" x14ac:dyDescent="0.2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5"/>
    </row>
    <row r="751" spans="1:68" x14ac:dyDescent="0.2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5"/>
    </row>
    <row r="752" spans="1:68" x14ac:dyDescent="0.2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5"/>
    </row>
    <row r="753" spans="1:68" x14ac:dyDescent="0.2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5"/>
    </row>
    <row r="754" spans="1:68" x14ac:dyDescent="0.2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5"/>
    </row>
    <row r="755" spans="1:68" x14ac:dyDescent="0.2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5"/>
    </row>
    <row r="756" spans="1:68" x14ac:dyDescent="0.2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5"/>
    </row>
    <row r="757" spans="1:68" x14ac:dyDescent="0.2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5"/>
    </row>
    <row r="758" spans="1:68" x14ac:dyDescent="0.2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5"/>
    </row>
    <row r="759" spans="1:68" x14ac:dyDescent="0.2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5"/>
    </row>
    <row r="760" spans="1:68" x14ac:dyDescent="0.2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5"/>
    </row>
    <row r="761" spans="1:68" x14ac:dyDescent="0.2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5"/>
    </row>
    <row r="762" spans="1:68" x14ac:dyDescent="0.2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5"/>
    </row>
    <row r="763" spans="1:68" x14ac:dyDescent="0.2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5"/>
    </row>
    <row r="764" spans="1:68" x14ac:dyDescent="0.2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5"/>
    </row>
    <row r="765" spans="1:68" x14ac:dyDescent="0.2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5"/>
    </row>
    <row r="766" spans="1:68" x14ac:dyDescent="0.2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5"/>
    </row>
    <row r="767" spans="1:68" x14ac:dyDescent="0.2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5"/>
    </row>
    <row r="768" spans="1:68" x14ac:dyDescent="0.2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5"/>
    </row>
    <row r="769" spans="1:68" x14ac:dyDescent="0.2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5"/>
    </row>
    <row r="770" spans="1:68" x14ac:dyDescent="0.2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5"/>
    </row>
    <row r="771" spans="1:68" x14ac:dyDescent="0.2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5"/>
    </row>
    <row r="772" spans="1:68" x14ac:dyDescent="0.2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5"/>
    </row>
    <row r="773" spans="1:68" x14ac:dyDescent="0.2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5"/>
    </row>
    <row r="774" spans="1:68" x14ac:dyDescent="0.2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5"/>
    </row>
    <row r="775" spans="1:68" x14ac:dyDescent="0.2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5"/>
    </row>
    <row r="776" spans="1:68" x14ac:dyDescent="0.2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5"/>
    </row>
    <row r="777" spans="1:68" x14ac:dyDescent="0.2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5"/>
    </row>
    <row r="778" spans="1:68" x14ac:dyDescent="0.2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5"/>
    </row>
    <row r="779" spans="1:68" x14ac:dyDescent="0.2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5"/>
    </row>
    <row r="780" spans="1:68" x14ac:dyDescent="0.2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5"/>
      <c r="BN780" s="45"/>
      <c r="BO780" s="45"/>
      <c r="BP780" s="45"/>
    </row>
    <row r="781" spans="1:68" x14ac:dyDescent="0.2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5"/>
    </row>
    <row r="782" spans="1:68" x14ac:dyDescent="0.2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/>
      <c r="BP782" s="45"/>
    </row>
    <row r="783" spans="1:68" x14ac:dyDescent="0.2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5"/>
    </row>
    <row r="784" spans="1:68" x14ac:dyDescent="0.2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5"/>
    </row>
    <row r="785" spans="1:68" x14ac:dyDescent="0.2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5"/>
    </row>
    <row r="786" spans="1:68" x14ac:dyDescent="0.2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5"/>
    </row>
    <row r="787" spans="1:68" x14ac:dyDescent="0.2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5"/>
    </row>
    <row r="788" spans="1:68" x14ac:dyDescent="0.2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5"/>
    </row>
    <row r="789" spans="1:68" x14ac:dyDescent="0.2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5"/>
    </row>
    <row r="790" spans="1:68" x14ac:dyDescent="0.2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5"/>
      <c r="BN790" s="45"/>
      <c r="BO790" s="45"/>
      <c r="BP790" s="45"/>
    </row>
    <row r="791" spans="1:68" x14ac:dyDescent="0.2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5"/>
    </row>
    <row r="792" spans="1:68" x14ac:dyDescent="0.2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5"/>
    </row>
    <row r="793" spans="1:68" x14ac:dyDescent="0.2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5"/>
    </row>
    <row r="794" spans="1:68" x14ac:dyDescent="0.2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5"/>
    </row>
    <row r="795" spans="1:68" x14ac:dyDescent="0.2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5"/>
    </row>
    <row r="796" spans="1:68" x14ac:dyDescent="0.2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5"/>
    </row>
    <row r="797" spans="1:68" x14ac:dyDescent="0.2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5"/>
    </row>
    <row r="798" spans="1:68" x14ac:dyDescent="0.2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5"/>
    </row>
    <row r="799" spans="1:68" x14ac:dyDescent="0.2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5"/>
    </row>
    <row r="800" spans="1:68" x14ac:dyDescent="0.2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5"/>
    </row>
    <row r="801" spans="1:68" x14ac:dyDescent="0.2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  <c r="BJ801" s="45"/>
      <c r="BK801" s="45"/>
      <c r="BL801" s="45"/>
      <c r="BM801" s="45"/>
      <c r="BN801" s="45"/>
      <c r="BO801" s="45"/>
      <c r="BP801" s="45"/>
    </row>
    <row r="802" spans="1:68" x14ac:dyDescent="0.2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5"/>
    </row>
    <row r="803" spans="1:68" x14ac:dyDescent="0.2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5"/>
    </row>
    <row r="804" spans="1:68" x14ac:dyDescent="0.2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5"/>
    </row>
    <row r="805" spans="1:68" x14ac:dyDescent="0.2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5"/>
    </row>
    <row r="806" spans="1:68" x14ac:dyDescent="0.2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5"/>
    </row>
    <row r="807" spans="1:68" x14ac:dyDescent="0.2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5"/>
      <c r="BN807" s="45"/>
      <c r="BO807" s="45"/>
      <c r="BP807" s="45"/>
    </row>
    <row r="808" spans="1:68" x14ac:dyDescent="0.2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5"/>
    </row>
    <row r="809" spans="1:68" x14ac:dyDescent="0.2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5"/>
    </row>
    <row r="810" spans="1:68" x14ac:dyDescent="0.2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5"/>
    </row>
    <row r="811" spans="1:68" x14ac:dyDescent="0.2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5"/>
    </row>
    <row r="812" spans="1:68" x14ac:dyDescent="0.2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5"/>
    </row>
    <row r="813" spans="1:68" x14ac:dyDescent="0.2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5"/>
    </row>
    <row r="814" spans="1:68" x14ac:dyDescent="0.2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5"/>
    </row>
    <row r="815" spans="1:68" x14ac:dyDescent="0.2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5"/>
    </row>
    <row r="816" spans="1:68" x14ac:dyDescent="0.2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5"/>
    </row>
    <row r="817" spans="1:68" x14ac:dyDescent="0.2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5"/>
    </row>
    <row r="818" spans="1:68" x14ac:dyDescent="0.2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5"/>
    </row>
    <row r="819" spans="1:68" x14ac:dyDescent="0.2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5"/>
    </row>
    <row r="820" spans="1:68" x14ac:dyDescent="0.2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5"/>
    </row>
    <row r="821" spans="1:68" x14ac:dyDescent="0.2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5"/>
    </row>
    <row r="822" spans="1:68" x14ac:dyDescent="0.2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5"/>
    </row>
    <row r="823" spans="1:68" x14ac:dyDescent="0.2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5"/>
    </row>
    <row r="824" spans="1:68" x14ac:dyDescent="0.2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5"/>
    </row>
    <row r="825" spans="1:68" x14ac:dyDescent="0.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5"/>
    </row>
    <row r="826" spans="1:68" x14ac:dyDescent="0.2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5"/>
    </row>
    <row r="827" spans="1:68" x14ac:dyDescent="0.2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5"/>
    </row>
    <row r="828" spans="1:68" x14ac:dyDescent="0.2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5"/>
    </row>
    <row r="829" spans="1:68" x14ac:dyDescent="0.2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5"/>
    </row>
    <row r="830" spans="1:68" x14ac:dyDescent="0.2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5"/>
    </row>
    <row r="831" spans="1:68" x14ac:dyDescent="0.2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5"/>
    </row>
    <row r="832" spans="1:68" x14ac:dyDescent="0.2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5"/>
    </row>
    <row r="833" spans="1:68" x14ac:dyDescent="0.2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5"/>
    </row>
    <row r="834" spans="1:68" x14ac:dyDescent="0.2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5"/>
    </row>
    <row r="835" spans="1:68" x14ac:dyDescent="0.2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5"/>
    </row>
    <row r="836" spans="1:68" x14ac:dyDescent="0.2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5"/>
    </row>
    <row r="837" spans="1:68" x14ac:dyDescent="0.2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5"/>
    </row>
    <row r="838" spans="1:68" x14ac:dyDescent="0.2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5"/>
    </row>
    <row r="839" spans="1:68" x14ac:dyDescent="0.2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5"/>
    </row>
    <row r="840" spans="1:68" x14ac:dyDescent="0.2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5"/>
    </row>
    <row r="841" spans="1:68" x14ac:dyDescent="0.2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5"/>
    </row>
    <row r="842" spans="1:68" x14ac:dyDescent="0.2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5"/>
    </row>
    <row r="843" spans="1:68" x14ac:dyDescent="0.2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5"/>
    </row>
    <row r="844" spans="1:68" x14ac:dyDescent="0.2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5"/>
    </row>
    <row r="845" spans="1:68" x14ac:dyDescent="0.2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5"/>
    </row>
    <row r="846" spans="1:68" x14ac:dyDescent="0.2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5"/>
    </row>
    <row r="847" spans="1:68" x14ac:dyDescent="0.2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5"/>
    </row>
    <row r="848" spans="1:68" x14ac:dyDescent="0.2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5"/>
    </row>
    <row r="849" spans="1:68" x14ac:dyDescent="0.2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5"/>
    </row>
    <row r="850" spans="1:68" x14ac:dyDescent="0.2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5"/>
    </row>
    <row r="851" spans="1:68" x14ac:dyDescent="0.2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5"/>
    </row>
    <row r="852" spans="1:68" x14ac:dyDescent="0.2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5"/>
    </row>
    <row r="853" spans="1:68" x14ac:dyDescent="0.2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5"/>
    </row>
    <row r="854" spans="1:68" x14ac:dyDescent="0.2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5"/>
    </row>
    <row r="855" spans="1:68" x14ac:dyDescent="0.2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5"/>
    </row>
    <row r="856" spans="1:68" x14ac:dyDescent="0.2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5"/>
    </row>
    <row r="857" spans="1:68" x14ac:dyDescent="0.2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5"/>
    </row>
    <row r="858" spans="1:68" x14ac:dyDescent="0.2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5"/>
    </row>
    <row r="859" spans="1:68" x14ac:dyDescent="0.2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5"/>
    </row>
    <row r="860" spans="1:68" x14ac:dyDescent="0.2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5"/>
    </row>
    <row r="861" spans="1:68" x14ac:dyDescent="0.2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5"/>
    </row>
    <row r="862" spans="1:68" x14ac:dyDescent="0.2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5"/>
    </row>
    <row r="863" spans="1:68" x14ac:dyDescent="0.2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5"/>
    </row>
    <row r="864" spans="1:68" x14ac:dyDescent="0.2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5"/>
    </row>
    <row r="865" spans="1:68" x14ac:dyDescent="0.2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5"/>
    </row>
    <row r="866" spans="1:68" x14ac:dyDescent="0.2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5"/>
    </row>
    <row r="867" spans="1:68" x14ac:dyDescent="0.2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5"/>
    </row>
    <row r="868" spans="1:68" x14ac:dyDescent="0.2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5"/>
    </row>
    <row r="869" spans="1:68" x14ac:dyDescent="0.2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5"/>
    </row>
    <row r="870" spans="1:68" x14ac:dyDescent="0.2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5"/>
    </row>
    <row r="871" spans="1:68" x14ac:dyDescent="0.2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5"/>
    </row>
    <row r="872" spans="1:68" x14ac:dyDescent="0.2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5"/>
    </row>
    <row r="873" spans="1:68" x14ac:dyDescent="0.2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5"/>
    </row>
    <row r="874" spans="1:68" x14ac:dyDescent="0.2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5"/>
    </row>
    <row r="875" spans="1:68" x14ac:dyDescent="0.2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5"/>
    </row>
    <row r="876" spans="1:68" x14ac:dyDescent="0.2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5"/>
    </row>
    <row r="877" spans="1:68" x14ac:dyDescent="0.2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5"/>
    </row>
    <row r="878" spans="1:68" x14ac:dyDescent="0.2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5"/>
    </row>
    <row r="879" spans="1:68" x14ac:dyDescent="0.2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5"/>
    </row>
    <row r="880" spans="1:68" x14ac:dyDescent="0.2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5"/>
    </row>
    <row r="881" spans="1:68" x14ac:dyDescent="0.2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5"/>
    </row>
    <row r="882" spans="1:68" x14ac:dyDescent="0.2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5"/>
    </row>
    <row r="883" spans="1:68" x14ac:dyDescent="0.2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5"/>
      <c r="BN883" s="45"/>
      <c r="BO883" s="45"/>
      <c r="BP883" s="45"/>
    </row>
    <row r="884" spans="1:68" x14ac:dyDescent="0.2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  <c r="BG884" s="45"/>
      <c r="BH884" s="45"/>
      <c r="BI884" s="45"/>
      <c r="BJ884" s="45"/>
      <c r="BK884" s="45"/>
      <c r="BL884" s="45"/>
      <c r="BM884" s="45"/>
      <c r="BN884" s="45"/>
      <c r="BO884" s="45"/>
      <c r="BP884" s="45"/>
    </row>
    <row r="885" spans="1:68" x14ac:dyDescent="0.2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5"/>
      <c r="BN885" s="45"/>
      <c r="BO885" s="45"/>
      <c r="BP885" s="45"/>
    </row>
    <row r="886" spans="1:68" x14ac:dyDescent="0.2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5"/>
      <c r="BN886" s="45"/>
      <c r="BO886" s="45"/>
      <c r="BP886" s="45"/>
    </row>
    <row r="887" spans="1:68" x14ac:dyDescent="0.2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5"/>
      <c r="BN887" s="45"/>
      <c r="BO887" s="45"/>
      <c r="BP887" s="45"/>
    </row>
    <row r="888" spans="1:68" x14ac:dyDescent="0.2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5"/>
      <c r="BN888" s="45"/>
      <c r="BO888" s="45"/>
      <c r="BP888" s="45"/>
    </row>
    <row r="889" spans="1:68" x14ac:dyDescent="0.2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5"/>
      <c r="BN889" s="45"/>
      <c r="BO889" s="45"/>
      <c r="BP889" s="45"/>
    </row>
    <row r="890" spans="1:68" x14ac:dyDescent="0.2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5"/>
      <c r="BN890" s="45"/>
      <c r="BO890" s="45"/>
      <c r="BP890" s="45"/>
    </row>
    <row r="891" spans="1:68" x14ac:dyDescent="0.2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5"/>
      <c r="BN891" s="45"/>
      <c r="BO891" s="45"/>
      <c r="BP891" s="45"/>
    </row>
    <row r="892" spans="1:68" x14ac:dyDescent="0.2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5"/>
      <c r="BN892" s="45"/>
      <c r="BO892" s="45"/>
      <c r="BP892" s="45"/>
    </row>
    <row r="893" spans="1:68" x14ac:dyDescent="0.2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5"/>
      <c r="BN893" s="45"/>
      <c r="BO893" s="45"/>
      <c r="BP893" s="45"/>
    </row>
    <row r="894" spans="1:68" x14ac:dyDescent="0.2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5"/>
      <c r="BN894" s="45"/>
      <c r="BO894" s="45"/>
      <c r="BP894" s="45"/>
    </row>
    <row r="895" spans="1:68" x14ac:dyDescent="0.2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5"/>
      <c r="BN895" s="45"/>
      <c r="BO895" s="45"/>
      <c r="BP895" s="45"/>
    </row>
    <row r="896" spans="1:68" x14ac:dyDescent="0.2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5"/>
    </row>
    <row r="897" spans="1:68" x14ac:dyDescent="0.2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5"/>
      <c r="BN897" s="45"/>
      <c r="BO897" s="45"/>
      <c r="BP897" s="45"/>
    </row>
    <row r="898" spans="1:68" x14ac:dyDescent="0.2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5"/>
      <c r="BN898" s="45"/>
      <c r="BO898" s="45"/>
      <c r="BP898" s="45"/>
    </row>
    <row r="899" spans="1:68" x14ac:dyDescent="0.2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5"/>
      <c r="BN899" s="45"/>
      <c r="BO899" s="45"/>
      <c r="BP899" s="45"/>
    </row>
    <row r="900" spans="1:68" x14ac:dyDescent="0.2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5"/>
      <c r="BN900" s="45"/>
      <c r="BO900" s="45"/>
      <c r="BP900" s="45"/>
    </row>
    <row r="901" spans="1:68" x14ac:dyDescent="0.2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5"/>
    </row>
    <row r="902" spans="1:68" x14ac:dyDescent="0.2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5"/>
      <c r="BN902" s="45"/>
      <c r="BO902" s="45"/>
      <c r="BP902" s="45"/>
    </row>
    <row r="903" spans="1:68" x14ac:dyDescent="0.2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5"/>
      <c r="BN903" s="45"/>
      <c r="BO903" s="45"/>
      <c r="BP903" s="45"/>
    </row>
    <row r="904" spans="1:68" x14ac:dyDescent="0.2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5"/>
      <c r="BN904" s="45"/>
      <c r="BO904" s="45"/>
      <c r="BP904" s="45"/>
    </row>
    <row r="905" spans="1:68" x14ac:dyDescent="0.2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5"/>
      <c r="BN905" s="45"/>
      <c r="BO905" s="45"/>
      <c r="BP905" s="45"/>
    </row>
    <row r="906" spans="1:68" x14ac:dyDescent="0.2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5"/>
      <c r="BN906" s="45"/>
      <c r="BO906" s="45"/>
      <c r="BP906" s="45"/>
    </row>
    <row r="907" spans="1:68" x14ac:dyDescent="0.2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5"/>
      <c r="BN907" s="45"/>
      <c r="BO907" s="45"/>
      <c r="BP907" s="45"/>
    </row>
    <row r="908" spans="1:68" x14ac:dyDescent="0.2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5"/>
      <c r="BN908" s="45"/>
      <c r="BO908" s="45"/>
      <c r="BP908" s="45"/>
    </row>
    <row r="909" spans="1:68" x14ac:dyDescent="0.2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5"/>
      <c r="BN909" s="45"/>
      <c r="BO909" s="45"/>
      <c r="BP909" s="45"/>
    </row>
    <row r="910" spans="1:68" x14ac:dyDescent="0.2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5"/>
      <c r="BN910" s="45"/>
      <c r="BO910" s="45"/>
      <c r="BP910" s="45"/>
    </row>
    <row r="911" spans="1:68" x14ac:dyDescent="0.2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5"/>
      <c r="BN911" s="45"/>
      <c r="BO911" s="45"/>
      <c r="BP911" s="45"/>
    </row>
    <row r="912" spans="1:68" x14ac:dyDescent="0.2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5"/>
      <c r="BN912" s="45"/>
      <c r="BO912" s="45"/>
      <c r="BP912" s="45"/>
    </row>
    <row r="913" spans="1:68" x14ac:dyDescent="0.2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5"/>
      <c r="BN913" s="45"/>
      <c r="BO913" s="45"/>
      <c r="BP913" s="45"/>
    </row>
    <row r="914" spans="1:68" x14ac:dyDescent="0.2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5"/>
      <c r="BN914" s="45"/>
      <c r="BO914" s="45"/>
      <c r="BP914" s="45"/>
    </row>
    <row r="915" spans="1:68" x14ac:dyDescent="0.2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5"/>
      <c r="BN915" s="45"/>
      <c r="BO915" s="45"/>
      <c r="BP915" s="45"/>
    </row>
    <row r="916" spans="1:68" x14ac:dyDescent="0.2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5"/>
      <c r="BN916" s="45"/>
      <c r="BO916" s="45"/>
      <c r="BP916" s="45"/>
    </row>
    <row r="917" spans="1:68" x14ac:dyDescent="0.2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5"/>
      <c r="BN917" s="45"/>
      <c r="BO917" s="45"/>
      <c r="BP917" s="45"/>
    </row>
    <row r="918" spans="1:68" x14ac:dyDescent="0.2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5"/>
      <c r="BN918" s="45"/>
      <c r="BO918" s="45"/>
      <c r="BP918" s="45"/>
    </row>
    <row r="919" spans="1:68" x14ac:dyDescent="0.2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5"/>
      <c r="BN919" s="45"/>
      <c r="BO919" s="45"/>
      <c r="BP919" s="45"/>
    </row>
    <row r="920" spans="1:68" x14ac:dyDescent="0.2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5"/>
      <c r="BN920" s="45"/>
      <c r="BO920" s="45"/>
      <c r="BP920" s="45"/>
    </row>
    <row r="921" spans="1:68" x14ac:dyDescent="0.2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5"/>
      <c r="BN921" s="45"/>
      <c r="BO921" s="45"/>
      <c r="BP921" s="45"/>
    </row>
    <row r="922" spans="1:68" x14ac:dyDescent="0.2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5"/>
      <c r="BN922" s="45"/>
      <c r="BO922" s="45"/>
      <c r="BP922" s="45"/>
    </row>
    <row r="923" spans="1:68" x14ac:dyDescent="0.2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5"/>
      <c r="BN923" s="45"/>
      <c r="BO923" s="45"/>
      <c r="BP923" s="45"/>
    </row>
    <row r="924" spans="1:68" x14ac:dyDescent="0.2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5"/>
      <c r="BN924" s="45"/>
      <c r="BO924" s="45"/>
      <c r="BP924" s="45"/>
    </row>
    <row r="925" spans="1:68" x14ac:dyDescent="0.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5"/>
      <c r="BN925" s="45"/>
      <c r="BO925" s="45"/>
      <c r="BP925" s="45"/>
    </row>
    <row r="926" spans="1:68" x14ac:dyDescent="0.2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5"/>
      <c r="BN926" s="45"/>
      <c r="BO926" s="45"/>
      <c r="BP926" s="45"/>
    </row>
    <row r="927" spans="1:68" x14ac:dyDescent="0.2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5"/>
    </row>
    <row r="928" spans="1:68" x14ac:dyDescent="0.2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5"/>
    </row>
    <row r="929" spans="1:68" x14ac:dyDescent="0.2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5"/>
      <c r="BN929" s="45"/>
      <c r="BO929" s="45"/>
      <c r="BP929" s="45"/>
    </row>
    <row r="930" spans="1:68" x14ac:dyDescent="0.2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5"/>
      <c r="BN930" s="45"/>
      <c r="BO930" s="45"/>
      <c r="BP930" s="45"/>
    </row>
    <row r="931" spans="1:68" x14ac:dyDescent="0.2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5"/>
      <c r="BN931" s="45"/>
      <c r="BO931" s="45"/>
      <c r="BP931" s="45"/>
    </row>
    <row r="932" spans="1:68" x14ac:dyDescent="0.2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5"/>
      <c r="BN932" s="45"/>
      <c r="BO932" s="45"/>
      <c r="BP932" s="45"/>
    </row>
    <row r="933" spans="1:68" x14ac:dyDescent="0.2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5"/>
      <c r="BN933" s="45"/>
      <c r="BO933" s="45"/>
      <c r="BP933" s="45"/>
    </row>
    <row r="934" spans="1:68" x14ac:dyDescent="0.2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5"/>
      <c r="BN934" s="45"/>
      <c r="BO934" s="45"/>
      <c r="BP934" s="45"/>
    </row>
    <row r="935" spans="1:68" x14ac:dyDescent="0.2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5"/>
      <c r="BN935" s="45"/>
      <c r="BO935" s="45"/>
      <c r="BP935" s="45"/>
    </row>
    <row r="936" spans="1:68" x14ac:dyDescent="0.2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5"/>
      <c r="BN936" s="45"/>
      <c r="BO936" s="45"/>
      <c r="BP936" s="45"/>
    </row>
    <row r="937" spans="1:68" x14ac:dyDescent="0.2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5"/>
      <c r="BN937" s="45"/>
      <c r="BO937" s="45"/>
      <c r="BP937" s="45"/>
    </row>
    <row r="938" spans="1:68" x14ac:dyDescent="0.2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5"/>
      <c r="BN938" s="45"/>
      <c r="BO938" s="45"/>
      <c r="BP938" s="45"/>
    </row>
    <row r="939" spans="1:68" x14ac:dyDescent="0.2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5"/>
      <c r="BN939" s="45"/>
      <c r="BO939" s="45"/>
      <c r="BP939" s="45"/>
    </row>
    <row r="940" spans="1:68" x14ac:dyDescent="0.2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5"/>
    </row>
    <row r="941" spans="1:68" x14ac:dyDescent="0.2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5"/>
      <c r="BN941" s="45"/>
      <c r="BO941" s="45"/>
      <c r="BP941" s="45"/>
    </row>
    <row r="942" spans="1:68" x14ac:dyDescent="0.2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5"/>
    </row>
    <row r="943" spans="1:68" x14ac:dyDescent="0.2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5"/>
      <c r="BN943" s="45"/>
      <c r="BO943" s="45"/>
      <c r="BP943" s="45"/>
    </row>
    <row r="944" spans="1:68" x14ac:dyDescent="0.2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5"/>
      <c r="BN944" s="45"/>
      <c r="BO944" s="45"/>
      <c r="BP944" s="45"/>
    </row>
    <row r="945" spans="1:68" x14ac:dyDescent="0.2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5"/>
      <c r="BN945" s="45"/>
      <c r="BO945" s="45"/>
      <c r="BP945" s="45"/>
    </row>
    <row r="946" spans="1:68" x14ac:dyDescent="0.2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5"/>
      <c r="BN946" s="45"/>
      <c r="BO946" s="45"/>
      <c r="BP946" s="45"/>
    </row>
    <row r="947" spans="1:68" x14ac:dyDescent="0.2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5"/>
      <c r="BN947" s="45"/>
      <c r="BO947" s="45"/>
      <c r="BP947" s="45"/>
    </row>
    <row r="948" spans="1:68" x14ac:dyDescent="0.2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5"/>
      <c r="BN948" s="45"/>
      <c r="BO948" s="45"/>
      <c r="BP948" s="45"/>
    </row>
    <row r="949" spans="1:68" x14ac:dyDescent="0.2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5"/>
      <c r="BN949" s="45"/>
      <c r="BO949" s="45"/>
      <c r="BP949" s="45"/>
    </row>
    <row r="950" spans="1:68" x14ac:dyDescent="0.2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5"/>
      <c r="BN950" s="45"/>
      <c r="BO950" s="45"/>
      <c r="BP950" s="45"/>
    </row>
    <row r="951" spans="1:68" x14ac:dyDescent="0.2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5"/>
      <c r="BN951" s="45"/>
      <c r="BO951" s="45"/>
      <c r="BP951" s="45"/>
    </row>
    <row r="952" spans="1:68" x14ac:dyDescent="0.2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5"/>
      <c r="BN952" s="45"/>
      <c r="BO952" s="45"/>
      <c r="BP952" s="45"/>
    </row>
    <row r="953" spans="1:68" x14ac:dyDescent="0.2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5"/>
      <c r="BN953" s="45"/>
      <c r="BO953" s="45"/>
      <c r="BP953" s="45"/>
    </row>
    <row r="954" spans="1:68" x14ac:dyDescent="0.2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5"/>
      <c r="BN954" s="45"/>
      <c r="BO954" s="45"/>
      <c r="BP954" s="45"/>
    </row>
    <row r="955" spans="1:68" x14ac:dyDescent="0.2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5"/>
      <c r="BN955" s="45"/>
      <c r="BO955" s="45"/>
      <c r="BP955" s="45"/>
    </row>
    <row r="956" spans="1:68" x14ac:dyDescent="0.2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5"/>
    </row>
    <row r="957" spans="1:68" x14ac:dyDescent="0.2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5"/>
      <c r="BN957" s="45"/>
      <c r="BO957" s="45"/>
      <c r="BP957" s="45"/>
    </row>
    <row r="958" spans="1:68" x14ac:dyDescent="0.2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5"/>
      <c r="BN958" s="45"/>
      <c r="BO958" s="45"/>
      <c r="BP958" s="45"/>
    </row>
    <row r="959" spans="1:68" x14ac:dyDescent="0.2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5"/>
      <c r="BN959" s="45"/>
      <c r="BO959" s="45"/>
      <c r="BP959" s="45"/>
    </row>
    <row r="960" spans="1:68" x14ac:dyDescent="0.2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5"/>
      <c r="BN960" s="45"/>
      <c r="BO960" s="45"/>
      <c r="BP960" s="45"/>
    </row>
    <row r="961" spans="1:68" x14ac:dyDescent="0.2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5"/>
      <c r="BN961" s="45"/>
      <c r="BO961" s="45"/>
      <c r="BP961" s="45"/>
    </row>
    <row r="962" spans="1:68" x14ac:dyDescent="0.2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5"/>
      <c r="BN962" s="45"/>
      <c r="BO962" s="45"/>
      <c r="BP962" s="45"/>
    </row>
    <row r="963" spans="1:68" x14ac:dyDescent="0.2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5"/>
      <c r="BN963" s="45"/>
      <c r="BO963" s="45"/>
      <c r="BP963" s="45"/>
    </row>
    <row r="964" spans="1:68" x14ac:dyDescent="0.2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5"/>
      <c r="BN964" s="45"/>
      <c r="BO964" s="45"/>
      <c r="BP964" s="45"/>
    </row>
    <row r="965" spans="1:68" x14ac:dyDescent="0.2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5"/>
      <c r="BN965" s="45"/>
      <c r="BO965" s="45"/>
      <c r="BP965" s="45"/>
    </row>
    <row r="966" spans="1:68" x14ac:dyDescent="0.2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5"/>
      <c r="BN966" s="45"/>
      <c r="BO966" s="45"/>
      <c r="BP966" s="45"/>
    </row>
    <row r="967" spans="1:68" x14ac:dyDescent="0.2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5"/>
      <c r="BN967" s="45"/>
      <c r="BO967" s="45"/>
      <c r="BP967" s="45"/>
    </row>
    <row r="968" spans="1:68" x14ac:dyDescent="0.2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5"/>
      <c r="BN968" s="45"/>
      <c r="BO968" s="45"/>
      <c r="BP968" s="45"/>
    </row>
    <row r="969" spans="1:68" x14ac:dyDescent="0.2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5"/>
      <c r="BN969" s="45"/>
      <c r="BO969" s="45"/>
      <c r="BP969" s="45"/>
    </row>
    <row r="970" spans="1:68" x14ac:dyDescent="0.2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5"/>
      <c r="BN970" s="45"/>
      <c r="BO970" s="45"/>
      <c r="BP970" s="45"/>
    </row>
    <row r="971" spans="1:68" x14ac:dyDescent="0.2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5"/>
      <c r="BN971" s="45"/>
      <c r="BO971" s="45"/>
      <c r="BP971" s="45"/>
    </row>
    <row r="972" spans="1:68" x14ac:dyDescent="0.2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5"/>
      <c r="BN972" s="45"/>
      <c r="BO972" s="45"/>
      <c r="BP972" s="45"/>
    </row>
    <row r="973" spans="1:68" x14ac:dyDescent="0.2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5"/>
      <c r="BN973" s="45"/>
      <c r="BO973" s="45"/>
      <c r="BP973" s="45"/>
    </row>
    <row r="974" spans="1:68" x14ac:dyDescent="0.2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5"/>
      <c r="BN974" s="45"/>
      <c r="BO974" s="45"/>
      <c r="BP974" s="45"/>
    </row>
    <row r="975" spans="1:68" x14ac:dyDescent="0.2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5"/>
      <c r="BN975" s="45"/>
      <c r="BO975" s="45"/>
      <c r="BP975" s="45"/>
    </row>
    <row r="976" spans="1:68" x14ac:dyDescent="0.2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5"/>
      <c r="BN976" s="45"/>
      <c r="BO976" s="45"/>
      <c r="BP976" s="45"/>
    </row>
    <row r="977" spans="1:68" x14ac:dyDescent="0.2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5"/>
      <c r="BN977" s="45"/>
      <c r="BO977" s="45"/>
      <c r="BP977" s="45"/>
    </row>
    <row r="978" spans="1:68" x14ac:dyDescent="0.2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5"/>
      <c r="BN978" s="45"/>
      <c r="BO978" s="45"/>
      <c r="BP978" s="45"/>
    </row>
    <row r="979" spans="1:68" x14ac:dyDescent="0.2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5"/>
      <c r="BN979" s="45"/>
      <c r="BO979" s="45"/>
      <c r="BP979" s="45"/>
    </row>
    <row r="980" spans="1:68" x14ac:dyDescent="0.2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5"/>
      <c r="BN980" s="45"/>
      <c r="BO980" s="45"/>
      <c r="BP980" s="45"/>
    </row>
    <row r="981" spans="1:68" x14ac:dyDescent="0.2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5"/>
      <c r="BN981" s="45"/>
      <c r="BO981" s="45"/>
      <c r="BP981" s="45"/>
    </row>
    <row r="982" spans="1:68" x14ac:dyDescent="0.2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5"/>
      <c r="BN982" s="45"/>
      <c r="BO982" s="45"/>
      <c r="BP982" s="45"/>
    </row>
    <row r="983" spans="1:68" x14ac:dyDescent="0.2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5"/>
      <c r="BN983" s="45"/>
      <c r="BO983" s="45"/>
      <c r="BP983" s="45"/>
    </row>
    <row r="984" spans="1:68" x14ac:dyDescent="0.2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5"/>
    </row>
    <row r="985" spans="1:68" x14ac:dyDescent="0.2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5"/>
      <c r="BN985" s="45"/>
      <c r="BO985" s="45"/>
      <c r="BP985" s="45"/>
    </row>
    <row r="986" spans="1:68" x14ac:dyDescent="0.2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5"/>
      <c r="BN986" s="45"/>
      <c r="BO986" s="45"/>
      <c r="BP986" s="45"/>
    </row>
    <row r="987" spans="1:68" x14ac:dyDescent="0.2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5"/>
      <c r="BN987" s="45"/>
      <c r="BO987" s="45"/>
      <c r="BP987" s="45"/>
    </row>
    <row r="988" spans="1:68" x14ac:dyDescent="0.2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5"/>
      <c r="BN988" s="45"/>
      <c r="BO988" s="45"/>
      <c r="BP988" s="45"/>
    </row>
    <row r="989" spans="1:68" x14ac:dyDescent="0.2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5"/>
      <c r="BN989" s="45"/>
      <c r="BO989" s="45"/>
      <c r="BP989" s="45"/>
    </row>
    <row r="990" spans="1:68" x14ac:dyDescent="0.2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5"/>
      <c r="BN990" s="45"/>
      <c r="BO990" s="45"/>
      <c r="BP990" s="45"/>
    </row>
    <row r="991" spans="1:68" x14ac:dyDescent="0.2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5"/>
      <c r="BN991" s="45"/>
      <c r="BO991" s="45"/>
      <c r="BP991" s="45"/>
    </row>
    <row r="992" spans="1:68" x14ac:dyDescent="0.2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5"/>
      <c r="BN992" s="45"/>
      <c r="BO992" s="45"/>
      <c r="BP992" s="45"/>
    </row>
    <row r="993" spans="1:68" x14ac:dyDescent="0.2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5"/>
      <c r="BN993" s="45"/>
      <c r="BO993" s="45"/>
      <c r="BP993" s="45"/>
    </row>
    <row r="994" spans="1:68" x14ac:dyDescent="0.2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5"/>
      <c r="BN994" s="45"/>
      <c r="BO994" s="45"/>
      <c r="BP994" s="45"/>
    </row>
    <row r="995" spans="1:68" x14ac:dyDescent="0.2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5"/>
      <c r="BN995" s="45"/>
      <c r="BO995" s="45"/>
      <c r="BP995" s="45"/>
    </row>
    <row r="996" spans="1:68" x14ac:dyDescent="0.2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5"/>
      <c r="BN996" s="45"/>
      <c r="BO996" s="45"/>
      <c r="BP996" s="45"/>
    </row>
    <row r="997" spans="1:68" x14ac:dyDescent="0.2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5"/>
      <c r="BN997" s="45"/>
      <c r="BO997" s="45"/>
      <c r="BP997" s="45"/>
    </row>
    <row r="998" spans="1:68" x14ac:dyDescent="0.2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5"/>
      <c r="BN998" s="45"/>
      <c r="BO998" s="45"/>
      <c r="BP998" s="45"/>
    </row>
    <row r="999" spans="1:68" x14ac:dyDescent="0.2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5"/>
      <c r="BN999" s="45"/>
      <c r="BO999" s="45"/>
      <c r="BP999" s="45"/>
    </row>
    <row r="1000" spans="1:68" x14ac:dyDescent="0.25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5"/>
      <c r="BN1000" s="45"/>
      <c r="BO1000" s="45"/>
      <c r="BP1000" s="45"/>
    </row>
    <row r="1001" spans="1:68" x14ac:dyDescent="0.25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  <c r="BG1001" s="45"/>
      <c r="BH1001" s="45"/>
      <c r="BI1001" s="45"/>
      <c r="BJ1001" s="45"/>
      <c r="BK1001" s="45"/>
      <c r="BL1001" s="45"/>
      <c r="BM1001" s="45"/>
      <c r="BN1001" s="45"/>
      <c r="BO1001" s="45"/>
      <c r="BP1001" s="45"/>
    </row>
    <row r="1002" spans="1:68" x14ac:dyDescent="0.25">
      <c r="A1002" s="45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  <c r="BG1002" s="45"/>
      <c r="BH1002" s="45"/>
      <c r="BI1002" s="45"/>
      <c r="BJ1002" s="45"/>
      <c r="BK1002" s="45"/>
      <c r="BL1002" s="45"/>
      <c r="BM1002" s="45"/>
      <c r="BN1002" s="45"/>
      <c r="BO1002" s="45"/>
      <c r="BP1002" s="45"/>
    </row>
    <row r="1003" spans="1:68" x14ac:dyDescent="0.25">
      <c r="A1003" s="45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  <c r="BG1003" s="45"/>
      <c r="BH1003" s="45"/>
      <c r="BI1003" s="45"/>
      <c r="BJ1003" s="45"/>
      <c r="BK1003" s="45"/>
      <c r="BL1003" s="45"/>
      <c r="BM1003" s="45"/>
      <c r="BN1003" s="45"/>
      <c r="BO1003" s="45"/>
      <c r="BP1003" s="45"/>
    </row>
    <row r="1004" spans="1:68" x14ac:dyDescent="0.25">
      <c r="A1004" s="45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  <c r="BL1004" s="45"/>
      <c r="BM1004" s="45"/>
      <c r="BN1004" s="45"/>
      <c r="BO1004" s="45"/>
      <c r="BP1004" s="45"/>
    </row>
    <row r="1005" spans="1:68" x14ac:dyDescent="0.25">
      <c r="A1005" s="45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  <c r="BG1005" s="45"/>
      <c r="BH1005" s="45"/>
      <c r="BI1005" s="45"/>
      <c r="BJ1005" s="45"/>
      <c r="BK1005" s="45"/>
      <c r="BL1005" s="45"/>
      <c r="BM1005" s="45"/>
      <c r="BN1005" s="45"/>
      <c r="BO1005" s="45"/>
      <c r="BP1005" s="45"/>
    </row>
    <row r="1006" spans="1:68" x14ac:dyDescent="0.25">
      <c r="A1006" s="45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5"/>
      <c r="BN1006" s="45"/>
      <c r="BO1006" s="45"/>
      <c r="BP1006" s="45"/>
    </row>
    <row r="1007" spans="1:68" x14ac:dyDescent="0.25">
      <c r="A1007" s="45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  <c r="BG1007" s="45"/>
      <c r="BH1007" s="45"/>
      <c r="BI1007" s="45"/>
      <c r="BJ1007" s="45"/>
      <c r="BK1007" s="45"/>
      <c r="BL1007" s="45"/>
      <c r="BM1007" s="45"/>
      <c r="BN1007" s="45"/>
      <c r="BO1007" s="45"/>
      <c r="BP1007" s="45"/>
    </row>
    <row r="1008" spans="1:68" x14ac:dyDescent="0.25">
      <c r="A1008" s="45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  <c r="BG1008" s="45"/>
      <c r="BH1008" s="45"/>
      <c r="BI1008" s="45"/>
      <c r="BJ1008" s="45"/>
      <c r="BK1008" s="45"/>
      <c r="BL1008" s="45"/>
      <c r="BM1008" s="45"/>
      <c r="BN1008" s="45"/>
      <c r="BO1008" s="45"/>
      <c r="BP1008" s="45"/>
    </row>
    <row r="1009" spans="1:68" x14ac:dyDescent="0.25">
      <c r="A1009" s="45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  <c r="BG1009" s="45"/>
      <c r="BH1009" s="45"/>
      <c r="BI1009" s="45"/>
      <c r="BJ1009" s="45"/>
      <c r="BK1009" s="45"/>
      <c r="BL1009" s="45"/>
      <c r="BM1009" s="45"/>
      <c r="BN1009" s="45"/>
      <c r="BO1009" s="45"/>
      <c r="BP1009" s="45"/>
    </row>
    <row r="1010" spans="1:68" x14ac:dyDescent="0.25">
      <c r="A1010" s="45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  <c r="BG1010" s="45"/>
      <c r="BH1010" s="45"/>
      <c r="BI1010" s="45"/>
      <c r="BJ1010" s="45"/>
      <c r="BK1010" s="45"/>
      <c r="BL1010" s="45"/>
      <c r="BM1010" s="45"/>
      <c r="BN1010" s="45"/>
      <c r="BO1010" s="45"/>
      <c r="BP1010" s="45"/>
    </row>
    <row r="1011" spans="1:68" x14ac:dyDescent="0.25">
      <c r="A1011" s="45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  <c r="BG1011" s="45"/>
      <c r="BH1011" s="45"/>
      <c r="BI1011" s="45"/>
      <c r="BJ1011" s="45"/>
      <c r="BK1011" s="45"/>
      <c r="BL1011" s="45"/>
      <c r="BM1011" s="45"/>
      <c r="BN1011" s="45"/>
      <c r="BO1011" s="45"/>
      <c r="BP1011" s="45"/>
    </row>
    <row r="1012" spans="1:68" x14ac:dyDescent="0.25">
      <c r="A1012" s="45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  <c r="BG1012" s="45"/>
      <c r="BH1012" s="45"/>
      <c r="BI1012" s="45"/>
      <c r="BJ1012" s="45"/>
      <c r="BK1012" s="45"/>
      <c r="BL1012" s="45"/>
      <c r="BM1012" s="45"/>
      <c r="BN1012" s="45"/>
      <c r="BO1012" s="45"/>
      <c r="BP1012" s="45"/>
    </row>
    <row r="1013" spans="1:68" x14ac:dyDescent="0.25">
      <c r="A1013" s="45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  <c r="BG1013" s="45"/>
      <c r="BH1013" s="45"/>
      <c r="BI1013" s="45"/>
      <c r="BJ1013" s="45"/>
      <c r="BK1013" s="45"/>
      <c r="BL1013" s="45"/>
      <c r="BM1013" s="45"/>
      <c r="BN1013" s="45"/>
      <c r="BO1013" s="45"/>
      <c r="BP1013" s="45"/>
    </row>
    <row r="1014" spans="1:68" x14ac:dyDescent="0.25">
      <c r="A1014" s="45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  <c r="BG1014" s="45"/>
      <c r="BH1014" s="45"/>
      <c r="BI1014" s="45"/>
      <c r="BJ1014" s="45"/>
      <c r="BK1014" s="45"/>
      <c r="BL1014" s="45"/>
      <c r="BM1014" s="45"/>
      <c r="BN1014" s="45"/>
      <c r="BO1014" s="45"/>
      <c r="BP1014" s="45"/>
    </row>
    <row r="1015" spans="1:68" x14ac:dyDescent="0.25">
      <c r="A1015" s="45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  <c r="BG1015" s="45"/>
      <c r="BH1015" s="45"/>
      <c r="BI1015" s="45"/>
      <c r="BJ1015" s="45"/>
      <c r="BK1015" s="45"/>
      <c r="BL1015" s="45"/>
      <c r="BM1015" s="45"/>
      <c r="BN1015" s="45"/>
      <c r="BO1015" s="45"/>
      <c r="BP1015" s="45"/>
    </row>
    <row r="1016" spans="1:68" x14ac:dyDescent="0.25">
      <c r="A1016" s="45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  <c r="BG1016" s="45"/>
      <c r="BH1016" s="45"/>
      <c r="BI1016" s="45"/>
      <c r="BJ1016" s="45"/>
      <c r="BK1016" s="45"/>
      <c r="BL1016" s="45"/>
      <c r="BM1016" s="45"/>
      <c r="BN1016" s="45"/>
      <c r="BO1016" s="45"/>
      <c r="BP1016" s="45"/>
    </row>
    <row r="1017" spans="1:68" x14ac:dyDescent="0.25">
      <c r="A1017" s="45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  <c r="BG1017" s="45"/>
      <c r="BH1017" s="45"/>
      <c r="BI1017" s="45"/>
      <c r="BJ1017" s="45"/>
      <c r="BK1017" s="45"/>
      <c r="BL1017" s="45"/>
      <c r="BM1017" s="45"/>
      <c r="BN1017" s="45"/>
      <c r="BO1017" s="45"/>
      <c r="BP1017" s="45"/>
    </row>
    <row r="1018" spans="1:68" x14ac:dyDescent="0.25">
      <c r="A1018" s="45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  <c r="BG1018" s="45"/>
      <c r="BH1018" s="45"/>
      <c r="BI1018" s="45"/>
      <c r="BJ1018" s="45"/>
      <c r="BK1018" s="45"/>
      <c r="BL1018" s="45"/>
      <c r="BM1018" s="45"/>
      <c r="BN1018" s="45"/>
      <c r="BO1018" s="45"/>
      <c r="BP1018" s="45"/>
    </row>
    <row r="1019" spans="1:68" x14ac:dyDescent="0.25">
      <c r="A1019" s="45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  <c r="BG1019" s="45"/>
      <c r="BH1019" s="45"/>
      <c r="BI1019" s="45"/>
      <c r="BJ1019" s="45"/>
      <c r="BK1019" s="45"/>
      <c r="BL1019" s="45"/>
      <c r="BM1019" s="45"/>
      <c r="BN1019" s="45"/>
      <c r="BO1019" s="45"/>
      <c r="BP1019" s="45"/>
    </row>
    <row r="1020" spans="1:68" x14ac:dyDescent="0.25">
      <c r="A1020" s="45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  <c r="BG1020" s="45"/>
      <c r="BH1020" s="45"/>
      <c r="BI1020" s="45"/>
      <c r="BJ1020" s="45"/>
      <c r="BK1020" s="45"/>
      <c r="BL1020" s="45"/>
      <c r="BM1020" s="45"/>
      <c r="BN1020" s="45"/>
      <c r="BO1020" s="45"/>
      <c r="BP1020" s="45"/>
    </row>
    <row r="1021" spans="1:68" x14ac:dyDescent="0.25">
      <c r="A1021" s="45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  <c r="BG1021" s="45"/>
      <c r="BH1021" s="45"/>
      <c r="BI1021" s="45"/>
      <c r="BJ1021" s="45"/>
      <c r="BK1021" s="45"/>
      <c r="BL1021" s="45"/>
      <c r="BM1021" s="45"/>
      <c r="BN1021" s="45"/>
      <c r="BO1021" s="45"/>
      <c r="BP1021" s="45"/>
    </row>
    <row r="1022" spans="1:68" x14ac:dyDescent="0.25">
      <c r="A1022" s="45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  <c r="BG1022" s="45"/>
      <c r="BH1022" s="45"/>
      <c r="BI1022" s="45"/>
      <c r="BJ1022" s="45"/>
      <c r="BK1022" s="45"/>
      <c r="BL1022" s="45"/>
      <c r="BM1022" s="45"/>
      <c r="BN1022" s="45"/>
      <c r="BO1022" s="45"/>
      <c r="BP1022" s="45"/>
    </row>
    <row r="1023" spans="1:68" x14ac:dyDescent="0.25">
      <c r="A1023" s="45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  <c r="BG1023" s="45"/>
      <c r="BH1023" s="45"/>
      <c r="BI1023" s="45"/>
      <c r="BJ1023" s="45"/>
      <c r="BK1023" s="45"/>
      <c r="BL1023" s="45"/>
      <c r="BM1023" s="45"/>
      <c r="BN1023" s="45"/>
      <c r="BO1023" s="45"/>
      <c r="BP1023" s="45"/>
    </row>
    <row r="1024" spans="1:68" x14ac:dyDescent="0.25">
      <c r="A1024" s="45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  <c r="BG1024" s="45"/>
      <c r="BH1024" s="45"/>
      <c r="BI1024" s="45"/>
      <c r="BJ1024" s="45"/>
      <c r="BK1024" s="45"/>
      <c r="BL1024" s="45"/>
      <c r="BM1024" s="45"/>
      <c r="BN1024" s="45"/>
      <c r="BO1024" s="45"/>
      <c r="BP1024" s="45"/>
    </row>
    <row r="1025" spans="1:68" x14ac:dyDescent="0.25">
      <c r="A1025" s="45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  <c r="BG1025" s="45"/>
      <c r="BH1025" s="45"/>
      <c r="BI1025" s="45"/>
      <c r="BJ1025" s="45"/>
      <c r="BK1025" s="45"/>
      <c r="BL1025" s="45"/>
      <c r="BM1025" s="45"/>
      <c r="BN1025" s="45"/>
      <c r="BO1025" s="45"/>
      <c r="BP1025" s="45"/>
    </row>
    <row r="1026" spans="1:68" x14ac:dyDescent="0.25">
      <c r="A1026" s="45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  <c r="BG1026" s="45"/>
      <c r="BH1026" s="45"/>
      <c r="BI1026" s="45"/>
      <c r="BJ1026" s="45"/>
      <c r="BK1026" s="45"/>
      <c r="BL1026" s="45"/>
      <c r="BM1026" s="45"/>
      <c r="BN1026" s="45"/>
      <c r="BO1026" s="45"/>
      <c r="BP1026" s="45"/>
    </row>
    <row r="1027" spans="1:68" x14ac:dyDescent="0.25">
      <c r="A1027" s="45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  <c r="BG1027" s="45"/>
      <c r="BH1027" s="45"/>
      <c r="BI1027" s="45"/>
      <c r="BJ1027" s="45"/>
      <c r="BK1027" s="45"/>
      <c r="BL1027" s="45"/>
      <c r="BM1027" s="45"/>
      <c r="BN1027" s="45"/>
      <c r="BO1027" s="45"/>
      <c r="BP1027" s="45"/>
    </row>
    <row r="1028" spans="1:68" x14ac:dyDescent="0.25">
      <c r="A1028" s="45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  <c r="BG1028" s="45"/>
      <c r="BH1028" s="45"/>
      <c r="BI1028" s="45"/>
      <c r="BJ1028" s="45"/>
      <c r="BK1028" s="45"/>
      <c r="BL1028" s="45"/>
      <c r="BM1028" s="45"/>
      <c r="BN1028" s="45"/>
      <c r="BO1028" s="45"/>
      <c r="BP1028" s="45"/>
    </row>
    <row r="1029" spans="1:68" x14ac:dyDescent="0.25">
      <c r="A1029" s="45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  <c r="BG1029" s="45"/>
      <c r="BH1029" s="45"/>
      <c r="BI1029" s="45"/>
      <c r="BJ1029" s="45"/>
      <c r="BK1029" s="45"/>
      <c r="BL1029" s="45"/>
      <c r="BM1029" s="45"/>
      <c r="BN1029" s="45"/>
      <c r="BO1029" s="45"/>
      <c r="BP1029" s="45"/>
    </row>
    <row r="1030" spans="1:68" x14ac:dyDescent="0.25">
      <c r="A1030" s="45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  <c r="BG1030" s="45"/>
      <c r="BH1030" s="45"/>
      <c r="BI1030" s="45"/>
      <c r="BJ1030" s="45"/>
      <c r="BK1030" s="45"/>
      <c r="BL1030" s="45"/>
      <c r="BM1030" s="45"/>
      <c r="BN1030" s="45"/>
      <c r="BO1030" s="45"/>
      <c r="BP1030" s="45"/>
    </row>
    <row r="1031" spans="1:68" x14ac:dyDescent="0.25">
      <c r="A1031" s="45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  <c r="BG1031" s="45"/>
      <c r="BH1031" s="45"/>
      <c r="BI1031" s="45"/>
      <c r="BJ1031" s="45"/>
      <c r="BK1031" s="45"/>
      <c r="BL1031" s="45"/>
      <c r="BM1031" s="45"/>
      <c r="BN1031" s="45"/>
      <c r="BO1031" s="45"/>
      <c r="BP1031" s="45"/>
    </row>
    <row r="1032" spans="1:68" x14ac:dyDescent="0.25">
      <c r="A1032" s="45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  <c r="BG1032" s="45"/>
      <c r="BH1032" s="45"/>
      <c r="BI1032" s="45"/>
      <c r="BJ1032" s="45"/>
      <c r="BK1032" s="45"/>
      <c r="BL1032" s="45"/>
      <c r="BM1032" s="45"/>
      <c r="BN1032" s="45"/>
      <c r="BO1032" s="45"/>
      <c r="BP1032" s="45"/>
    </row>
    <row r="1033" spans="1:68" x14ac:dyDescent="0.25">
      <c r="A1033" s="45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  <c r="BG1033" s="45"/>
      <c r="BH1033" s="45"/>
      <c r="BI1033" s="45"/>
      <c r="BJ1033" s="45"/>
      <c r="BK1033" s="45"/>
      <c r="BL1033" s="45"/>
      <c r="BM1033" s="45"/>
      <c r="BN1033" s="45"/>
      <c r="BO1033" s="45"/>
      <c r="BP1033" s="45"/>
    </row>
    <row r="1034" spans="1:68" x14ac:dyDescent="0.25">
      <c r="A1034" s="45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  <c r="BG1034" s="45"/>
      <c r="BH1034" s="45"/>
      <c r="BI1034" s="45"/>
      <c r="BJ1034" s="45"/>
      <c r="BK1034" s="45"/>
      <c r="BL1034" s="45"/>
      <c r="BM1034" s="45"/>
      <c r="BN1034" s="45"/>
      <c r="BO1034" s="45"/>
      <c r="BP1034" s="45"/>
    </row>
    <row r="1035" spans="1:68" x14ac:dyDescent="0.25">
      <c r="A1035" s="45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5"/>
      <c r="BN1035" s="45"/>
      <c r="BO1035" s="45"/>
      <c r="BP1035" s="45"/>
    </row>
    <row r="1036" spans="1:68" x14ac:dyDescent="0.25">
      <c r="A1036" s="45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5"/>
    </row>
    <row r="1037" spans="1:68" x14ac:dyDescent="0.25">
      <c r="A1037" s="45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5"/>
      <c r="BN1037" s="45"/>
      <c r="BO1037" s="45"/>
      <c r="BP1037" s="45"/>
    </row>
    <row r="1038" spans="1:68" x14ac:dyDescent="0.25">
      <c r="A1038" s="45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  <c r="BG1038" s="45"/>
      <c r="BH1038" s="45"/>
      <c r="BI1038" s="45"/>
      <c r="BJ1038" s="45"/>
      <c r="BK1038" s="45"/>
      <c r="BL1038" s="45"/>
      <c r="BM1038" s="45"/>
      <c r="BN1038" s="45"/>
      <c r="BO1038" s="45"/>
      <c r="BP1038" s="45"/>
    </row>
    <row r="1039" spans="1:68" x14ac:dyDescent="0.25">
      <c r="A1039" s="45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  <c r="BG1039" s="45"/>
      <c r="BH1039" s="45"/>
      <c r="BI1039" s="45"/>
      <c r="BJ1039" s="45"/>
      <c r="BK1039" s="45"/>
      <c r="BL1039" s="45"/>
      <c r="BM1039" s="45"/>
      <c r="BN1039" s="45"/>
      <c r="BO1039" s="45"/>
      <c r="BP1039" s="45"/>
    </row>
    <row r="1040" spans="1:68" x14ac:dyDescent="0.25">
      <c r="A1040" s="45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  <c r="BG1040" s="45"/>
      <c r="BH1040" s="45"/>
      <c r="BI1040" s="45"/>
      <c r="BJ1040" s="45"/>
      <c r="BK1040" s="45"/>
      <c r="BL1040" s="45"/>
      <c r="BM1040" s="45"/>
      <c r="BN1040" s="45"/>
      <c r="BO1040" s="45"/>
      <c r="BP1040" s="45"/>
    </row>
    <row r="1041" spans="1:68" x14ac:dyDescent="0.25">
      <c r="A1041" s="45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  <c r="BG1041" s="45"/>
      <c r="BH1041" s="45"/>
      <c r="BI1041" s="45"/>
      <c r="BJ1041" s="45"/>
      <c r="BK1041" s="45"/>
      <c r="BL1041" s="45"/>
      <c r="BM1041" s="45"/>
      <c r="BN1041" s="45"/>
      <c r="BO1041" s="45"/>
      <c r="BP1041" s="45"/>
    </row>
    <row r="1042" spans="1:68" x14ac:dyDescent="0.25">
      <c r="A1042" s="45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  <c r="BG1042" s="45"/>
      <c r="BH1042" s="45"/>
      <c r="BI1042" s="45"/>
      <c r="BJ1042" s="45"/>
      <c r="BK1042" s="45"/>
      <c r="BL1042" s="45"/>
      <c r="BM1042" s="45"/>
      <c r="BN1042" s="45"/>
      <c r="BO1042" s="45"/>
      <c r="BP1042" s="45"/>
    </row>
    <row r="1043" spans="1:68" x14ac:dyDescent="0.25">
      <c r="A1043" s="45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5"/>
      <c r="BN1043" s="45"/>
      <c r="BO1043" s="45"/>
      <c r="BP1043" s="45"/>
    </row>
    <row r="1044" spans="1:68" x14ac:dyDescent="0.25">
      <c r="A1044" s="45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  <c r="BG1044" s="45"/>
      <c r="BH1044" s="45"/>
      <c r="BI1044" s="45"/>
      <c r="BJ1044" s="45"/>
      <c r="BK1044" s="45"/>
      <c r="BL1044" s="45"/>
      <c r="BM1044" s="45"/>
      <c r="BN1044" s="45"/>
      <c r="BO1044" s="45"/>
      <c r="BP1044" s="45"/>
    </row>
    <row r="1045" spans="1:68" x14ac:dyDescent="0.25">
      <c r="A1045" s="45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  <c r="BK1045" s="45"/>
      <c r="BL1045" s="45"/>
      <c r="BM1045" s="45"/>
      <c r="BN1045" s="45"/>
      <c r="BO1045" s="45"/>
      <c r="BP1045" s="45"/>
    </row>
    <row r="1046" spans="1:68" x14ac:dyDescent="0.25">
      <c r="A1046" s="45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  <c r="BG1046" s="45"/>
      <c r="BH1046" s="45"/>
      <c r="BI1046" s="45"/>
      <c r="BJ1046" s="45"/>
      <c r="BK1046" s="45"/>
      <c r="BL1046" s="45"/>
      <c r="BM1046" s="45"/>
      <c r="BN1046" s="45"/>
      <c r="BO1046" s="45"/>
      <c r="BP1046" s="45"/>
    </row>
    <row r="1047" spans="1:68" x14ac:dyDescent="0.25">
      <c r="A1047" s="45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  <c r="BG1047" s="45"/>
      <c r="BH1047" s="45"/>
      <c r="BI1047" s="45"/>
      <c r="BJ1047" s="45"/>
      <c r="BK1047" s="45"/>
      <c r="BL1047" s="45"/>
      <c r="BM1047" s="45"/>
      <c r="BN1047" s="45"/>
      <c r="BO1047" s="45"/>
      <c r="BP1047" s="45"/>
    </row>
    <row r="1048" spans="1:68" x14ac:dyDescent="0.25">
      <c r="A1048" s="45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  <c r="BL1048" s="45"/>
      <c r="BM1048" s="45"/>
      <c r="BN1048" s="45"/>
      <c r="BO1048" s="45"/>
      <c r="BP1048" s="45"/>
    </row>
    <row r="1049" spans="1:68" x14ac:dyDescent="0.25">
      <c r="A1049" s="45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  <c r="BG1049" s="45"/>
      <c r="BH1049" s="45"/>
      <c r="BI1049" s="45"/>
      <c r="BJ1049" s="45"/>
      <c r="BK1049" s="45"/>
      <c r="BL1049" s="45"/>
      <c r="BM1049" s="45"/>
      <c r="BN1049" s="45"/>
      <c r="BO1049" s="45"/>
      <c r="BP1049" s="45"/>
    </row>
    <row r="1050" spans="1:68" x14ac:dyDescent="0.25">
      <c r="A1050" s="45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  <c r="BL1050" s="45"/>
      <c r="BM1050" s="45"/>
      <c r="BN1050" s="45"/>
      <c r="BO1050" s="45"/>
      <c r="BP1050" s="45"/>
    </row>
    <row r="1051" spans="1:68" x14ac:dyDescent="0.25">
      <c r="A1051" s="45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  <c r="BG1051" s="45"/>
      <c r="BH1051" s="45"/>
      <c r="BI1051" s="45"/>
      <c r="BJ1051" s="45"/>
      <c r="BK1051" s="45"/>
      <c r="BL1051" s="45"/>
      <c r="BM1051" s="45"/>
      <c r="BN1051" s="45"/>
      <c r="BO1051" s="45"/>
      <c r="BP1051" s="45"/>
    </row>
    <row r="1052" spans="1:68" x14ac:dyDescent="0.25">
      <c r="A1052" s="45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  <c r="BK1052" s="45"/>
      <c r="BL1052" s="45"/>
      <c r="BM1052" s="45"/>
      <c r="BN1052" s="45"/>
      <c r="BO1052" s="45"/>
      <c r="BP1052" s="45"/>
    </row>
    <row r="1053" spans="1:68" x14ac:dyDescent="0.25">
      <c r="A1053" s="45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  <c r="BG1053" s="45"/>
      <c r="BH1053" s="45"/>
      <c r="BI1053" s="45"/>
      <c r="BJ1053" s="45"/>
      <c r="BK1053" s="45"/>
      <c r="BL1053" s="45"/>
      <c r="BM1053" s="45"/>
      <c r="BN1053" s="45"/>
      <c r="BO1053" s="45"/>
      <c r="BP1053" s="45"/>
    </row>
    <row r="1054" spans="1:68" x14ac:dyDescent="0.25">
      <c r="A1054" s="45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  <c r="BG1054" s="45"/>
      <c r="BH1054" s="45"/>
      <c r="BI1054" s="45"/>
      <c r="BJ1054" s="45"/>
      <c r="BK1054" s="45"/>
      <c r="BL1054" s="45"/>
      <c r="BM1054" s="45"/>
      <c r="BN1054" s="45"/>
      <c r="BO1054" s="45"/>
      <c r="BP1054" s="45"/>
    </row>
    <row r="1055" spans="1:68" x14ac:dyDescent="0.25">
      <c r="A1055" s="45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  <c r="BG1055" s="45"/>
      <c r="BH1055" s="45"/>
      <c r="BI1055" s="45"/>
      <c r="BJ1055" s="45"/>
      <c r="BK1055" s="45"/>
      <c r="BL1055" s="45"/>
      <c r="BM1055" s="45"/>
      <c r="BN1055" s="45"/>
      <c r="BO1055" s="45"/>
      <c r="BP1055" s="45"/>
    </row>
    <row r="1056" spans="1:68" x14ac:dyDescent="0.25">
      <c r="A1056" s="45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  <c r="BG1056" s="45"/>
      <c r="BH1056" s="45"/>
      <c r="BI1056" s="45"/>
      <c r="BJ1056" s="45"/>
      <c r="BK1056" s="45"/>
      <c r="BL1056" s="45"/>
      <c r="BM1056" s="45"/>
      <c r="BN1056" s="45"/>
      <c r="BO1056" s="45"/>
      <c r="BP1056" s="45"/>
    </row>
    <row r="1057" spans="1:68" x14ac:dyDescent="0.25">
      <c r="A1057" s="45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  <c r="BG1057" s="45"/>
      <c r="BH1057" s="45"/>
      <c r="BI1057" s="45"/>
      <c r="BJ1057" s="45"/>
      <c r="BK1057" s="45"/>
      <c r="BL1057" s="45"/>
      <c r="BM1057" s="45"/>
      <c r="BN1057" s="45"/>
      <c r="BO1057" s="45"/>
      <c r="BP1057" s="45"/>
    </row>
    <row r="1058" spans="1:68" x14ac:dyDescent="0.25">
      <c r="A1058" s="45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  <c r="BG1058" s="45"/>
      <c r="BH1058" s="45"/>
      <c r="BI1058" s="45"/>
      <c r="BJ1058" s="45"/>
      <c r="BK1058" s="45"/>
      <c r="BL1058" s="45"/>
      <c r="BM1058" s="45"/>
      <c r="BN1058" s="45"/>
      <c r="BO1058" s="45"/>
      <c r="BP1058" s="45"/>
    </row>
    <row r="1059" spans="1:68" x14ac:dyDescent="0.25">
      <c r="A1059" s="45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  <c r="BG1059" s="45"/>
      <c r="BH1059" s="45"/>
      <c r="BI1059" s="45"/>
      <c r="BJ1059" s="45"/>
      <c r="BK1059" s="45"/>
      <c r="BL1059" s="45"/>
      <c r="BM1059" s="45"/>
      <c r="BN1059" s="45"/>
      <c r="BO1059" s="45"/>
      <c r="BP1059" s="45"/>
    </row>
    <row r="1060" spans="1:68" x14ac:dyDescent="0.25">
      <c r="A1060" s="45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  <c r="BG1060" s="45"/>
      <c r="BH1060" s="45"/>
      <c r="BI1060" s="45"/>
      <c r="BJ1060" s="45"/>
      <c r="BK1060" s="45"/>
      <c r="BL1060" s="45"/>
      <c r="BM1060" s="45"/>
      <c r="BN1060" s="45"/>
      <c r="BO1060" s="45"/>
      <c r="BP1060" s="45"/>
    </row>
    <row r="1061" spans="1:68" x14ac:dyDescent="0.25">
      <c r="A1061" s="45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  <c r="BG1061" s="45"/>
      <c r="BH1061" s="45"/>
      <c r="BI1061" s="45"/>
      <c r="BJ1061" s="45"/>
      <c r="BK1061" s="45"/>
      <c r="BL1061" s="45"/>
      <c r="BM1061" s="45"/>
      <c r="BN1061" s="45"/>
      <c r="BO1061" s="45"/>
      <c r="BP1061" s="45"/>
    </row>
    <row r="1062" spans="1:68" x14ac:dyDescent="0.25">
      <c r="A1062" s="45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  <c r="BG1062" s="45"/>
      <c r="BH1062" s="45"/>
      <c r="BI1062" s="45"/>
      <c r="BJ1062" s="45"/>
      <c r="BK1062" s="45"/>
      <c r="BL1062" s="45"/>
      <c r="BM1062" s="45"/>
      <c r="BN1062" s="45"/>
      <c r="BO1062" s="45"/>
      <c r="BP1062" s="45"/>
    </row>
    <row r="1063" spans="1:68" x14ac:dyDescent="0.25">
      <c r="A1063" s="45"/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  <c r="BG1063" s="45"/>
      <c r="BH1063" s="45"/>
      <c r="BI1063" s="45"/>
      <c r="BJ1063" s="45"/>
      <c r="BK1063" s="45"/>
      <c r="BL1063" s="45"/>
      <c r="BM1063" s="45"/>
      <c r="BN1063" s="45"/>
      <c r="BO1063" s="45"/>
      <c r="BP1063" s="45"/>
    </row>
    <row r="1064" spans="1:68" x14ac:dyDescent="0.25">
      <c r="A1064" s="45"/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  <c r="BG1064" s="45"/>
      <c r="BH1064" s="45"/>
      <c r="BI1064" s="45"/>
      <c r="BJ1064" s="45"/>
      <c r="BK1064" s="45"/>
      <c r="BL1064" s="45"/>
      <c r="BM1064" s="45"/>
      <c r="BN1064" s="45"/>
      <c r="BO1064" s="45"/>
      <c r="BP1064" s="45"/>
    </row>
    <row r="1065" spans="1:68" x14ac:dyDescent="0.25">
      <c r="A1065" s="45"/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  <c r="BG1065" s="45"/>
      <c r="BH1065" s="45"/>
      <c r="BI1065" s="45"/>
      <c r="BJ1065" s="45"/>
      <c r="BK1065" s="45"/>
      <c r="BL1065" s="45"/>
      <c r="BM1065" s="45"/>
      <c r="BN1065" s="45"/>
      <c r="BO1065" s="45"/>
      <c r="BP1065" s="45"/>
    </row>
    <row r="1066" spans="1:68" x14ac:dyDescent="0.25">
      <c r="A1066" s="45"/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  <c r="BG1066" s="45"/>
      <c r="BH1066" s="45"/>
      <c r="BI1066" s="45"/>
      <c r="BJ1066" s="45"/>
      <c r="BK1066" s="45"/>
      <c r="BL1066" s="45"/>
      <c r="BM1066" s="45"/>
      <c r="BN1066" s="45"/>
      <c r="BO1066" s="45"/>
      <c r="BP1066" s="45"/>
    </row>
    <row r="1067" spans="1:68" x14ac:dyDescent="0.25">
      <c r="A1067" s="45"/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  <c r="BG1067" s="45"/>
      <c r="BH1067" s="45"/>
      <c r="BI1067" s="45"/>
      <c r="BJ1067" s="45"/>
      <c r="BK1067" s="45"/>
      <c r="BL1067" s="45"/>
      <c r="BM1067" s="45"/>
      <c r="BN1067" s="45"/>
      <c r="BO1067" s="45"/>
      <c r="BP1067" s="45"/>
    </row>
    <row r="1068" spans="1:68" x14ac:dyDescent="0.25">
      <c r="A1068" s="45"/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  <c r="BG1068" s="45"/>
      <c r="BH1068" s="45"/>
      <c r="BI1068" s="45"/>
      <c r="BJ1068" s="45"/>
      <c r="BK1068" s="45"/>
      <c r="BL1068" s="45"/>
      <c r="BM1068" s="45"/>
      <c r="BN1068" s="45"/>
      <c r="BO1068" s="45"/>
      <c r="BP1068" s="45"/>
    </row>
    <row r="1069" spans="1:68" x14ac:dyDescent="0.25">
      <c r="A1069" s="45"/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  <c r="BG1069" s="45"/>
      <c r="BH1069" s="45"/>
      <c r="BI1069" s="45"/>
      <c r="BJ1069" s="45"/>
      <c r="BK1069" s="45"/>
      <c r="BL1069" s="45"/>
      <c r="BM1069" s="45"/>
      <c r="BN1069" s="45"/>
      <c r="BO1069" s="45"/>
      <c r="BP1069" s="45"/>
    </row>
    <row r="1070" spans="1:68" x14ac:dyDescent="0.25">
      <c r="A1070" s="45"/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  <c r="BG1070" s="45"/>
      <c r="BH1070" s="45"/>
      <c r="BI1070" s="45"/>
      <c r="BJ1070" s="45"/>
      <c r="BK1070" s="45"/>
      <c r="BL1070" s="45"/>
      <c r="BM1070" s="45"/>
      <c r="BN1070" s="45"/>
      <c r="BO1070" s="45"/>
      <c r="BP1070" s="45"/>
    </row>
    <row r="1071" spans="1:68" x14ac:dyDescent="0.25">
      <c r="A1071" s="45"/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  <c r="BG1071" s="45"/>
      <c r="BH1071" s="45"/>
      <c r="BI1071" s="45"/>
      <c r="BJ1071" s="45"/>
      <c r="BK1071" s="45"/>
      <c r="BL1071" s="45"/>
      <c r="BM1071" s="45"/>
      <c r="BN1071" s="45"/>
      <c r="BO1071" s="45"/>
      <c r="BP1071" s="45"/>
    </row>
    <row r="1072" spans="1:68" x14ac:dyDescent="0.25">
      <c r="A1072" s="45"/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M1072" s="45"/>
      <c r="BN1072" s="45"/>
      <c r="BO1072" s="45"/>
      <c r="BP1072" s="45"/>
    </row>
    <row r="1073" spans="1:68" x14ac:dyDescent="0.25">
      <c r="A1073" s="45"/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  <c r="BG1073" s="45"/>
      <c r="BH1073" s="45"/>
      <c r="BI1073" s="45"/>
      <c r="BJ1073" s="45"/>
      <c r="BK1073" s="45"/>
      <c r="BL1073" s="45"/>
      <c r="BM1073" s="45"/>
      <c r="BN1073" s="45"/>
      <c r="BO1073" s="45"/>
      <c r="BP1073" s="45"/>
    </row>
    <row r="1074" spans="1:68" x14ac:dyDescent="0.25">
      <c r="A1074" s="45"/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  <c r="BG1074" s="45"/>
      <c r="BH1074" s="45"/>
      <c r="BI1074" s="45"/>
      <c r="BJ1074" s="45"/>
      <c r="BK1074" s="45"/>
      <c r="BL1074" s="45"/>
      <c r="BM1074" s="45"/>
      <c r="BN1074" s="45"/>
      <c r="BO1074" s="45"/>
      <c r="BP1074" s="45"/>
    </row>
    <row r="1075" spans="1:68" x14ac:dyDescent="0.25">
      <c r="A1075" s="45"/>
      <c r="B1075" s="45"/>
      <c r="C1075" s="45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  <c r="BG1075" s="45"/>
      <c r="BH1075" s="45"/>
      <c r="BI1075" s="45"/>
      <c r="BJ1075" s="45"/>
      <c r="BK1075" s="45"/>
      <c r="BL1075" s="45"/>
      <c r="BM1075" s="45"/>
      <c r="BN1075" s="45"/>
      <c r="BO1075" s="45"/>
      <c r="BP1075" s="45"/>
    </row>
    <row r="1076" spans="1:68" x14ac:dyDescent="0.25">
      <c r="A1076" s="45"/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  <c r="BG1076" s="45"/>
      <c r="BH1076" s="45"/>
      <c r="BI1076" s="45"/>
      <c r="BJ1076" s="45"/>
      <c r="BK1076" s="45"/>
      <c r="BL1076" s="45"/>
      <c r="BM1076" s="45"/>
      <c r="BN1076" s="45"/>
      <c r="BO1076" s="45"/>
      <c r="BP1076" s="45"/>
    </row>
    <row r="1077" spans="1:68" x14ac:dyDescent="0.25">
      <c r="A1077" s="45"/>
      <c r="B1077" s="45"/>
      <c r="C1077" s="45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  <c r="BG1077" s="45"/>
      <c r="BH1077" s="45"/>
      <c r="BI1077" s="45"/>
      <c r="BJ1077" s="45"/>
      <c r="BK1077" s="45"/>
      <c r="BL1077" s="45"/>
      <c r="BM1077" s="45"/>
      <c r="BN1077" s="45"/>
      <c r="BO1077" s="45"/>
      <c r="BP1077" s="45"/>
    </row>
    <row r="1078" spans="1:68" x14ac:dyDescent="0.25">
      <c r="A1078" s="45"/>
      <c r="B1078" s="45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  <c r="BG1078" s="45"/>
      <c r="BH1078" s="45"/>
      <c r="BI1078" s="45"/>
      <c r="BJ1078" s="45"/>
      <c r="BK1078" s="45"/>
      <c r="BL1078" s="45"/>
      <c r="BM1078" s="45"/>
      <c r="BN1078" s="45"/>
      <c r="BO1078" s="45"/>
      <c r="BP1078" s="45"/>
    </row>
    <row r="1079" spans="1:68" x14ac:dyDescent="0.25">
      <c r="A1079" s="45"/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  <c r="BG1079" s="45"/>
      <c r="BH1079" s="45"/>
      <c r="BI1079" s="45"/>
      <c r="BJ1079" s="45"/>
      <c r="BK1079" s="45"/>
      <c r="BL1079" s="45"/>
      <c r="BM1079" s="45"/>
      <c r="BN1079" s="45"/>
      <c r="BO1079" s="45"/>
      <c r="BP1079" s="45"/>
    </row>
    <row r="1080" spans="1:68" x14ac:dyDescent="0.25">
      <c r="A1080" s="45"/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  <c r="BG1080" s="45"/>
      <c r="BH1080" s="45"/>
      <c r="BI1080" s="45"/>
      <c r="BJ1080" s="45"/>
      <c r="BK1080" s="45"/>
      <c r="BL1080" s="45"/>
      <c r="BM1080" s="45"/>
      <c r="BN1080" s="45"/>
      <c r="BO1080" s="45"/>
      <c r="BP1080" s="45"/>
    </row>
    <row r="1081" spans="1:68" x14ac:dyDescent="0.25">
      <c r="A1081" s="45"/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  <c r="BG1081" s="45"/>
      <c r="BH1081" s="45"/>
      <c r="BI1081" s="45"/>
      <c r="BJ1081" s="45"/>
      <c r="BK1081" s="45"/>
      <c r="BL1081" s="45"/>
      <c r="BM1081" s="45"/>
      <c r="BN1081" s="45"/>
      <c r="BO1081" s="45"/>
      <c r="BP1081" s="45"/>
    </row>
    <row r="1082" spans="1:68" x14ac:dyDescent="0.25">
      <c r="A1082" s="45"/>
      <c r="B1082" s="45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  <c r="BG1082" s="45"/>
      <c r="BH1082" s="45"/>
      <c r="BI1082" s="45"/>
      <c r="BJ1082" s="45"/>
      <c r="BK1082" s="45"/>
      <c r="BL1082" s="45"/>
      <c r="BM1082" s="45"/>
      <c r="BN1082" s="45"/>
      <c r="BO1082" s="45"/>
      <c r="BP1082" s="45"/>
    </row>
    <row r="1083" spans="1:68" x14ac:dyDescent="0.25">
      <c r="A1083" s="45"/>
      <c r="B1083" s="45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  <c r="BG1083" s="45"/>
      <c r="BH1083" s="45"/>
      <c r="BI1083" s="45"/>
      <c r="BJ1083" s="45"/>
      <c r="BK1083" s="45"/>
      <c r="BL1083" s="45"/>
      <c r="BM1083" s="45"/>
      <c r="BN1083" s="45"/>
      <c r="BO1083" s="45"/>
      <c r="BP1083" s="45"/>
    </row>
    <row r="1084" spans="1:68" x14ac:dyDescent="0.25">
      <c r="A1084" s="45"/>
      <c r="B1084" s="45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  <c r="BG1084" s="45"/>
      <c r="BH1084" s="45"/>
      <c r="BI1084" s="45"/>
      <c r="BJ1084" s="45"/>
      <c r="BK1084" s="45"/>
      <c r="BL1084" s="45"/>
      <c r="BM1084" s="45"/>
      <c r="BN1084" s="45"/>
      <c r="BO1084" s="45"/>
      <c r="BP1084" s="45"/>
    </row>
    <row r="1085" spans="1:68" x14ac:dyDescent="0.25">
      <c r="A1085" s="45"/>
      <c r="B1085" s="45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  <c r="BG1085" s="45"/>
      <c r="BH1085" s="45"/>
      <c r="BI1085" s="45"/>
      <c r="BJ1085" s="45"/>
      <c r="BK1085" s="45"/>
      <c r="BL1085" s="45"/>
      <c r="BM1085" s="45"/>
      <c r="BN1085" s="45"/>
      <c r="BO1085" s="45"/>
      <c r="BP1085" s="45"/>
    </row>
    <row r="1086" spans="1:68" x14ac:dyDescent="0.25">
      <c r="A1086" s="45"/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  <c r="BG1086" s="45"/>
      <c r="BH1086" s="45"/>
      <c r="BI1086" s="45"/>
      <c r="BJ1086" s="45"/>
      <c r="BK1086" s="45"/>
      <c r="BL1086" s="45"/>
      <c r="BM1086" s="45"/>
      <c r="BN1086" s="45"/>
      <c r="BO1086" s="45"/>
      <c r="BP1086" s="45"/>
    </row>
    <row r="1087" spans="1:68" x14ac:dyDescent="0.25">
      <c r="A1087" s="45"/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  <c r="BG1087" s="45"/>
      <c r="BH1087" s="45"/>
      <c r="BI1087" s="45"/>
      <c r="BJ1087" s="45"/>
      <c r="BK1087" s="45"/>
      <c r="BL1087" s="45"/>
      <c r="BM1087" s="45"/>
      <c r="BN1087" s="45"/>
      <c r="BO1087" s="45"/>
      <c r="BP1087" s="45"/>
    </row>
    <row r="1088" spans="1:68" x14ac:dyDescent="0.25">
      <c r="A1088" s="45"/>
      <c r="B1088" s="45"/>
      <c r="C1088" s="45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  <c r="BG1088" s="45"/>
      <c r="BH1088" s="45"/>
      <c r="BI1088" s="45"/>
      <c r="BJ1088" s="45"/>
      <c r="BK1088" s="45"/>
      <c r="BL1088" s="45"/>
      <c r="BM1088" s="45"/>
      <c r="BN1088" s="45"/>
      <c r="BO1088" s="45"/>
      <c r="BP1088" s="45"/>
    </row>
    <row r="1089" spans="1:68" x14ac:dyDescent="0.25">
      <c r="A1089" s="45"/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  <c r="BG1089" s="45"/>
      <c r="BH1089" s="45"/>
      <c r="BI1089" s="45"/>
      <c r="BJ1089" s="45"/>
      <c r="BK1089" s="45"/>
      <c r="BL1089" s="45"/>
      <c r="BM1089" s="45"/>
      <c r="BN1089" s="45"/>
      <c r="BO1089" s="45"/>
      <c r="BP1089" s="45"/>
    </row>
    <row r="1090" spans="1:68" x14ac:dyDescent="0.25">
      <c r="A1090" s="45"/>
      <c r="B1090" s="45"/>
      <c r="C1090" s="45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  <c r="BG1090" s="45"/>
      <c r="BH1090" s="45"/>
      <c r="BI1090" s="45"/>
      <c r="BJ1090" s="45"/>
      <c r="BK1090" s="45"/>
      <c r="BL1090" s="45"/>
      <c r="BM1090" s="45"/>
      <c r="BN1090" s="45"/>
      <c r="BO1090" s="45"/>
      <c r="BP1090" s="45"/>
    </row>
    <row r="1091" spans="1:68" x14ac:dyDescent="0.25">
      <c r="A1091" s="45"/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  <c r="BG1091" s="45"/>
      <c r="BH1091" s="45"/>
      <c r="BI1091" s="45"/>
      <c r="BJ1091" s="45"/>
      <c r="BK1091" s="45"/>
      <c r="BL1091" s="45"/>
      <c r="BM1091" s="45"/>
      <c r="BN1091" s="45"/>
      <c r="BO1091" s="45"/>
      <c r="BP1091" s="45"/>
    </row>
    <row r="1092" spans="1:68" x14ac:dyDescent="0.25">
      <c r="A1092" s="45"/>
      <c r="B1092" s="45"/>
      <c r="C1092" s="45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  <c r="BK1092" s="45"/>
      <c r="BL1092" s="45"/>
      <c r="BM1092" s="45"/>
      <c r="BN1092" s="45"/>
      <c r="BO1092" s="45"/>
      <c r="BP1092" s="45"/>
    </row>
    <row r="1093" spans="1:68" x14ac:dyDescent="0.25">
      <c r="A1093" s="45"/>
      <c r="B1093" s="45"/>
      <c r="C1093" s="45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  <c r="BG1093" s="45"/>
      <c r="BH1093" s="45"/>
      <c r="BI1093" s="45"/>
      <c r="BJ1093" s="45"/>
      <c r="BK1093" s="45"/>
      <c r="BL1093" s="45"/>
      <c r="BM1093" s="45"/>
      <c r="BN1093" s="45"/>
      <c r="BO1093" s="45"/>
      <c r="BP1093" s="45"/>
    </row>
    <row r="1094" spans="1:68" x14ac:dyDescent="0.25">
      <c r="A1094" s="45"/>
      <c r="B1094" s="45"/>
      <c r="C1094" s="45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  <c r="BG1094" s="45"/>
      <c r="BH1094" s="45"/>
      <c r="BI1094" s="45"/>
      <c r="BJ1094" s="45"/>
      <c r="BK1094" s="45"/>
      <c r="BL1094" s="45"/>
      <c r="BM1094" s="45"/>
      <c r="BN1094" s="45"/>
      <c r="BO1094" s="45"/>
      <c r="BP1094" s="45"/>
    </row>
    <row r="1095" spans="1:68" x14ac:dyDescent="0.25">
      <c r="A1095" s="45"/>
      <c r="B1095" s="45"/>
      <c r="C1095" s="45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  <c r="BG1095" s="45"/>
      <c r="BH1095" s="45"/>
      <c r="BI1095" s="45"/>
      <c r="BJ1095" s="45"/>
      <c r="BK1095" s="45"/>
      <c r="BL1095" s="45"/>
      <c r="BM1095" s="45"/>
      <c r="BN1095" s="45"/>
      <c r="BO1095" s="45"/>
      <c r="BP1095" s="45"/>
    </row>
    <row r="1096" spans="1:68" x14ac:dyDescent="0.25">
      <c r="A1096" s="45"/>
      <c r="B1096" s="45"/>
      <c r="C1096" s="45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  <c r="BG1096" s="45"/>
      <c r="BH1096" s="45"/>
      <c r="BI1096" s="45"/>
      <c r="BJ1096" s="45"/>
      <c r="BK1096" s="45"/>
      <c r="BL1096" s="45"/>
      <c r="BM1096" s="45"/>
      <c r="BN1096" s="45"/>
      <c r="BO1096" s="45"/>
      <c r="BP1096" s="45"/>
    </row>
    <row r="1097" spans="1:68" x14ac:dyDescent="0.25">
      <c r="A1097" s="45"/>
      <c r="B1097" s="45"/>
      <c r="C1097" s="45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  <c r="BG1097" s="45"/>
      <c r="BH1097" s="45"/>
      <c r="BI1097" s="45"/>
      <c r="BJ1097" s="45"/>
      <c r="BK1097" s="45"/>
      <c r="BL1097" s="45"/>
      <c r="BM1097" s="45"/>
      <c r="BN1097" s="45"/>
      <c r="BO1097" s="45"/>
      <c r="BP1097" s="45"/>
    </row>
    <row r="1098" spans="1:68" x14ac:dyDescent="0.25">
      <c r="A1098" s="45"/>
      <c r="B1098" s="45"/>
      <c r="C1098" s="45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  <c r="BG1098" s="45"/>
      <c r="BH1098" s="45"/>
      <c r="BI1098" s="45"/>
      <c r="BJ1098" s="45"/>
      <c r="BK1098" s="45"/>
      <c r="BL1098" s="45"/>
      <c r="BM1098" s="45"/>
      <c r="BN1098" s="45"/>
      <c r="BO1098" s="45"/>
      <c r="BP1098" s="45"/>
    </row>
    <row r="1099" spans="1:68" x14ac:dyDescent="0.25">
      <c r="A1099" s="45"/>
      <c r="B1099" s="45"/>
      <c r="C1099" s="45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  <c r="BG1099" s="45"/>
      <c r="BH1099" s="45"/>
      <c r="BI1099" s="45"/>
      <c r="BJ1099" s="45"/>
      <c r="BK1099" s="45"/>
      <c r="BL1099" s="45"/>
      <c r="BM1099" s="45"/>
      <c r="BN1099" s="45"/>
      <c r="BO1099" s="45"/>
      <c r="BP1099" s="45"/>
    </row>
    <row r="1100" spans="1:68" x14ac:dyDescent="0.25">
      <c r="A1100" s="45"/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  <c r="BG1100" s="45"/>
      <c r="BH1100" s="45"/>
      <c r="BI1100" s="45"/>
      <c r="BJ1100" s="45"/>
      <c r="BK1100" s="45"/>
      <c r="BL1100" s="45"/>
      <c r="BM1100" s="45"/>
      <c r="BN1100" s="45"/>
      <c r="BO1100" s="45"/>
      <c r="BP1100" s="45"/>
    </row>
    <row r="1101" spans="1:68" x14ac:dyDescent="0.25">
      <c r="A1101" s="45"/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  <c r="BG1101" s="45"/>
      <c r="BH1101" s="45"/>
      <c r="BI1101" s="45"/>
      <c r="BJ1101" s="45"/>
      <c r="BK1101" s="45"/>
      <c r="BL1101" s="45"/>
      <c r="BM1101" s="45"/>
      <c r="BN1101" s="45"/>
      <c r="BO1101" s="45"/>
      <c r="BP1101" s="45"/>
    </row>
    <row r="1102" spans="1:68" x14ac:dyDescent="0.25">
      <c r="A1102" s="45"/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  <c r="BG1102" s="45"/>
      <c r="BH1102" s="45"/>
      <c r="BI1102" s="45"/>
      <c r="BJ1102" s="45"/>
      <c r="BK1102" s="45"/>
      <c r="BL1102" s="45"/>
      <c r="BM1102" s="45"/>
      <c r="BN1102" s="45"/>
      <c r="BO1102" s="45"/>
      <c r="BP1102" s="45"/>
    </row>
    <row r="1103" spans="1:68" x14ac:dyDescent="0.25">
      <c r="A1103" s="45"/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  <c r="BG1103" s="45"/>
      <c r="BH1103" s="45"/>
      <c r="BI1103" s="45"/>
      <c r="BJ1103" s="45"/>
      <c r="BK1103" s="45"/>
      <c r="BL1103" s="45"/>
      <c r="BM1103" s="45"/>
      <c r="BN1103" s="45"/>
      <c r="BO1103" s="45"/>
      <c r="BP1103" s="45"/>
    </row>
    <row r="1104" spans="1:68" x14ac:dyDescent="0.25">
      <c r="A1104" s="45"/>
      <c r="B1104" s="45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  <c r="BG1104" s="45"/>
      <c r="BH1104" s="45"/>
      <c r="BI1104" s="45"/>
      <c r="BJ1104" s="45"/>
      <c r="BK1104" s="45"/>
      <c r="BL1104" s="45"/>
      <c r="BM1104" s="45"/>
      <c r="BN1104" s="45"/>
      <c r="BO1104" s="45"/>
      <c r="BP1104" s="45"/>
    </row>
    <row r="1105" spans="1:68" x14ac:dyDescent="0.25">
      <c r="A1105" s="45"/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  <c r="BG1105" s="45"/>
      <c r="BH1105" s="45"/>
      <c r="BI1105" s="45"/>
      <c r="BJ1105" s="45"/>
      <c r="BK1105" s="45"/>
      <c r="BL1105" s="45"/>
      <c r="BM1105" s="45"/>
      <c r="BN1105" s="45"/>
      <c r="BO1105" s="45"/>
      <c r="BP1105" s="45"/>
    </row>
    <row r="1106" spans="1:68" x14ac:dyDescent="0.25">
      <c r="A1106" s="45"/>
      <c r="B1106" s="45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  <c r="BG1106" s="45"/>
      <c r="BH1106" s="45"/>
      <c r="BI1106" s="45"/>
      <c r="BJ1106" s="45"/>
      <c r="BK1106" s="45"/>
      <c r="BL1106" s="45"/>
      <c r="BM1106" s="45"/>
      <c r="BN1106" s="45"/>
      <c r="BO1106" s="45"/>
      <c r="BP1106" s="45"/>
    </row>
    <row r="1107" spans="1:68" x14ac:dyDescent="0.25">
      <c r="A1107" s="45"/>
      <c r="B1107" s="45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  <c r="BG1107" s="45"/>
      <c r="BH1107" s="45"/>
      <c r="BI1107" s="45"/>
      <c r="BJ1107" s="45"/>
      <c r="BK1107" s="45"/>
      <c r="BL1107" s="45"/>
      <c r="BM1107" s="45"/>
      <c r="BN1107" s="45"/>
      <c r="BO1107" s="45"/>
      <c r="BP1107" s="45"/>
    </row>
    <row r="1108" spans="1:68" x14ac:dyDescent="0.25">
      <c r="A1108" s="45"/>
      <c r="B1108" s="45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  <c r="BG1108" s="45"/>
      <c r="BH1108" s="45"/>
      <c r="BI1108" s="45"/>
      <c r="BJ1108" s="45"/>
      <c r="BK1108" s="45"/>
      <c r="BL1108" s="45"/>
      <c r="BM1108" s="45"/>
      <c r="BN1108" s="45"/>
      <c r="BO1108" s="45"/>
      <c r="BP1108" s="45"/>
    </row>
    <row r="1109" spans="1:68" x14ac:dyDescent="0.25">
      <c r="A1109" s="45"/>
      <c r="B1109" s="45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  <c r="BG1109" s="45"/>
      <c r="BH1109" s="45"/>
      <c r="BI1109" s="45"/>
      <c r="BJ1109" s="45"/>
      <c r="BK1109" s="45"/>
      <c r="BL1109" s="45"/>
      <c r="BM1109" s="45"/>
      <c r="BN1109" s="45"/>
      <c r="BO1109" s="45"/>
      <c r="BP1109" s="45"/>
    </row>
    <row r="1110" spans="1:68" x14ac:dyDescent="0.25">
      <c r="A1110" s="45"/>
      <c r="B1110" s="45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  <c r="BG1110" s="45"/>
      <c r="BH1110" s="45"/>
      <c r="BI1110" s="45"/>
      <c r="BJ1110" s="45"/>
      <c r="BK1110" s="45"/>
      <c r="BL1110" s="45"/>
      <c r="BM1110" s="45"/>
      <c r="BN1110" s="45"/>
      <c r="BO1110" s="45"/>
      <c r="BP1110" s="45"/>
    </row>
    <row r="1111" spans="1:68" x14ac:dyDescent="0.25">
      <c r="A1111" s="45"/>
      <c r="B1111" s="45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  <c r="BG1111" s="45"/>
      <c r="BH1111" s="45"/>
      <c r="BI1111" s="45"/>
      <c r="BJ1111" s="45"/>
      <c r="BK1111" s="45"/>
      <c r="BL1111" s="45"/>
      <c r="BM1111" s="45"/>
      <c r="BN1111" s="45"/>
      <c r="BO1111" s="45"/>
      <c r="BP1111" s="45"/>
    </row>
    <row r="1112" spans="1:68" x14ac:dyDescent="0.25">
      <c r="A1112" s="45"/>
      <c r="B1112" s="45"/>
      <c r="C1112" s="45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  <c r="BG1112" s="45"/>
      <c r="BH1112" s="45"/>
      <c r="BI1112" s="45"/>
      <c r="BJ1112" s="45"/>
      <c r="BK1112" s="45"/>
      <c r="BL1112" s="45"/>
      <c r="BM1112" s="45"/>
      <c r="BN1112" s="45"/>
      <c r="BO1112" s="45"/>
      <c r="BP1112" s="45"/>
    </row>
    <row r="1113" spans="1:68" x14ac:dyDescent="0.25">
      <c r="A1113" s="45"/>
      <c r="B1113" s="45"/>
      <c r="C1113" s="45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  <c r="BG1113" s="45"/>
      <c r="BH1113" s="45"/>
      <c r="BI1113" s="45"/>
      <c r="BJ1113" s="45"/>
      <c r="BK1113" s="45"/>
      <c r="BL1113" s="45"/>
      <c r="BM1113" s="45"/>
      <c r="BN1113" s="45"/>
      <c r="BO1113" s="45"/>
      <c r="BP1113" s="45"/>
    </row>
    <row r="1114" spans="1:68" x14ac:dyDescent="0.25">
      <c r="A1114" s="45"/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  <c r="BG1114" s="45"/>
      <c r="BH1114" s="45"/>
      <c r="BI1114" s="45"/>
      <c r="BJ1114" s="45"/>
      <c r="BK1114" s="45"/>
      <c r="BL1114" s="45"/>
      <c r="BM1114" s="45"/>
      <c r="BN1114" s="45"/>
      <c r="BO1114" s="45"/>
      <c r="BP1114" s="45"/>
    </row>
    <row r="1115" spans="1:68" x14ac:dyDescent="0.25">
      <c r="A1115" s="45"/>
      <c r="B1115" s="45"/>
      <c r="C1115" s="45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  <c r="BG1115" s="45"/>
      <c r="BH1115" s="45"/>
      <c r="BI1115" s="45"/>
      <c r="BJ1115" s="45"/>
      <c r="BK1115" s="45"/>
      <c r="BL1115" s="45"/>
      <c r="BM1115" s="45"/>
      <c r="BN1115" s="45"/>
      <c r="BO1115" s="45"/>
      <c r="BP1115" s="45"/>
    </row>
    <row r="1116" spans="1:68" x14ac:dyDescent="0.25">
      <c r="A1116" s="45"/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  <c r="BG1116" s="45"/>
      <c r="BH1116" s="45"/>
      <c r="BI1116" s="45"/>
      <c r="BJ1116" s="45"/>
      <c r="BK1116" s="45"/>
      <c r="BL1116" s="45"/>
      <c r="BM1116" s="45"/>
      <c r="BN1116" s="45"/>
      <c r="BO1116" s="45"/>
      <c r="BP1116" s="45"/>
    </row>
    <row r="1117" spans="1:68" x14ac:dyDescent="0.25">
      <c r="A1117" s="45"/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  <c r="BG1117" s="45"/>
      <c r="BH1117" s="45"/>
      <c r="BI1117" s="45"/>
      <c r="BJ1117" s="45"/>
      <c r="BK1117" s="45"/>
      <c r="BL1117" s="45"/>
      <c r="BM1117" s="45"/>
      <c r="BN1117" s="45"/>
      <c r="BO1117" s="45"/>
      <c r="BP1117" s="45"/>
    </row>
    <row r="1118" spans="1:68" x14ac:dyDescent="0.25">
      <c r="A1118" s="45"/>
      <c r="B1118" s="45"/>
      <c r="C1118" s="45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  <c r="BG1118" s="45"/>
      <c r="BH1118" s="45"/>
      <c r="BI1118" s="45"/>
      <c r="BJ1118" s="45"/>
      <c r="BK1118" s="45"/>
      <c r="BL1118" s="45"/>
      <c r="BM1118" s="45"/>
      <c r="BN1118" s="45"/>
      <c r="BO1118" s="45"/>
      <c r="BP1118" s="45"/>
    </row>
    <row r="1119" spans="1:68" x14ac:dyDescent="0.25">
      <c r="A1119" s="45"/>
      <c r="B1119" s="45"/>
      <c r="C1119" s="45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  <c r="BG1119" s="45"/>
      <c r="BH1119" s="45"/>
      <c r="BI1119" s="45"/>
      <c r="BJ1119" s="45"/>
      <c r="BK1119" s="45"/>
      <c r="BL1119" s="45"/>
      <c r="BM1119" s="45"/>
      <c r="BN1119" s="45"/>
      <c r="BO1119" s="45"/>
      <c r="BP1119" s="45"/>
    </row>
    <row r="1120" spans="1:68" x14ac:dyDescent="0.25">
      <c r="A1120" s="45"/>
      <c r="B1120" s="45"/>
      <c r="C1120" s="45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  <c r="BG1120" s="45"/>
      <c r="BH1120" s="45"/>
      <c r="BI1120" s="45"/>
      <c r="BJ1120" s="45"/>
      <c r="BK1120" s="45"/>
      <c r="BL1120" s="45"/>
      <c r="BM1120" s="45"/>
      <c r="BN1120" s="45"/>
      <c r="BO1120" s="45"/>
      <c r="BP1120" s="45"/>
    </row>
    <row r="1121" spans="1:68" x14ac:dyDescent="0.25">
      <c r="A1121" s="45"/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  <c r="BG1121" s="45"/>
      <c r="BH1121" s="45"/>
      <c r="BI1121" s="45"/>
      <c r="BJ1121" s="45"/>
      <c r="BK1121" s="45"/>
      <c r="BL1121" s="45"/>
      <c r="BM1121" s="45"/>
      <c r="BN1121" s="45"/>
      <c r="BO1121" s="45"/>
      <c r="BP1121" s="45"/>
    </row>
    <row r="1122" spans="1:68" x14ac:dyDescent="0.25">
      <c r="A1122" s="45"/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  <c r="BG1122" s="45"/>
      <c r="BH1122" s="45"/>
      <c r="BI1122" s="45"/>
      <c r="BJ1122" s="45"/>
      <c r="BK1122" s="45"/>
      <c r="BL1122" s="45"/>
      <c r="BM1122" s="45"/>
      <c r="BN1122" s="45"/>
      <c r="BO1122" s="45"/>
      <c r="BP1122" s="45"/>
    </row>
    <row r="1123" spans="1:68" x14ac:dyDescent="0.25">
      <c r="A1123" s="45"/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  <c r="BG1123" s="45"/>
      <c r="BH1123" s="45"/>
      <c r="BI1123" s="45"/>
      <c r="BJ1123" s="45"/>
      <c r="BK1123" s="45"/>
      <c r="BL1123" s="45"/>
      <c r="BM1123" s="45"/>
      <c r="BN1123" s="45"/>
      <c r="BO1123" s="45"/>
      <c r="BP1123" s="45"/>
    </row>
    <row r="1124" spans="1:68" x14ac:dyDescent="0.25">
      <c r="A1124" s="45"/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  <c r="BG1124" s="45"/>
      <c r="BH1124" s="45"/>
      <c r="BI1124" s="45"/>
      <c r="BJ1124" s="45"/>
      <c r="BK1124" s="45"/>
      <c r="BL1124" s="45"/>
      <c r="BM1124" s="45"/>
      <c r="BN1124" s="45"/>
      <c r="BO1124" s="45"/>
      <c r="BP1124" s="45"/>
    </row>
    <row r="1125" spans="1:68" x14ac:dyDescent="0.25">
      <c r="A1125" s="45"/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  <c r="BG1125" s="45"/>
      <c r="BH1125" s="45"/>
      <c r="BI1125" s="45"/>
      <c r="BJ1125" s="45"/>
      <c r="BK1125" s="45"/>
      <c r="BL1125" s="45"/>
      <c r="BM1125" s="45"/>
      <c r="BN1125" s="45"/>
      <c r="BO1125" s="45"/>
      <c r="BP1125" s="45"/>
    </row>
    <row r="1126" spans="1:68" x14ac:dyDescent="0.25">
      <c r="A1126" s="45"/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  <c r="BG1126" s="45"/>
      <c r="BH1126" s="45"/>
      <c r="BI1126" s="45"/>
      <c r="BJ1126" s="45"/>
      <c r="BK1126" s="45"/>
      <c r="BL1126" s="45"/>
      <c r="BM1126" s="45"/>
      <c r="BN1126" s="45"/>
      <c r="BO1126" s="45"/>
      <c r="BP1126" s="45"/>
    </row>
    <row r="1127" spans="1:68" x14ac:dyDescent="0.25">
      <c r="A1127" s="45"/>
      <c r="B1127" s="45"/>
      <c r="C1127" s="45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  <c r="BG1127" s="45"/>
      <c r="BH1127" s="45"/>
      <c r="BI1127" s="45"/>
      <c r="BJ1127" s="45"/>
      <c r="BK1127" s="45"/>
      <c r="BL1127" s="45"/>
      <c r="BM1127" s="45"/>
      <c r="BN1127" s="45"/>
      <c r="BO1127" s="45"/>
      <c r="BP1127" s="45"/>
    </row>
    <row r="1128" spans="1:68" x14ac:dyDescent="0.25">
      <c r="A1128" s="45"/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  <c r="BG1128" s="45"/>
      <c r="BH1128" s="45"/>
      <c r="BI1128" s="45"/>
      <c r="BJ1128" s="45"/>
      <c r="BK1128" s="45"/>
      <c r="BL1128" s="45"/>
      <c r="BM1128" s="45"/>
      <c r="BN1128" s="45"/>
      <c r="BO1128" s="45"/>
      <c r="BP1128" s="45"/>
    </row>
    <row r="1129" spans="1:68" x14ac:dyDescent="0.25">
      <c r="A1129" s="45"/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  <c r="BG1129" s="45"/>
      <c r="BH1129" s="45"/>
      <c r="BI1129" s="45"/>
      <c r="BJ1129" s="45"/>
      <c r="BK1129" s="45"/>
      <c r="BL1129" s="45"/>
      <c r="BM1129" s="45"/>
      <c r="BN1129" s="45"/>
      <c r="BO1129" s="45"/>
      <c r="BP1129" s="45"/>
    </row>
    <row r="1130" spans="1:68" x14ac:dyDescent="0.25">
      <c r="A1130" s="45"/>
      <c r="B1130" s="45"/>
      <c r="C1130" s="45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  <c r="BG1130" s="45"/>
      <c r="BH1130" s="45"/>
      <c r="BI1130" s="45"/>
      <c r="BJ1130" s="45"/>
      <c r="BK1130" s="45"/>
      <c r="BL1130" s="45"/>
      <c r="BM1130" s="45"/>
      <c r="BN1130" s="45"/>
      <c r="BO1130" s="45"/>
      <c r="BP1130" s="45"/>
    </row>
    <row r="1131" spans="1:68" x14ac:dyDescent="0.25">
      <c r="A1131" s="45"/>
      <c r="B1131" s="45"/>
      <c r="C1131" s="45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  <c r="BG1131" s="45"/>
      <c r="BH1131" s="45"/>
      <c r="BI1131" s="45"/>
      <c r="BJ1131" s="45"/>
      <c r="BK1131" s="45"/>
      <c r="BL1131" s="45"/>
      <c r="BM1131" s="45"/>
      <c r="BN1131" s="45"/>
      <c r="BO1131" s="45"/>
      <c r="BP1131" s="45"/>
    </row>
    <row r="1132" spans="1:68" x14ac:dyDescent="0.25">
      <c r="A1132" s="45"/>
      <c r="B1132" s="45"/>
      <c r="C1132" s="45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  <c r="BG1132" s="45"/>
      <c r="BH1132" s="45"/>
      <c r="BI1132" s="45"/>
      <c r="BJ1132" s="45"/>
      <c r="BK1132" s="45"/>
      <c r="BL1132" s="45"/>
      <c r="BM1132" s="45"/>
      <c r="BN1132" s="45"/>
      <c r="BO1132" s="45"/>
      <c r="BP1132" s="45"/>
    </row>
    <row r="1133" spans="1:68" x14ac:dyDescent="0.25">
      <c r="A1133" s="45"/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  <c r="BG1133" s="45"/>
      <c r="BH1133" s="45"/>
      <c r="BI1133" s="45"/>
      <c r="BJ1133" s="45"/>
      <c r="BK1133" s="45"/>
      <c r="BL1133" s="45"/>
      <c r="BM1133" s="45"/>
      <c r="BN1133" s="45"/>
      <c r="BO1133" s="45"/>
      <c r="BP1133" s="45"/>
    </row>
    <row r="1134" spans="1:68" x14ac:dyDescent="0.25">
      <c r="A1134" s="45"/>
      <c r="B1134" s="45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  <c r="BG1134" s="45"/>
      <c r="BH1134" s="45"/>
      <c r="BI1134" s="45"/>
      <c r="BJ1134" s="45"/>
      <c r="BK1134" s="45"/>
      <c r="BL1134" s="45"/>
      <c r="BM1134" s="45"/>
      <c r="BN1134" s="45"/>
      <c r="BO1134" s="45"/>
      <c r="BP1134" s="45"/>
    </row>
    <row r="1135" spans="1:68" x14ac:dyDescent="0.25">
      <c r="A1135" s="45"/>
      <c r="B1135" s="45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  <c r="BG1135" s="45"/>
      <c r="BH1135" s="45"/>
      <c r="BI1135" s="45"/>
      <c r="BJ1135" s="45"/>
      <c r="BK1135" s="45"/>
      <c r="BL1135" s="45"/>
      <c r="BM1135" s="45"/>
      <c r="BN1135" s="45"/>
      <c r="BO1135" s="45"/>
      <c r="BP1135" s="45"/>
    </row>
    <row r="1136" spans="1:68" x14ac:dyDescent="0.25">
      <c r="A1136" s="45"/>
      <c r="B1136" s="45"/>
      <c r="C1136" s="45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  <c r="BG1136" s="45"/>
      <c r="BH1136" s="45"/>
      <c r="BI1136" s="45"/>
      <c r="BJ1136" s="45"/>
      <c r="BK1136" s="45"/>
      <c r="BL1136" s="45"/>
      <c r="BM1136" s="45"/>
      <c r="BN1136" s="45"/>
      <c r="BO1136" s="45"/>
      <c r="BP1136" s="45"/>
    </row>
    <row r="1137" spans="1:68" x14ac:dyDescent="0.25">
      <c r="A1137" s="45"/>
      <c r="B1137" s="45"/>
      <c r="C1137" s="45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  <c r="BG1137" s="45"/>
      <c r="BH1137" s="45"/>
      <c r="BI1137" s="45"/>
      <c r="BJ1137" s="45"/>
      <c r="BK1137" s="45"/>
      <c r="BL1137" s="45"/>
      <c r="BM1137" s="45"/>
      <c r="BN1137" s="45"/>
      <c r="BO1137" s="45"/>
      <c r="BP1137" s="45"/>
    </row>
    <row r="1138" spans="1:68" x14ac:dyDescent="0.25">
      <c r="A1138" s="45"/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  <c r="BG1138" s="45"/>
      <c r="BH1138" s="45"/>
      <c r="BI1138" s="45"/>
      <c r="BJ1138" s="45"/>
      <c r="BK1138" s="45"/>
      <c r="BL1138" s="45"/>
      <c r="BM1138" s="45"/>
      <c r="BN1138" s="45"/>
      <c r="BO1138" s="45"/>
      <c r="BP1138" s="45"/>
    </row>
    <row r="1139" spans="1:68" x14ac:dyDescent="0.25">
      <c r="A1139" s="45"/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  <c r="BG1139" s="45"/>
      <c r="BH1139" s="45"/>
      <c r="BI1139" s="45"/>
      <c r="BJ1139" s="45"/>
      <c r="BK1139" s="45"/>
      <c r="BL1139" s="45"/>
      <c r="BM1139" s="45"/>
      <c r="BN1139" s="45"/>
      <c r="BO1139" s="45"/>
      <c r="BP1139" s="45"/>
    </row>
    <row r="1140" spans="1:68" x14ac:dyDescent="0.25">
      <c r="A1140" s="45"/>
      <c r="B1140" s="45"/>
      <c r="C1140" s="45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  <c r="BG1140" s="45"/>
      <c r="BH1140" s="45"/>
      <c r="BI1140" s="45"/>
      <c r="BJ1140" s="45"/>
      <c r="BK1140" s="45"/>
      <c r="BL1140" s="45"/>
      <c r="BM1140" s="45"/>
      <c r="BN1140" s="45"/>
      <c r="BO1140" s="45"/>
      <c r="BP1140" s="45"/>
    </row>
    <row r="1141" spans="1:68" x14ac:dyDescent="0.25">
      <c r="A1141" s="45"/>
      <c r="B1141" s="45"/>
      <c r="C1141" s="45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  <c r="BG1141" s="45"/>
      <c r="BH1141" s="45"/>
      <c r="BI1141" s="45"/>
      <c r="BJ1141" s="45"/>
      <c r="BK1141" s="45"/>
      <c r="BL1141" s="45"/>
      <c r="BM1141" s="45"/>
      <c r="BN1141" s="45"/>
      <c r="BO1141" s="45"/>
      <c r="BP1141" s="45"/>
    </row>
    <row r="1142" spans="1:68" x14ac:dyDescent="0.25">
      <c r="A1142" s="45"/>
      <c r="B1142" s="45"/>
      <c r="C1142" s="45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  <c r="BG1142" s="45"/>
      <c r="BH1142" s="45"/>
      <c r="BI1142" s="45"/>
      <c r="BJ1142" s="45"/>
      <c r="BK1142" s="45"/>
      <c r="BL1142" s="45"/>
      <c r="BM1142" s="45"/>
      <c r="BN1142" s="45"/>
      <c r="BO1142" s="45"/>
      <c r="BP1142" s="45"/>
    </row>
    <row r="1143" spans="1:68" x14ac:dyDescent="0.25">
      <c r="A1143" s="45"/>
      <c r="B1143" s="45"/>
      <c r="C1143" s="45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  <c r="BG1143" s="45"/>
      <c r="BH1143" s="45"/>
      <c r="BI1143" s="45"/>
      <c r="BJ1143" s="45"/>
      <c r="BK1143" s="45"/>
      <c r="BL1143" s="45"/>
      <c r="BM1143" s="45"/>
      <c r="BN1143" s="45"/>
      <c r="BO1143" s="45"/>
      <c r="BP1143" s="45"/>
    </row>
    <row r="1144" spans="1:68" x14ac:dyDescent="0.25">
      <c r="A1144" s="45"/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5"/>
      <c r="BN1144" s="45"/>
      <c r="BO1144" s="45"/>
      <c r="BP1144" s="45"/>
    </row>
    <row r="1145" spans="1:68" x14ac:dyDescent="0.25">
      <c r="A1145" s="45"/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  <c r="BG1145" s="45"/>
      <c r="BH1145" s="45"/>
      <c r="BI1145" s="45"/>
      <c r="BJ1145" s="45"/>
      <c r="BK1145" s="45"/>
      <c r="BL1145" s="45"/>
      <c r="BM1145" s="45"/>
      <c r="BN1145" s="45"/>
      <c r="BO1145" s="45"/>
      <c r="BP1145" s="45"/>
    </row>
    <row r="1146" spans="1:68" x14ac:dyDescent="0.25">
      <c r="A1146" s="45"/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  <c r="BG1146" s="45"/>
      <c r="BH1146" s="45"/>
      <c r="BI1146" s="45"/>
      <c r="BJ1146" s="45"/>
      <c r="BK1146" s="45"/>
      <c r="BL1146" s="45"/>
      <c r="BM1146" s="45"/>
      <c r="BN1146" s="45"/>
      <c r="BO1146" s="45"/>
      <c r="BP1146" s="45"/>
    </row>
    <row r="1147" spans="1:68" x14ac:dyDescent="0.25">
      <c r="A1147" s="45"/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  <c r="BG1147" s="45"/>
      <c r="BH1147" s="45"/>
      <c r="BI1147" s="45"/>
      <c r="BJ1147" s="45"/>
      <c r="BK1147" s="45"/>
      <c r="BL1147" s="45"/>
      <c r="BM1147" s="45"/>
      <c r="BN1147" s="45"/>
      <c r="BO1147" s="45"/>
      <c r="BP1147" s="45"/>
    </row>
    <row r="1148" spans="1:68" x14ac:dyDescent="0.25">
      <c r="A1148" s="45"/>
      <c r="B1148" s="45"/>
      <c r="C1148" s="45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  <c r="BG1148" s="45"/>
      <c r="BH1148" s="45"/>
      <c r="BI1148" s="45"/>
      <c r="BJ1148" s="45"/>
      <c r="BK1148" s="45"/>
      <c r="BL1148" s="45"/>
      <c r="BM1148" s="45"/>
      <c r="BN1148" s="45"/>
      <c r="BO1148" s="45"/>
      <c r="BP1148" s="45"/>
    </row>
    <row r="1149" spans="1:68" x14ac:dyDescent="0.25">
      <c r="A1149" s="45"/>
      <c r="B1149" s="45"/>
      <c r="C1149" s="45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  <c r="BG1149" s="45"/>
      <c r="BH1149" s="45"/>
      <c r="BI1149" s="45"/>
      <c r="BJ1149" s="45"/>
      <c r="BK1149" s="45"/>
      <c r="BL1149" s="45"/>
      <c r="BM1149" s="45"/>
      <c r="BN1149" s="45"/>
      <c r="BO1149" s="45"/>
      <c r="BP1149" s="45"/>
    </row>
    <row r="1150" spans="1:68" x14ac:dyDescent="0.25">
      <c r="A1150" s="45"/>
      <c r="B1150" s="45"/>
      <c r="C1150" s="45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  <c r="BG1150" s="45"/>
      <c r="BH1150" s="45"/>
      <c r="BI1150" s="45"/>
      <c r="BJ1150" s="45"/>
      <c r="BK1150" s="45"/>
      <c r="BL1150" s="45"/>
      <c r="BM1150" s="45"/>
      <c r="BN1150" s="45"/>
      <c r="BO1150" s="45"/>
      <c r="BP1150" s="45"/>
    </row>
    <row r="1151" spans="1:68" x14ac:dyDescent="0.25">
      <c r="A1151" s="45"/>
      <c r="B1151" s="45"/>
      <c r="C1151" s="45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  <c r="BG1151" s="45"/>
      <c r="BH1151" s="45"/>
      <c r="BI1151" s="45"/>
      <c r="BJ1151" s="45"/>
      <c r="BK1151" s="45"/>
      <c r="BL1151" s="45"/>
      <c r="BM1151" s="45"/>
      <c r="BN1151" s="45"/>
      <c r="BO1151" s="45"/>
      <c r="BP1151" s="45"/>
    </row>
    <row r="1152" spans="1:68" x14ac:dyDescent="0.25">
      <c r="A1152" s="45"/>
      <c r="B1152" s="45"/>
      <c r="C1152" s="45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  <c r="BG1152" s="45"/>
      <c r="BH1152" s="45"/>
      <c r="BI1152" s="45"/>
      <c r="BJ1152" s="45"/>
      <c r="BK1152" s="45"/>
      <c r="BL1152" s="45"/>
      <c r="BM1152" s="45"/>
      <c r="BN1152" s="45"/>
      <c r="BO1152" s="45"/>
      <c r="BP1152" s="45"/>
    </row>
    <row r="1153" spans="1:68" x14ac:dyDescent="0.25">
      <c r="A1153" s="45"/>
      <c r="B1153" s="45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  <c r="BG1153" s="45"/>
      <c r="BH1153" s="45"/>
      <c r="BI1153" s="45"/>
      <c r="BJ1153" s="45"/>
      <c r="BK1153" s="45"/>
      <c r="BL1153" s="45"/>
      <c r="BM1153" s="45"/>
      <c r="BN1153" s="45"/>
      <c r="BO1153" s="45"/>
      <c r="BP1153" s="45"/>
    </row>
    <row r="1154" spans="1:68" x14ac:dyDescent="0.25">
      <c r="A1154" s="45"/>
      <c r="B1154" s="45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  <c r="BG1154" s="45"/>
      <c r="BH1154" s="45"/>
      <c r="BI1154" s="45"/>
      <c r="BJ1154" s="45"/>
      <c r="BK1154" s="45"/>
      <c r="BL1154" s="45"/>
      <c r="BM1154" s="45"/>
      <c r="BN1154" s="45"/>
      <c r="BO1154" s="45"/>
      <c r="BP1154" s="45"/>
    </row>
    <row r="1155" spans="1:68" x14ac:dyDescent="0.25">
      <c r="A1155" s="45"/>
      <c r="B1155" s="45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  <c r="BG1155" s="45"/>
      <c r="BH1155" s="45"/>
      <c r="BI1155" s="45"/>
      <c r="BJ1155" s="45"/>
      <c r="BK1155" s="45"/>
      <c r="BL1155" s="45"/>
      <c r="BM1155" s="45"/>
      <c r="BN1155" s="45"/>
      <c r="BO1155" s="45"/>
      <c r="BP1155" s="45"/>
    </row>
    <row r="1156" spans="1:68" x14ac:dyDescent="0.25">
      <c r="A1156" s="45"/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  <c r="BG1156" s="45"/>
      <c r="BH1156" s="45"/>
      <c r="BI1156" s="45"/>
      <c r="BJ1156" s="45"/>
      <c r="BK1156" s="45"/>
      <c r="BL1156" s="45"/>
      <c r="BM1156" s="45"/>
      <c r="BN1156" s="45"/>
      <c r="BO1156" s="45"/>
      <c r="BP1156" s="45"/>
    </row>
    <row r="1157" spans="1:68" x14ac:dyDescent="0.25">
      <c r="A1157" s="45"/>
      <c r="B1157" s="45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  <c r="BG1157" s="45"/>
      <c r="BH1157" s="45"/>
      <c r="BI1157" s="45"/>
      <c r="BJ1157" s="45"/>
      <c r="BK1157" s="45"/>
      <c r="BL1157" s="45"/>
      <c r="BM1157" s="45"/>
      <c r="BN1157" s="45"/>
      <c r="BO1157" s="45"/>
      <c r="BP1157" s="45"/>
    </row>
    <row r="1158" spans="1:68" x14ac:dyDescent="0.25">
      <c r="A1158" s="45"/>
      <c r="B1158" s="45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  <c r="BG1158" s="45"/>
      <c r="BH1158" s="45"/>
      <c r="BI1158" s="45"/>
      <c r="BJ1158" s="45"/>
      <c r="BK1158" s="45"/>
      <c r="BL1158" s="45"/>
      <c r="BM1158" s="45"/>
      <c r="BN1158" s="45"/>
      <c r="BO1158" s="45"/>
      <c r="BP1158" s="45"/>
    </row>
    <row r="1159" spans="1:68" x14ac:dyDescent="0.25">
      <c r="A1159" s="45"/>
      <c r="B1159" s="45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  <c r="BG1159" s="45"/>
      <c r="BH1159" s="45"/>
      <c r="BI1159" s="45"/>
      <c r="BJ1159" s="45"/>
      <c r="BK1159" s="45"/>
      <c r="BL1159" s="45"/>
      <c r="BM1159" s="45"/>
      <c r="BN1159" s="45"/>
      <c r="BO1159" s="45"/>
      <c r="BP1159" s="45"/>
    </row>
    <row r="1160" spans="1:68" x14ac:dyDescent="0.25">
      <c r="A1160" s="45"/>
      <c r="B1160" s="45"/>
      <c r="C1160" s="45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  <c r="BG1160" s="45"/>
      <c r="BH1160" s="45"/>
      <c r="BI1160" s="45"/>
      <c r="BJ1160" s="45"/>
      <c r="BK1160" s="45"/>
      <c r="BL1160" s="45"/>
      <c r="BM1160" s="45"/>
      <c r="BN1160" s="45"/>
      <c r="BO1160" s="45"/>
      <c r="BP1160" s="45"/>
    </row>
    <row r="1161" spans="1:68" x14ac:dyDescent="0.25">
      <c r="A1161" s="45"/>
      <c r="B1161" s="45"/>
      <c r="C1161" s="45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  <c r="BG1161" s="45"/>
      <c r="BH1161" s="45"/>
      <c r="BI1161" s="45"/>
      <c r="BJ1161" s="45"/>
      <c r="BK1161" s="45"/>
      <c r="BL1161" s="45"/>
      <c r="BM1161" s="45"/>
      <c r="BN1161" s="45"/>
      <c r="BO1161" s="45"/>
      <c r="BP1161" s="45"/>
    </row>
    <row r="1162" spans="1:68" x14ac:dyDescent="0.25">
      <c r="A1162" s="45"/>
      <c r="B1162" s="45"/>
      <c r="C1162" s="45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  <c r="BG1162" s="45"/>
      <c r="BH1162" s="45"/>
      <c r="BI1162" s="45"/>
      <c r="BJ1162" s="45"/>
      <c r="BK1162" s="45"/>
      <c r="BL1162" s="45"/>
      <c r="BM1162" s="45"/>
      <c r="BN1162" s="45"/>
      <c r="BO1162" s="45"/>
      <c r="BP1162" s="45"/>
    </row>
    <row r="1163" spans="1:68" x14ac:dyDescent="0.25">
      <c r="A1163" s="45"/>
      <c r="B1163" s="45"/>
      <c r="C1163" s="45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  <c r="BG1163" s="45"/>
      <c r="BH1163" s="45"/>
      <c r="BI1163" s="45"/>
      <c r="BJ1163" s="45"/>
      <c r="BK1163" s="45"/>
      <c r="BL1163" s="45"/>
      <c r="BM1163" s="45"/>
      <c r="BN1163" s="45"/>
      <c r="BO1163" s="45"/>
      <c r="BP1163" s="45"/>
    </row>
    <row r="1164" spans="1:68" x14ac:dyDescent="0.25">
      <c r="A1164" s="45"/>
      <c r="B1164" s="45"/>
      <c r="C1164" s="45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  <c r="BG1164" s="45"/>
      <c r="BH1164" s="45"/>
      <c r="BI1164" s="45"/>
      <c r="BJ1164" s="45"/>
      <c r="BK1164" s="45"/>
      <c r="BL1164" s="45"/>
      <c r="BM1164" s="45"/>
      <c r="BN1164" s="45"/>
      <c r="BO1164" s="45"/>
      <c r="BP1164" s="45"/>
    </row>
    <row r="1165" spans="1:68" x14ac:dyDescent="0.25">
      <c r="A1165" s="45"/>
      <c r="B1165" s="45"/>
      <c r="C1165" s="45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  <c r="BG1165" s="45"/>
      <c r="BH1165" s="45"/>
      <c r="BI1165" s="45"/>
      <c r="BJ1165" s="45"/>
      <c r="BK1165" s="45"/>
      <c r="BL1165" s="45"/>
      <c r="BM1165" s="45"/>
      <c r="BN1165" s="45"/>
      <c r="BO1165" s="45"/>
      <c r="BP1165" s="45"/>
    </row>
    <row r="1166" spans="1:68" x14ac:dyDescent="0.25">
      <c r="A1166" s="45"/>
      <c r="B1166" s="45"/>
      <c r="C1166" s="45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  <c r="BG1166" s="45"/>
      <c r="BH1166" s="45"/>
      <c r="BI1166" s="45"/>
      <c r="BJ1166" s="45"/>
      <c r="BK1166" s="45"/>
      <c r="BL1166" s="45"/>
      <c r="BM1166" s="45"/>
      <c r="BN1166" s="45"/>
      <c r="BO1166" s="45"/>
      <c r="BP1166" s="45"/>
    </row>
    <row r="1167" spans="1:68" x14ac:dyDescent="0.25">
      <c r="A1167" s="45"/>
      <c r="B1167" s="45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  <c r="BG1167" s="45"/>
      <c r="BH1167" s="45"/>
      <c r="BI1167" s="45"/>
      <c r="BJ1167" s="45"/>
      <c r="BK1167" s="45"/>
      <c r="BL1167" s="45"/>
      <c r="BM1167" s="45"/>
      <c r="BN1167" s="45"/>
      <c r="BO1167" s="45"/>
      <c r="BP1167" s="45"/>
    </row>
    <row r="1168" spans="1:68" x14ac:dyDescent="0.25">
      <c r="A1168" s="45"/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  <c r="BG1168" s="45"/>
      <c r="BH1168" s="45"/>
      <c r="BI1168" s="45"/>
      <c r="BJ1168" s="45"/>
      <c r="BK1168" s="45"/>
      <c r="BL1168" s="45"/>
      <c r="BM1168" s="45"/>
      <c r="BN1168" s="45"/>
      <c r="BO1168" s="45"/>
      <c r="BP1168" s="45"/>
    </row>
    <row r="1169" spans="1:68" x14ac:dyDescent="0.25">
      <c r="A1169" s="45"/>
      <c r="B1169" s="45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  <c r="BG1169" s="45"/>
      <c r="BH1169" s="45"/>
      <c r="BI1169" s="45"/>
      <c r="BJ1169" s="45"/>
      <c r="BK1169" s="45"/>
      <c r="BL1169" s="45"/>
      <c r="BM1169" s="45"/>
      <c r="BN1169" s="45"/>
      <c r="BO1169" s="45"/>
      <c r="BP1169" s="45"/>
    </row>
    <row r="1170" spans="1:68" x14ac:dyDescent="0.25">
      <c r="A1170" s="45"/>
      <c r="B1170" s="45"/>
      <c r="C1170" s="45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  <c r="BG1170" s="45"/>
      <c r="BH1170" s="45"/>
      <c r="BI1170" s="45"/>
      <c r="BJ1170" s="45"/>
      <c r="BK1170" s="45"/>
      <c r="BL1170" s="45"/>
      <c r="BM1170" s="45"/>
      <c r="BN1170" s="45"/>
      <c r="BO1170" s="45"/>
      <c r="BP1170" s="45"/>
    </row>
    <row r="1171" spans="1:68" x14ac:dyDescent="0.25">
      <c r="A1171" s="45"/>
      <c r="B1171" s="45"/>
      <c r="C1171" s="45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  <c r="BG1171" s="45"/>
      <c r="BH1171" s="45"/>
      <c r="BI1171" s="45"/>
      <c r="BJ1171" s="45"/>
      <c r="BK1171" s="45"/>
      <c r="BL1171" s="45"/>
      <c r="BM1171" s="45"/>
      <c r="BN1171" s="45"/>
      <c r="BO1171" s="45"/>
      <c r="BP1171" s="45"/>
    </row>
    <row r="1172" spans="1:68" x14ac:dyDescent="0.25">
      <c r="A1172" s="45"/>
      <c r="B1172" s="45"/>
      <c r="C1172" s="45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  <c r="BG1172" s="45"/>
      <c r="BH1172" s="45"/>
      <c r="BI1172" s="45"/>
      <c r="BJ1172" s="45"/>
      <c r="BK1172" s="45"/>
      <c r="BL1172" s="45"/>
      <c r="BM1172" s="45"/>
      <c r="BN1172" s="45"/>
      <c r="BO1172" s="45"/>
      <c r="BP1172" s="45"/>
    </row>
    <row r="1173" spans="1:68" x14ac:dyDescent="0.25">
      <c r="A1173" s="45"/>
      <c r="B1173" s="45"/>
      <c r="C1173" s="45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  <c r="BG1173" s="45"/>
      <c r="BH1173" s="45"/>
      <c r="BI1173" s="45"/>
      <c r="BJ1173" s="45"/>
      <c r="BK1173" s="45"/>
      <c r="BL1173" s="45"/>
      <c r="BM1173" s="45"/>
      <c r="BN1173" s="45"/>
      <c r="BO1173" s="45"/>
      <c r="BP1173" s="45"/>
    </row>
    <row r="1174" spans="1:68" x14ac:dyDescent="0.25">
      <c r="A1174" s="45"/>
      <c r="B1174" s="45"/>
      <c r="C1174" s="45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  <c r="BG1174" s="45"/>
      <c r="BH1174" s="45"/>
      <c r="BI1174" s="45"/>
      <c r="BJ1174" s="45"/>
      <c r="BK1174" s="45"/>
      <c r="BL1174" s="45"/>
      <c r="BM1174" s="45"/>
      <c r="BN1174" s="45"/>
      <c r="BO1174" s="45"/>
      <c r="BP1174" s="45"/>
    </row>
    <row r="1175" spans="1:68" x14ac:dyDescent="0.25">
      <c r="A1175" s="45"/>
      <c r="B1175" s="45"/>
      <c r="C1175" s="45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  <c r="BG1175" s="45"/>
      <c r="BH1175" s="45"/>
      <c r="BI1175" s="45"/>
      <c r="BJ1175" s="45"/>
      <c r="BK1175" s="45"/>
      <c r="BL1175" s="45"/>
      <c r="BM1175" s="45"/>
      <c r="BN1175" s="45"/>
      <c r="BO1175" s="45"/>
      <c r="BP1175" s="45"/>
    </row>
    <row r="1176" spans="1:68" x14ac:dyDescent="0.25">
      <c r="A1176" s="45"/>
      <c r="B1176" s="45"/>
      <c r="C1176" s="45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  <c r="BG1176" s="45"/>
      <c r="BH1176" s="45"/>
      <c r="BI1176" s="45"/>
      <c r="BJ1176" s="45"/>
      <c r="BK1176" s="45"/>
      <c r="BL1176" s="45"/>
      <c r="BM1176" s="45"/>
      <c r="BN1176" s="45"/>
      <c r="BO1176" s="45"/>
      <c r="BP1176" s="45"/>
    </row>
    <row r="1177" spans="1:68" x14ac:dyDescent="0.25">
      <c r="A1177" s="45"/>
      <c r="B1177" s="45"/>
      <c r="C1177" s="45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  <c r="BG1177" s="45"/>
      <c r="BH1177" s="45"/>
      <c r="BI1177" s="45"/>
      <c r="BJ1177" s="45"/>
      <c r="BK1177" s="45"/>
      <c r="BL1177" s="45"/>
      <c r="BM1177" s="45"/>
      <c r="BN1177" s="45"/>
      <c r="BO1177" s="45"/>
      <c r="BP1177" s="45"/>
    </row>
    <row r="1178" spans="1:68" x14ac:dyDescent="0.25">
      <c r="A1178" s="45"/>
      <c r="B1178" s="45"/>
      <c r="C1178" s="45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  <c r="BG1178" s="45"/>
      <c r="BH1178" s="45"/>
      <c r="BI1178" s="45"/>
      <c r="BJ1178" s="45"/>
      <c r="BK1178" s="45"/>
      <c r="BL1178" s="45"/>
      <c r="BM1178" s="45"/>
      <c r="BN1178" s="45"/>
      <c r="BO1178" s="45"/>
      <c r="BP1178" s="45"/>
    </row>
    <row r="1179" spans="1:68" x14ac:dyDescent="0.25">
      <c r="A1179" s="45"/>
      <c r="B1179" s="45"/>
      <c r="C1179" s="45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  <c r="BG1179" s="45"/>
      <c r="BH1179" s="45"/>
      <c r="BI1179" s="45"/>
      <c r="BJ1179" s="45"/>
      <c r="BK1179" s="45"/>
      <c r="BL1179" s="45"/>
      <c r="BM1179" s="45"/>
      <c r="BN1179" s="45"/>
      <c r="BO1179" s="45"/>
      <c r="BP1179" s="45"/>
    </row>
    <row r="1180" spans="1:68" x14ac:dyDescent="0.25">
      <c r="A1180" s="45"/>
      <c r="B1180" s="45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  <c r="BG1180" s="45"/>
      <c r="BH1180" s="45"/>
      <c r="BI1180" s="45"/>
      <c r="BJ1180" s="45"/>
      <c r="BK1180" s="45"/>
      <c r="BL1180" s="45"/>
      <c r="BM1180" s="45"/>
      <c r="BN1180" s="45"/>
      <c r="BO1180" s="45"/>
      <c r="BP1180" s="45"/>
    </row>
    <row r="1181" spans="1:68" x14ac:dyDescent="0.25">
      <c r="A1181" s="45"/>
      <c r="B1181" s="45"/>
      <c r="C1181" s="45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  <c r="BG1181" s="45"/>
      <c r="BH1181" s="45"/>
      <c r="BI1181" s="45"/>
      <c r="BJ1181" s="45"/>
      <c r="BK1181" s="45"/>
      <c r="BL1181" s="45"/>
      <c r="BM1181" s="45"/>
      <c r="BN1181" s="45"/>
      <c r="BO1181" s="45"/>
      <c r="BP1181" s="45"/>
    </row>
    <row r="1182" spans="1:68" x14ac:dyDescent="0.25">
      <c r="A1182" s="45"/>
      <c r="B1182" s="45"/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  <c r="BG1182" s="45"/>
      <c r="BH1182" s="45"/>
      <c r="BI1182" s="45"/>
      <c r="BJ1182" s="45"/>
      <c r="BK1182" s="45"/>
      <c r="BL1182" s="45"/>
      <c r="BM1182" s="45"/>
      <c r="BN1182" s="45"/>
      <c r="BO1182" s="45"/>
      <c r="BP1182" s="45"/>
    </row>
    <row r="1183" spans="1:68" x14ac:dyDescent="0.25">
      <c r="A1183" s="45"/>
      <c r="B1183" s="45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  <c r="BG1183" s="45"/>
      <c r="BH1183" s="45"/>
      <c r="BI1183" s="45"/>
      <c r="BJ1183" s="45"/>
      <c r="BK1183" s="45"/>
      <c r="BL1183" s="45"/>
      <c r="BM1183" s="45"/>
      <c r="BN1183" s="45"/>
      <c r="BO1183" s="45"/>
      <c r="BP1183" s="45"/>
    </row>
    <row r="1184" spans="1:68" x14ac:dyDescent="0.25">
      <c r="A1184" s="45"/>
      <c r="B1184" s="45"/>
      <c r="C1184" s="45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  <c r="BG1184" s="45"/>
      <c r="BH1184" s="45"/>
      <c r="BI1184" s="45"/>
      <c r="BJ1184" s="45"/>
      <c r="BK1184" s="45"/>
      <c r="BL1184" s="45"/>
      <c r="BM1184" s="45"/>
      <c r="BN1184" s="45"/>
      <c r="BO1184" s="45"/>
      <c r="BP1184" s="45"/>
    </row>
    <row r="1185" spans="1:68" x14ac:dyDescent="0.25">
      <c r="A1185" s="45"/>
      <c r="B1185" s="45"/>
      <c r="C1185" s="45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  <c r="BG1185" s="45"/>
      <c r="BH1185" s="45"/>
      <c r="BI1185" s="45"/>
      <c r="BJ1185" s="45"/>
      <c r="BK1185" s="45"/>
      <c r="BL1185" s="45"/>
      <c r="BM1185" s="45"/>
      <c r="BN1185" s="45"/>
      <c r="BO1185" s="45"/>
      <c r="BP1185" s="45"/>
    </row>
    <row r="1186" spans="1:68" x14ac:dyDescent="0.25">
      <c r="A1186" s="45"/>
      <c r="B1186" s="45"/>
      <c r="C1186" s="45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  <c r="BG1186" s="45"/>
      <c r="BH1186" s="45"/>
      <c r="BI1186" s="45"/>
      <c r="BJ1186" s="45"/>
      <c r="BK1186" s="45"/>
      <c r="BL1186" s="45"/>
      <c r="BM1186" s="45"/>
      <c r="BN1186" s="45"/>
      <c r="BO1186" s="45"/>
      <c r="BP1186" s="45"/>
    </row>
    <row r="1187" spans="1:68" x14ac:dyDescent="0.25">
      <c r="A1187" s="45"/>
      <c r="B1187" s="45"/>
      <c r="C1187" s="45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  <c r="BG1187" s="45"/>
      <c r="BH1187" s="45"/>
      <c r="BI1187" s="45"/>
      <c r="BJ1187" s="45"/>
      <c r="BK1187" s="45"/>
      <c r="BL1187" s="45"/>
      <c r="BM1187" s="45"/>
      <c r="BN1187" s="45"/>
      <c r="BO1187" s="45"/>
      <c r="BP1187" s="45"/>
    </row>
    <row r="1188" spans="1:68" x14ac:dyDescent="0.25">
      <c r="A1188" s="45"/>
      <c r="B1188" s="45"/>
      <c r="C1188" s="45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  <c r="BG1188" s="45"/>
      <c r="BH1188" s="45"/>
      <c r="BI1188" s="45"/>
      <c r="BJ1188" s="45"/>
      <c r="BK1188" s="45"/>
      <c r="BL1188" s="45"/>
      <c r="BM1188" s="45"/>
      <c r="BN1188" s="45"/>
      <c r="BO1188" s="45"/>
      <c r="BP1188" s="45"/>
    </row>
    <row r="1189" spans="1:68" x14ac:dyDescent="0.25">
      <c r="A1189" s="45"/>
      <c r="B1189" s="45"/>
      <c r="C1189" s="45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  <c r="BG1189" s="45"/>
      <c r="BH1189" s="45"/>
      <c r="BI1189" s="45"/>
      <c r="BJ1189" s="45"/>
      <c r="BK1189" s="45"/>
      <c r="BL1189" s="45"/>
      <c r="BM1189" s="45"/>
      <c r="BN1189" s="45"/>
      <c r="BO1189" s="45"/>
      <c r="BP1189" s="45"/>
    </row>
    <row r="1190" spans="1:68" x14ac:dyDescent="0.25">
      <c r="A1190" s="45"/>
      <c r="B1190" s="45"/>
      <c r="C1190" s="45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  <c r="BG1190" s="45"/>
      <c r="BH1190" s="45"/>
      <c r="BI1190" s="45"/>
      <c r="BJ1190" s="45"/>
      <c r="BK1190" s="45"/>
      <c r="BL1190" s="45"/>
      <c r="BM1190" s="45"/>
      <c r="BN1190" s="45"/>
      <c r="BO1190" s="45"/>
      <c r="BP1190" s="45"/>
    </row>
    <row r="1191" spans="1:68" x14ac:dyDescent="0.25">
      <c r="A1191" s="45"/>
      <c r="B1191" s="45"/>
      <c r="C1191" s="45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  <c r="BG1191" s="45"/>
      <c r="BH1191" s="45"/>
      <c r="BI1191" s="45"/>
      <c r="BJ1191" s="45"/>
      <c r="BK1191" s="45"/>
      <c r="BL1191" s="45"/>
      <c r="BM1191" s="45"/>
      <c r="BN1191" s="45"/>
      <c r="BO1191" s="45"/>
      <c r="BP1191" s="45"/>
    </row>
    <row r="1192" spans="1:68" x14ac:dyDescent="0.25">
      <c r="A1192" s="45"/>
      <c r="B1192" s="45"/>
      <c r="C1192" s="45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  <c r="BG1192" s="45"/>
      <c r="BH1192" s="45"/>
      <c r="BI1192" s="45"/>
      <c r="BJ1192" s="45"/>
      <c r="BK1192" s="45"/>
      <c r="BL1192" s="45"/>
      <c r="BM1192" s="45"/>
      <c r="BN1192" s="45"/>
      <c r="BO1192" s="45"/>
      <c r="BP1192" s="45"/>
    </row>
    <row r="1193" spans="1:68" x14ac:dyDescent="0.25">
      <c r="A1193" s="45"/>
      <c r="B1193" s="45"/>
      <c r="C1193" s="45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  <c r="BG1193" s="45"/>
      <c r="BH1193" s="45"/>
      <c r="BI1193" s="45"/>
      <c r="BJ1193" s="45"/>
      <c r="BK1193" s="45"/>
      <c r="BL1193" s="45"/>
      <c r="BM1193" s="45"/>
      <c r="BN1193" s="45"/>
      <c r="BO1193" s="45"/>
      <c r="BP1193" s="45"/>
    </row>
    <row r="1194" spans="1:68" x14ac:dyDescent="0.25">
      <c r="A1194" s="45"/>
      <c r="B1194" s="45"/>
      <c r="C1194" s="45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  <c r="BG1194" s="45"/>
      <c r="BH1194" s="45"/>
      <c r="BI1194" s="45"/>
      <c r="BJ1194" s="45"/>
      <c r="BK1194" s="45"/>
      <c r="BL1194" s="45"/>
      <c r="BM1194" s="45"/>
      <c r="BN1194" s="45"/>
      <c r="BO1194" s="45"/>
      <c r="BP1194" s="45"/>
    </row>
    <row r="1195" spans="1:68" x14ac:dyDescent="0.25">
      <c r="A1195" s="45"/>
      <c r="B1195" s="45"/>
      <c r="C1195" s="45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  <c r="BG1195" s="45"/>
      <c r="BH1195" s="45"/>
      <c r="BI1195" s="45"/>
      <c r="BJ1195" s="45"/>
      <c r="BK1195" s="45"/>
      <c r="BL1195" s="45"/>
      <c r="BM1195" s="45"/>
      <c r="BN1195" s="45"/>
      <c r="BO1195" s="45"/>
      <c r="BP1195" s="45"/>
    </row>
    <row r="1196" spans="1:68" x14ac:dyDescent="0.25">
      <c r="A1196" s="45"/>
      <c r="B1196" s="45"/>
      <c r="C1196" s="45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  <c r="BG1196" s="45"/>
      <c r="BH1196" s="45"/>
      <c r="BI1196" s="45"/>
      <c r="BJ1196" s="45"/>
      <c r="BK1196" s="45"/>
      <c r="BL1196" s="45"/>
      <c r="BM1196" s="45"/>
      <c r="BN1196" s="45"/>
      <c r="BO1196" s="45"/>
      <c r="BP1196" s="45"/>
    </row>
    <row r="1197" spans="1:68" x14ac:dyDescent="0.25">
      <c r="A1197" s="45"/>
      <c r="B1197" s="45"/>
      <c r="C1197" s="45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  <c r="BG1197" s="45"/>
      <c r="BH1197" s="45"/>
      <c r="BI1197" s="45"/>
      <c r="BJ1197" s="45"/>
      <c r="BK1197" s="45"/>
      <c r="BL1197" s="45"/>
      <c r="BM1197" s="45"/>
      <c r="BN1197" s="45"/>
      <c r="BO1197" s="45"/>
      <c r="BP1197" s="45"/>
    </row>
    <row r="1198" spans="1:68" x14ac:dyDescent="0.25">
      <c r="A1198" s="45"/>
      <c r="B1198" s="45"/>
      <c r="C1198" s="45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  <c r="BG1198" s="45"/>
      <c r="BH1198" s="45"/>
      <c r="BI1198" s="45"/>
      <c r="BJ1198" s="45"/>
      <c r="BK1198" s="45"/>
      <c r="BL1198" s="45"/>
      <c r="BM1198" s="45"/>
      <c r="BN1198" s="45"/>
      <c r="BO1198" s="45"/>
      <c r="BP1198" s="45"/>
    </row>
    <row r="1199" spans="1:68" x14ac:dyDescent="0.25">
      <c r="A1199" s="45"/>
      <c r="B1199" s="45"/>
      <c r="C1199" s="45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  <c r="BG1199" s="45"/>
      <c r="BH1199" s="45"/>
      <c r="BI1199" s="45"/>
      <c r="BJ1199" s="45"/>
      <c r="BK1199" s="45"/>
      <c r="BL1199" s="45"/>
      <c r="BM1199" s="45"/>
      <c r="BN1199" s="45"/>
      <c r="BO1199" s="45"/>
      <c r="BP1199" s="45"/>
    </row>
    <row r="1200" spans="1:68" x14ac:dyDescent="0.25">
      <c r="A1200" s="45"/>
      <c r="B1200" s="45"/>
      <c r="C1200" s="45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  <c r="BG1200" s="45"/>
      <c r="BH1200" s="45"/>
      <c r="BI1200" s="45"/>
      <c r="BJ1200" s="45"/>
      <c r="BK1200" s="45"/>
      <c r="BL1200" s="45"/>
      <c r="BM1200" s="45"/>
      <c r="BN1200" s="45"/>
      <c r="BO1200" s="45"/>
      <c r="BP1200" s="45"/>
    </row>
    <row r="1201" spans="1:68" x14ac:dyDescent="0.25">
      <c r="A1201" s="45"/>
      <c r="B1201" s="45"/>
      <c r="C1201" s="45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  <c r="BG1201" s="45"/>
      <c r="BH1201" s="45"/>
      <c r="BI1201" s="45"/>
      <c r="BJ1201" s="45"/>
      <c r="BK1201" s="45"/>
      <c r="BL1201" s="45"/>
      <c r="BM1201" s="45"/>
      <c r="BN1201" s="45"/>
      <c r="BO1201" s="45"/>
      <c r="BP1201" s="45"/>
    </row>
    <row r="1202" spans="1:68" x14ac:dyDescent="0.25">
      <c r="A1202" s="45"/>
      <c r="B1202" s="45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  <c r="BG1202" s="45"/>
      <c r="BH1202" s="45"/>
      <c r="BI1202" s="45"/>
      <c r="BJ1202" s="45"/>
      <c r="BK1202" s="45"/>
      <c r="BL1202" s="45"/>
      <c r="BM1202" s="45"/>
      <c r="BN1202" s="45"/>
      <c r="BO1202" s="45"/>
      <c r="BP1202" s="45"/>
    </row>
    <row r="1203" spans="1:68" x14ac:dyDescent="0.25">
      <c r="A1203" s="45"/>
      <c r="B1203" s="45"/>
      <c r="C1203" s="45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  <c r="BG1203" s="45"/>
      <c r="BH1203" s="45"/>
      <c r="BI1203" s="45"/>
      <c r="BJ1203" s="45"/>
      <c r="BK1203" s="45"/>
      <c r="BL1203" s="45"/>
      <c r="BM1203" s="45"/>
      <c r="BN1203" s="45"/>
      <c r="BO1203" s="45"/>
      <c r="BP1203" s="45"/>
    </row>
    <row r="1204" spans="1:68" x14ac:dyDescent="0.25">
      <c r="A1204" s="45"/>
      <c r="B1204" s="45"/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  <c r="BG1204" s="45"/>
      <c r="BH1204" s="45"/>
      <c r="BI1204" s="45"/>
      <c r="BJ1204" s="45"/>
      <c r="BK1204" s="45"/>
      <c r="BL1204" s="45"/>
      <c r="BM1204" s="45"/>
      <c r="BN1204" s="45"/>
      <c r="BO1204" s="45"/>
      <c r="BP1204" s="45"/>
    </row>
    <row r="1205" spans="1:68" x14ac:dyDescent="0.25">
      <c r="A1205" s="45"/>
      <c r="B1205" s="45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  <c r="BG1205" s="45"/>
      <c r="BH1205" s="45"/>
      <c r="BI1205" s="45"/>
      <c r="BJ1205" s="45"/>
      <c r="BK1205" s="45"/>
      <c r="BL1205" s="45"/>
      <c r="BM1205" s="45"/>
      <c r="BN1205" s="45"/>
      <c r="BO1205" s="45"/>
      <c r="BP1205" s="45"/>
    </row>
    <row r="1206" spans="1:68" x14ac:dyDescent="0.25">
      <c r="A1206" s="45"/>
      <c r="B1206" s="45"/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  <c r="BG1206" s="45"/>
      <c r="BH1206" s="45"/>
      <c r="BI1206" s="45"/>
      <c r="BJ1206" s="45"/>
      <c r="BK1206" s="45"/>
      <c r="BL1206" s="45"/>
      <c r="BM1206" s="45"/>
      <c r="BN1206" s="45"/>
      <c r="BO1206" s="45"/>
      <c r="BP1206" s="45"/>
    </row>
    <row r="1207" spans="1:68" x14ac:dyDescent="0.25">
      <c r="A1207" s="45"/>
      <c r="B1207" s="45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  <c r="BG1207" s="45"/>
      <c r="BH1207" s="45"/>
      <c r="BI1207" s="45"/>
      <c r="BJ1207" s="45"/>
      <c r="BK1207" s="45"/>
      <c r="BL1207" s="45"/>
      <c r="BM1207" s="45"/>
      <c r="BN1207" s="45"/>
      <c r="BO1207" s="45"/>
      <c r="BP1207" s="45"/>
    </row>
    <row r="1208" spans="1:68" x14ac:dyDescent="0.25">
      <c r="A1208" s="45"/>
      <c r="B1208" s="45"/>
      <c r="C1208" s="45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  <c r="BG1208" s="45"/>
      <c r="BH1208" s="45"/>
      <c r="BI1208" s="45"/>
      <c r="BJ1208" s="45"/>
      <c r="BK1208" s="45"/>
      <c r="BL1208" s="45"/>
      <c r="BM1208" s="45"/>
      <c r="BN1208" s="45"/>
      <c r="BO1208" s="45"/>
      <c r="BP1208" s="45"/>
    </row>
    <row r="1209" spans="1:68" x14ac:dyDescent="0.25">
      <c r="A1209" s="45"/>
      <c r="B1209" s="45"/>
      <c r="C1209" s="45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  <c r="BG1209" s="45"/>
      <c r="BH1209" s="45"/>
      <c r="BI1209" s="45"/>
      <c r="BJ1209" s="45"/>
      <c r="BK1209" s="45"/>
      <c r="BL1209" s="45"/>
      <c r="BM1209" s="45"/>
      <c r="BN1209" s="45"/>
      <c r="BO1209" s="45"/>
      <c r="BP1209" s="45"/>
    </row>
    <row r="1210" spans="1:68" x14ac:dyDescent="0.25">
      <c r="A1210" s="45"/>
      <c r="B1210" s="45"/>
      <c r="C1210" s="45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  <c r="BG1210" s="45"/>
      <c r="BH1210" s="45"/>
      <c r="BI1210" s="45"/>
      <c r="BJ1210" s="45"/>
      <c r="BK1210" s="45"/>
      <c r="BL1210" s="45"/>
      <c r="BM1210" s="45"/>
      <c r="BN1210" s="45"/>
      <c r="BO1210" s="45"/>
      <c r="BP1210" s="45"/>
    </row>
    <row r="1211" spans="1:68" x14ac:dyDescent="0.25">
      <c r="A1211" s="45"/>
      <c r="B1211" s="45"/>
      <c r="C1211" s="45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  <c r="BG1211" s="45"/>
      <c r="BH1211" s="45"/>
      <c r="BI1211" s="45"/>
      <c r="BJ1211" s="45"/>
      <c r="BK1211" s="45"/>
      <c r="BL1211" s="45"/>
      <c r="BM1211" s="45"/>
      <c r="BN1211" s="45"/>
      <c r="BO1211" s="45"/>
      <c r="BP1211" s="45"/>
    </row>
    <row r="1212" spans="1:68" x14ac:dyDescent="0.25">
      <c r="A1212" s="45"/>
      <c r="B1212" s="45"/>
      <c r="C1212" s="45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  <c r="BG1212" s="45"/>
      <c r="BH1212" s="45"/>
      <c r="BI1212" s="45"/>
      <c r="BJ1212" s="45"/>
      <c r="BK1212" s="45"/>
      <c r="BL1212" s="45"/>
      <c r="BM1212" s="45"/>
      <c r="BN1212" s="45"/>
      <c r="BO1212" s="45"/>
      <c r="BP1212" s="45"/>
    </row>
    <row r="1213" spans="1:68" x14ac:dyDescent="0.25">
      <c r="A1213" s="45"/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  <c r="BG1213" s="45"/>
      <c r="BH1213" s="45"/>
      <c r="BI1213" s="45"/>
      <c r="BJ1213" s="45"/>
      <c r="BK1213" s="45"/>
      <c r="BL1213" s="45"/>
      <c r="BM1213" s="45"/>
      <c r="BN1213" s="45"/>
      <c r="BO1213" s="45"/>
      <c r="BP1213" s="45"/>
    </row>
    <row r="1214" spans="1:68" x14ac:dyDescent="0.25">
      <c r="A1214" s="45"/>
      <c r="B1214" s="45"/>
      <c r="C1214" s="45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  <c r="BG1214" s="45"/>
      <c r="BH1214" s="45"/>
      <c r="BI1214" s="45"/>
      <c r="BJ1214" s="45"/>
      <c r="BK1214" s="45"/>
      <c r="BL1214" s="45"/>
      <c r="BM1214" s="45"/>
      <c r="BN1214" s="45"/>
      <c r="BO1214" s="45"/>
      <c r="BP1214" s="45"/>
    </row>
    <row r="1215" spans="1:68" x14ac:dyDescent="0.25">
      <c r="A1215" s="45"/>
      <c r="B1215" s="45"/>
      <c r="C1215" s="45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  <c r="BG1215" s="45"/>
      <c r="BH1215" s="45"/>
      <c r="BI1215" s="45"/>
      <c r="BJ1215" s="45"/>
      <c r="BK1215" s="45"/>
      <c r="BL1215" s="45"/>
      <c r="BM1215" s="45"/>
      <c r="BN1215" s="45"/>
      <c r="BO1215" s="45"/>
      <c r="BP1215" s="45"/>
    </row>
    <row r="1216" spans="1:68" x14ac:dyDescent="0.25">
      <c r="A1216" s="45"/>
      <c r="B1216" s="45"/>
      <c r="C1216" s="45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  <c r="BG1216" s="45"/>
      <c r="BH1216" s="45"/>
      <c r="BI1216" s="45"/>
      <c r="BJ1216" s="45"/>
      <c r="BK1216" s="45"/>
      <c r="BL1216" s="45"/>
      <c r="BM1216" s="45"/>
      <c r="BN1216" s="45"/>
      <c r="BO1216" s="45"/>
      <c r="BP1216" s="45"/>
    </row>
    <row r="1217" spans="1:68" x14ac:dyDescent="0.25">
      <c r="A1217" s="45"/>
      <c r="B1217" s="45"/>
      <c r="C1217" s="45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  <c r="BG1217" s="45"/>
      <c r="BH1217" s="45"/>
      <c r="BI1217" s="45"/>
      <c r="BJ1217" s="45"/>
      <c r="BK1217" s="45"/>
      <c r="BL1217" s="45"/>
      <c r="BM1217" s="45"/>
      <c r="BN1217" s="45"/>
      <c r="BO1217" s="45"/>
      <c r="BP1217" s="45"/>
    </row>
    <row r="1218" spans="1:68" x14ac:dyDescent="0.25">
      <c r="A1218" s="45"/>
      <c r="B1218" s="45"/>
      <c r="C1218" s="45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  <c r="BG1218" s="45"/>
      <c r="BH1218" s="45"/>
      <c r="BI1218" s="45"/>
      <c r="BJ1218" s="45"/>
      <c r="BK1218" s="45"/>
      <c r="BL1218" s="45"/>
      <c r="BM1218" s="45"/>
      <c r="BN1218" s="45"/>
      <c r="BO1218" s="45"/>
      <c r="BP1218" s="45"/>
    </row>
    <row r="1219" spans="1:68" x14ac:dyDescent="0.25">
      <c r="A1219" s="45"/>
      <c r="B1219" s="45"/>
      <c r="C1219" s="45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  <c r="BG1219" s="45"/>
      <c r="BH1219" s="45"/>
      <c r="BI1219" s="45"/>
      <c r="BJ1219" s="45"/>
      <c r="BK1219" s="45"/>
      <c r="BL1219" s="45"/>
      <c r="BM1219" s="45"/>
      <c r="BN1219" s="45"/>
      <c r="BO1219" s="45"/>
      <c r="BP1219" s="45"/>
    </row>
    <row r="1220" spans="1:68" x14ac:dyDescent="0.25">
      <c r="A1220" s="45"/>
      <c r="B1220" s="45"/>
      <c r="C1220" s="45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  <c r="BG1220" s="45"/>
      <c r="BH1220" s="45"/>
      <c r="BI1220" s="45"/>
      <c r="BJ1220" s="45"/>
      <c r="BK1220" s="45"/>
      <c r="BL1220" s="45"/>
      <c r="BM1220" s="45"/>
      <c r="BN1220" s="45"/>
      <c r="BO1220" s="45"/>
      <c r="BP1220" s="45"/>
    </row>
    <row r="1221" spans="1:68" x14ac:dyDescent="0.25">
      <c r="A1221" s="45"/>
      <c r="B1221" s="45"/>
      <c r="C1221" s="45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  <c r="BG1221" s="45"/>
      <c r="BH1221" s="45"/>
      <c r="BI1221" s="45"/>
      <c r="BJ1221" s="45"/>
      <c r="BK1221" s="45"/>
      <c r="BL1221" s="45"/>
      <c r="BM1221" s="45"/>
      <c r="BN1221" s="45"/>
      <c r="BO1221" s="45"/>
      <c r="BP1221" s="45"/>
    </row>
    <row r="1222" spans="1:68" x14ac:dyDescent="0.25">
      <c r="A1222" s="45"/>
      <c r="B1222" s="45"/>
      <c r="C1222" s="45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  <c r="BG1222" s="45"/>
      <c r="BH1222" s="45"/>
      <c r="BI1222" s="45"/>
      <c r="BJ1222" s="45"/>
      <c r="BK1222" s="45"/>
      <c r="BL1222" s="45"/>
      <c r="BM1222" s="45"/>
      <c r="BN1222" s="45"/>
      <c r="BO1222" s="45"/>
      <c r="BP1222" s="45"/>
    </row>
    <row r="1223" spans="1:68" x14ac:dyDescent="0.25">
      <c r="A1223" s="45"/>
      <c r="B1223" s="45"/>
      <c r="C1223" s="45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  <c r="BG1223" s="45"/>
      <c r="BH1223" s="45"/>
      <c r="BI1223" s="45"/>
      <c r="BJ1223" s="45"/>
      <c r="BK1223" s="45"/>
      <c r="BL1223" s="45"/>
      <c r="BM1223" s="45"/>
      <c r="BN1223" s="45"/>
      <c r="BO1223" s="45"/>
      <c r="BP1223" s="45"/>
    </row>
    <row r="1224" spans="1:68" x14ac:dyDescent="0.25">
      <c r="A1224" s="45"/>
      <c r="B1224" s="45"/>
      <c r="C1224" s="45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  <c r="BG1224" s="45"/>
      <c r="BH1224" s="45"/>
      <c r="BI1224" s="45"/>
      <c r="BJ1224" s="45"/>
      <c r="BK1224" s="45"/>
      <c r="BL1224" s="45"/>
      <c r="BM1224" s="45"/>
      <c r="BN1224" s="45"/>
      <c r="BO1224" s="45"/>
      <c r="BP1224" s="45"/>
    </row>
    <row r="1225" spans="1:68" x14ac:dyDescent="0.25">
      <c r="A1225" s="45"/>
      <c r="B1225" s="45"/>
      <c r="C1225" s="45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  <c r="BG1225" s="45"/>
      <c r="BH1225" s="45"/>
      <c r="BI1225" s="45"/>
      <c r="BJ1225" s="45"/>
      <c r="BK1225" s="45"/>
      <c r="BL1225" s="45"/>
      <c r="BM1225" s="45"/>
      <c r="BN1225" s="45"/>
      <c r="BO1225" s="45"/>
      <c r="BP1225" s="45"/>
    </row>
    <row r="1226" spans="1:68" x14ac:dyDescent="0.25">
      <c r="A1226" s="45"/>
      <c r="B1226" s="45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  <c r="BG1226" s="45"/>
      <c r="BH1226" s="45"/>
      <c r="BI1226" s="45"/>
      <c r="BJ1226" s="45"/>
      <c r="BK1226" s="45"/>
      <c r="BL1226" s="45"/>
      <c r="BM1226" s="45"/>
      <c r="BN1226" s="45"/>
      <c r="BO1226" s="45"/>
      <c r="BP1226" s="45"/>
    </row>
    <row r="1227" spans="1:68" x14ac:dyDescent="0.25">
      <c r="A1227" s="45"/>
      <c r="B1227" s="45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  <c r="BG1227" s="45"/>
      <c r="BH1227" s="45"/>
      <c r="BI1227" s="45"/>
      <c r="BJ1227" s="45"/>
      <c r="BK1227" s="45"/>
      <c r="BL1227" s="45"/>
      <c r="BM1227" s="45"/>
      <c r="BN1227" s="45"/>
      <c r="BO1227" s="45"/>
      <c r="BP1227" s="45"/>
    </row>
    <row r="1228" spans="1:68" x14ac:dyDescent="0.25">
      <c r="A1228" s="45"/>
      <c r="B1228" s="45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  <c r="BG1228" s="45"/>
      <c r="BH1228" s="45"/>
      <c r="BI1228" s="45"/>
      <c r="BJ1228" s="45"/>
      <c r="BK1228" s="45"/>
      <c r="BL1228" s="45"/>
      <c r="BM1228" s="45"/>
      <c r="BN1228" s="45"/>
      <c r="BO1228" s="45"/>
      <c r="BP1228" s="45"/>
    </row>
    <row r="1229" spans="1:68" x14ac:dyDescent="0.25">
      <c r="A1229" s="45"/>
      <c r="B1229" s="45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  <c r="BG1229" s="45"/>
      <c r="BH1229" s="45"/>
      <c r="BI1229" s="45"/>
      <c r="BJ1229" s="45"/>
      <c r="BK1229" s="45"/>
      <c r="BL1229" s="45"/>
      <c r="BM1229" s="45"/>
      <c r="BN1229" s="45"/>
      <c r="BO1229" s="45"/>
      <c r="BP1229" s="45"/>
    </row>
    <row r="1230" spans="1:68" x14ac:dyDescent="0.25">
      <c r="A1230" s="45"/>
      <c r="B1230" s="45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  <c r="BG1230" s="45"/>
      <c r="BH1230" s="45"/>
      <c r="BI1230" s="45"/>
      <c r="BJ1230" s="45"/>
      <c r="BK1230" s="45"/>
      <c r="BL1230" s="45"/>
      <c r="BM1230" s="45"/>
      <c r="BN1230" s="45"/>
      <c r="BO1230" s="45"/>
      <c r="BP1230" s="45"/>
    </row>
    <row r="1231" spans="1:68" x14ac:dyDescent="0.25">
      <c r="A1231" s="45"/>
      <c r="B1231" s="45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  <c r="BG1231" s="45"/>
      <c r="BH1231" s="45"/>
      <c r="BI1231" s="45"/>
      <c r="BJ1231" s="45"/>
      <c r="BK1231" s="45"/>
      <c r="BL1231" s="45"/>
      <c r="BM1231" s="45"/>
      <c r="BN1231" s="45"/>
      <c r="BO1231" s="45"/>
      <c r="BP1231" s="45"/>
    </row>
    <row r="1232" spans="1:68" x14ac:dyDescent="0.25">
      <c r="A1232" s="45"/>
      <c r="B1232" s="45"/>
      <c r="C1232" s="45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  <c r="BG1232" s="45"/>
      <c r="BH1232" s="45"/>
      <c r="BI1232" s="45"/>
      <c r="BJ1232" s="45"/>
      <c r="BK1232" s="45"/>
      <c r="BL1232" s="45"/>
      <c r="BM1232" s="45"/>
      <c r="BN1232" s="45"/>
      <c r="BO1232" s="45"/>
      <c r="BP1232" s="45"/>
    </row>
    <row r="1233" spans="1:68" x14ac:dyDescent="0.25">
      <c r="A1233" s="45"/>
      <c r="B1233" s="45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  <c r="BG1233" s="45"/>
      <c r="BH1233" s="45"/>
      <c r="BI1233" s="45"/>
      <c r="BJ1233" s="45"/>
      <c r="BK1233" s="45"/>
      <c r="BL1233" s="45"/>
      <c r="BM1233" s="45"/>
      <c r="BN1233" s="45"/>
      <c r="BO1233" s="45"/>
      <c r="BP1233" s="45"/>
    </row>
    <row r="1234" spans="1:68" x14ac:dyDescent="0.25">
      <c r="A1234" s="45"/>
      <c r="B1234" s="45"/>
      <c r="C1234" s="45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  <c r="BG1234" s="45"/>
      <c r="BH1234" s="45"/>
      <c r="BI1234" s="45"/>
      <c r="BJ1234" s="45"/>
      <c r="BK1234" s="45"/>
      <c r="BL1234" s="45"/>
      <c r="BM1234" s="45"/>
      <c r="BN1234" s="45"/>
      <c r="BO1234" s="45"/>
      <c r="BP1234" s="45"/>
    </row>
    <row r="1235" spans="1:68" x14ac:dyDescent="0.25">
      <c r="A1235" s="45"/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  <c r="BG1235" s="45"/>
      <c r="BH1235" s="45"/>
      <c r="BI1235" s="45"/>
      <c r="BJ1235" s="45"/>
      <c r="BK1235" s="45"/>
      <c r="BL1235" s="45"/>
      <c r="BM1235" s="45"/>
      <c r="BN1235" s="45"/>
      <c r="BO1235" s="45"/>
      <c r="BP1235" s="45"/>
    </row>
    <row r="1236" spans="1:68" x14ac:dyDescent="0.25">
      <c r="A1236" s="45"/>
      <c r="B1236" s="45"/>
      <c r="C1236" s="45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  <c r="BG1236" s="45"/>
      <c r="BH1236" s="45"/>
      <c r="BI1236" s="45"/>
      <c r="BJ1236" s="45"/>
      <c r="BK1236" s="45"/>
      <c r="BL1236" s="45"/>
      <c r="BM1236" s="45"/>
      <c r="BN1236" s="45"/>
      <c r="BO1236" s="45"/>
      <c r="BP1236" s="4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ExSy-SPOT AV-153</vt:lpstr>
      <vt:lpstr>Glyco-SPOT AV-153 15 µgmL</vt:lpstr>
      <vt:lpstr>Glyco-SPOT AV-153 5 µgmL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2016-01-20T13:51:29Z</dcterms:modified>
</cp:coreProperties>
</file>