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10" windowWidth="14810" windowHeight="8020" firstSheet="1" activeTab="2"/>
  </bookViews>
  <sheets>
    <sheet name="人格特点原始数据" sheetId="10" r:id="rId1"/>
    <sheet name=" valid data of both groups " sheetId="11" r:id="rId2"/>
    <sheet name="Data of EG underwater" sheetId="12" r:id="rId3"/>
    <sheet name="Raw Data of the ventilaition " sheetId="2" r:id="rId4"/>
  </sheets>
  <definedNames>
    <definedName name="OLE_LINK1" localSheetId="3">'Raw Data of the ventilaition '!#REF!</definedName>
    <definedName name="OLE_LINK2" localSheetId="3">'Raw Data of the ventilaition '!$GR$47</definedName>
    <definedName name="OLE_LINK3" localSheetId="3">'Raw Data of the ventilaition '!$GH$47</definedName>
    <definedName name="OLE_LINK4" localSheetId="3">'Raw Data of the ventilaition '!$GI$47</definedName>
  </definedNames>
  <calcPr calcId="145621"/>
</workbook>
</file>

<file path=xl/calcChain.xml><?xml version="1.0" encoding="utf-8"?>
<calcChain xmlns="http://schemas.openxmlformats.org/spreadsheetml/2006/main">
  <c r="U16" i="12" l="1"/>
  <c r="Q16" i="12"/>
  <c r="M16" i="12"/>
  <c r="E16" i="12"/>
  <c r="U15" i="12"/>
  <c r="Q15" i="12"/>
  <c r="M15" i="12"/>
  <c r="E15" i="12"/>
  <c r="U14" i="12"/>
  <c r="Q14" i="12"/>
  <c r="M14" i="12"/>
  <c r="E14" i="12"/>
  <c r="U13" i="12"/>
  <c r="Q13" i="12"/>
  <c r="M13" i="12"/>
  <c r="E13" i="12"/>
  <c r="U12" i="12"/>
  <c r="Q12" i="12"/>
  <c r="M12" i="12"/>
  <c r="E12" i="12"/>
  <c r="U11" i="12"/>
  <c r="Q11" i="12"/>
  <c r="M11" i="12"/>
  <c r="E11" i="12"/>
  <c r="U10" i="12"/>
  <c r="Q10" i="12"/>
  <c r="M10" i="12"/>
  <c r="E10" i="12"/>
  <c r="U9" i="12"/>
  <c r="Q9" i="12"/>
  <c r="M9" i="12"/>
  <c r="E9" i="12"/>
  <c r="U8" i="12"/>
  <c r="Q8" i="12"/>
  <c r="M8" i="12"/>
  <c r="E8" i="12"/>
  <c r="U7" i="12"/>
  <c r="Q7" i="12"/>
  <c r="M7" i="12"/>
  <c r="E7" i="12"/>
  <c r="U6" i="12"/>
  <c r="Q6" i="12"/>
  <c r="M6" i="12"/>
  <c r="E6" i="12"/>
  <c r="U5" i="12"/>
  <c r="Q5" i="12"/>
  <c r="M5" i="12"/>
  <c r="E5" i="12"/>
  <c r="U4" i="12"/>
  <c r="Q4" i="12"/>
  <c r="M4" i="12"/>
  <c r="E4" i="12"/>
  <c r="U3" i="12"/>
  <c r="Q3" i="12"/>
  <c r="M3" i="12"/>
  <c r="E3" i="12"/>
  <c r="GE36" i="11"/>
  <c r="GB36" i="11"/>
  <c r="FV36" i="11"/>
  <c r="FX36" i="11" s="1"/>
  <c r="FQ36" i="11"/>
  <c r="FK36" i="11"/>
  <c r="FM36" i="11" s="1"/>
  <c r="FF36" i="11"/>
  <c r="FH36" i="11" s="1"/>
  <c r="EZ36" i="11"/>
  <c r="FB36" i="11" s="1"/>
  <c r="EU36" i="11"/>
  <c r="EW36" i="11" s="1"/>
  <c r="EQ36" i="11"/>
  <c r="EN36" i="11"/>
  <c r="EH36" i="11"/>
  <c r="EJ36" i="11" s="1"/>
  <c r="EC36" i="11"/>
  <c r="EE36" i="11" s="1"/>
  <c r="DX36" i="11"/>
  <c r="DZ36" i="11" s="1"/>
  <c r="DR36" i="11"/>
  <c r="DT36" i="11" s="1"/>
  <c r="DM36" i="11"/>
  <c r="DO36" i="11" s="1"/>
  <c r="DH36" i="11"/>
  <c r="DJ36" i="11" s="1"/>
  <c r="DD36" i="11"/>
  <c r="DA36" i="11"/>
  <c r="CX36" i="11"/>
  <c r="CT36" i="11"/>
  <c r="CR36" i="11"/>
  <c r="CO36" i="11"/>
  <c r="CM36" i="11"/>
  <c r="CJ36" i="11"/>
  <c r="CH36" i="11"/>
  <c r="CB36" i="11"/>
  <c r="CD36" i="11" s="1"/>
  <c r="BW36" i="11"/>
  <c r="BY36" i="11" s="1"/>
  <c r="BR36" i="11"/>
  <c r="BT36" i="11" s="1"/>
  <c r="BL36" i="11"/>
  <c r="BN36" i="11" s="1"/>
  <c r="BG36" i="11"/>
  <c r="BI36" i="11" s="1"/>
  <c r="BC36" i="11"/>
  <c r="AZ36" i="11"/>
  <c r="AW36" i="11"/>
  <c r="AS36" i="11"/>
  <c r="AP36" i="11"/>
  <c r="AL36" i="11"/>
  <c r="AI36" i="11"/>
  <c r="AE36" i="11"/>
  <c r="AB36" i="11"/>
  <c r="V36" i="11"/>
  <c r="X36" i="11" s="1"/>
  <c r="Q36" i="11"/>
  <c r="S36" i="11" s="1"/>
  <c r="M36" i="11"/>
  <c r="E36" i="11"/>
  <c r="GE16" i="11"/>
  <c r="GB16" i="11"/>
  <c r="FV16" i="11"/>
  <c r="GI16" i="11" s="1"/>
  <c r="FQ16" i="11"/>
  <c r="GH16" i="11" s="1"/>
  <c r="FK16" i="11"/>
  <c r="FM16" i="11" s="1"/>
  <c r="FF16" i="11"/>
  <c r="FH16" i="11" s="1"/>
  <c r="EZ16" i="11"/>
  <c r="FB16" i="11" s="1"/>
  <c r="EU16" i="11"/>
  <c r="EW16" i="11" s="1"/>
  <c r="EQ16" i="11"/>
  <c r="EN16" i="11"/>
  <c r="EH16" i="11"/>
  <c r="EJ16" i="11" s="1"/>
  <c r="EC16" i="11"/>
  <c r="EE16" i="11" s="1"/>
  <c r="DX16" i="11"/>
  <c r="DZ16" i="11" s="1"/>
  <c r="DR16" i="11"/>
  <c r="DT16" i="11" s="1"/>
  <c r="DM16" i="11"/>
  <c r="DO16" i="11" s="1"/>
  <c r="DH16" i="11"/>
  <c r="DJ16" i="11" s="1"/>
  <c r="DD16" i="11"/>
  <c r="DA16" i="11"/>
  <c r="CX16" i="11"/>
  <c r="CR16" i="11"/>
  <c r="CT16" i="11" s="1"/>
  <c r="CM16" i="11"/>
  <c r="CO16" i="11" s="1"/>
  <c r="CJ16" i="11"/>
  <c r="CH16" i="11"/>
  <c r="CB16" i="11"/>
  <c r="CD16" i="11" s="1"/>
  <c r="BW16" i="11"/>
  <c r="BY16" i="11" s="1"/>
  <c r="BR16" i="11"/>
  <c r="BT16" i="11" s="1"/>
  <c r="BL16" i="11"/>
  <c r="BN16" i="11" s="1"/>
  <c r="BG16" i="11"/>
  <c r="BI16" i="11" s="1"/>
  <c r="BC16" i="11"/>
  <c r="AZ16" i="11"/>
  <c r="AW16" i="11"/>
  <c r="AS16" i="11"/>
  <c r="AP16" i="11"/>
  <c r="AL16" i="11"/>
  <c r="AI16" i="11"/>
  <c r="AE16" i="11"/>
  <c r="AB16" i="11"/>
  <c r="V16" i="11"/>
  <c r="X16" i="11" s="1"/>
  <c r="Q16" i="11"/>
  <c r="S16" i="11" s="1"/>
  <c r="M16" i="11"/>
  <c r="E16" i="11"/>
  <c r="GE15" i="11"/>
  <c r="GB15" i="11"/>
  <c r="FV15" i="11"/>
  <c r="FX15" i="11" s="1"/>
  <c r="FQ15" i="11"/>
  <c r="GH15" i="11" s="1"/>
  <c r="FK15" i="11"/>
  <c r="FM15" i="11" s="1"/>
  <c r="FF15" i="11"/>
  <c r="FH15" i="11" s="1"/>
  <c r="EZ15" i="11"/>
  <c r="FB15" i="11" s="1"/>
  <c r="EU15" i="11"/>
  <c r="EW15" i="11" s="1"/>
  <c r="EQ15" i="11"/>
  <c r="EN15" i="11"/>
  <c r="EC15" i="11"/>
  <c r="EE15" i="11" s="1"/>
  <c r="DX15" i="11"/>
  <c r="DZ15" i="11" s="1"/>
  <c r="DM15" i="11"/>
  <c r="DO15" i="11" s="1"/>
  <c r="DH15" i="11"/>
  <c r="DJ15" i="11" s="1"/>
  <c r="DA15" i="11"/>
  <c r="CX15" i="11"/>
  <c r="CM15" i="11"/>
  <c r="CO15" i="11" s="1"/>
  <c r="CJ15" i="11"/>
  <c r="CH15" i="11"/>
  <c r="BW15" i="11"/>
  <c r="BY15" i="11" s="1"/>
  <c r="BR15" i="11"/>
  <c r="BT15" i="11" s="1"/>
  <c r="BL15" i="11"/>
  <c r="BN15" i="11" s="1"/>
  <c r="BG15" i="11"/>
  <c r="BI15" i="11" s="1"/>
  <c r="AZ15" i="11"/>
  <c r="AW15" i="11"/>
  <c r="AS15" i="11"/>
  <c r="AP15" i="11"/>
  <c r="AL15" i="11"/>
  <c r="AI15" i="11"/>
  <c r="AE15" i="11"/>
  <c r="AB15" i="11"/>
  <c r="V15" i="11"/>
  <c r="X15" i="11" s="1"/>
  <c r="Q15" i="11"/>
  <c r="S15" i="11" s="1"/>
  <c r="M15" i="11"/>
  <c r="E15" i="11"/>
  <c r="GE35" i="11"/>
  <c r="GB35" i="11"/>
  <c r="FV35" i="11"/>
  <c r="FX35" i="11" s="1"/>
  <c r="FQ35" i="11"/>
  <c r="GH35" i="11" s="1"/>
  <c r="FK35" i="11"/>
  <c r="FM35" i="11" s="1"/>
  <c r="FF35" i="11"/>
  <c r="FH35" i="11" s="1"/>
  <c r="EZ35" i="11"/>
  <c r="FB35" i="11" s="1"/>
  <c r="EU35" i="11"/>
  <c r="EW35" i="11" s="1"/>
  <c r="EQ35" i="11"/>
  <c r="EN35" i="11"/>
  <c r="EH35" i="11"/>
  <c r="EJ35" i="11" s="1"/>
  <c r="EC35" i="11"/>
  <c r="EE35" i="11" s="1"/>
  <c r="DX35" i="11"/>
  <c r="DZ35" i="11" s="1"/>
  <c r="DR35" i="11"/>
  <c r="DT35" i="11" s="1"/>
  <c r="DM35" i="11"/>
  <c r="DO35" i="11" s="1"/>
  <c r="DH35" i="11"/>
  <c r="DJ35" i="11" s="1"/>
  <c r="DD35" i="11"/>
  <c r="DA35" i="11"/>
  <c r="CX35" i="11"/>
  <c r="CR35" i="11"/>
  <c r="CT35" i="11" s="1"/>
  <c r="CO35" i="11"/>
  <c r="CM35" i="11"/>
  <c r="CJ35" i="11"/>
  <c r="CH35" i="11"/>
  <c r="CB35" i="11"/>
  <c r="CD35" i="11" s="1"/>
  <c r="BW35" i="11"/>
  <c r="BY35" i="11" s="1"/>
  <c r="BR35" i="11"/>
  <c r="BT35" i="11" s="1"/>
  <c r="BL35" i="11"/>
  <c r="BN35" i="11" s="1"/>
  <c r="BG35" i="11"/>
  <c r="BI35" i="11" s="1"/>
  <c r="BC35" i="11"/>
  <c r="AZ35" i="11"/>
  <c r="AW35" i="11"/>
  <c r="AS35" i="11"/>
  <c r="AP35" i="11"/>
  <c r="AL35" i="11"/>
  <c r="AI35" i="11"/>
  <c r="AE35" i="11"/>
  <c r="AB35" i="11"/>
  <c r="V35" i="11"/>
  <c r="X35" i="11" s="1"/>
  <c r="Q35" i="11"/>
  <c r="S35" i="11" s="1"/>
  <c r="M35" i="11"/>
  <c r="E35" i="11"/>
  <c r="GE14" i="11"/>
  <c r="GB14" i="11"/>
  <c r="FV14" i="11"/>
  <c r="GI14" i="11" s="1"/>
  <c r="FQ14" i="11"/>
  <c r="GH14" i="11" s="1"/>
  <c r="FK14" i="11"/>
  <c r="FM14" i="11" s="1"/>
  <c r="FF14" i="11"/>
  <c r="FH14" i="11" s="1"/>
  <c r="EZ14" i="11"/>
  <c r="FB14" i="11" s="1"/>
  <c r="EU14" i="11"/>
  <c r="EW14" i="11" s="1"/>
  <c r="EQ14" i="11"/>
  <c r="EN14" i="11"/>
  <c r="EH14" i="11"/>
  <c r="EJ14" i="11" s="1"/>
  <c r="EC14" i="11"/>
  <c r="EE14" i="11" s="1"/>
  <c r="DX14" i="11"/>
  <c r="DZ14" i="11" s="1"/>
  <c r="DR14" i="11"/>
  <c r="DT14" i="11" s="1"/>
  <c r="DM14" i="11"/>
  <c r="DO14" i="11" s="1"/>
  <c r="DH14" i="11"/>
  <c r="DJ14" i="11" s="1"/>
  <c r="DD14" i="11"/>
  <c r="DA14" i="11"/>
  <c r="CX14" i="11"/>
  <c r="CR14" i="11"/>
  <c r="CT14" i="11" s="1"/>
  <c r="CM14" i="11"/>
  <c r="CO14" i="11" s="1"/>
  <c r="CJ14" i="11"/>
  <c r="CH14" i="11"/>
  <c r="CB14" i="11"/>
  <c r="CD14" i="11" s="1"/>
  <c r="BW14" i="11"/>
  <c r="BY14" i="11" s="1"/>
  <c r="BR14" i="11"/>
  <c r="BT14" i="11" s="1"/>
  <c r="BL14" i="11"/>
  <c r="BN14" i="11" s="1"/>
  <c r="BG14" i="11"/>
  <c r="BI14" i="11" s="1"/>
  <c r="BC14" i="11"/>
  <c r="AZ14" i="11"/>
  <c r="AW14" i="11"/>
  <c r="AS14" i="11"/>
  <c r="AP14" i="11"/>
  <c r="AL14" i="11"/>
  <c r="AI14" i="11"/>
  <c r="AE14" i="11"/>
  <c r="AB14" i="11"/>
  <c r="V14" i="11"/>
  <c r="X14" i="11" s="1"/>
  <c r="Q14" i="11"/>
  <c r="S14" i="11" s="1"/>
  <c r="M14" i="11"/>
  <c r="E14" i="11"/>
  <c r="GE13" i="11"/>
  <c r="GB13" i="11"/>
  <c r="FV13" i="11"/>
  <c r="FX13" i="11" s="1"/>
  <c r="FQ13" i="11"/>
  <c r="GH13" i="11" s="1"/>
  <c r="FK13" i="11"/>
  <c r="FM13" i="11" s="1"/>
  <c r="FF13" i="11"/>
  <c r="FH13" i="11" s="1"/>
  <c r="EZ13" i="11"/>
  <c r="FB13" i="11" s="1"/>
  <c r="EU13" i="11"/>
  <c r="EW13" i="11" s="1"/>
  <c r="EQ13" i="11"/>
  <c r="EN13" i="11"/>
  <c r="EH13" i="11"/>
  <c r="EJ13" i="11" s="1"/>
  <c r="EC13" i="11"/>
  <c r="EE13" i="11" s="1"/>
  <c r="DX13" i="11"/>
  <c r="DZ13" i="11" s="1"/>
  <c r="DR13" i="11"/>
  <c r="DT13" i="11" s="1"/>
  <c r="DM13" i="11"/>
  <c r="DO13" i="11" s="1"/>
  <c r="DH13" i="11"/>
  <c r="DJ13" i="11" s="1"/>
  <c r="DD13" i="11"/>
  <c r="DA13" i="11"/>
  <c r="CX13" i="11"/>
  <c r="CR13" i="11"/>
  <c r="CT13" i="11" s="1"/>
  <c r="CM13" i="11"/>
  <c r="CO13" i="11" s="1"/>
  <c r="CH13" i="11"/>
  <c r="CJ13" i="11" s="1"/>
  <c r="CB13" i="11"/>
  <c r="CD13" i="11" s="1"/>
  <c r="BW13" i="11"/>
  <c r="BY13" i="11" s="1"/>
  <c r="BR13" i="11"/>
  <c r="BT13" i="11" s="1"/>
  <c r="BL13" i="11"/>
  <c r="BN13" i="11" s="1"/>
  <c r="BG13" i="11"/>
  <c r="BI13" i="11" s="1"/>
  <c r="BC13" i="11"/>
  <c r="AZ13" i="11"/>
  <c r="AW13" i="11"/>
  <c r="AS13" i="11"/>
  <c r="AP13" i="11"/>
  <c r="AL13" i="11"/>
  <c r="AI13" i="11"/>
  <c r="AE13" i="11"/>
  <c r="AB13" i="11"/>
  <c r="V13" i="11"/>
  <c r="X13" i="11" s="1"/>
  <c r="Q13" i="11"/>
  <c r="S13" i="11" s="1"/>
  <c r="M13" i="11"/>
  <c r="E13" i="11"/>
  <c r="GE12" i="11"/>
  <c r="GB12" i="11"/>
  <c r="GH12" i="11" s="1"/>
  <c r="FV12" i="11"/>
  <c r="FS12" i="11"/>
  <c r="FK12" i="11"/>
  <c r="FM12" i="11" s="1"/>
  <c r="FF12" i="11"/>
  <c r="FH12" i="11" s="1"/>
  <c r="EZ12" i="11"/>
  <c r="FB12" i="11" s="1"/>
  <c r="EU12" i="11"/>
  <c r="EW12" i="11" s="1"/>
  <c r="EQ12" i="11"/>
  <c r="EN12" i="11"/>
  <c r="EH12" i="11"/>
  <c r="EJ12" i="11" s="1"/>
  <c r="EC12" i="11"/>
  <c r="EE12" i="11" s="1"/>
  <c r="DX12" i="11"/>
  <c r="DZ12" i="11" s="1"/>
  <c r="DR12" i="11"/>
  <c r="DT12" i="11" s="1"/>
  <c r="DM12" i="11"/>
  <c r="DO12" i="11" s="1"/>
  <c r="DH12" i="11"/>
  <c r="DJ12" i="11" s="1"/>
  <c r="DD12" i="11"/>
  <c r="DA12" i="11"/>
  <c r="CX12" i="11"/>
  <c r="CR12" i="11"/>
  <c r="CT12" i="11" s="1"/>
  <c r="CM12" i="11"/>
  <c r="CO12" i="11" s="1"/>
  <c r="CH12" i="11"/>
  <c r="CJ12" i="11" s="1"/>
  <c r="CB12" i="11"/>
  <c r="CD12" i="11" s="1"/>
  <c r="BW12" i="11"/>
  <c r="BY12" i="11" s="1"/>
  <c r="BR12" i="11"/>
  <c r="BT12" i="11" s="1"/>
  <c r="BL12" i="11"/>
  <c r="BN12" i="11" s="1"/>
  <c r="BG12" i="11"/>
  <c r="BI12" i="11" s="1"/>
  <c r="BC12" i="11"/>
  <c r="AZ12" i="11"/>
  <c r="AW12" i="11"/>
  <c r="AS12" i="11"/>
  <c r="AP12" i="11"/>
  <c r="AL12" i="11"/>
  <c r="AE12" i="11"/>
  <c r="AB12" i="11"/>
  <c r="V12" i="11"/>
  <c r="X12" i="11" s="1"/>
  <c r="Q12" i="11"/>
  <c r="S12" i="11" s="1"/>
  <c r="M12" i="11"/>
  <c r="E12" i="11"/>
  <c r="GE11" i="11"/>
  <c r="GB11" i="11"/>
  <c r="FV11" i="11"/>
  <c r="GI11" i="11" s="1"/>
  <c r="FQ11" i="11"/>
  <c r="GH11" i="11" s="1"/>
  <c r="FK11" i="11"/>
  <c r="FM11" i="11" s="1"/>
  <c r="FF11" i="11"/>
  <c r="FH11" i="11" s="1"/>
  <c r="EZ11" i="11"/>
  <c r="FB11" i="11" s="1"/>
  <c r="EU11" i="11"/>
  <c r="EW11" i="11" s="1"/>
  <c r="EQ11" i="11"/>
  <c r="EN11" i="11"/>
  <c r="EH11" i="11"/>
  <c r="EJ11" i="11" s="1"/>
  <c r="EC11" i="11"/>
  <c r="EE11" i="11" s="1"/>
  <c r="DX11" i="11"/>
  <c r="DZ11" i="11" s="1"/>
  <c r="DR11" i="11"/>
  <c r="DT11" i="11" s="1"/>
  <c r="DM11" i="11"/>
  <c r="DO11" i="11" s="1"/>
  <c r="DH11" i="11"/>
  <c r="DJ11" i="11" s="1"/>
  <c r="DD11" i="11"/>
  <c r="DA11" i="11"/>
  <c r="CX11" i="11"/>
  <c r="CR11" i="11"/>
  <c r="CT11" i="11" s="1"/>
  <c r="CO11" i="11"/>
  <c r="CM11" i="11"/>
  <c r="CH11" i="11"/>
  <c r="CJ11" i="11" s="1"/>
  <c r="CB11" i="11"/>
  <c r="CD11" i="11" s="1"/>
  <c r="BW11" i="11"/>
  <c r="BY11" i="11" s="1"/>
  <c r="BR11" i="11"/>
  <c r="BT11" i="11" s="1"/>
  <c r="BL11" i="11"/>
  <c r="BN11" i="11" s="1"/>
  <c r="BG11" i="11"/>
  <c r="BI11" i="11" s="1"/>
  <c r="BC11" i="11"/>
  <c r="AZ11" i="11"/>
  <c r="AW11" i="11"/>
  <c r="AS11" i="11"/>
  <c r="AP11" i="11"/>
  <c r="AL11" i="11"/>
  <c r="AI11" i="11"/>
  <c r="AE11" i="11"/>
  <c r="AB11" i="11"/>
  <c r="V11" i="11"/>
  <c r="X11" i="11" s="1"/>
  <c r="Q11" i="11"/>
  <c r="S11" i="11" s="1"/>
  <c r="M11" i="11"/>
  <c r="E11" i="11"/>
  <c r="GE34" i="11"/>
  <c r="GB34" i="11"/>
  <c r="FV34" i="11"/>
  <c r="GI34" i="11" s="1"/>
  <c r="FQ34" i="11"/>
  <c r="GH34" i="11" s="1"/>
  <c r="FK34" i="11"/>
  <c r="FM34" i="11" s="1"/>
  <c r="FF34" i="11"/>
  <c r="FH34" i="11" s="1"/>
  <c r="EZ34" i="11"/>
  <c r="FB34" i="11" s="1"/>
  <c r="EU34" i="11"/>
  <c r="EW34" i="11" s="1"/>
  <c r="EQ34" i="11"/>
  <c r="EN34" i="11"/>
  <c r="EH34" i="11"/>
  <c r="EJ34" i="11" s="1"/>
  <c r="EC34" i="11"/>
  <c r="EE34" i="11" s="1"/>
  <c r="DX34" i="11"/>
  <c r="DZ34" i="11" s="1"/>
  <c r="DR34" i="11"/>
  <c r="DT34" i="11" s="1"/>
  <c r="DM34" i="11"/>
  <c r="DO34" i="11" s="1"/>
  <c r="DH34" i="11"/>
  <c r="DJ34" i="11" s="1"/>
  <c r="DD34" i="11"/>
  <c r="DA34" i="11"/>
  <c r="CX34" i="11"/>
  <c r="CR34" i="11"/>
  <c r="CT34" i="11" s="1"/>
  <c r="CO34" i="11"/>
  <c r="CM34" i="11"/>
  <c r="CH34" i="11"/>
  <c r="CJ34" i="11" s="1"/>
  <c r="CB34" i="11"/>
  <c r="CD34" i="11" s="1"/>
  <c r="BW34" i="11"/>
  <c r="BY34" i="11" s="1"/>
  <c r="BR34" i="11"/>
  <c r="BT34" i="11" s="1"/>
  <c r="BL34" i="11"/>
  <c r="BN34" i="11" s="1"/>
  <c r="BG34" i="11"/>
  <c r="BI34" i="11" s="1"/>
  <c r="BC34" i="11"/>
  <c r="AZ34" i="11"/>
  <c r="AW34" i="11"/>
  <c r="AS34" i="11"/>
  <c r="AP34" i="11"/>
  <c r="AL34" i="11"/>
  <c r="AI34" i="11"/>
  <c r="AE34" i="11"/>
  <c r="AB34" i="11"/>
  <c r="V34" i="11"/>
  <c r="X34" i="11" s="1"/>
  <c r="Q34" i="11"/>
  <c r="S34" i="11" s="1"/>
  <c r="M34" i="11"/>
  <c r="E34" i="11"/>
  <c r="GE10" i="11"/>
  <c r="GB10" i="11"/>
  <c r="FV10" i="11"/>
  <c r="FX10" i="11" s="1"/>
  <c r="FQ10" i="11"/>
  <c r="GH10" i="11" s="1"/>
  <c r="FK10" i="11"/>
  <c r="FM10" i="11" s="1"/>
  <c r="FF10" i="11"/>
  <c r="FH10" i="11" s="1"/>
  <c r="EZ10" i="11"/>
  <c r="FB10" i="11" s="1"/>
  <c r="EU10" i="11"/>
  <c r="EW10" i="11" s="1"/>
  <c r="EQ10" i="11"/>
  <c r="EN10" i="11"/>
  <c r="EH10" i="11"/>
  <c r="EJ10" i="11" s="1"/>
  <c r="EC10" i="11"/>
  <c r="EE10" i="11" s="1"/>
  <c r="DX10" i="11"/>
  <c r="DZ10" i="11" s="1"/>
  <c r="DR10" i="11"/>
  <c r="DT10" i="11" s="1"/>
  <c r="DM10" i="11"/>
  <c r="DO10" i="11" s="1"/>
  <c r="DH10" i="11"/>
  <c r="DJ10" i="11" s="1"/>
  <c r="DD10" i="11"/>
  <c r="DA10" i="11"/>
  <c r="CX10" i="11"/>
  <c r="CR10" i="11"/>
  <c r="CT10" i="11" s="1"/>
  <c r="CM10" i="11"/>
  <c r="CO10" i="11" s="1"/>
  <c r="CH10" i="11"/>
  <c r="CJ10" i="11" s="1"/>
  <c r="CB10" i="11"/>
  <c r="CD10" i="11" s="1"/>
  <c r="BW10" i="11"/>
  <c r="BY10" i="11" s="1"/>
  <c r="BR10" i="11"/>
  <c r="BT10" i="11" s="1"/>
  <c r="BL10" i="11"/>
  <c r="BN10" i="11" s="1"/>
  <c r="BG10" i="11"/>
  <c r="BI10" i="11" s="1"/>
  <c r="BC10" i="11"/>
  <c r="AZ10" i="11"/>
  <c r="AW10" i="11"/>
  <c r="AS10" i="11"/>
  <c r="AP10" i="11"/>
  <c r="AL10" i="11"/>
  <c r="AI10" i="11"/>
  <c r="AE10" i="11"/>
  <c r="AB10" i="11"/>
  <c r="V10" i="11"/>
  <c r="X10" i="11" s="1"/>
  <c r="Q10" i="11"/>
  <c r="S10" i="11" s="1"/>
  <c r="M10" i="11"/>
  <c r="E10" i="11"/>
  <c r="GE33" i="11"/>
  <c r="GB33" i="11"/>
  <c r="FV33" i="11"/>
  <c r="FX33" i="11" s="1"/>
  <c r="FQ33" i="11"/>
  <c r="GH33" i="11" s="1"/>
  <c r="FK33" i="11"/>
  <c r="FM33" i="11" s="1"/>
  <c r="FF33" i="11"/>
  <c r="FH33" i="11" s="1"/>
  <c r="EZ33" i="11"/>
  <c r="FB33" i="11" s="1"/>
  <c r="EU33" i="11"/>
  <c r="EW33" i="11" s="1"/>
  <c r="EQ33" i="11"/>
  <c r="EN33" i="11"/>
  <c r="EH33" i="11"/>
  <c r="EJ33" i="11" s="1"/>
  <c r="EC33" i="11"/>
  <c r="EE33" i="11" s="1"/>
  <c r="DX33" i="11"/>
  <c r="DZ33" i="11" s="1"/>
  <c r="DR33" i="11"/>
  <c r="DT33" i="11" s="1"/>
  <c r="DM33" i="11"/>
  <c r="DO33" i="11" s="1"/>
  <c r="DH33" i="11"/>
  <c r="DJ33" i="11" s="1"/>
  <c r="DD33" i="11"/>
  <c r="DA33" i="11"/>
  <c r="CX33" i="11"/>
  <c r="CR33" i="11"/>
  <c r="CT33" i="11" s="1"/>
  <c r="CM33" i="11"/>
  <c r="CO33" i="11" s="1"/>
  <c r="CH33" i="11"/>
  <c r="CJ33" i="11" s="1"/>
  <c r="CB33" i="11"/>
  <c r="CD33" i="11" s="1"/>
  <c r="BW33" i="11"/>
  <c r="BY33" i="11" s="1"/>
  <c r="BR33" i="11"/>
  <c r="BT33" i="11" s="1"/>
  <c r="BL33" i="11"/>
  <c r="BN33" i="11" s="1"/>
  <c r="BG33" i="11"/>
  <c r="BI33" i="11" s="1"/>
  <c r="BC33" i="11"/>
  <c r="AZ33" i="11"/>
  <c r="AW33" i="11"/>
  <c r="AS33" i="11"/>
  <c r="AP33" i="11"/>
  <c r="AL33" i="11"/>
  <c r="AI33" i="11"/>
  <c r="AE33" i="11"/>
  <c r="AB33" i="11"/>
  <c r="V33" i="11"/>
  <c r="X33" i="11" s="1"/>
  <c r="Q33" i="11"/>
  <c r="S33" i="11" s="1"/>
  <c r="M33" i="11"/>
  <c r="E33" i="11"/>
  <c r="GE32" i="11"/>
  <c r="GB32" i="11"/>
  <c r="FV32" i="11"/>
  <c r="FX32" i="11" s="1"/>
  <c r="FQ32" i="11"/>
  <c r="FK32" i="11"/>
  <c r="FM32" i="11" s="1"/>
  <c r="FF32" i="11"/>
  <c r="FH32" i="11" s="1"/>
  <c r="EZ32" i="11"/>
  <c r="FB32" i="11" s="1"/>
  <c r="EU32" i="11"/>
  <c r="EW32" i="11" s="1"/>
  <c r="EQ32" i="11"/>
  <c r="EN32" i="11"/>
  <c r="EH32" i="11"/>
  <c r="EJ32" i="11" s="1"/>
  <c r="EC32" i="11"/>
  <c r="EE32" i="11" s="1"/>
  <c r="DX32" i="11"/>
  <c r="DZ32" i="11" s="1"/>
  <c r="DR32" i="11"/>
  <c r="DT32" i="11" s="1"/>
  <c r="DM32" i="11"/>
  <c r="DO32" i="11" s="1"/>
  <c r="DH32" i="11"/>
  <c r="DJ32" i="11" s="1"/>
  <c r="DD32" i="11"/>
  <c r="DA32" i="11"/>
  <c r="CX32" i="11"/>
  <c r="CR32" i="11"/>
  <c r="CT32" i="11" s="1"/>
  <c r="CO32" i="11"/>
  <c r="CM32" i="11"/>
  <c r="CH32" i="11"/>
  <c r="CJ32" i="11" s="1"/>
  <c r="CB32" i="11"/>
  <c r="CD32" i="11" s="1"/>
  <c r="BW32" i="11"/>
  <c r="BY32" i="11" s="1"/>
  <c r="BR32" i="11"/>
  <c r="BT32" i="11" s="1"/>
  <c r="BL32" i="11"/>
  <c r="BN32" i="11" s="1"/>
  <c r="BG32" i="11"/>
  <c r="BI32" i="11" s="1"/>
  <c r="BC32" i="11"/>
  <c r="AZ32" i="11"/>
  <c r="AW32" i="11"/>
  <c r="AS32" i="11"/>
  <c r="AP32" i="11"/>
  <c r="AL32" i="11"/>
  <c r="AI32" i="11"/>
  <c r="AE32" i="11"/>
  <c r="AB32" i="11"/>
  <c r="V32" i="11"/>
  <c r="X32" i="11" s="1"/>
  <c r="Q32" i="11"/>
  <c r="S32" i="11" s="1"/>
  <c r="M32" i="11"/>
  <c r="E32" i="11"/>
  <c r="GE9" i="11"/>
  <c r="GB9" i="11"/>
  <c r="FV9" i="11"/>
  <c r="GI9" i="11" s="1"/>
  <c r="FQ9" i="11"/>
  <c r="GH9" i="11" s="1"/>
  <c r="FK9" i="11"/>
  <c r="FM9" i="11" s="1"/>
  <c r="FF9" i="11"/>
  <c r="FH9" i="11" s="1"/>
  <c r="EZ9" i="11"/>
  <c r="FB9" i="11" s="1"/>
  <c r="EU9" i="11"/>
  <c r="EW9" i="11" s="1"/>
  <c r="EQ9" i="11"/>
  <c r="EN9" i="11"/>
  <c r="EH9" i="11"/>
  <c r="EJ9" i="11" s="1"/>
  <c r="EC9" i="11"/>
  <c r="EE9" i="11" s="1"/>
  <c r="DX9" i="11"/>
  <c r="DZ9" i="11" s="1"/>
  <c r="DR9" i="11"/>
  <c r="DT9" i="11" s="1"/>
  <c r="DM9" i="11"/>
  <c r="DO9" i="11" s="1"/>
  <c r="DH9" i="11"/>
  <c r="DJ9" i="11" s="1"/>
  <c r="DD9" i="11"/>
  <c r="DA9" i="11"/>
  <c r="CX9" i="11"/>
  <c r="CT9" i="11"/>
  <c r="CR9" i="11"/>
  <c r="CO9" i="11"/>
  <c r="CM9" i="11"/>
  <c r="CH9" i="11"/>
  <c r="CJ9" i="11" s="1"/>
  <c r="CB9" i="11"/>
  <c r="CD9" i="11" s="1"/>
  <c r="BW9" i="11"/>
  <c r="BY9" i="11" s="1"/>
  <c r="BR9" i="11"/>
  <c r="BT9" i="11" s="1"/>
  <c r="BL9" i="11"/>
  <c r="BN9" i="11" s="1"/>
  <c r="BG9" i="11"/>
  <c r="BI9" i="11" s="1"/>
  <c r="BC9" i="11"/>
  <c r="AZ9" i="11"/>
  <c r="AW9" i="11"/>
  <c r="AS9" i="11"/>
  <c r="AP9" i="11"/>
  <c r="AL9" i="11"/>
  <c r="AI9" i="11"/>
  <c r="AE9" i="11"/>
  <c r="AB9" i="11"/>
  <c r="V9" i="11"/>
  <c r="X9" i="11" s="1"/>
  <c r="Q9" i="11"/>
  <c r="S9" i="11" s="1"/>
  <c r="M9" i="11"/>
  <c r="E9" i="11"/>
  <c r="GE8" i="11"/>
  <c r="GB8" i="11"/>
  <c r="FV8" i="11"/>
  <c r="GI8" i="11" s="1"/>
  <c r="FQ8" i="11"/>
  <c r="GH8" i="11" s="1"/>
  <c r="FK8" i="11"/>
  <c r="FM8" i="11" s="1"/>
  <c r="FF8" i="11"/>
  <c r="FH8" i="11" s="1"/>
  <c r="EZ8" i="11"/>
  <c r="FB8" i="11" s="1"/>
  <c r="EU8" i="11"/>
  <c r="EW8" i="11" s="1"/>
  <c r="EQ8" i="11"/>
  <c r="EN8" i="11"/>
  <c r="EH8" i="11"/>
  <c r="EJ8" i="11" s="1"/>
  <c r="EC8" i="11"/>
  <c r="EE8" i="11" s="1"/>
  <c r="DX8" i="11"/>
  <c r="DZ8" i="11" s="1"/>
  <c r="DR8" i="11"/>
  <c r="DT8" i="11" s="1"/>
  <c r="DM8" i="11"/>
  <c r="DO8" i="11" s="1"/>
  <c r="DH8" i="11"/>
  <c r="DJ8" i="11" s="1"/>
  <c r="DD8" i="11"/>
  <c r="DA8" i="11"/>
  <c r="CX8" i="11"/>
  <c r="CR8" i="11"/>
  <c r="CT8" i="11" s="1"/>
  <c r="CM8" i="11"/>
  <c r="CO8" i="11" s="1"/>
  <c r="CH8" i="11"/>
  <c r="CJ8" i="11" s="1"/>
  <c r="CB8" i="11"/>
  <c r="CD8" i="11" s="1"/>
  <c r="BW8" i="11"/>
  <c r="BY8" i="11" s="1"/>
  <c r="BR8" i="11"/>
  <c r="BT8" i="11" s="1"/>
  <c r="BL8" i="11"/>
  <c r="BN8" i="11" s="1"/>
  <c r="BG8" i="11"/>
  <c r="BI8" i="11" s="1"/>
  <c r="BC8" i="11"/>
  <c r="AZ8" i="11"/>
  <c r="AW8" i="11"/>
  <c r="AS8" i="11"/>
  <c r="AP8" i="11"/>
  <c r="AL8" i="11"/>
  <c r="AI8" i="11"/>
  <c r="AE8" i="11"/>
  <c r="AB8" i="11"/>
  <c r="V8" i="11"/>
  <c r="X8" i="11" s="1"/>
  <c r="Q8" i="11"/>
  <c r="S8" i="11" s="1"/>
  <c r="M8" i="11"/>
  <c r="E8" i="11"/>
  <c r="GE31" i="11"/>
  <c r="GB31" i="11"/>
  <c r="FV31" i="11"/>
  <c r="GI31" i="11" s="1"/>
  <c r="FQ31" i="11"/>
  <c r="GH31" i="11" s="1"/>
  <c r="FK31" i="11"/>
  <c r="FM31" i="11" s="1"/>
  <c r="FF31" i="11"/>
  <c r="FH31" i="11" s="1"/>
  <c r="EZ31" i="11"/>
  <c r="FB31" i="11" s="1"/>
  <c r="EU31" i="11"/>
  <c r="EW31" i="11" s="1"/>
  <c r="EQ31" i="11"/>
  <c r="EN31" i="11"/>
  <c r="EH31" i="11"/>
  <c r="EJ31" i="11" s="1"/>
  <c r="EC31" i="11"/>
  <c r="EE31" i="11" s="1"/>
  <c r="DX31" i="11"/>
  <c r="DZ31" i="11" s="1"/>
  <c r="DR31" i="11"/>
  <c r="DT31" i="11" s="1"/>
  <c r="DM31" i="11"/>
  <c r="DO31" i="11" s="1"/>
  <c r="DH31" i="11"/>
  <c r="DJ31" i="11" s="1"/>
  <c r="DD31" i="11"/>
  <c r="DA31" i="11"/>
  <c r="CX31" i="11"/>
  <c r="CR31" i="11"/>
  <c r="CT31" i="11" s="1"/>
  <c r="CM31" i="11"/>
  <c r="CO31" i="11" s="1"/>
  <c r="CH31" i="11"/>
  <c r="CJ31" i="11" s="1"/>
  <c r="CB31" i="11"/>
  <c r="CD31" i="11" s="1"/>
  <c r="BW31" i="11"/>
  <c r="BY31" i="11" s="1"/>
  <c r="BR31" i="11"/>
  <c r="BT31" i="11" s="1"/>
  <c r="BL31" i="11"/>
  <c r="BN31" i="11" s="1"/>
  <c r="BG31" i="11"/>
  <c r="BI31" i="11" s="1"/>
  <c r="BC31" i="11"/>
  <c r="AZ31" i="11"/>
  <c r="AW31" i="11"/>
  <c r="AS31" i="11"/>
  <c r="AP31" i="11"/>
  <c r="AL31" i="11"/>
  <c r="AI31" i="11"/>
  <c r="AE31" i="11"/>
  <c r="AB31" i="11"/>
  <c r="V31" i="11"/>
  <c r="X31" i="11" s="1"/>
  <c r="Q31" i="11"/>
  <c r="S31" i="11" s="1"/>
  <c r="M31" i="11"/>
  <c r="E31" i="11"/>
  <c r="GE30" i="11"/>
  <c r="GB30" i="11"/>
  <c r="FV30" i="11"/>
  <c r="FX30" i="11" s="1"/>
  <c r="FQ30" i="11"/>
  <c r="GH30" i="11" s="1"/>
  <c r="FK30" i="11"/>
  <c r="FM30" i="11" s="1"/>
  <c r="FF30" i="11"/>
  <c r="FH30" i="11" s="1"/>
  <c r="EZ30" i="11"/>
  <c r="FB30" i="11" s="1"/>
  <c r="EU30" i="11"/>
  <c r="EW30" i="11" s="1"/>
  <c r="EQ30" i="11"/>
  <c r="EN30" i="11"/>
  <c r="EH30" i="11"/>
  <c r="EJ30" i="11" s="1"/>
  <c r="EC30" i="11"/>
  <c r="EE30" i="11" s="1"/>
  <c r="DX30" i="11"/>
  <c r="DZ30" i="11" s="1"/>
  <c r="DR30" i="11"/>
  <c r="DT30" i="11" s="1"/>
  <c r="DM30" i="11"/>
  <c r="DO30" i="11" s="1"/>
  <c r="DH30" i="11"/>
  <c r="DJ30" i="11" s="1"/>
  <c r="DD30" i="11"/>
  <c r="DA30" i="11"/>
  <c r="CX30" i="11"/>
  <c r="CR30" i="11"/>
  <c r="CT30" i="11" s="1"/>
  <c r="CM30" i="11"/>
  <c r="CO30" i="11" s="1"/>
  <c r="CH30" i="11"/>
  <c r="CJ30" i="11" s="1"/>
  <c r="CB30" i="11"/>
  <c r="CD30" i="11" s="1"/>
  <c r="BW30" i="11"/>
  <c r="BY30" i="11" s="1"/>
  <c r="BR30" i="11"/>
  <c r="BT30" i="11" s="1"/>
  <c r="BL30" i="11"/>
  <c r="BN30" i="11" s="1"/>
  <c r="BG30" i="11"/>
  <c r="BI30" i="11" s="1"/>
  <c r="BC30" i="11"/>
  <c r="AZ30" i="11"/>
  <c r="AW30" i="11"/>
  <c r="AS30" i="11"/>
  <c r="AP30" i="11"/>
  <c r="AL30" i="11"/>
  <c r="AI30" i="11"/>
  <c r="AE30" i="11"/>
  <c r="AB30" i="11"/>
  <c r="V30" i="11"/>
  <c r="X30" i="11" s="1"/>
  <c r="Q30" i="11"/>
  <c r="S30" i="11" s="1"/>
  <c r="M30" i="11"/>
  <c r="E30" i="11"/>
  <c r="GE7" i="11"/>
  <c r="GB7" i="11"/>
  <c r="FV7" i="11"/>
  <c r="GI7" i="11" s="1"/>
  <c r="FQ7" i="11"/>
  <c r="GH7" i="11" s="1"/>
  <c r="FK7" i="11"/>
  <c r="FM7" i="11" s="1"/>
  <c r="FF7" i="11"/>
  <c r="FH7" i="11" s="1"/>
  <c r="EZ7" i="11"/>
  <c r="FB7" i="11" s="1"/>
  <c r="EU7" i="11"/>
  <c r="EW7" i="11" s="1"/>
  <c r="EQ7" i="11"/>
  <c r="EN7" i="11"/>
  <c r="EH7" i="11"/>
  <c r="EJ7" i="11" s="1"/>
  <c r="EC7" i="11"/>
  <c r="EE7" i="11" s="1"/>
  <c r="DX7" i="11"/>
  <c r="DZ7" i="11" s="1"/>
  <c r="DR7" i="11"/>
  <c r="DT7" i="11" s="1"/>
  <c r="DM7" i="11"/>
  <c r="DO7" i="11" s="1"/>
  <c r="DH7" i="11"/>
  <c r="DJ7" i="11" s="1"/>
  <c r="DD7" i="11"/>
  <c r="DA7" i="11"/>
  <c r="CX7" i="11"/>
  <c r="CT7" i="11"/>
  <c r="CR7" i="11"/>
  <c r="CO7" i="11"/>
  <c r="CM7" i="11"/>
  <c r="CH7" i="11"/>
  <c r="CJ7" i="11" s="1"/>
  <c r="CB7" i="11"/>
  <c r="CD7" i="11" s="1"/>
  <c r="BW7" i="11"/>
  <c r="BY7" i="11" s="1"/>
  <c r="BR7" i="11"/>
  <c r="BT7" i="11" s="1"/>
  <c r="BL7" i="11"/>
  <c r="BN7" i="11" s="1"/>
  <c r="BG7" i="11"/>
  <c r="BI7" i="11" s="1"/>
  <c r="BC7" i="11"/>
  <c r="AZ7" i="11"/>
  <c r="AW7" i="11"/>
  <c r="AS7" i="11"/>
  <c r="AP7" i="11"/>
  <c r="AL7" i="11"/>
  <c r="AI7" i="11"/>
  <c r="AE7" i="11"/>
  <c r="AB7" i="11"/>
  <c r="V7" i="11"/>
  <c r="X7" i="11" s="1"/>
  <c r="Q7" i="11"/>
  <c r="S7" i="11" s="1"/>
  <c r="M7" i="11"/>
  <c r="E7" i="11"/>
  <c r="GE6" i="11"/>
  <c r="GB6" i="11"/>
  <c r="FV6" i="11"/>
  <c r="FQ6" i="11"/>
  <c r="FS6" i="11" s="1"/>
  <c r="FK6" i="11"/>
  <c r="FM6" i="11" s="1"/>
  <c r="FF6" i="11"/>
  <c r="FH6" i="11" s="1"/>
  <c r="EZ6" i="11"/>
  <c r="FB6" i="11" s="1"/>
  <c r="EU6" i="11"/>
  <c r="EW6" i="11" s="1"/>
  <c r="EQ6" i="11"/>
  <c r="EN6" i="11"/>
  <c r="EH6" i="11"/>
  <c r="EJ6" i="11" s="1"/>
  <c r="EC6" i="11"/>
  <c r="EE6" i="11" s="1"/>
  <c r="DX6" i="11"/>
  <c r="DZ6" i="11" s="1"/>
  <c r="DR6" i="11"/>
  <c r="DT6" i="11" s="1"/>
  <c r="DM6" i="11"/>
  <c r="DO6" i="11" s="1"/>
  <c r="DH6" i="11"/>
  <c r="DJ6" i="11" s="1"/>
  <c r="DD6" i="11"/>
  <c r="DA6" i="11"/>
  <c r="CX6" i="11"/>
  <c r="CT6" i="11"/>
  <c r="CR6" i="11"/>
  <c r="CO6" i="11"/>
  <c r="CM6" i="11"/>
  <c r="CH6" i="11"/>
  <c r="CJ6" i="11" s="1"/>
  <c r="CB6" i="11"/>
  <c r="CD6" i="11" s="1"/>
  <c r="BW6" i="11"/>
  <c r="BY6" i="11" s="1"/>
  <c r="BR6" i="11"/>
  <c r="BT6" i="11" s="1"/>
  <c r="BL6" i="11"/>
  <c r="BN6" i="11" s="1"/>
  <c r="BG6" i="11"/>
  <c r="BI6" i="11" s="1"/>
  <c r="BC6" i="11"/>
  <c r="AZ6" i="11"/>
  <c r="AW6" i="11"/>
  <c r="AS6" i="11"/>
  <c r="AP6" i="11"/>
  <c r="AL6" i="11"/>
  <c r="AI6" i="11"/>
  <c r="AE6" i="11"/>
  <c r="AB6" i="11"/>
  <c r="V6" i="11"/>
  <c r="X6" i="11" s="1"/>
  <c r="Q6" i="11"/>
  <c r="S6" i="11" s="1"/>
  <c r="M6" i="11"/>
  <c r="E6" i="11"/>
  <c r="GE29" i="11"/>
  <c r="GB29" i="11"/>
  <c r="FV29" i="11"/>
  <c r="FX29" i="11" s="1"/>
  <c r="FQ29" i="11"/>
  <c r="GH29" i="11" s="1"/>
  <c r="FK29" i="11"/>
  <c r="FM29" i="11" s="1"/>
  <c r="FF29" i="11"/>
  <c r="FH29" i="11" s="1"/>
  <c r="EZ29" i="11"/>
  <c r="FB29" i="11" s="1"/>
  <c r="EU29" i="11"/>
  <c r="EW29" i="11" s="1"/>
  <c r="EQ29" i="11"/>
  <c r="EN29" i="11"/>
  <c r="EH29" i="11"/>
  <c r="EJ29" i="11" s="1"/>
  <c r="EC29" i="11"/>
  <c r="EE29" i="11" s="1"/>
  <c r="DX29" i="11"/>
  <c r="DZ29" i="11" s="1"/>
  <c r="DR29" i="11"/>
  <c r="DT29" i="11" s="1"/>
  <c r="DM29" i="11"/>
  <c r="DO29" i="11" s="1"/>
  <c r="DH29" i="11"/>
  <c r="DJ29" i="11" s="1"/>
  <c r="DD29" i="11"/>
  <c r="DA29" i="11"/>
  <c r="CX29" i="11"/>
  <c r="CR29" i="11"/>
  <c r="CT29" i="11" s="1"/>
  <c r="CM29" i="11"/>
  <c r="CO29" i="11" s="1"/>
  <c r="CH29" i="11"/>
  <c r="CJ29" i="11" s="1"/>
  <c r="CB29" i="11"/>
  <c r="CD29" i="11" s="1"/>
  <c r="BW29" i="11"/>
  <c r="BY29" i="11" s="1"/>
  <c r="BR29" i="11"/>
  <c r="BT29" i="11" s="1"/>
  <c r="BL29" i="11"/>
  <c r="BN29" i="11" s="1"/>
  <c r="BG29" i="11"/>
  <c r="BI29" i="11" s="1"/>
  <c r="BC29" i="11"/>
  <c r="AZ29" i="11"/>
  <c r="AW29" i="11"/>
  <c r="AS29" i="11"/>
  <c r="AP29" i="11"/>
  <c r="AL29" i="11"/>
  <c r="AI29" i="11"/>
  <c r="AE29" i="11"/>
  <c r="AB29" i="11"/>
  <c r="V29" i="11"/>
  <c r="X29" i="11" s="1"/>
  <c r="Q29" i="11"/>
  <c r="S29" i="11" s="1"/>
  <c r="M29" i="11"/>
  <c r="E29" i="11"/>
  <c r="GE28" i="11"/>
  <c r="GB28" i="11"/>
  <c r="FV28" i="11"/>
  <c r="FX28" i="11" s="1"/>
  <c r="FQ28" i="11"/>
  <c r="GH28" i="11" s="1"/>
  <c r="FK28" i="11"/>
  <c r="FM28" i="11" s="1"/>
  <c r="FF28" i="11"/>
  <c r="FH28" i="11" s="1"/>
  <c r="EZ28" i="11"/>
  <c r="FB28" i="11" s="1"/>
  <c r="EU28" i="11"/>
  <c r="EW28" i="11" s="1"/>
  <c r="EQ28" i="11"/>
  <c r="EN28" i="11"/>
  <c r="EH28" i="11"/>
  <c r="EJ28" i="11" s="1"/>
  <c r="EC28" i="11"/>
  <c r="EE28" i="11" s="1"/>
  <c r="DX28" i="11"/>
  <c r="DZ28" i="11" s="1"/>
  <c r="DR28" i="11"/>
  <c r="DT28" i="11" s="1"/>
  <c r="DM28" i="11"/>
  <c r="DO28" i="11" s="1"/>
  <c r="DH28" i="11"/>
  <c r="DJ28" i="11" s="1"/>
  <c r="DD28" i="11"/>
  <c r="DA28" i="11"/>
  <c r="CX28" i="11"/>
  <c r="CR28" i="11"/>
  <c r="CT28" i="11" s="1"/>
  <c r="CM28" i="11"/>
  <c r="CO28" i="11" s="1"/>
  <c r="CH28" i="11"/>
  <c r="CJ28" i="11" s="1"/>
  <c r="CB28" i="11"/>
  <c r="CD28" i="11" s="1"/>
  <c r="BW28" i="11"/>
  <c r="BY28" i="11" s="1"/>
  <c r="BR28" i="11"/>
  <c r="BT28" i="11" s="1"/>
  <c r="BL28" i="11"/>
  <c r="BN28" i="11" s="1"/>
  <c r="BG28" i="11"/>
  <c r="BI28" i="11" s="1"/>
  <c r="BC28" i="11"/>
  <c r="AZ28" i="11"/>
  <c r="AW28" i="11"/>
  <c r="AS28" i="11"/>
  <c r="AP28" i="11"/>
  <c r="AL28" i="11"/>
  <c r="AI28" i="11"/>
  <c r="AE28" i="11"/>
  <c r="AB28" i="11"/>
  <c r="V28" i="11"/>
  <c r="X28" i="11" s="1"/>
  <c r="Q28" i="11"/>
  <c r="S28" i="11" s="1"/>
  <c r="M28" i="11"/>
  <c r="E28" i="11"/>
  <c r="GE27" i="11"/>
  <c r="GB27" i="11"/>
  <c r="FV27" i="11"/>
  <c r="FX27" i="11" s="1"/>
  <c r="FQ27" i="11"/>
  <c r="GH27" i="11" s="1"/>
  <c r="FK27" i="11"/>
  <c r="FM27" i="11" s="1"/>
  <c r="FF27" i="11"/>
  <c r="FH27" i="11" s="1"/>
  <c r="EZ27" i="11"/>
  <c r="FB27" i="11" s="1"/>
  <c r="EU27" i="11"/>
  <c r="EW27" i="11" s="1"/>
  <c r="EQ27" i="11"/>
  <c r="EN27" i="11"/>
  <c r="EH27" i="11"/>
  <c r="EJ27" i="11" s="1"/>
  <c r="EC27" i="11"/>
  <c r="EE27" i="11" s="1"/>
  <c r="DX27" i="11"/>
  <c r="DZ27" i="11" s="1"/>
  <c r="DR27" i="11"/>
  <c r="DT27" i="11" s="1"/>
  <c r="DM27" i="11"/>
  <c r="DO27" i="11" s="1"/>
  <c r="DH27" i="11"/>
  <c r="DJ27" i="11" s="1"/>
  <c r="DD27" i="11"/>
  <c r="DA27" i="11"/>
  <c r="CX27" i="11"/>
  <c r="CR27" i="11"/>
  <c r="CT27" i="11" s="1"/>
  <c r="CO27" i="11"/>
  <c r="CM27" i="11"/>
  <c r="CH27" i="11"/>
  <c r="CJ27" i="11" s="1"/>
  <c r="CB27" i="11"/>
  <c r="CD27" i="11" s="1"/>
  <c r="BW27" i="11"/>
  <c r="BY27" i="11" s="1"/>
  <c r="BR27" i="11"/>
  <c r="BT27" i="11" s="1"/>
  <c r="BL27" i="11"/>
  <c r="BN27" i="11" s="1"/>
  <c r="BG27" i="11"/>
  <c r="BI27" i="11" s="1"/>
  <c r="BC27" i="11"/>
  <c r="AZ27" i="11"/>
  <c r="AW27" i="11"/>
  <c r="AS27" i="11"/>
  <c r="AP27" i="11"/>
  <c r="AL27" i="11"/>
  <c r="AI27" i="11"/>
  <c r="AE27" i="11"/>
  <c r="AB27" i="11"/>
  <c r="V27" i="11"/>
  <c r="X27" i="11" s="1"/>
  <c r="Q27" i="11"/>
  <c r="S27" i="11" s="1"/>
  <c r="M27" i="11"/>
  <c r="E27" i="11"/>
  <c r="GE26" i="11"/>
  <c r="GB26" i="11"/>
  <c r="FV26" i="11"/>
  <c r="FX26" i="11" s="1"/>
  <c r="FQ26" i="11"/>
  <c r="GH26" i="11" s="1"/>
  <c r="FK26" i="11"/>
  <c r="FM26" i="11" s="1"/>
  <c r="FF26" i="11"/>
  <c r="FH26" i="11" s="1"/>
  <c r="EZ26" i="11"/>
  <c r="FB26" i="11" s="1"/>
  <c r="EU26" i="11"/>
  <c r="EW26" i="11" s="1"/>
  <c r="EQ26" i="11"/>
  <c r="EN26" i="11"/>
  <c r="EH26" i="11"/>
  <c r="EJ26" i="11" s="1"/>
  <c r="EC26" i="11"/>
  <c r="EE26" i="11" s="1"/>
  <c r="DX26" i="11"/>
  <c r="DZ26" i="11" s="1"/>
  <c r="DR26" i="11"/>
  <c r="DT26" i="11" s="1"/>
  <c r="DM26" i="11"/>
  <c r="DO26" i="11" s="1"/>
  <c r="DH26" i="11"/>
  <c r="DJ26" i="11" s="1"/>
  <c r="DD26" i="11"/>
  <c r="DA26" i="11"/>
  <c r="CX26" i="11"/>
  <c r="CR26" i="11"/>
  <c r="CT26" i="11" s="1"/>
  <c r="CM26" i="11"/>
  <c r="CO26" i="11" s="1"/>
  <c r="CH26" i="11"/>
  <c r="CJ26" i="11" s="1"/>
  <c r="CB26" i="11"/>
  <c r="CD26" i="11" s="1"/>
  <c r="BW26" i="11"/>
  <c r="BY26" i="11" s="1"/>
  <c r="BR26" i="11"/>
  <c r="BT26" i="11" s="1"/>
  <c r="BL26" i="11"/>
  <c r="BN26" i="11" s="1"/>
  <c r="BG26" i="11"/>
  <c r="BI26" i="11" s="1"/>
  <c r="BC26" i="11"/>
  <c r="AZ26" i="11"/>
  <c r="AW26" i="11"/>
  <c r="AS26" i="11"/>
  <c r="AP26" i="11"/>
  <c r="AL26" i="11"/>
  <c r="AI26" i="11"/>
  <c r="AE26" i="11"/>
  <c r="AB26" i="11"/>
  <c r="V26" i="11"/>
  <c r="X26" i="11" s="1"/>
  <c r="Q26" i="11"/>
  <c r="S26" i="11" s="1"/>
  <c r="M26" i="11"/>
  <c r="E26" i="11"/>
  <c r="GE25" i="11"/>
  <c r="GB25" i="11"/>
  <c r="FV25" i="11"/>
  <c r="GI25" i="11" s="1"/>
  <c r="FQ25" i="11"/>
  <c r="GH25" i="11" s="1"/>
  <c r="FK25" i="11"/>
  <c r="FM25" i="11" s="1"/>
  <c r="FF25" i="11"/>
  <c r="FH25" i="11" s="1"/>
  <c r="EZ25" i="11"/>
  <c r="FB25" i="11" s="1"/>
  <c r="EU25" i="11"/>
  <c r="EW25" i="11" s="1"/>
  <c r="EQ25" i="11"/>
  <c r="EN25" i="11"/>
  <c r="EH25" i="11"/>
  <c r="EJ25" i="11" s="1"/>
  <c r="EC25" i="11"/>
  <c r="EE25" i="11" s="1"/>
  <c r="DX25" i="11"/>
  <c r="DZ25" i="11" s="1"/>
  <c r="DR25" i="11"/>
  <c r="DT25" i="11" s="1"/>
  <c r="DM25" i="11"/>
  <c r="DO25" i="11" s="1"/>
  <c r="DH25" i="11"/>
  <c r="DJ25" i="11" s="1"/>
  <c r="DD25" i="11"/>
  <c r="DA25" i="11"/>
  <c r="CX25" i="11"/>
  <c r="CR25" i="11"/>
  <c r="CT25" i="11" s="1"/>
  <c r="CO25" i="11"/>
  <c r="CM25" i="11"/>
  <c r="CH25" i="11"/>
  <c r="CJ25" i="11" s="1"/>
  <c r="CB25" i="11"/>
  <c r="CD25" i="11" s="1"/>
  <c r="BW25" i="11"/>
  <c r="BY25" i="11" s="1"/>
  <c r="BR25" i="11"/>
  <c r="BT25" i="11" s="1"/>
  <c r="BL25" i="11"/>
  <c r="BN25" i="11" s="1"/>
  <c r="BG25" i="11"/>
  <c r="BI25" i="11" s="1"/>
  <c r="BC25" i="11"/>
  <c r="AZ25" i="11"/>
  <c r="AW25" i="11"/>
  <c r="AS25" i="11"/>
  <c r="AP25" i="11"/>
  <c r="AL25" i="11"/>
  <c r="AI25" i="11"/>
  <c r="AE25" i="11"/>
  <c r="AB25" i="11"/>
  <c r="V25" i="11"/>
  <c r="X25" i="11" s="1"/>
  <c r="Q25" i="11"/>
  <c r="S25" i="11" s="1"/>
  <c r="M25" i="11"/>
  <c r="E25" i="11"/>
  <c r="GE24" i="11"/>
  <c r="GB24" i="11"/>
  <c r="FV24" i="11"/>
  <c r="GI24" i="11" s="1"/>
  <c r="FQ24" i="11"/>
  <c r="GH24" i="11" s="1"/>
  <c r="FK24" i="11"/>
  <c r="FM24" i="11" s="1"/>
  <c r="FF24" i="11"/>
  <c r="FH24" i="11" s="1"/>
  <c r="EZ24" i="11"/>
  <c r="FB24" i="11" s="1"/>
  <c r="EU24" i="11"/>
  <c r="EW24" i="11" s="1"/>
  <c r="EQ24" i="11"/>
  <c r="EN24" i="11"/>
  <c r="EH24" i="11"/>
  <c r="EJ24" i="11" s="1"/>
  <c r="EC24" i="11"/>
  <c r="EE24" i="11" s="1"/>
  <c r="DX24" i="11"/>
  <c r="DZ24" i="11" s="1"/>
  <c r="DR24" i="11"/>
  <c r="DT24" i="11" s="1"/>
  <c r="DM24" i="11"/>
  <c r="DO24" i="11" s="1"/>
  <c r="DH24" i="11"/>
  <c r="DJ24" i="11" s="1"/>
  <c r="DD24" i="11"/>
  <c r="DA24" i="11"/>
  <c r="CX24" i="11"/>
  <c r="CR24" i="11"/>
  <c r="CT24" i="11" s="1"/>
  <c r="CM24" i="11"/>
  <c r="CO24" i="11" s="1"/>
  <c r="CH24" i="11"/>
  <c r="CJ24" i="11" s="1"/>
  <c r="CB24" i="11"/>
  <c r="CD24" i="11" s="1"/>
  <c r="BW24" i="11"/>
  <c r="BY24" i="11" s="1"/>
  <c r="BR24" i="11"/>
  <c r="BT24" i="11" s="1"/>
  <c r="BL24" i="11"/>
  <c r="BN24" i="11" s="1"/>
  <c r="BG24" i="11"/>
  <c r="BI24" i="11" s="1"/>
  <c r="BC24" i="11"/>
  <c r="AZ24" i="11"/>
  <c r="AW24" i="11"/>
  <c r="AS24" i="11"/>
  <c r="AP24" i="11"/>
  <c r="AL24" i="11"/>
  <c r="AI24" i="11"/>
  <c r="AE24" i="11"/>
  <c r="AB24" i="11"/>
  <c r="V24" i="11"/>
  <c r="X24" i="11" s="1"/>
  <c r="Q24" i="11"/>
  <c r="S24" i="11" s="1"/>
  <c r="M24" i="11"/>
  <c r="E24" i="11"/>
  <c r="GE5" i="11"/>
  <c r="GB5" i="11"/>
  <c r="FV5" i="11"/>
  <c r="FX5" i="11" s="1"/>
  <c r="FQ5" i="11"/>
  <c r="GH5" i="11" s="1"/>
  <c r="FK5" i="11"/>
  <c r="FM5" i="11" s="1"/>
  <c r="FF5" i="11"/>
  <c r="FH5" i="11" s="1"/>
  <c r="EZ5" i="11"/>
  <c r="FB5" i="11" s="1"/>
  <c r="EU5" i="11"/>
  <c r="EW5" i="11" s="1"/>
  <c r="EQ5" i="11"/>
  <c r="EN5" i="11"/>
  <c r="EH5" i="11"/>
  <c r="EJ5" i="11" s="1"/>
  <c r="EC5" i="11"/>
  <c r="EE5" i="11" s="1"/>
  <c r="DX5" i="11"/>
  <c r="DZ5" i="11" s="1"/>
  <c r="DR5" i="11"/>
  <c r="DT5" i="11" s="1"/>
  <c r="DM5" i="11"/>
  <c r="DO5" i="11" s="1"/>
  <c r="DH5" i="11"/>
  <c r="DJ5" i="11" s="1"/>
  <c r="DD5" i="11"/>
  <c r="DA5" i="11"/>
  <c r="CX5" i="11"/>
  <c r="CR5" i="11"/>
  <c r="CT5" i="11" s="1"/>
  <c r="CM5" i="11"/>
  <c r="CO5" i="11" s="1"/>
  <c r="CH5" i="11"/>
  <c r="CJ5" i="11" s="1"/>
  <c r="CB5" i="11"/>
  <c r="CD5" i="11" s="1"/>
  <c r="BW5" i="11"/>
  <c r="BY5" i="11" s="1"/>
  <c r="BR5" i="11"/>
  <c r="BT5" i="11" s="1"/>
  <c r="BL5" i="11"/>
  <c r="BN5" i="11" s="1"/>
  <c r="BG5" i="11"/>
  <c r="BI5" i="11" s="1"/>
  <c r="BC5" i="11"/>
  <c r="AZ5" i="11"/>
  <c r="AW5" i="11"/>
  <c r="AS5" i="11"/>
  <c r="AP5" i="11"/>
  <c r="AL5" i="11"/>
  <c r="AI5" i="11"/>
  <c r="AE5" i="11"/>
  <c r="AB5" i="11"/>
  <c r="V5" i="11"/>
  <c r="X5" i="11" s="1"/>
  <c r="Q5" i="11"/>
  <c r="S5" i="11" s="1"/>
  <c r="M5" i="11"/>
  <c r="E5" i="11"/>
  <c r="GE23" i="11"/>
  <c r="GB23" i="11"/>
  <c r="GF23" i="11" s="1"/>
  <c r="FV23" i="11"/>
  <c r="FX23" i="11" s="1"/>
  <c r="FQ23" i="11"/>
  <c r="GH23" i="11" s="1"/>
  <c r="FK23" i="11"/>
  <c r="FM23" i="11" s="1"/>
  <c r="FF23" i="11"/>
  <c r="FH23" i="11" s="1"/>
  <c r="EZ23" i="11"/>
  <c r="FB23" i="11" s="1"/>
  <c r="EU23" i="11"/>
  <c r="EW23" i="11" s="1"/>
  <c r="EQ23" i="11"/>
  <c r="EN23" i="11"/>
  <c r="EH23" i="11"/>
  <c r="EJ23" i="11" s="1"/>
  <c r="EC23" i="11"/>
  <c r="EE23" i="11" s="1"/>
  <c r="DX23" i="11"/>
  <c r="DZ23" i="11" s="1"/>
  <c r="DR23" i="11"/>
  <c r="DT23" i="11" s="1"/>
  <c r="DM23" i="11"/>
  <c r="DO23" i="11" s="1"/>
  <c r="DH23" i="11"/>
  <c r="DJ23" i="11" s="1"/>
  <c r="DD23" i="11"/>
  <c r="DA23" i="11"/>
  <c r="CX23" i="11"/>
  <c r="CR23" i="11"/>
  <c r="CT23" i="11" s="1"/>
  <c r="CM23" i="11"/>
  <c r="CO23" i="11" s="1"/>
  <c r="CH23" i="11"/>
  <c r="CJ23" i="11" s="1"/>
  <c r="CB23" i="11"/>
  <c r="CD23" i="11" s="1"/>
  <c r="BW23" i="11"/>
  <c r="BY23" i="11" s="1"/>
  <c r="BR23" i="11"/>
  <c r="BT23" i="11" s="1"/>
  <c r="BL23" i="11"/>
  <c r="BN23" i="11" s="1"/>
  <c r="BG23" i="11"/>
  <c r="BI23" i="11" s="1"/>
  <c r="BC23" i="11"/>
  <c r="AZ23" i="11"/>
  <c r="AW23" i="11"/>
  <c r="AS23" i="11"/>
  <c r="AP23" i="11"/>
  <c r="AL23" i="11"/>
  <c r="AE23" i="11"/>
  <c r="V23" i="11"/>
  <c r="X23" i="11" s="1"/>
  <c r="Q23" i="11"/>
  <c r="S23" i="11" s="1"/>
  <c r="M23" i="11"/>
  <c r="E23" i="11"/>
  <c r="GE22" i="11"/>
  <c r="GB22" i="11"/>
  <c r="FV22" i="11"/>
  <c r="FX22" i="11" s="1"/>
  <c r="FQ22" i="11"/>
  <c r="FK22" i="11"/>
  <c r="FM22" i="11" s="1"/>
  <c r="FF22" i="11"/>
  <c r="FH22" i="11" s="1"/>
  <c r="EZ22" i="11"/>
  <c r="FB22" i="11" s="1"/>
  <c r="EU22" i="11"/>
  <c r="EW22" i="11" s="1"/>
  <c r="EQ22" i="11"/>
  <c r="EN22" i="11"/>
  <c r="EH22" i="11"/>
  <c r="EJ22" i="11" s="1"/>
  <c r="EC22" i="11"/>
  <c r="EE22" i="11" s="1"/>
  <c r="DX22" i="11"/>
  <c r="DZ22" i="11" s="1"/>
  <c r="DR22" i="11"/>
  <c r="DT22" i="11" s="1"/>
  <c r="DM22" i="11"/>
  <c r="DO22" i="11" s="1"/>
  <c r="DH22" i="11"/>
  <c r="DJ22" i="11" s="1"/>
  <c r="DD22" i="11"/>
  <c r="DA22" i="11"/>
  <c r="CX22" i="11"/>
  <c r="CR22" i="11"/>
  <c r="CT22" i="11" s="1"/>
  <c r="CM22" i="11"/>
  <c r="CO22" i="11" s="1"/>
  <c r="CH22" i="11"/>
  <c r="CJ22" i="11" s="1"/>
  <c r="CB22" i="11"/>
  <c r="CD22" i="11" s="1"/>
  <c r="BW22" i="11"/>
  <c r="BY22" i="11" s="1"/>
  <c r="BR22" i="11"/>
  <c r="BT22" i="11" s="1"/>
  <c r="BL22" i="11"/>
  <c r="BN22" i="11" s="1"/>
  <c r="BG22" i="11"/>
  <c r="BI22" i="11" s="1"/>
  <c r="BC22" i="11"/>
  <c r="AZ22" i="11"/>
  <c r="AW22" i="11"/>
  <c r="AS22" i="11"/>
  <c r="AP22" i="11"/>
  <c r="AL22" i="11"/>
  <c r="AI22" i="11"/>
  <c r="AE22" i="11"/>
  <c r="AB22" i="11"/>
  <c r="V22" i="11"/>
  <c r="X22" i="11" s="1"/>
  <c r="Q22" i="11"/>
  <c r="S22" i="11" s="1"/>
  <c r="M22" i="11"/>
  <c r="E22" i="11"/>
  <c r="GE21" i="11"/>
  <c r="GB21" i="11"/>
  <c r="GF21" i="11" s="1"/>
  <c r="FV21" i="11"/>
  <c r="FX21" i="11" s="1"/>
  <c r="FQ21" i="11"/>
  <c r="GH21" i="11" s="1"/>
  <c r="FK21" i="11"/>
  <c r="FM21" i="11" s="1"/>
  <c r="FF21" i="11"/>
  <c r="FH21" i="11" s="1"/>
  <c r="EZ21" i="11"/>
  <c r="FB21" i="11" s="1"/>
  <c r="EU21" i="11"/>
  <c r="EW21" i="11" s="1"/>
  <c r="EQ21" i="11"/>
  <c r="EN21" i="11"/>
  <c r="EC21" i="11"/>
  <c r="EE21" i="11" s="1"/>
  <c r="DX21" i="11"/>
  <c r="DZ21" i="11" s="1"/>
  <c r="DM21" i="11"/>
  <c r="DO21" i="11" s="1"/>
  <c r="DH21" i="11"/>
  <c r="DJ21" i="11" s="1"/>
  <c r="DA21" i="11"/>
  <c r="CX21" i="11"/>
  <c r="CM21" i="11"/>
  <c r="CO21" i="11" s="1"/>
  <c r="CH21" i="11"/>
  <c r="CJ21" i="11" s="1"/>
  <c r="BW21" i="11"/>
  <c r="BY21" i="11" s="1"/>
  <c r="BR21" i="11"/>
  <c r="BT21" i="11" s="1"/>
  <c r="BL21" i="11"/>
  <c r="BN21" i="11" s="1"/>
  <c r="BG21" i="11"/>
  <c r="BI21" i="11" s="1"/>
  <c r="AZ21" i="11"/>
  <c r="AW21" i="11"/>
  <c r="AS21" i="11"/>
  <c r="AP21" i="11"/>
  <c r="AL21" i="11"/>
  <c r="AI21" i="11"/>
  <c r="AE21" i="11"/>
  <c r="V21" i="11"/>
  <c r="X21" i="11" s="1"/>
  <c r="Q21" i="11"/>
  <c r="S21" i="11" s="1"/>
  <c r="M21" i="11"/>
  <c r="E21" i="11"/>
  <c r="GE20" i="11"/>
  <c r="GB20" i="11"/>
  <c r="FV20" i="11"/>
  <c r="GI20" i="11" s="1"/>
  <c r="FQ20" i="11"/>
  <c r="FS20" i="11" s="1"/>
  <c r="FK20" i="11"/>
  <c r="FM20" i="11" s="1"/>
  <c r="FF20" i="11"/>
  <c r="FH20" i="11" s="1"/>
  <c r="EZ20" i="11"/>
  <c r="FB20" i="11" s="1"/>
  <c r="EU20" i="11"/>
  <c r="EW20" i="11" s="1"/>
  <c r="EQ20" i="11"/>
  <c r="EN20" i="11"/>
  <c r="EC20" i="11"/>
  <c r="EE20" i="11" s="1"/>
  <c r="DX20" i="11"/>
  <c r="DZ20" i="11" s="1"/>
  <c r="DM20" i="11"/>
  <c r="DO20" i="11" s="1"/>
  <c r="DH20" i="11"/>
  <c r="DJ20" i="11" s="1"/>
  <c r="DA20" i="11"/>
  <c r="CX20" i="11"/>
  <c r="CM20" i="11"/>
  <c r="CO20" i="11" s="1"/>
  <c r="CH20" i="11"/>
  <c r="CJ20" i="11" s="1"/>
  <c r="BW20" i="11"/>
  <c r="BY20" i="11" s="1"/>
  <c r="BR20" i="11"/>
  <c r="BT20" i="11" s="1"/>
  <c r="BL20" i="11"/>
  <c r="BN20" i="11" s="1"/>
  <c r="BG20" i="11"/>
  <c r="BI20" i="11" s="1"/>
  <c r="AZ20" i="11"/>
  <c r="AW20" i="11"/>
  <c r="AS20" i="11"/>
  <c r="AP20" i="11"/>
  <c r="AL20" i="11"/>
  <c r="AI20" i="11"/>
  <c r="AE20" i="11"/>
  <c r="AB20" i="11"/>
  <c r="V20" i="11"/>
  <c r="X20" i="11" s="1"/>
  <c r="Q20" i="11"/>
  <c r="S20" i="11" s="1"/>
  <c r="M20" i="11"/>
  <c r="E20" i="11"/>
  <c r="GE4" i="11"/>
  <c r="GB4" i="11"/>
  <c r="FV4" i="11"/>
  <c r="FX4" i="11" s="1"/>
  <c r="FQ4" i="11"/>
  <c r="GH4" i="11" s="1"/>
  <c r="FK4" i="11"/>
  <c r="FM4" i="11" s="1"/>
  <c r="FF4" i="11"/>
  <c r="FH4" i="11" s="1"/>
  <c r="EZ4" i="11"/>
  <c r="FB4" i="11" s="1"/>
  <c r="EU4" i="11"/>
  <c r="EW4" i="11" s="1"/>
  <c r="EQ4" i="11"/>
  <c r="EN4" i="11"/>
  <c r="EH4" i="11"/>
  <c r="EJ4" i="11" s="1"/>
  <c r="EC4" i="11"/>
  <c r="EE4" i="11" s="1"/>
  <c r="DX4" i="11"/>
  <c r="DZ4" i="11" s="1"/>
  <c r="DR4" i="11"/>
  <c r="DT4" i="11" s="1"/>
  <c r="DM4" i="11"/>
  <c r="DO4" i="11" s="1"/>
  <c r="DH4" i="11"/>
  <c r="DJ4" i="11" s="1"/>
  <c r="DD4" i="11"/>
  <c r="DA4" i="11"/>
  <c r="CX4" i="11"/>
  <c r="CT4" i="11"/>
  <c r="CR4" i="11"/>
  <c r="CO4" i="11"/>
  <c r="CM4" i="11"/>
  <c r="CH4" i="11"/>
  <c r="CJ4" i="11" s="1"/>
  <c r="CB4" i="11"/>
  <c r="CD4" i="11" s="1"/>
  <c r="BW4" i="11"/>
  <c r="BY4" i="11" s="1"/>
  <c r="BR4" i="11"/>
  <c r="BT4" i="11" s="1"/>
  <c r="BL4" i="11"/>
  <c r="BN4" i="11" s="1"/>
  <c r="BG4" i="11"/>
  <c r="BI4" i="11" s="1"/>
  <c r="BC4" i="11"/>
  <c r="AZ4" i="11"/>
  <c r="AW4" i="11"/>
  <c r="AS4" i="11"/>
  <c r="AP4" i="11"/>
  <c r="AL4" i="11"/>
  <c r="AI4" i="11"/>
  <c r="AE4" i="11"/>
  <c r="AB4" i="11"/>
  <c r="V4" i="11"/>
  <c r="X4" i="11" s="1"/>
  <c r="Q4" i="11"/>
  <c r="S4" i="11" s="1"/>
  <c r="M4" i="11"/>
  <c r="E4" i="11"/>
  <c r="GE3" i="11"/>
  <c r="GB3" i="11"/>
  <c r="FV3" i="11"/>
  <c r="GI3" i="11" s="1"/>
  <c r="FQ3" i="11"/>
  <c r="FS3" i="11" s="1"/>
  <c r="FK3" i="11"/>
  <c r="FM3" i="11" s="1"/>
  <c r="FF3" i="11"/>
  <c r="FH3" i="11" s="1"/>
  <c r="EZ3" i="11"/>
  <c r="FB3" i="11" s="1"/>
  <c r="EU3" i="11"/>
  <c r="EW3" i="11" s="1"/>
  <c r="EQ3" i="11"/>
  <c r="EN3" i="11"/>
  <c r="EC3" i="11"/>
  <c r="EE3" i="11" s="1"/>
  <c r="DX3" i="11"/>
  <c r="DZ3" i="11" s="1"/>
  <c r="DM3" i="11"/>
  <c r="DO3" i="11" s="1"/>
  <c r="DH3" i="11"/>
  <c r="DJ3" i="11" s="1"/>
  <c r="DA3" i="11"/>
  <c r="CX3" i="11"/>
  <c r="CM3" i="11"/>
  <c r="CO3" i="11" s="1"/>
  <c r="CH3" i="11"/>
  <c r="CJ3" i="11" s="1"/>
  <c r="BW3" i="11"/>
  <c r="BY3" i="11" s="1"/>
  <c r="BR3" i="11"/>
  <c r="BT3" i="11" s="1"/>
  <c r="BL3" i="11"/>
  <c r="BN3" i="11" s="1"/>
  <c r="BG3" i="11"/>
  <c r="BI3" i="11" s="1"/>
  <c r="AZ3" i="11"/>
  <c r="AW3" i="11"/>
  <c r="AS3" i="11"/>
  <c r="AP3" i="11"/>
  <c r="AL3" i="11"/>
  <c r="AI3" i="11"/>
  <c r="AE3" i="11"/>
  <c r="AB3" i="11"/>
  <c r="V3" i="11"/>
  <c r="X3" i="11" s="1"/>
  <c r="Q3" i="11"/>
  <c r="S3" i="11" s="1"/>
  <c r="M3" i="11"/>
  <c r="E3" i="11"/>
  <c r="GE19" i="11"/>
  <c r="GB19" i="11"/>
  <c r="FV19" i="11"/>
  <c r="GI19" i="11" s="1"/>
  <c r="FQ19" i="11"/>
  <c r="GH19" i="11" s="1"/>
  <c r="FK19" i="11"/>
  <c r="FM19" i="11" s="1"/>
  <c r="FF19" i="11"/>
  <c r="FH19" i="11" s="1"/>
  <c r="EZ19" i="11"/>
  <c r="FB19" i="11" s="1"/>
  <c r="EU19" i="11"/>
  <c r="EW19" i="11" s="1"/>
  <c r="EQ19" i="11"/>
  <c r="EN19" i="11"/>
  <c r="EH19" i="11"/>
  <c r="EJ19" i="11" s="1"/>
  <c r="EC19" i="11"/>
  <c r="EE19" i="11" s="1"/>
  <c r="DX19" i="11"/>
  <c r="DZ19" i="11" s="1"/>
  <c r="DR19" i="11"/>
  <c r="DT19" i="11" s="1"/>
  <c r="DM19" i="11"/>
  <c r="DO19" i="11" s="1"/>
  <c r="DH19" i="11"/>
  <c r="DJ19" i="11" s="1"/>
  <c r="DD19" i="11"/>
  <c r="DA19" i="11"/>
  <c r="CX19" i="11"/>
  <c r="CT19" i="11"/>
  <c r="CR19" i="11"/>
  <c r="CM19" i="11"/>
  <c r="CO19" i="11" s="1"/>
  <c r="CH19" i="11"/>
  <c r="CJ19" i="11" s="1"/>
  <c r="CB19" i="11"/>
  <c r="CD19" i="11" s="1"/>
  <c r="BW19" i="11"/>
  <c r="BY19" i="11" s="1"/>
  <c r="BR19" i="11"/>
  <c r="BT19" i="11" s="1"/>
  <c r="BL19" i="11"/>
  <c r="BN19" i="11" s="1"/>
  <c r="BG19" i="11"/>
  <c r="BI19" i="11" s="1"/>
  <c r="BC19" i="11"/>
  <c r="AZ19" i="11"/>
  <c r="AW19" i="11"/>
  <c r="AS19" i="11"/>
  <c r="AP19" i="11"/>
  <c r="AL19" i="11"/>
  <c r="AI19" i="11"/>
  <c r="AE19" i="11"/>
  <c r="AB19" i="11"/>
  <c r="V19" i="11"/>
  <c r="X19" i="11" s="1"/>
  <c r="Q19" i="11"/>
  <c r="S19" i="11" s="1"/>
  <c r="M19" i="11"/>
  <c r="E19" i="11"/>
  <c r="GE18" i="11"/>
  <c r="GB18" i="11"/>
  <c r="FV18" i="11"/>
  <c r="GI18" i="11" s="1"/>
  <c r="FQ18" i="11"/>
  <c r="GH18" i="11" s="1"/>
  <c r="FK18" i="11"/>
  <c r="FM18" i="11" s="1"/>
  <c r="FF18" i="11"/>
  <c r="FH18" i="11" s="1"/>
  <c r="EZ18" i="11"/>
  <c r="FB18" i="11" s="1"/>
  <c r="EU18" i="11"/>
  <c r="EW18" i="11" s="1"/>
  <c r="EQ18" i="11"/>
  <c r="EN18" i="11"/>
  <c r="EC18" i="11"/>
  <c r="EE18" i="11" s="1"/>
  <c r="DX18" i="11"/>
  <c r="DZ18" i="11" s="1"/>
  <c r="DM18" i="11"/>
  <c r="DO18" i="11" s="1"/>
  <c r="DH18" i="11"/>
  <c r="DJ18" i="11" s="1"/>
  <c r="DA18" i="11"/>
  <c r="CX18" i="11"/>
  <c r="CM18" i="11"/>
  <c r="CO18" i="11" s="1"/>
  <c r="CH18" i="11"/>
  <c r="CJ18" i="11" s="1"/>
  <c r="BW18" i="11"/>
  <c r="BY18" i="11" s="1"/>
  <c r="BR18" i="11"/>
  <c r="BT18" i="11" s="1"/>
  <c r="BL18" i="11"/>
  <c r="BN18" i="11" s="1"/>
  <c r="BG18" i="11"/>
  <c r="BI18" i="11" s="1"/>
  <c r="AZ18" i="11"/>
  <c r="AW18" i="11"/>
  <c r="AS18" i="11"/>
  <c r="AP18" i="11"/>
  <c r="AL18" i="11"/>
  <c r="AI18" i="11"/>
  <c r="AE18" i="11"/>
  <c r="AB18" i="11"/>
  <c r="V18" i="11"/>
  <c r="X18" i="11" s="1"/>
  <c r="Q18" i="11"/>
  <c r="S18" i="11" s="1"/>
  <c r="M18" i="11"/>
  <c r="E18" i="11"/>
  <c r="GE17" i="11"/>
  <c r="GB17" i="11"/>
  <c r="FV17" i="11"/>
  <c r="GI17" i="11" s="1"/>
  <c r="FQ17" i="11"/>
  <c r="FS17" i="11" s="1"/>
  <c r="FK17" i="11"/>
  <c r="FM17" i="11" s="1"/>
  <c r="FF17" i="11"/>
  <c r="FH17" i="11" s="1"/>
  <c r="EZ17" i="11"/>
  <c r="FB17" i="11" s="1"/>
  <c r="EU17" i="11"/>
  <c r="EW17" i="11" s="1"/>
  <c r="EQ17" i="11"/>
  <c r="EN17" i="11"/>
  <c r="EH17" i="11"/>
  <c r="EJ17" i="11" s="1"/>
  <c r="EC17" i="11"/>
  <c r="EE17" i="11" s="1"/>
  <c r="DX17" i="11"/>
  <c r="DZ17" i="11" s="1"/>
  <c r="DR17" i="11"/>
  <c r="DT17" i="11" s="1"/>
  <c r="DM17" i="11"/>
  <c r="DO17" i="11" s="1"/>
  <c r="DH17" i="11"/>
  <c r="DJ17" i="11" s="1"/>
  <c r="DD17" i="11"/>
  <c r="DA17" i="11"/>
  <c r="CX17" i="11"/>
  <c r="CR17" i="11"/>
  <c r="CT17" i="11" s="1"/>
  <c r="CM17" i="11"/>
  <c r="CO17" i="11" s="1"/>
  <c r="CH17" i="11"/>
  <c r="CJ17" i="11" s="1"/>
  <c r="CB17" i="11"/>
  <c r="CD17" i="11" s="1"/>
  <c r="BW17" i="11"/>
  <c r="BY17" i="11" s="1"/>
  <c r="BR17" i="11"/>
  <c r="BT17" i="11" s="1"/>
  <c r="BL17" i="11"/>
  <c r="BN17" i="11" s="1"/>
  <c r="BG17" i="11"/>
  <c r="BI17" i="11" s="1"/>
  <c r="BC17" i="11"/>
  <c r="AZ17" i="11"/>
  <c r="AW17" i="11"/>
  <c r="AS17" i="11"/>
  <c r="AP17" i="11"/>
  <c r="AL17" i="11"/>
  <c r="AI17" i="11"/>
  <c r="AE17" i="11"/>
  <c r="AB17" i="11"/>
  <c r="V17" i="11"/>
  <c r="X17" i="11" s="1"/>
  <c r="Q17" i="11"/>
  <c r="S17" i="11" s="1"/>
  <c r="M17" i="11"/>
  <c r="E17" i="11"/>
  <c r="E15" i="2"/>
  <c r="M15" i="2"/>
  <c r="Q15" i="2"/>
  <c r="S15" i="2"/>
  <c r="AB15" i="2"/>
  <c r="AI15" i="2"/>
  <c r="AP15" i="2"/>
  <c r="AW15" i="2"/>
  <c r="BG15" i="2"/>
  <c r="BI15" i="2"/>
  <c r="BR15" i="2"/>
  <c r="BT15" i="2"/>
  <c r="CH15" i="2"/>
  <c r="CJ15" i="2"/>
  <c r="CX15" i="2"/>
  <c r="DH15" i="2"/>
  <c r="DJ15" i="2" s="1"/>
  <c r="DX15" i="2"/>
  <c r="DZ15" i="2" s="1"/>
  <c r="EN15" i="2"/>
  <c r="EU15" i="2"/>
  <c r="EW15" i="2"/>
  <c r="FF15" i="2"/>
  <c r="FH15" i="2"/>
  <c r="FQ15" i="2"/>
  <c r="FS15" i="2"/>
  <c r="GB15" i="2"/>
  <c r="GF15" i="2"/>
  <c r="GH15" i="2"/>
  <c r="E21" i="2"/>
  <c r="M21" i="2"/>
  <c r="Q21" i="2"/>
  <c r="S21" i="2" s="1"/>
  <c r="BG21" i="2"/>
  <c r="BI21" i="2" s="1"/>
  <c r="BR21" i="2"/>
  <c r="BT21" i="2" s="1"/>
  <c r="CH21" i="2"/>
  <c r="CJ21" i="2" s="1"/>
  <c r="CX21" i="2"/>
  <c r="DH21" i="2"/>
  <c r="DJ21" i="2" s="1"/>
  <c r="DX21" i="2"/>
  <c r="DZ21" i="2" s="1"/>
  <c r="EN21" i="2"/>
  <c r="EU21" i="2"/>
  <c r="EW21" i="2" s="1"/>
  <c r="FF21" i="2"/>
  <c r="FH21" i="2" s="1"/>
  <c r="FQ21" i="2"/>
  <c r="FS21" i="2" s="1"/>
  <c r="GB21" i="2"/>
  <c r="GF21" i="2" s="1"/>
  <c r="GH21" i="2"/>
  <c r="E24" i="2"/>
  <c r="M24" i="2"/>
  <c r="Q24" i="2"/>
  <c r="S24" i="2" s="1"/>
  <c r="AB24" i="2"/>
  <c r="AI24" i="2"/>
  <c r="AP24" i="2"/>
  <c r="AW24" i="2"/>
  <c r="BG24" i="2"/>
  <c r="BI24" i="2" s="1"/>
  <c r="BR24" i="2"/>
  <c r="BT24" i="2" s="1"/>
  <c r="CH24" i="2"/>
  <c r="CJ24" i="2" s="1"/>
  <c r="CX24" i="2"/>
  <c r="DH24" i="2"/>
  <c r="DJ24" i="2" s="1"/>
  <c r="DX24" i="2"/>
  <c r="DZ24" i="2" s="1"/>
  <c r="EN24" i="2"/>
  <c r="EU24" i="2"/>
  <c r="EW24" i="2" s="1"/>
  <c r="FF24" i="2"/>
  <c r="FH24" i="2" s="1"/>
  <c r="FQ24" i="2"/>
  <c r="FS24" i="2" s="1"/>
  <c r="GB24" i="2"/>
  <c r="GF24" i="2" s="1"/>
  <c r="V3" i="12" l="1"/>
  <c r="V4" i="12"/>
  <c r="V5" i="12"/>
  <c r="V6" i="12"/>
  <c r="V7" i="12"/>
  <c r="V8" i="12"/>
  <c r="V9" i="12"/>
  <c r="V10" i="12"/>
  <c r="V11" i="12"/>
  <c r="V12" i="12"/>
  <c r="V13" i="12"/>
  <c r="V15" i="12"/>
  <c r="V16" i="12"/>
  <c r="V14" i="12"/>
  <c r="FS21" i="11"/>
  <c r="GI21" i="11"/>
  <c r="FS26" i="11"/>
  <c r="GI26" i="11"/>
  <c r="FS29" i="11"/>
  <c r="GI29" i="11"/>
  <c r="GH32" i="11"/>
  <c r="FS32" i="11"/>
  <c r="GI32" i="11"/>
  <c r="FS33" i="11"/>
  <c r="GI33" i="11"/>
  <c r="FS10" i="11"/>
  <c r="GI10" i="11"/>
  <c r="FS13" i="11"/>
  <c r="GI13" i="11"/>
  <c r="GF36" i="11"/>
  <c r="GG34" i="11"/>
  <c r="GG14" i="11"/>
  <c r="FS35" i="11"/>
  <c r="GI35" i="11"/>
  <c r="FS15" i="11"/>
  <c r="GI15" i="11"/>
  <c r="GG17" i="11"/>
  <c r="GG18" i="11"/>
  <c r="GG19" i="11"/>
  <c r="GG3" i="11"/>
  <c r="FS4" i="11"/>
  <c r="GI4" i="11"/>
  <c r="GG20" i="11"/>
  <c r="GF17" i="11"/>
  <c r="GF18" i="11"/>
  <c r="GF19" i="11"/>
  <c r="GF3" i="11"/>
  <c r="GF4" i="11"/>
  <c r="GF20" i="11"/>
  <c r="GH22" i="11"/>
  <c r="FS22" i="11"/>
  <c r="GF22" i="11"/>
  <c r="GI22" i="11"/>
  <c r="FS23" i="11"/>
  <c r="GI23" i="11"/>
  <c r="FS5" i="11"/>
  <c r="GI5" i="11"/>
  <c r="GG24" i="11"/>
  <c r="GG25" i="11"/>
  <c r="GF27" i="11"/>
  <c r="GF28" i="11"/>
  <c r="GF29" i="11"/>
  <c r="GF6" i="11"/>
  <c r="GH6" i="11"/>
  <c r="GG7" i="11"/>
  <c r="FS30" i="11"/>
  <c r="GI30" i="11"/>
  <c r="GG31" i="11"/>
  <c r="GG8" i="11"/>
  <c r="GF9" i="11"/>
  <c r="GG11" i="11"/>
  <c r="GG16" i="11"/>
  <c r="GH36" i="11"/>
  <c r="FS36" i="11"/>
  <c r="GF5" i="11"/>
  <c r="GF24" i="11"/>
  <c r="GF25" i="11"/>
  <c r="GF26" i="11"/>
  <c r="FS27" i="11"/>
  <c r="GI27" i="11"/>
  <c r="FS28" i="11"/>
  <c r="GI28" i="11"/>
  <c r="GF30" i="11"/>
  <c r="GF31" i="11"/>
  <c r="GF8" i="11"/>
  <c r="GG9" i="11"/>
  <c r="GF32" i="11"/>
  <c r="GF33" i="11"/>
  <c r="GF10" i="11"/>
  <c r="GF34" i="11"/>
  <c r="GF11" i="11"/>
  <c r="GF13" i="11"/>
  <c r="GF14" i="11"/>
  <c r="GF35" i="11"/>
  <c r="GF15" i="11"/>
  <c r="GF16" i="11"/>
  <c r="GI36" i="11"/>
  <c r="GH17" i="11"/>
  <c r="GH3" i="11"/>
  <c r="GG4" i="11"/>
  <c r="GH20" i="11"/>
  <c r="FX17" i="11"/>
  <c r="FS18" i="11"/>
  <c r="FX18" i="11"/>
  <c r="FS19" i="11"/>
  <c r="FX19" i="11"/>
  <c r="FX3" i="11"/>
  <c r="FX20" i="11"/>
  <c r="FS24" i="11"/>
  <c r="FX24" i="11"/>
  <c r="FS25" i="11"/>
  <c r="FX25" i="11"/>
  <c r="GG21" i="11"/>
  <c r="GG22" i="11"/>
  <c r="GG23" i="11"/>
  <c r="GG5" i="11"/>
  <c r="GG26" i="11"/>
  <c r="GG27" i="11"/>
  <c r="GG28" i="11"/>
  <c r="GG29" i="11"/>
  <c r="GI6" i="11"/>
  <c r="FX6" i="11"/>
  <c r="GG6" i="11"/>
  <c r="GF7" i="11"/>
  <c r="FS7" i="11"/>
  <c r="FX7" i="11"/>
  <c r="FS31" i="11"/>
  <c r="FX31" i="11"/>
  <c r="FS8" i="11"/>
  <c r="FX8" i="11"/>
  <c r="FS9" i="11"/>
  <c r="FX9" i="11"/>
  <c r="FS34" i="11"/>
  <c r="FX34" i="11"/>
  <c r="FS11" i="11"/>
  <c r="FX11" i="11"/>
  <c r="GF12" i="11"/>
  <c r="GG30" i="11"/>
  <c r="GG32" i="11"/>
  <c r="GG33" i="11"/>
  <c r="GG10" i="11"/>
  <c r="GI12" i="11"/>
  <c r="FX12" i="11"/>
  <c r="GG12" i="11"/>
  <c r="FS14" i="11"/>
  <c r="FX14" i="11"/>
  <c r="FS16" i="11"/>
  <c r="FX16" i="11"/>
  <c r="GG13" i="11"/>
  <c r="GG35" i="11"/>
  <c r="GG15" i="11"/>
  <c r="GG36" i="11"/>
  <c r="GH24" i="2"/>
  <c r="CT45" i="2"/>
  <c r="CT29" i="2"/>
  <c r="CT22" i="2"/>
  <c r="CT20" i="2"/>
  <c r="CT7" i="2"/>
  <c r="CT5" i="2"/>
  <c r="CO45" i="2"/>
  <c r="CO42" i="2"/>
  <c r="CO35" i="2"/>
  <c r="CO34" i="2"/>
  <c r="CO30" i="2"/>
  <c r="CO29" i="2"/>
  <c r="CO22" i="2"/>
  <c r="CO20" i="2"/>
  <c r="CO17" i="2"/>
  <c r="CO14" i="2"/>
  <c r="CO7" i="2"/>
  <c r="CJ45" i="2"/>
  <c r="CJ44" i="2"/>
  <c r="CJ43" i="2"/>
  <c r="CJ42" i="2"/>
  <c r="CJ41" i="2"/>
  <c r="CJ40" i="2"/>
  <c r="CX6" i="2" l="1"/>
  <c r="CH37" i="2"/>
  <c r="CJ37" i="2" s="1"/>
  <c r="CH36" i="2"/>
  <c r="CJ36" i="2" s="1"/>
  <c r="CH33" i="2"/>
  <c r="CJ33" i="2" s="1"/>
  <c r="CH34" i="2"/>
  <c r="CJ34" i="2" s="1"/>
  <c r="CH35" i="2"/>
  <c r="CJ35" i="2" s="1"/>
  <c r="CH28" i="2"/>
  <c r="CJ28" i="2" s="1"/>
  <c r="CH29" i="2"/>
  <c r="CJ29" i="2" s="1"/>
  <c r="CH30" i="2"/>
  <c r="CJ30" i="2" s="1"/>
  <c r="CH31" i="2"/>
  <c r="CJ31" i="2" s="1"/>
  <c r="CH25" i="2"/>
  <c r="CJ25" i="2" s="1"/>
  <c r="CH26" i="2"/>
  <c r="CJ26" i="2" s="1"/>
  <c r="CH22" i="2"/>
  <c r="CJ22" i="2" s="1"/>
  <c r="CH23" i="2"/>
  <c r="CJ23" i="2" s="1"/>
  <c r="CH20" i="2"/>
  <c r="CJ20" i="2" s="1"/>
  <c r="CH19" i="2"/>
  <c r="CJ19" i="2" s="1"/>
  <c r="CH18" i="2"/>
  <c r="CJ18" i="2" s="1"/>
  <c r="CH17" i="2"/>
  <c r="CJ17" i="2" s="1"/>
  <c r="CH16" i="2"/>
  <c r="CJ16" i="2" s="1"/>
  <c r="GB39" i="2"/>
  <c r="GB32" i="2"/>
  <c r="GB27" i="2"/>
  <c r="FS40" i="2"/>
  <c r="FS39" i="2"/>
  <c r="FS38" i="2"/>
  <c r="FS32" i="2"/>
  <c r="FF40" i="2"/>
  <c r="FH40" i="2" s="1"/>
  <c r="FF39" i="2"/>
  <c r="FH39" i="2" s="1"/>
  <c r="FF32" i="2"/>
  <c r="FH32" i="2" s="1"/>
  <c r="FF27" i="2"/>
  <c r="FH27" i="2" s="1"/>
  <c r="EU40" i="2"/>
  <c r="EW40" i="2" s="1"/>
  <c r="EU39" i="2"/>
  <c r="EW39" i="2" s="1"/>
  <c r="EU32" i="2"/>
  <c r="EW32" i="2" s="1"/>
  <c r="EU27" i="2"/>
  <c r="EW27" i="2" s="1"/>
  <c r="EN40" i="2"/>
  <c r="EN39" i="2"/>
  <c r="EN32" i="2"/>
  <c r="EN27" i="2"/>
  <c r="DX40" i="2"/>
  <c r="DZ40" i="2" s="1"/>
  <c r="DX39" i="2"/>
  <c r="DZ39" i="2" s="1"/>
  <c r="DX32" i="2"/>
  <c r="DZ32" i="2" s="1"/>
  <c r="DX27" i="2"/>
  <c r="DZ27" i="2" s="1"/>
  <c r="DH40" i="2"/>
  <c r="DJ40" i="2" s="1"/>
  <c r="DH39" i="2"/>
  <c r="DJ39" i="2" s="1"/>
  <c r="DH32" i="2"/>
  <c r="DJ32" i="2" s="1"/>
  <c r="DH27" i="2"/>
  <c r="DJ27" i="2" s="1"/>
  <c r="CX40" i="2"/>
  <c r="CX39" i="2"/>
  <c r="CX32" i="2"/>
  <c r="CX27" i="2"/>
  <c r="CH45" i="2"/>
  <c r="CH44" i="2"/>
  <c r="CH43" i="2"/>
  <c r="CH42" i="2"/>
  <c r="CH41" i="2"/>
  <c r="CH40" i="2"/>
  <c r="CH39" i="2"/>
  <c r="CJ39" i="2" s="1"/>
  <c r="CH38" i="2"/>
  <c r="CJ38" i="2" s="1"/>
  <c r="CH32" i="2"/>
  <c r="CJ32" i="2" s="1"/>
  <c r="CH27" i="2"/>
  <c r="CJ27" i="2" s="1"/>
  <c r="BR40" i="2"/>
  <c r="BT40" i="2" s="1"/>
  <c r="BR39" i="2"/>
  <c r="BT39" i="2" s="1"/>
  <c r="BR32" i="2"/>
  <c r="BT32" i="2" s="1"/>
  <c r="BR27" i="2"/>
  <c r="BT27" i="2" s="1"/>
  <c r="BG39" i="2"/>
  <c r="BI39" i="2" s="1"/>
  <c r="BG32" i="2"/>
  <c r="BI32" i="2" s="1"/>
  <c r="AW32" i="2"/>
  <c r="AP32" i="2"/>
  <c r="AI32" i="2"/>
  <c r="AI27" i="2"/>
  <c r="AB38" i="2"/>
  <c r="AB32" i="2"/>
  <c r="AB27" i="2"/>
  <c r="FQ27" i="2"/>
  <c r="FS27" i="2" s="1"/>
  <c r="BG27" i="2"/>
  <c r="BI27" i="2" s="1"/>
  <c r="AW27" i="2"/>
  <c r="AP27" i="2"/>
  <c r="GB38" i="2"/>
  <c r="FF38" i="2"/>
  <c r="FH38" i="2" s="1"/>
  <c r="EU38" i="2"/>
  <c r="EW38" i="2" s="1"/>
  <c r="EN38" i="2"/>
  <c r="DX38" i="2"/>
  <c r="DZ38" i="2" s="1"/>
  <c r="DH38" i="2"/>
  <c r="DJ38" i="2" s="1"/>
  <c r="CX38" i="2"/>
  <c r="BR38" i="2"/>
  <c r="BT38" i="2" s="1"/>
  <c r="BG38" i="2"/>
  <c r="BI38" i="2" s="1"/>
  <c r="AW38" i="2"/>
  <c r="AP38" i="2"/>
  <c r="AI38" i="2"/>
  <c r="AW39" i="2"/>
  <c r="AP39" i="2"/>
  <c r="AI39" i="2"/>
  <c r="GB40" i="2"/>
  <c r="BG40" i="2"/>
  <c r="BI40" i="2" s="1"/>
  <c r="Q32" i="2"/>
  <c r="S32" i="2" s="1"/>
  <c r="Q27" i="2"/>
  <c r="S27" i="2" s="1"/>
  <c r="Q38" i="2"/>
  <c r="S38" i="2" s="1"/>
  <c r="Q40" i="2"/>
  <c r="S40" i="2" s="1"/>
  <c r="AB39" i="2"/>
  <c r="Q39" i="2"/>
  <c r="S39" i="2" s="1"/>
  <c r="GF40" i="2" l="1"/>
  <c r="GF38" i="2"/>
  <c r="GF32" i="2"/>
  <c r="GF27" i="2"/>
  <c r="GH39" i="2"/>
  <c r="GF39" i="2"/>
  <c r="GH38" i="2"/>
  <c r="GH40" i="2"/>
  <c r="GH27" i="2"/>
  <c r="GH32" i="2"/>
  <c r="M45" i="2"/>
  <c r="M44" i="2"/>
  <c r="M43" i="2"/>
  <c r="M42" i="2"/>
  <c r="M41" i="2"/>
  <c r="M40" i="2"/>
  <c r="M39" i="2"/>
  <c r="M38" i="2"/>
  <c r="M37" i="2"/>
  <c r="M36" i="2"/>
  <c r="M35" i="2"/>
  <c r="M34" i="2"/>
  <c r="M33" i="2"/>
  <c r="M32" i="2"/>
  <c r="M31" i="2"/>
  <c r="M30" i="2"/>
  <c r="M29" i="2"/>
  <c r="M28" i="2"/>
  <c r="M27" i="2"/>
  <c r="M26" i="2"/>
  <c r="M25" i="2"/>
  <c r="M23" i="2"/>
  <c r="M22" i="2"/>
  <c r="M20" i="2"/>
  <c r="M19" i="2"/>
  <c r="M18" i="2"/>
  <c r="M17" i="2"/>
  <c r="M16" i="2"/>
  <c r="M14" i="2"/>
  <c r="M13" i="2"/>
  <c r="M12" i="2"/>
  <c r="M11" i="2"/>
  <c r="M10" i="2"/>
  <c r="M9" i="2"/>
  <c r="M8" i="2"/>
  <c r="M7" i="2"/>
  <c r="M6" i="2"/>
  <c r="M5" i="2"/>
  <c r="M4" i="2"/>
  <c r="M3" i="2"/>
  <c r="E45" i="2"/>
  <c r="E44" i="2"/>
  <c r="E43" i="2"/>
  <c r="E42" i="2"/>
  <c r="E41" i="2"/>
  <c r="E40" i="2"/>
  <c r="E39" i="2"/>
  <c r="E38" i="2"/>
  <c r="E37" i="2"/>
  <c r="E36" i="2"/>
  <c r="E35" i="2"/>
  <c r="E34" i="2"/>
  <c r="E33" i="2"/>
  <c r="E32" i="2"/>
  <c r="E31" i="2"/>
  <c r="E30" i="2"/>
  <c r="E29" i="2"/>
  <c r="E28" i="2"/>
  <c r="E27" i="2"/>
  <c r="E26" i="2"/>
  <c r="E25" i="2"/>
  <c r="E23" i="2"/>
  <c r="E22" i="2"/>
  <c r="E20" i="2"/>
  <c r="E19" i="2"/>
  <c r="E18" i="2"/>
  <c r="E17" i="2"/>
  <c r="E16" i="2"/>
  <c r="E14" i="2"/>
  <c r="E13" i="2"/>
  <c r="E12" i="2"/>
  <c r="E11" i="2"/>
  <c r="E10" i="2"/>
  <c r="E8" i="2"/>
  <c r="E7" i="2"/>
  <c r="E6" i="2"/>
  <c r="E5" i="2"/>
  <c r="E4" i="2"/>
  <c r="E3" i="2"/>
  <c r="FS36" i="2"/>
  <c r="FV41" i="2" l="1"/>
  <c r="FX41" i="2" s="1"/>
  <c r="FV42" i="2"/>
  <c r="FX42" i="2" s="1"/>
  <c r="FV43" i="2"/>
  <c r="FX43" i="2" s="1"/>
  <c r="FV44" i="2"/>
  <c r="FX44" i="2" s="1"/>
  <c r="FV45" i="2"/>
  <c r="FX45" i="2" s="1"/>
  <c r="FV33" i="2"/>
  <c r="FV34" i="2"/>
  <c r="FV35" i="2"/>
  <c r="FV36" i="2"/>
  <c r="FV37" i="2"/>
  <c r="FV29" i="2"/>
  <c r="FV30" i="2"/>
  <c r="FV31" i="2"/>
  <c r="FV25" i="2"/>
  <c r="FV26" i="2"/>
  <c r="FV22" i="2"/>
  <c r="FV23" i="2"/>
  <c r="FV16" i="2"/>
  <c r="FV17" i="2"/>
  <c r="FV18" i="2"/>
  <c r="FV19" i="2"/>
  <c r="FV20" i="2"/>
  <c r="FV8" i="2"/>
  <c r="FV9" i="2"/>
  <c r="FV10" i="2"/>
  <c r="FV11" i="2"/>
  <c r="FV12" i="2"/>
  <c r="FV13" i="2"/>
  <c r="FV14" i="2"/>
  <c r="FV4" i="2"/>
  <c r="FV5" i="2"/>
  <c r="FV6" i="2"/>
  <c r="FV7" i="2"/>
  <c r="FV3" i="2"/>
  <c r="FQ45" i="2"/>
  <c r="FQ44" i="2"/>
  <c r="FQ43" i="2"/>
  <c r="FQ42" i="2"/>
  <c r="FQ41" i="2"/>
  <c r="FQ37" i="2"/>
  <c r="FQ35" i="2"/>
  <c r="FQ34" i="2"/>
  <c r="FQ33" i="2"/>
  <c r="FQ31" i="2"/>
  <c r="FQ30" i="2"/>
  <c r="FQ29" i="2"/>
  <c r="FQ28" i="2"/>
  <c r="FQ26" i="2"/>
  <c r="FQ25" i="2"/>
  <c r="FQ23" i="2"/>
  <c r="FQ22" i="2"/>
  <c r="FQ20" i="2"/>
  <c r="FQ19" i="2"/>
  <c r="FQ18" i="2"/>
  <c r="FQ17" i="2"/>
  <c r="FQ16" i="2"/>
  <c r="FQ14" i="2"/>
  <c r="FQ13" i="2"/>
  <c r="FQ12" i="2"/>
  <c r="FQ11" i="2"/>
  <c r="FQ10" i="2"/>
  <c r="FQ9" i="2"/>
  <c r="FQ8" i="2"/>
  <c r="FQ7" i="2"/>
  <c r="FQ6" i="2"/>
  <c r="FQ5" i="2"/>
  <c r="FQ4" i="2"/>
  <c r="FQ3" i="2"/>
  <c r="FS5" i="2" l="1"/>
  <c r="FS9" i="2"/>
  <c r="FS13" i="2"/>
  <c r="FS4" i="2"/>
  <c r="FS6" i="2"/>
  <c r="FS8" i="2"/>
  <c r="FS10" i="2"/>
  <c r="FS12" i="2"/>
  <c r="FS14" i="2"/>
  <c r="FS17" i="2"/>
  <c r="FS19" i="2"/>
  <c r="FS23" i="2"/>
  <c r="FS26" i="2"/>
  <c r="FS29" i="2"/>
  <c r="FS31" i="2"/>
  <c r="FS34" i="2"/>
  <c r="FS37" i="2"/>
  <c r="FS41" i="2"/>
  <c r="FS43" i="2"/>
  <c r="FS45" i="2"/>
  <c r="FX7" i="2"/>
  <c r="FX5" i="2"/>
  <c r="FX14" i="2"/>
  <c r="FX12" i="2"/>
  <c r="FX10" i="2"/>
  <c r="FX8" i="2"/>
  <c r="FX19" i="2"/>
  <c r="FX17" i="2"/>
  <c r="FX23" i="2"/>
  <c r="FX26" i="2"/>
  <c r="FX31" i="2"/>
  <c r="FX29" i="2"/>
  <c r="FX36" i="2"/>
  <c r="FX34" i="2"/>
  <c r="FS3" i="2"/>
  <c r="FS7" i="2"/>
  <c r="FS11" i="2"/>
  <c r="FS16" i="2"/>
  <c r="FS18" i="2"/>
  <c r="FS20" i="2"/>
  <c r="FS22" i="2"/>
  <c r="FS25" i="2"/>
  <c r="FS28" i="2"/>
  <c r="FS30" i="2"/>
  <c r="FS33" i="2"/>
  <c r="FS35" i="2"/>
  <c r="FS42" i="2"/>
  <c r="FS44" i="2"/>
  <c r="FX3" i="2"/>
  <c r="FX6" i="2"/>
  <c r="FX4" i="2"/>
  <c r="FX13" i="2"/>
  <c r="FX11" i="2"/>
  <c r="FX9" i="2"/>
  <c r="FX20" i="2"/>
  <c r="FX18" i="2"/>
  <c r="FX16" i="2"/>
  <c r="FX22" i="2"/>
  <c r="FX25" i="2"/>
  <c r="FX30" i="2"/>
  <c r="FX37" i="2"/>
  <c r="FX35" i="2"/>
  <c r="FX33" i="2"/>
  <c r="DD45" i="2" l="1"/>
  <c r="DD44" i="2"/>
  <c r="DD42" i="2"/>
  <c r="DD41" i="2"/>
  <c r="DD37" i="2"/>
  <c r="DD36" i="2"/>
  <c r="DD35" i="2"/>
  <c r="DD34" i="2"/>
  <c r="DD33" i="2"/>
  <c r="DD31" i="2"/>
  <c r="DD30" i="2"/>
  <c r="DD29" i="2"/>
  <c r="DD26" i="2"/>
  <c r="DD25" i="2"/>
  <c r="DD23" i="2"/>
  <c r="DD22" i="2"/>
  <c r="DD20" i="2"/>
  <c r="DD19" i="2"/>
  <c r="DD18" i="2"/>
  <c r="DD17" i="2"/>
  <c r="DD16" i="2"/>
  <c r="DD14" i="2"/>
  <c r="DD13" i="2"/>
  <c r="DD12" i="2"/>
  <c r="DD11" i="2"/>
  <c r="DD10" i="2"/>
  <c r="DD7" i="2"/>
  <c r="DD5" i="2"/>
  <c r="DD3" i="2"/>
  <c r="DA45" i="2"/>
  <c r="DA44" i="2"/>
  <c r="DA43" i="2"/>
  <c r="DA42" i="2"/>
  <c r="DA41" i="2"/>
  <c r="DA37" i="2"/>
  <c r="DA36" i="2"/>
  <c r="DA35" i="2"/>
  <c r="DA34" i="2"/>
  <c r="DA33" i="2"/>
  <c r="DA31" i="2"/>
  <c r="DA30" i="2"/>
  <c r="DA29" i="2"/>
  <c r="DA26" i="2"/>
  <c r="DA25" i="2"/>
  <c r="DA23" i="2"/>
  <c r="DA22" i="2"/>
  <c r="DA20" i="2"/>
  <c r="DA19" i="2"/>
  <c r="DA18" i="2"/>
  <c r="DA17" i="2"/>
  <c r="DA16" i="2"/>
  <c r="DA14" i="2"/>
  <c r="DA13" i="2"/>
  <c r="DA12" i="2"/>
  <c r="DA11" i="2"/>
  <c r="DA10" i="2"/>
  <c r="DA9" i="2"/>
  <c r="DA8" i="2"/>
  <c r="DA7" i="2"/>
  <c r="DA6" i="2"/>
  <c r="DA5" i="2"/>
  <c r="DA4" i="2"/>
  <c r="DA3" i="2"/>
  <c r="CX45" i="2"/>
  <c r="CX44" i="2"/>
  <c r="CX43" i="2"/>
  <c r="CX42" i="2"/>
  <c r="CX41" i="2"/>
  <c r="CX37" i="2"/>
  <c r="CX36" i="2"/>
  <c r="CX35" i="2"/>
  <c r="CX34" i="2"/>
  <c r="CX33" i="2"/>
  <c r="CX31" i="2"/>
  <c r="CX30" i="2"/>
  <c r="CX29" i="2"/>
  <c r="CX28" i="2"/>
  <c r="CX26" i="2"/>
  <c r="CX25" i="2"/>
  <c r="CX22" i="2"/>
  <c r="CX23" i="2"/>
  <c r="CX20" i="2"/>
  <c r="CX19" i="2"/>
  <c r="CX18" i="2"/>
  <c r="CX17" i="2"/>
  <c r="CX16" i="2"/>
  <c r="CX14" i="2"/>
  <c r="CX13" i="2"/>
  <c r="CX12" i="2"/>
  <c r="CX11" i="2"/>
  <c r="CX10" i="2"/>
  <c r="CX9" i="2"/>
  <c r="CX8" i="2"/>
  <c r="CX7" i="2"/>
  <c r="CX5" i="2"/>
  <c r="CX4" i="2"/>
  <c r="CX3" i="2"/>
  <c r="GB28" i="2" l="1"/>
  <c r="FF28" i="2"/>
  <c r="FH28" i="2" s="1"/>
  <c r="EU28" i="2"/>
  <c r="EW28" i="2" s="1"/>
  <c r="EN28" i="2"/>
  <c r="DX28" i="2"/>
  <c r="DZ28" i="2" s="1"/>
  <c r="DH28" i="2"/>
  <c r="DJ28" i="2" s="1"/>
  <c r="BR28" i="2"/>
  <c r="BT28" i="2" s="1"/>
  <c r="BG28" i="2"/>
  <c r="BI28" i="2" s="1"/>
  <c r="AW28" i="2"/>
  <c r="AP28" i="2"/>
  <c r="AI28" i="2"/>
  <c r="AB28" i="2"/>
  <c r="Q28" i="2"/>
  <c r="S28" i="2" s="1"/>
  <c r="GF28" i="2" l="1"/>
  <c r="GH28" i="2"/>
  <c r="GQ44" i="2"/>
  <c r="GM44" i="2"/>
  <c r="GQ43" i="2"/>
  <c r="GM43" i="2"/>
  <c r="GQ41" i="2"/>
  <c r="GM41" i="2"/>
  <c r="GQ37" i="2"/>
  <c r="GM37" i="2"/>
  <c r="GQ36" i="2"/>
  <c r="GM36" i="2"/>
  <c r="GQ35" i="2"/>
  <c r="GM35" i="2"/>
  <c r="GQ33" i="2"/>
  <c r="GM33" i="2"/>
  <c r="GQ29" i="2"/>
  <c r="GM29" i="2"/>
  <c r="GQ28" i="2"/>
  <c r="GQ26" i="2"/>
  <c r="GM26" i="2"/>
  <c r="GQ22" i="2"/>
  <c r="GM22" i="2"/>
  <c r="GQ20" i="2"/>
  <c r="GM20" i="2"/>
  <c r="GQ12" i="2"/>
  <c r="GM12" i="2"/>
  <c r="GQ7" i="2"/>
  <c r="GM7" i="2"/>
  <c r="GQ6" i="2"/>
  <c r="GM6" i="2"/>
  <c r="GR6" i="2" l="1"/>
  <c r="GR29" i="2"/>
  <c r="GR33" i="2"/>
  <c r="GR35" i="2"/>
  <c r="GR36" i="2"/>
  <c r="GR37" i="2"/>
  <c r="GR41" i="2"/>
  <c r="GR43" i="2"/>
  <c r="GR44" i="2"/>
  <c r="GR7" i="2"/>
  <c r="GR12" i="2"/>
  <c r="GR20" i="2"/>
  <c r="GR22" i="2"/>
  <c r="GR26" i="2"/>
  <c r="GE3" i="2"/>
  <c r="GB3" i="2"/>
  <c r="GI3" i="2" l="1"/>
  <c r="GH3" i="2"/>
  <c r="GE29" i="2"/>
  <c r="GB29" i="2"/>
  <c r="GE20" i="2"/>
  <c r="GB20" i="2"/>
  <c r="GE7" i="2"/>
  <c r="GB7" i="2"/>
  <c r="GE4" i="2"/>
  <c r="GE5" i="2"/>
  <c r="GE6" i="2"/>
  <c r="GE8" i="2"/>
  <c r="GE9" i="2"/>
  <c r="GE10" i="2"/>
  <c r="GE11" i="2"/>
  <c r="GE12" i="2"/>
  <c r="GE13" i="2"/>
  <c r="GE14" i="2"/>
  <c r="GE16" i="2"/>
  <c r="GE17" i="2"/>
  <c r="GE18" i="2"/>
  <c r="GE19" i="2"/>
  <c r="GE22" i="2"/>
  <c r="GE23" i="2"/>
  <c r="GE25" i="2"/>
  <c r="GE26" i="2"/>
  <c r="GE30" i="2"/>
  <c r="GE31" i="2"/>
  <c r="GE33" i="2"/>
  <c r="GE34" i="2"/>
  <c r="GE35" i="2"/>
  <c r="GE36" i="2"/>
  <c r="GE37" i="2"/>
  <c r="GE41" i="2"/>
  <c r="GE42" i="2"/>
  <c r="GE43" i="2"/>
  <c r="GE44" i="2"/>
  <c r="GE45" i="2"/>
  <c r="GB4" i="2"/>
  <c r="GB5" i="2"/>
  <c r="GB6" i="2"/>
  <c r="GB8" i="2"/>
  <c r="GB9" i="2"/>
  <c r="GF9" i="2" s="1"/>
  <c r="GB10" i="2"/>
  <c r="GB11" i="2"/>
  <c r="GF11" i="2" s="1"/>
  <c r="GB12" i="2"/>
  <c r="GB13" i="2"/>
  <c r="GB14" i="2"/>
  <c r="GB16" i="2"/>
  <c r="GB17" i="2"/>
  <c r="GB18" i="2"/>
  <c r="GB19" i="2"/>
  <c r="GB22" i="2"/>
  <c r="GB23" i="2"/>
  <c r="GB25" i="2"/>
  <c r="GB26" i="2"/>
  <c r="GB30" i="2"/>
  <c r="GB31" i="2"/>
  <c r="GB33" i="2"/>
  <c r="GB34" i="2"/>
  <c r="GB35" i="2"/>
  <c r="GB36" i="2"/>
  <c r="GB37" i="2"/>
  <c r="GB41" i="2"/>
  <c r="GB42" i="2"/>
  <c r="GB43" i="2"/>
  <c r="GB44" i="2"/>
  <c r="GB45" i="2"/>
  <c r="FK3" i="2"/>
  <c r="FM3" i="2" s="1"/>
  <c r="FK4" i="2"/>
  <c r="FM4" i="2" s="1"/>
  <c r="FK5" i="2"/>
  <c r="FM5" i="2" s="1"/>
  <c r="FK6" i="2"/>
  <c r="FM6" i="2" s="1"/>
  <c r="FK7" i="2"/>
  <c r="FM7" i="2" s="1"/>
  <c r="FK8" i="2"/>
  <c r="FM8" i="2" s="1"/>
  <c r="FK9" i="2"/>
  <c r="FM9" i="2" s="1"/>
  <c r="FK10" i="2"/>
  <c r="FM10" i="2" s="1"/>
  <c r="FK11" i="2"/>
  <c r="FM11" i="2" s="1"/>
  <c r="FK12" i="2"/>
  <c r="FM12" i="2" s="1"/>
  <c r="FK13" i="2"/>
  <c r="FM13" i="2" s="1"/>
  <c r="FK14" i="2"/>
  <c r="FM14" i="2" s="1"/>
  <c r="FK16" i="2"/>
  <c r="FM16" i="2" s="1"/>
  <c r="FK17" i="2"/>
  <c r="FM17" i="2" s="1"/>
  <c r="FK18" i="2"/>
  <c r="FM18" i="2" s="1"/>
  <c r="FK19" i="2"/>
  <c r="FM19" i="2" s="1"/>
  <c r="FK20" i="2"/>
  <c r="FM20" i="2" s="1"/>
  <c r="FK22" i="2"/>
  <c r="FM22" i="2" s="1"/>
  <c r="FK23" i="2"/>
  <c r="FM23" i="2" s="1"/>
  <c r="FK25" i="2"/>
  <c r="FM25" i="2" s="1"/>
  <c r="FK26" i="2"/>
  <c r="FM26" i="2" s="1"/>
  <c r="FK29" i="2"/>
  <c r="FM29" i="2" s="1"/>
  <c r="FK30" i="2"/>
  <c r="FM30" i="2" s="1"/>
  <c r="FK31" i="2"/>
  <c r="FM31" i="2" s="1"/>
  <c r="FK33" i="2"/>
  <c r="FM33" i="2" s="1"/>
  <c r="FK34" i="2"/>
  <c r="FM34" i="2" s="1"/>
  <c r="FK35" i="2"/>
  <c r="FM35" i="2" s="1"/>
  <c r="FK36" i="2"/>
  <c r="FM36" i="2" s="1"/>
  <c r="FK37" i="2"/>
  <c r="FM37" i="2" s="1"/>
  <c r="FK41" i="2"/>
  <c r="FM41" i="2" s="1"/>
  <c r="FK42" i="2"/>
  <c r="FM42" i="2" s="1"/>
  <c r="FK43" i="2"/>
  <c r="FM43" i="2" s="1"/>
  <c r="FK44" i="2"/>
  <c r="FM44" i="2" s="1"/>
  <c r="FK45" i="2"/>
  <c r="FM45" i="2" s="1"/>
  <c r="FF3" i="2"/>
  <c r="FH3" i="2" s="1"/>
  <c r="FF4" i="2"/>
  <c r="FH4" i="2" s="1"/>
  <c r="FF5" i="2"/>
  <c r="FH5" i="2" s="1"/>
  <c r="FF6" i="2"/>
  <c r="FH6" i="2" s="1"/>
  <c r="FF7" i="2"/>
  <c r="FH7" i="2" s="1"/>
  <c r="FF8" i="2"/>
  <c r="FH8" i="2" s="1"/>
  <c r="FF9" i="2"/>
  <c r="FH9" i="2" s="1"/>
  <c r="FF10" i="2"/>
  <c r="FH10" i="2" s="1"/>
  <c r="FF11" i="2"/>
  <c r="FH11" i="2" s="1"/>
  <c r="FF12" i="2"/>
  <c r="FH12" i="2" s="1"/>
  <c r="FF13" i="2"/>
  <c r="FH13" i="2" s="1"/>
  <c r="FF14" i="2"/>
  <c r="FH14" i="2" s="1"/>
  <c r="FF16" i="2"/>
  <c r="FH16" i="2" s="1"/>
  <c r="FF17" i="2"/>
  <c r="FH17" i="2" s="1"/>
  <c r="FF18" i="2"/>
  <c r="FH18" i="2" s="1"/>
  <c r="FF19" i="2"/>
  <c r="FH19" i="2" s="1"/>
  <c r="FF20" i="2"/>
  <c r="FH20" i="2" s="1"/>
  <c r="FF22" i="2"/>
  <c r="FH22" i="2" s="1"/>
  <c r="FF23" i="2"/>
  <c r="FH23" i="2" s="1"/>
  <c r="FF25" i="2"/>
  <c r="FH25" i="2" s="1"/>
  <c r="FF26" i="2"/>
  <c r="FH26" i="2" s="1"/>
  <c r="FF29" i="2"/>
  <c r="FH29" i="2" s="1"/>
  <c r="FF30" i="2"/>
  <c r="FH30" i="2" s="1"/>
  <c r="FF31" i="2"/>
  <c r="FH31" i="2" s="1"/>
  <c r="FF33" i="2"/>
  <c r="FH33" i="2" s="1"/>
  <c r="FF34" i="2"/>
  <c r="FH34" i="2" s="1"/>
  <c r="FF35" i="2"/>
  <c r="FH35" i="2" s="1"/>
  <c r="FF36" i="2"/>
  <c r="FH36" i="2" s="1"/>
  <c r="FF37" i="2"/>
  <c r="FH37" i="2" s="1"/>
  <c r="FF41" i="2"/>
  <c r="FH41" i="2" s="1"/>
  <c r="FF42" i="2"/>
  <c r="FH42" i="2" s="1"/>
  <c r="FF43" i="2"/>
  <c r="FH43" i="2" s="1"/>
  <c r="FF44" i="2"/>
  <c r="FH44" i="2" s="1"/>
  <c r="FF45" i="2"/>
  <c r="FH45" i="2" s="1"/>
  <c r="EZ3" i="2"/>
  <c r="FB3" i="2" s="1"/>
  <c r="EZ4" i="2"/>
  <c r="FB4" i="2" s="1"/>
  <c r="EZ5" i="2"/>
  <c r="FB5" i="2" s="1"/>
  <c r="EZ6" i="2"/>
  <c r="FB6" i="2" s="1"/>
  <c r="EZ7" i="2"/>
  <c r="FB7" i="2" s="1"/>
  <c r="EZ8" i="2"/>
  <c r="FB8" i="2" s="1"/>
  <c r="EZ9" i="2"/>
  <c r="FB9" i="2" s="1"/>
  <c r="EZ10" i="2"/>
  <c r="FB10" i="2" s="1"/>
  <c r="EZ11" i="2"/>
  <c r="FB11" i="2" s="1"/>
  <c r="EZ12" i="2"/>
  <c r="FB12" i="2" s="1"/>
  <c r="EZ13" i="2"/>
  <c r="FB13" i="2" s="1"/>
  <c r="EZ14" i="2"/>
  <c r="FB14" i="2" s="1"/>
  <c r="EZ16" i="2"/>
  <c r="FB16" i="2" s="1"/>
  <c r="EZ17" i="2"/>
  <c r="FB17" i="2" s="1"/>
  <c r="EZ18" i="2"/>
  <c r="FB18" i="2" s="1"/>
  <c r="EZ19" i="2"/>
  <c r="FB19" i="2" s="1"/>
  <c r="EZ20" i="2"/>
  <c r="FB20" i="2" s="1"/>
  <c r="EZ22" i="2"/>
  <c r="FB22" i="2" s="1"/>
  <c r="EZ23" i="2"/>
  <c r="FB23" i="2" s="1"/>
  <c r="EZ25" i="2"/>
  <c r="FB25" i="2" s="1"/>
  <c r="EZ26" i="2"/>
  <c r="FB26" i="2" s="1"/>
  <c r="EZ29" i="2"/>
  <c r="FB29" i="2" s="1"/>
  <c r="EZ30" i="2"/>
  <c r="FB30" i="2" s="1"/>
  <c r="EZ31" i="2"/>
  <c r="FB31" i="2" s="1"/>
  <c r="EZ33" i="2"/>
  <c r="FB33" i="2" s="1"/>
  <c r="EZ34" i="2"/>
  <c r="FB34" i="2" s="1"/>
  <c r="EZ35" i="2"/>
  <c r="FB35" i="2" s="1"/>
  <c r="EZ36" i="2"/>
  <c r="FB36" i="2" s="1"/>
  <c r="EZ37" i="2"/>
  <c r="FB37" i="2" s="1"/>
  <c r="EZ41" i="2"/>
  <c r="FB41" i="2" s="1"/>
  <c r="EZ42" i="2"/>
  <c r="FB42" i="2" s="1"/>
  <c r="EZ43" i="2"/>
  <c r="FB43" i="2" s="1"/>
  <c r="EZ44" i="2"/>
  <c r="FB44" i="2" s="1"/>
  <c r="EZ45" i="2"/>
  <c r="FB45" i="2" s="1"/>
  <c r="EU37" i="2"/>
  <c r="EW37" i="2" s="1"/>
  <c r="EU41" i="2"/>
  <c r="EW41" i="2" s="1"/>
  <c r="EU42" i="2"/>
  <c r="EW42" i="2" s="1"/>
  <c r="EU43" i="2"/>
  <c r="EW43" i="2" s="1"/>
  <c r="EU44" i="2"/>
  <c r="EW44" i="2" s="1"/>
  <c r="EU45" i="2"/>
  <c r="EW45" i="2" s="1"/>
  <c r="EU26" i="2"/>
  <c r="EW26" i="2" s="1"/>
  <c r="EU29" i="2"/>
  <c r="EW29" i="2" s="1"/>
  <c r="EU30" i="2"/>
  <c r="EW30" i="2" s="1"/>
  <c r="EU31" i="2"/>
  <c r="EW31" i="2" s="1"/>
  <c r="EU33" i="2"/>
  <c r="EW33" i="2" s="1"/>
  <c r="EU34" i="2"/>
  <c r="EW34" i="2" s="1"/>
  <c r="EU35" i="2"/>
  <c r="EW35" i="2" s="1"/>
  <c r="EU36" i="2"/>
  <c r="EW36" i="2" s="1"/>
  <c r="EU25" i="2"/>
  <c r="EW25" i="2" s="1"/>
  <c r="EU23" i="2"/>
  <c r="EW23" i="2" s="1"/>
  <c r="EU22" i="2"/>
  <c r="EW22" i="2" s="1"/>
  <c r="EU20" i="2"/>
  <c r="EW20" i="2" s="1"/>
  <c r="EU19" i="2"/>
  <c r="EW19" i="2" s="1"/>
  <c r="EU18" i="2"/>
  <c r="EW18" i="2" s="1"/>
  <c r="EU17" i="2"/>
  <c r="EW17" i="2" s="1"/>
  <c r="EU16" i="2"/>
  <c r="EW16" i="2" s="1"/>
  <c r="EU14" i="2"/>
  <c r="EW14" i="2" s="1"/>
  <c r="EU13" i="2"/>
  <c r="EW13" i="2" s="1"/>
  <c r="EU12" i="2"/>
  <c r="EW12" i="2" s="1"/>
  <c r="EU11" i="2"/>
  <c r="EW11" i="2" s="1"/>
  <c r="EU10" i="2"/>
  <c r="EW10" i="2" s="1"/>
  <c r="EU9" i="2"/>
  <c r="EW9" i="2" s="1"/>
  <c r="EU8" i="2"/>
  <c r="EW8" i="2" s="1"/>
  <c r="EU7" i="2"/>
  <c r="EW7" i="2" s="1"/>
  <c r="EU6" i="2"/>
  <c r="EW6" i="2" s="1"/>
  <c r="EU5" i="2"/>
  <c r="EW5" i="2" s="1"/>
  <c r="EU4" i="2"/>
  <c r="EW4" i="2" s="1"/>
  <c r="EU3" i="2"/>
  <c r="EW3" i="2" s="1"/>
  <c r="EQ45" i="2"/>
  <c r="EQ44" i="2"/>
  <c r="EQ43" i="2"/>
  <c r="EQ42" i="2"/>
  <c r="EQ41" i="2"/>
  <c r="EQ37" i="2"/>
  <c r="EQ36" i="2"/>
  <c r="EQ35" i="2"/>
  <c r="EQ34" i="2"/>
  <c r="EQ33" i="2"/>
  <c r="EQ31" i="2"/>
  <c r="EQ30" i="2"/>
  <c r="EQ29" i="2"/>
  <c r="EQ26" i="2"/>
  <c r="EQ25" i="2"/>
  <c r="EQ23" i="2"/>
  <c r="EQ22" i="2"/>
  <c r="EQ20" i="2"/>
  <c r="EQ19" i="2"/>
  <c r="EQ18" i="2"/>
  <c r="EQ17" i="2"/>
  <c r="EQ16" i="2"/>
  <c r="EQ14" i="2"/>
  <c r="EQ13" i="2"/>
  <c r="EQ12" i="2"/>
  <c r="EQ11" i="2"/>
  <c r="EQ10" i="2"/>
  <c r="EQ9" i="2"/>
  <c r="EQ8" i="2"/>
  <c r="EQ7" i="2"/>
  <c r="EQ6" i="2"/>
  <c r="EQ5" i="2"/>
  <c r="EQ4" i="2"/>
  <c r="EQ3" i="2"/>
  <c r="EN45" i="2"/>
  <c r="EN44" i="2"/>
  <c r="EN43" i="2"/>
  <c r="EN42" i="2"/>
  <c r="EN41" i="2"/>
  <c r="EN37" i="2"/>
  <c r="EN36" i="2"/>
  <c r="EN35" i="2"/>
  <c r="EN34" i="2"/>
  <c r="EN33" i="2"/>
  <c r="EN31" i="2"/>
  <c r="EN30" i="2"/>
  <c r="EN29" i="2"/>
  <c r="EN26" i="2"/>
  <c r="EN25" i="2"/>
  <c r="EN23" i="2"/>
  <c r="EN22" i="2"/>
  <c r="EN20" i="2"/>
  <c r="EN19" i="2"/>
  <c r="EN18" i="2"/>
  <c r="EN17" i="2"/>
  <c r="EN16" i="2"/>
  <c r="EN14" i="2"/>
  <c r="EN13" i="2"/>
  <c r="EN12" i="2"/>
  <c r="EN11" i="2"/>
  <c r="EN10" i="2"/>
  <c r="EN9" i="2"/>
  <c r="EN8" i="2"/>
  <c r="EN7" i="2"/>
  <c r="EN6" i="2"/>
  <c r="EN5" i="2"/>
  <c r="EN4" i="2"/>
  <c r="EN3" i="2"/>
  <c r="EH45" i="2"/>
  <c r="EJ45" i="2" s="1"/>
  <c r="EH44" i="2"/>
  <c r="EJ44" i="2" s="1"/>
  <c r="EH42" i="2"/>
  <c r="EJ42" i="2" s="1"/>
  <c r="EH41" i="2"/>
  <c r="EJ41" i="2" s="1"/>
  <c r="EH37" i="2"/>
  <c r="EJ37" i="2" s="1"/>
  <c r="EH36" i="2"/>
  <c r="EJ36" i="2" s="1"/>
  <c r="EH35" i="2"/>
  <c r="EJ35" i="2" s="1"/>
  <c r="EH34" i="2"/>
  <c r="EJ34" i="2" s="1"/>
  <c r="EH33" i="2"/>
  <c r="EJ33" i="2" s="1"/>
  <c r="EH31" i="2"/>
  <c r="EJ31" i="2" s="1"/>
  <c r="EH30" i="2"/>
  <c r="EJ30" i="2" s="1"/>
  <c r="EH29" i="2"/>
  <c r="EJ29" i="2" s="1"/>
  <c r="EH26" i="2"/>
  <c r="EJ26" i="2" s="1"/>
  <c r="EH25" i="2"/>
  <c r="EJ25" i="2" s="1"/>
  <c r="EH23" i="2"/>
  <c r="EJ23" i="2" s="1"/>
  <c r="EH22" i="2"/>
  <c r="EJ22" i="2" s="1"/>
  <c r="EH20" i="2"/>
  <c r="EJ20" i="2" s="1"/>
  <c r="EH19" i="2"/>
  <c r="EJ19" i="2" s="1"/>
  <c r="EH18" i="2"/>
  <c r="EJ18" i="2" s="1"/>
  <c r="EH17" i="2"/>
  <c r="EJ17" i="2" s="1"/>
  <c r="EH16" i="2"/>
  <c r="EJ16" i="2" s="1"/>
  <c r="EH14" i="2"/>
  <c r="EJ14" i="2" s="1"/>
  <c r="EH13" i="2"/>
  <c r="EJ13" i="2" s="1"/>
  <c r="EH12" i="2"/>
  <c r="EJ12" i="2" s="1"/>
  <c r="EH11" i="2"/>
  <c r="EJ11" i="2" s="1"/>
  <c r="EH10" i="2"/>
  <c r="EJ10" i="2" s="1"/>
  <c r="EH7" i="2"/>
  <c r="EJ7" i="2" s="1"/>
  <c r="EH5" i="2"/>
  <c r="EJ5" i="2" s="1"/>
  <c r="EH3" i="2"/>
  <c r="EJ3" i="2" s="1"/>
  <c r="EC45" i="2"/>
  <c r="EE45" i="2" s="1"/>
  <c r="EC44" i="2"/>
  <c r="EE44" i="2" s="1"/>
  <c r="EC43" i="2"/>
  <c r="EE43" i="2" s="1"/>
  <c r="EC42" i="2"/>
  <c r="EE42" i="2" s="1"/>
  <c r="EC41" i="2"/>
  <c r="EE41" i="2" s="1"/>
  <c r="EC37" i="2"/>
  <c r="EE37" i="2" s="1"/>
  <c r="EC36" i="2"/>
  <c r="EE36" i="2" s="1"/>
  <c r="EC35" i="2"/>
  <c r="EE35" i="2" s="1"/>
  <c r="EC34" i="2"/>
  <c r="EE34" i="2" s="1"/>
  <c r="EC33" i="2"/>
  <c r="EE33" i="2" s="1"/>
  <c r="EC31" i="2"/>
  <c r="EE31" i="2" s="1"/>
  <c r="EC30" i="2"/>
  <c r="EE30" i="2" s="1"/>
  <c r="EC29" i="2"/>
  <c r="EE29" i="2" s="1"/>
  <c r="EC26" i="2"/>
  <c r="EE26" i="2" s="1"/>
  <c r="EC25" i="2"/>
  <c r="EE25" i="2" s="1"/>
  <c r="EC23" i="2"/>
  <c r="EE23" i="2" s="1"/>
  <c r="EC22" i="2"/>
  <c r="EE22" i="2" s="1"/>
  <c r="EC20" i="2"/>
  <c r="EE20" i="2" s="1"/>
  <c r="EC19" i="2"/>
  <c r="EE19" i="2" s="1"/>
  <c r="EC18" i="2"/>
  <c r="EE18" i="2" s="1"/>
  <c r="EC17" i="2"/>
  <c r="EE17" i="2" s="1"/>
  <c r="EC16" i="2"/>
  <c r="EE16" i="2" s="1"/>
  <c r="EC14" i="2"/>
  <c r="EE14" i="2" s="1"/>
  <c r="EC13" i="2"/>
  <c r="EE13" i="2" s="1"/>
  <c r="EC12" i="2"/>
  <c r="EE12" i="2" s="1"/>
  <c r="EC11" i="2"/>
  <c r="EE11" i="2" s="1"/>
  <c r="EC10" i="2"/>
  <c r="EE10" i="2" s="1"/>
  <c r="EC9" i="2"/>
  <c r="EE9" i="2" s="1"/>
  <c r="EC8" i="2"/>
  <c r="EE8" i="2" s="1"/>
  <c r="EC7" i="2"/>
  <c r="EE7" i="2" s="1"/>
  <c r="EC6" i="2"/>
  <c r="EE6" i="2" s="1"/>
  <c r="EC5" i="2"/>
  <c r="EE5" i="2" s="1"/>
  <c r="EC4" i="2"/>
  <c r="EE4" i="2" s="1"/>
  <c r="EC3" i="2"/>
  <c r="EE3" i="2" s="1"/>
  <c r="DX45" i="2"/>
  <c r="DZ45" i="2" s="1"/>
  <c r="DX44" i="2"/>
  <c r="DZ44" i="2" s="1"/>
  <c r="DX43" i="2"/>
  <c r="DZ43" i="2" s="1"/>
  <c r="DX42" i="2"/>
  <c r="DZ42" i="2" s="1"/>
  <c r="DX41" i="2"/>
  <c r="DZ41" i="2" s="1"/>
  <c r="DX37" i="2"/>
  <c r="DZ37" i="2" s="1"/>
  <c r="DX36" i="2"/>
  <c r="DZ36" i="2" s="1"/>
  <c r="DX35" i="2"/>
  <c r="DZ35" i="2" s="1"/>
  <c r="DX34" i="2"/>
  <c r="DZ34" i="2" s="1"/>
  <c r="DX33" i="2"/>
  <c r="DZ33" i="2" s="1"/>
  <c r="DX31" i="2"/>
  <c r="DZ31" i="2" s="1"/>
  <c r="DX30" i="2"/>
  <c r="DZ30" i="2" s="1"/>
  <c r="DX29" i="2"/>
  <c r="DZ29" i="2" s="1"/>
  <c r="DX26" i="2"/>
  <c r="DZ26" i="2" s="1"/>
  <c r="DX25" i="2"/>
  <c r="DZ25" i="2" s="1"/>
  <c r="DX23" i="2"/>
  <c r="DZ23" i="2" s="1"/>
  <c r="DX22" i="2"/>
  <c r="DZ22" i="2" s="1"/>
  <c r="GH45" i="2" l="1"/>
  <c r="GH34" i="2"/>
  <c r="GH31" i="2"/>
  <c r="GH23" i="2"/>
  <c r="GH19" i="2"/>
  <c r="GH17" i="2"/>
  <c r="GH14" i="2"/>
  <c r="GH10" i="2"/>
  <c r="GH8" i="2"/>
  <c r="GH5" i="2"/>
  <c r="GI45" i="2"/>
  <c r="GI34" i="2"/>
  <c r="GI31" i="2"/>
  <c r="GI23" i="2"/>
  <c r="GI19" i="2"/>
  <c r="GI17" i="2"/>
  <c r="GI14" i="2"/>
  <c r="GI10" i="2"/>
  <c r="GI8" i="2"/>
  <c r="GI5" i="2"/>
  <c r="GH42" i="2"/>
  <c r="GH30" i="2"/>
  <c r="GH25" i="2"/>
  <c r="GH18" i="2"/>
  <c r="GH16" i="2"/>
  <c r="GH13" i="2"/>
  <c r="GH11" i="2"/>
  <c r="GH9" i="2"/>
  <c r="GH4" i="2"/>
  <c r="GI42" i="2"/>
  <c r="GI30" i="2"/>
  <c r="GI25" i="2"/>
  <c r="GI18" i="2"/>
  <c r="GI16" i="2"/>
  <c r="GI13" i="2"/>
  <c r="GI11" i="2"/>
  <c r="GI9" i="2"/>
  <c r="GI4" i="2"/>
  <c r="GH43" i="2"/>
  <c r="GH41" i="2"/>
  <c r="GH36" i="2"/>
  <c r="GH26" i="2"/>
  <c r="GH12" i="2"/>
  <c r="GI43" i="2"/>
  <c r="GI41" i="2"/>
  <c r="GI36" i="2"/>
  <c r="GI26" i="2"/>
  <c r="GI12" i="2"/>
  <c r="GI7" i="2"/>
  <c r="GH20" i="2"/>
  <c r="GI29" i="2"/>
  <c r="GH44" i="2"/>
  <c r="GH37" i="2"/>
  <c r="GH35" i="2"/>
  <c r="GH33" i="2"/>
  <c r="GH22" i="2"/>
  <c r="GH6" i="2"/>
  <c r="GI44" i="2"/>
  <c r="GI37" i="2"/>
  <c r="GI35" i="2"/>
  <c r="GI33" i="2"/>
  <c r="GI22" i="2"/>
  <c r="GI6" i="2"/>
  <c r="GH7" i="2"/>
  <c r="GI20" i="2"/>
  <c r="GH29" i="2"/>
  <c r="DX20" i="2"/>
  <c r="DZ20" i="2" s="1"/>
  <c r="DX19" i="2"/>
  <c r="DZ19" i="2" s="1"/>
  <c r="DX18" i="2"/>
  <c r="DZ18" i="2" s="1"/>
  <c r="DX17" i="2"/>
  <c r="DZ17" i="2" s="1"/>
  <c r="DX16" i="2"/>
  <c r="DZ16" i="2" s="1"/>
  <c r="DX14" i="2"/>
  <c r="DZ14" i="2" s="1"/>
  <c r="DX13" i="2"/>
  <c r="DZ13" i="2" s="1"/>
  <c r="DX12" i="2"/>
  <c r="DZ12" i="2" s="1"/>
  <c r="DX11" i="2"/>
  <c r="DZ11" i="2" s="1"/>
  <c r="DX10" i="2"/>
  <c r="DZ10" i="2" s="1"/>
  <c r="DX9" i="2"/>
  <c r="DZ9" i="2" s="1"/>
  <c r="DX8" i="2"/>
  <c r="DZ8" i="2" s="1"/>
  <c r="DX7" i="2"/>
  <c r="DZ7" i="2" s="1"/>
  <c r="DX6" i="2"/>
  <c r="DZ6" i="2" s="1"/>
  <c r="DX5" i="2"/>
  <c r="DZ5" i="2" s="1"/>
  <c r="DX4" i="2"/>
  <c r="DZ4" i="2" s="1"/>
  <c r="DX3" i="2"/>
  <c r="DZ3" i="2" s="1"/>
  <c r="DR45" i="2"/>
  <c r="DT45" i="2" s="1"/>
  <c r="DR44" i="2"/>
  <c r="DT44" i="2" s="1"/>
  <c r="DR42" i="2"/>
  <c r="DT42" i="2" s="1"/>
  <c r="DR41" i="2"/>
  <c r="DT41" i="2" s="1"/>
  <c r="DR37" i="2"/>
  <c r="DT37" i="2" s="1"/>
  <c r="DR36" i="2"/>
  <c r="DT36" i="2" s="1"/>
  <c r="DR35" i="2"/>
  <c r="DT35" i="2" s="1"/>
  <c r="DR34" i="2"/>
  <c r="DT34" i="2" s="1"/>
  <c r="DR33" i="2"/>
  <c r="DT33" i="2" s="1"/>
  <c r="DR31" i="2"/>
  <c r="DT31" i="2" s="1"/>
  <c r="DR30" i="2"/>
  <c r="DT30" i="2" s="1"/>
  <c r="DR29" i="2"/>
  <c r="DT29" i="2" s="1"/>
  <c r="DR26" i="2"/>
  <c r="DT26" i="2" s="1"/>
  <c r="DR25" i="2"/>
  <c r="DT25" i="2" s="1"/>
  <c r="DR23" i="2"/>
  <c r="DT23" i="2" s="1"/>
  <c r="DR22" i="2"/>
  <c r="DT22" i="2" s="1"/>
  <c r="DR20" i="2"/>
  <c r="DT20" i="2" s="1"/>
  <c r="DR19" i="2"/>
  <c r="DT19" i="2" s="1"/>
  <c r="DR18" i="2"/>
  <c r="DT18" i="2" s="1"/>
  <c r="DR17" i="2"/>
  <c r="DT17" i="2" s="1"/>
  <c r="DR16" i="2"/>
  <c r="DT16" i="2" s="1"/>
  <c r="DR14" i="2"/>
  <c r="DT14" i="2" s="1"/>
  <c r="DR13" i="2"/>
  <c r="DT13" i="2" s="1"/>
  <c r="DR12" i="2"/>
  <c r="DT12" i="2" s="1"/>
  <c r="DR11" i="2"/>
  <c r="DT11" i="2" s="1"/>
  <c r="DR10" i="2"/>
  <c r="DT10" i="2" s="1"/>
  <c r="DR7" i="2"/>
  <c r="DT7" i="2" s="1"/>
  <c r="DR5" i="2"/>
  <c r="DT5" i="2" s="1"/>
  <c r="DR3" i="2"/>
  <c r="DT3" i="2" s="1"/>
  <c r="DM45" i="2"/>
  <c r="DO45" i="2" s="1"/>
  <c r="DM44" i="2"/>
  <c r="DO44" i="2" s="1"/>
  <c r="DM43" i="2"/>
  <c r="DO43" i="2" s="1"/>
  <c r="DM42" i="2"/>
  <c r="DO42" i="2" s="1"/>
  <c r="DM41" i="2"/>
  <c r="DO41" i="2" s="1"/>
  <c r="DM37" i="2"/>
  <c r="DO37" i="2" s="1"/>
  <c r="DM36" i="2"/>
  <c r="DO36" i="2" s="1"/>
  <c r="DM35" i="2"/>
  <c r="DO35" i="2" s="1"/>
  <c r="DM34" i="2"/>
  <c r="DO34" i="2" s="1"/>
  <c r="DM33" i="2"/>
  <c r="DO33" i="2" s="1"/>
  <c r="DM31" i="2"/>
  <c r="DO31" i="2" s="1"/>
  <c r="DM30" i="2"/>
  <c r="DO30" i="2" s="1"/>
  <c r="DM29" i="2"/>
  <c r="DO29" i="2" s="1"/>
  <c r="DM26" i="2"/>
  <c r="DO26" i="2" s="1"/>
  <c r="DM25" i="2"/>
  <c r="DO25" i="2" s="1"/>
  <c r="DM23" i="2"/>
  <c r="DO23" i="2" s="1"/>
  <c r="DM22" i="2"/>
  <c r="DO22" i="2" s="1"/>
  <c r="DM20" i="2"/>
  <c r="DO20" i="2" s="1"/>
  <c r="DM19" i="2"/>
  <c r="DO19" i="2" s="1"/>
  <c r="DM18" i="2"/>
  <c r="DO18" i="2" s="1"/>
  <c r="DM17" i="2"/>
  <c r="DO17" i="2" s="1"/>
  <c r="DM16" i="2"/>
  <c r="DO16" i="2" s="1"/>
  <c r="DM14" i="2"/>
  <c r="DO14" i="2" s="1"/>
  <c r="DM13" i="2"/>
  <c r="DO13" i="2" s="1"/>
  <c r="DM12" i="2"/>
  <c r="DO12" i="2" s="1"/>
  <c r="DM11" i="2"/>
  <c r="DO11" i="2" s="1"/>
  <c r="DM10" i="2"/>
  <c r="DO10" i="2" s="1"/>
  <c r="DM9" i="2"/>
  <c r="DO9" i="2" s="1"/>
  <c r="DM8" i="2"/>
  <c r="DO8" i="2" s="1"/>
  <c r="DM7" i="2"/>
  <c r="DO7" i="2" s="1"/>
  <c r="DM6" i="2"/>
  <c r="DO6" i="2" s="1"/>
  <c r="DM5" i="2"/>
  <c r="DO5" i="2" s="1"/>
  <c r="DM4" i="2"/>
  <c r="DO4" i="2" s="1"/>
  <c r="DM3" i="2"/>
  <c r="DO3" i="2" s="1"/>
  <c r="DH45" i="2"/>
  <c r="DJ45" i="2" s="1"/>
  <c r="DH44" i="2"/>
  <c r="DJ44" i="2" s="1"/>
  <c r="DH43" i="2"/>
  <c r="DJ43" i="2" s="1"/>
  <c r="DH42" i="2"/>
  <c r="DJ42" i="2" s="1"/>
  <c r="DH41" i="2"/>
  <c r="DJ41" i="2" s="1"/>
  <c r="DH37" i="2"/>
  <c r="DJ37" i="2" s="1"/>
  <c r="DH36" i="2"/>
  <c r="DJ36" i="2" s="1"/>
  <c r="DH35" i="2"/>
  <c r="DJ35" i="2" s="1"/>
  <c r="DH34" i="2"/>
  <c r="DJ34" i="2" s="1"/>
  <c r="DH33" i="2"/>
  <c r="DJ33" i="2" s="1"/>
  <c r="DH31" i="2"/>
  <c r="DJ31" i="2" s="1"/>
  <c r="DH30" i="2"/>
  <c r="DJ30" i="2" s="1"/>
  <c r="DH29" i="2"/>
  <c r="DJ29" i="2" s="1"/>
  <c r="DH26" i="2"/>
  <c r="DJ26" i="2" s="1"/>
  <c r="DH25" i="2"/>
  <c r="DJ25" i="2" s="1"/>
  <c r="DH23" i="2"/>
  <c r="DJ23" i="2" s="1"/>
  <c r="DH22" i="2"/>
  <c r="DJ22" i="2" s="1"/>
  <c r="DH20" i="2"/>
  <c r="DJ20" i="2" s="1"/>
  <c r="DH19" i="2"/>
  <c r="DJ19" i="2" s="1"/>
  <c r="DH18" i="2"/>
  <c r="DJ18" i="2" s="1"/>
  <c r="DH17" i="2"/>
  <c r="DJ17" i="2" s="1"/>
  <c r="DH16" i="2"/>
  <c r="DJ16" i="2" s="1"/>
  <c r="DH14" i="2"/>
  <c r="DJ14" i="2" s="1"/>
  <c r="DH13" i="2"/>
  <c r="DJ13" i="2" s="1"/>
  <c r="DH12" i="2"/>
  <c r="DJ12" i="2" s="1"/>
  <c r="DH11" i="2"/>
  <c r="DJ11" i="2" s="1"/>
  <c r="DH10" i="2"/>
  <c r="DJ10" i="2" s="1"/>
  <c r="DH9" i="2"/>
  <c r="DJ9" i="2" s="1"/>
  <c r="DH8" i="2"/>
  <c r="DJ8" i="2" s="1"/>
  <c r="DH7" i="2"/>
  <c r="DJ7" i="2" s="1"/>
  <c r="DH6" i="2"/>
  <c r="DJ6" i="2" s="1"/>
  <c r="DH5" i="2"/>
  <c r="DJ5" i="2" s="1"/>
  <c r="DH4" i="2"/>
  <c r="DJ4" i="2" s="1"/>
  <c r="DH3" i="2"/>
  <c r="DJ3" i="2" s="1"/>
  <c r="CR45" i="2"/>
  <c r="CR44" i="2"/>
  <c r="CT44" i="2" s="1"/>
  <c r="CR42" i="2"/>
  <c r="CT42" i="2" s="1"/>
  <c r="CR41" i="2"/>
  <c r="CT41" i="2" s="1"/>
  <c r="CR37" i="2"/>
  <c r="CT37" i="2" s="1"/>
  <c r="CR36" i="2"/>
  <c r="CT36" i="2" s="1"/>
  <c r="CR35" i="2"/>
  <c r="CT35" i="2" s="1"/>
  <c r="CR34" i="2"/>
  <c r="CT34" i="2" s="1"/>
  <c r="CR33" i="2"/>
  <c r="CT33" i="2" s="1"/>
  <c r="CR31" i="2"/>
  <c r="CT31" i="2" s="1"/>
  <c r="CR30" i="2"/>
  <c r="CT30" i="2" s="1"/>
  <c r="CR29" i="2"/>
  <c r="CR26" i="2"/>
  <c r="CT26" i="2" s="1"/>
  <c r="CR25" i="2"/>
  <c r="CT25" i="2" s="1"/>
  <c r="CR23" i="2"/>
  <c r="CT23" i="2" s="1"/>
  <c r="CR22" i="2"/>
  <c r="CR20" i="2"/>
  <c r="CR19" i="2"/>
  <c r="CT19" i="2" s="1"/>
  <c r="CR18" i="2"/>
  <c r="CT18" i="2" s="1"/>
  <c r="CR17" i="2"/>
  <c r="CT17" i="2" s="1"/>
  <c r="CR16" i="2"/>
  <c r="CT16" i="2" s="1"/>
  <c r="CR14" i="2"/>
  <c r="CT14" i="2" s="1"/>
  <c r="CR13" i="2"/>
  <c r="CT13" i="2" s="1"/>
  <c r="CR12" i="2"/>
  <c r="CT12" i="2" s="1"/>
  <c r="CR11" i="2"/>
  <c r="CT11" i="2" s="1"/>
  <c r="CR10" i="2"/>
  <c r="CT10" i="2" s="1"/>
  <c r="CR7" i="2"/>
  <c r="CR5" i="2"/>
  <c r="CR3" i="2"/>
  <c r="CT3" i="2" s="1"/>
  <c r="CM45" i="2"/>
  <c r="CM44" i="2"/>
  <c r="CO44" i="2" s="1"/>
  <c r="CM43" i="2"/>
  <c r="CO43" i="2" s="1"/>
  <c r="CM42" i="2"/>
  <c r="CM41" i="2"/>
  <c r="CO41" i="2" s="1"/>
  <c r="CM37" i="2"/>
  <c r="CO37" i="2" s="1"/>
  <c r="CM36" i="2"/>
  <c r="CO36" i="2" s="1"/>
  <c r="CM35" i="2"/>
  <c r="CM34" i="2"/>
  <c r="CM33" i="2"/>
  <c r="CO33" i="2" s="1"/>
  <c r="CM31" i="2"/>
  <c r="CO31" i="2" s="1"/>
  <c r="CM30" i="2"/>
  <c r="CM29" i="2"/>
  <c r="CM26" i="2"/>
  <c r="CO26" i="2" s="1"/>
  <c r="CM25" i="2"/>
  <c r="CO25" i="2" s="1"/>
  <c r="CM23" i="2"/>
  <c r="CO23" i="2" s="1"/>
  <c r="CM22" i="2"/>
  <c r="CM20" i="2"/>
  <c r="CM19" i="2"/>
  <c r="CO19" i="2" s="1"/>
  <c r="CM18" i="2"/>
  <c r="CO18" i="2" s="1"/>
  <c r="CM17" i="2"/>
  <c r="CM16" i="2"/>
  <c r="CO16" i="2" s="1"/>
  <c r="CM14" i="2"/>
  <c r="CM13" i="2"/>
  <c r="CO13" i="2" s="1"/>
  <c r="CM12" i="2"/>
  <c r="CO12" i="2" s="1"/>
  <c r="CM11" i="2"/>
  <c r="CO11" i="2" s="1"/>
  <c r="CM10" i="2"/>
  <c r="CO10" i="2" s="1"/>
  <c r="CM9" i="2"/>
  <c r="CO9" i="2" s="1"/>
  <c r="CM8" i="2"/>
  <c r="CO8" i="2" s="1"/>
  <c r="CM7" i="2"/>
  <c r="CM6" i="2"/>
  <c r="CO6" i="2" s="1"/>
  <c r="CM5" i="2"/>
  <c r="CO5" i="2" s="1"/>
  <c r="CM4" i="2"/>
  <c r="CO4" i="2" s="1"/>
  <c r="CM3" i="2"/>
  <c r="CO3" i="2" s="1"/>
  <c r="CH14" i="2"/>
  <c r="CJ14" i="2" s="1"/>
  <c r="CH13" i="2"/>
  <c r="CJ13" i="2" s="1"/>
  <c r="CH12" i="2"/>
  <c r="CJ12" i="2" s="1"/>
  <c r="CH11" i="2"/>
  <c r="CJ11" i="2" s="1"/>
  <c r="CH10" i="2"/>
  <c r="CJ10" i="2" s="1"/>
  <c r="CH9" i="2"/>
  <c r="CJ9" i="2" s="1"/>
  <c r="CH8" i="2"/>
  <c r="CJ8" i="2" s="1"/>
  <c r="CH7" i="2"/>
  <c r="CJ7" i="2" s="1"/>
  <c r="CH6" i="2"/>
  <c r="CJ6" i="2" s="1"/>
  <c r="CH5" i="2"/>
  <c r="CJ5" i="2" s="1"/>
  <c r="CH4" i="2"/>
  <c r="CJ4" i="2" s="1"/>
  <c r="CH3" i="2"/>
  <c r="CJ3" i="2" s="1"/>
  <c r="CB45" i="2"/>
  <c r="CD45" i="2" s="1"/>
  <c r="CB44" i="2"/>
  <c r="CD44" i="2" s="1"/>
  <c r="CB42" i="2"/>
  <c r="CD42" i="2" s="1"/>
  <c r="CB41" i="2"/>
  <c r="CD41" i="2" s="1"/>
  <c r="CB37" i="2"/>
  <c r="CD37" i="2" s="1"/>
  <c r="CB36" i="2"/>
  <c r="CD36" i="2" s="1"/>
  <c r="CB35" i="2"/>
  <c r="CD35" i="2" s="1"/>
  <c r="CB34" i="2"/>
  <c r="CD34" i="2" s="1"/>
  <c r="CB33" i="2"/>
  <c r="CD33" i="2" s="1"/>
  <c r="CB31" i="2"/>
  <c r="CD31" i="2" s="1"/>
  <c r="CB30" i="2"/>
  <c r="CD30" i="2" s="1"/>
  <c r="CB29" i="2"/>
  <c r="CD29" i="2" s="1"/>
  <c r="CB26" i="2"/>
  <c r="CD26" i="2" s="1"/>
  <c r="CB25" i="2"/>
  <c r="CD25" i="2" s="1"/>
  <c r="CB23" i="2"/>
  <c r="CD23" i="2" s="1"/>
  <c r="CB22" i="2"/>
  <c r="CD22" i="2" s="1"/>
  <c r="CB20" i="2"/>
  <c r="CD20" i="2" s="1"/>
  <c r="CB19" i="2"/>
  <c r="CD19" i="2" s="1"/>
  <c r="CB18" i="2"/>
  <c r="CD18" i="2" s="1"/>
  <c r="CB17" i="2"/>
  <c r="CD17" i="2" s="1"/>
  <c r="CB16" i="2"/>
  <c r="CD16" i="2" s="1"/>
  <c r="CB14" i="2"/>
  <c r="CD14" i="2" s="1"/>
  <c r="CB13" i="2"/>
  <c r="CD13" i="2" s="1"/>
  <c r="CB12" i="2"/>
  <c r="CD12" i="2" s="1"/>
  <c r="CB11" i="2"/>
  <c r="CD11" i="2" s="1"/>
  <c r="CB10" i="2"/>
  <c r="CD10" i="2" s="1"/>
  <c r="CB7" i="2"/>
  <c r="CD7" i="2" s="1"/>
  <c r="CB5" i="2"/>
  <c r="CD5" i="2" s="1"/>
  <c r="CB3" i="2"/>
  <c r="CD3" i="2" s="1"/>
  <c r="BW45" i="2"/>
  <c r="BY45" i="2" s="1"/>
  <c r="BW44" i="2"/>
  <c r="BY44" i="2" s="1"/>
  <c r="BW43" i="2"/>
  <c r="BY43" i="2" s="1"/>
  <c r="BW42" i="2"/>
  <c r="BY42" i="2" s="1"/>
  <c r="BW41" i="2"/>
  <c r="BY41" i="2" s="1"/>
  <c r="BW37" i="2"/>
  <c r="BY37" i="2" s="1"/>
  <c r="BW36" i="2"/>
  <c r="BY36" i="2" s="1"/>
  <c r="BW35" i="2"/>
  <c r="BY35" i="2" s="1"/>
  <c r="BW34" i="2"/>
  <c r="BY34" i="2" s="1"/>
  <c r="BW33" i="2"/>
  <c r="BY33" i="2" s="1"/>
  <c r="BW31" i="2"/>
  <c r="BY31" i="2" s="1"/>
  <c r="BW30" i="2"/>
  <c r="BY30" i="2" s="1"/>
  <c r="BW29" i="2"/>
  <c r="BY29" i="2" s="1"/>
  <c r="BW26" i="2"/>
  <c r="BY26" i="2" s="1"/>
  <c r="BW25" i="2"/>
  <c r="BY25" i="2" s="1"/>
  <c r="BW23" i="2"/>
  <c r="BY23" i="2" s="1"/>
  <c r="BW22" i="2"/>
  <c r="BY22" i="2" s="1"/>
  <c r="BW20" i="2"/>
  <c r="BY20" i="2" s="1"/>
  <c r="BW19" i="2"/>
  <c r="BY19" i="2" s="1"/>
  <c r="BW18" i="2"/>
  <c r="BY18" i="2" s="1"/>
  <c r="BW17" i="2"/>
  <c r="BY17" i="2" s="1"/>
  <c r="BW16" i="2"/>
  <c r="BY16" i="2" s="1"/>
  <c r="BW14" i="2"/>
  <c r="BY14" i="2" s="1"/>
  <c r="BW13" i="2"/>
  <c r="BY13" i="2" s="1"/>
  <c r="BW12" i="2"/>
  <c r="BY12" i="2" s="1"/>
  <c r="BW11" i="2"/>
  <c r="BY11" i="2" s="1"/>
  <c r="BW10" i="2"/>
  <c r="BY10" i="2" s="1"/>
  <c r="BW9" i="2"/>
  <c r="BY9" i="2" s="1"/>
  <c r="BW8" i="2"/>
  <c r="BY8" i="2" s="1"/>
  <c r="BW7" i="2"/>
  <c r="BY7" i="2" s="1"/>
  <c r="BW6" i="2"/>
  <c r="BY6" i="2" s="1"/>
  <c r="BW5" i="2"/>
  <c r="BY5" i="2" s="1"/>
  <c r="BW4" i="2"/>
  <c r="BY4" i="2" s="1"/>
  <c r="BW3" i="2"/>
  <c r="BY3" i="2" s="1"/>
  <c r="BR45" i="2"/>
  <c r="BT45" i="2" s="1"/>
  <c r="BR44" i="2"/>
  <c r="BT44" i="2" s="1"/>
  <c r="BR43" i="2"/>
  <c r="BT43" i="2" s="1"/>
  <c r="BR42" i="2"/>
  <c r="BT42" i="2" s="1"/>
  <c r="BR41" i="2"/>
  <c r="BT41" i="2" s="1"/>
  <c r="BR37" i="2"/>
  <c r="BT37" i="2" s="1"/>
  <c r="BR36" i="2"/>
  <c r="BT36" i="2" s="1"/>
  <c r="BR35" i="2"/>
  <c r="BT35" i="2" s="1"/>
  <c r="BR34" i="2"/>
  <c r="BT34" i="2" s="1"/>
  <c r="BR33" i="2"/>
  <c r="BT33" i="2" s="1"/>
  <c r="BR31" i="2"/>
  <c r="BT31" i="2" s="1"/>
  <c r="BR30" i="2"/>
  <c r="BT30" i="2" s="1"/>
  <c r="BR29" i="2"/>
  <c r="BT29" i="2" s="1"/>
  <c r="BR26" i="2"/>
  <c r="BT26" i="2" s="1"/>
  <c r="BR25" i="2"/>
  <c r="BT25" i="2" s="1"/>
  <c r="BR23" i="2"/>
  <c r="BT23" i="2" s="1"/>
  <c r="BR22" i="2"/>
  <c r="BT22" i="2" s="1"/>
  <c r="BR20" i="2"/>
  <c r="BT20" i="2" s="1"/>
  <c r="BR19" i="2"/>
  <c r="BT19" i="2" s="1"/>
  <c r="BR18" i="2"/>
  <c r="BT18" i="2" s="1"/>
  <c r="BR17" i="2"/>
  <c r="BT17" i="2" s="1"/>
  <c r="BR16" i="2"/>
  <c r="BT16" i="2" s="1"/>
  <c r="BR14" i="2"/>
  <c r="BT14" i="2" s="1"/>
  <c r="BR13" i="2"/>
  <c r="BT13" i="2" s="1"/>
  <c r="BR12" i="2"/>
  <c r="BT12" i="2" s="1"/>
  <c r="BR11" i="2"/>
  <c r="BT11" i="2" s="1"/>
  <c r="BR10" i="2"/>
  <c r="BT10" i="2" s="1"/>
  <c r="BR9" i="2"/>
  <c r="BT9" i="2" s="1"/>
  <c r="BR8" i="2"/>
  <c r="BT8" i="2" s="1"/>
  <c r="BR7" i="2"/>
  <c r="BT7" i="2" s="1"/>
  <c r="BR6" i="2"/>
  <c r="BT6" i="2" s="1"/>
  <c r="BR5" i="2"/>
  <c r="BT5" i="2" s="1"/>
  <c r="BR4" i="2"/>
  <c r="BT4" i="2" s="1"/>
  <c r="BR3" i="2"/>
  <c r="BT3" i="2" s="1"/>
  <c r="BL45" i="2"/>
  <c r="BN45" i="2" s="1"/>
  <c r="BL44" i="2"/>
  <c r="BN44" i="2" s="1"/>
  <c r="BL43" i="2"/>
  <c r="BN43" i="2" s="1"/>
  <c r="BL42" i="2"/>
  <c r="BN42" i="2" s="1"/>
  <c r="BL41" i="2"/>
  <c r="BN41" i="2" s="1"/>
  <c r="BL37" i="2"/>
  <c r="BN37" i="2" s="1"/>
  <c r="BL36" i="2"/>
  <c r="BN36" i="2" s="1"/>
  <c r="BL35" i="2"/>
  <c r="BN35" i="2" s="1"/>
  <c r="BL34" i="2"/>
  <c r="BN34" i="2" s="1"/>
  <c r="BL33" i="2"/>
  <c r="BN33" i="2" s="1"/>
  <c r="BL31" i="2"/>
  <c r="BN31" i="2" s="1"/>
  <c r="BL30" i="2"/>
  <c r="BN30" i="2" s="1"/>
  <c r="BL29" i="2"/>
  <c r="BN29" i="2" s="1"/>
  <c r="BL26" i="2"/>
  <c r="BN26" i="2" s="1"/>
  <c r="BL25" i="2"/>
  <c r="BN25" i="2" s="1"/>
  <c r="BL23" i="2"/>
  <c r="BN23" i="2" s="1"/>
  <c r="BL22" i="2"/>
  <c r="BN22" i="2" s="1"/>
  <c r="BL20" i="2"/>
  <c r="BN20" i="2" s="1"/>
  <c r="BL19" i="2"/>
  <c r="BN19" i="2" s="1"/>
  <c r="BL18" i="2"/>
  <c r="BN18" i="2" s="1"/>
  <c r="BL17" i="2"/>
  <c r="BN17" i="2" s="1"/>
  <c r="BL16" i="2"/>
  <c r="BN16" i="2" s="1"/>
  <c r="BL14" i="2"/>
  <c r="BN14" i="2" s="1"/>
  <c r="BL13" i="2"/>
  <c r="BN13" i="2" s="1"/>
  <c r="BL12" i="2"/>
  <c r="BN12" i="2" s="1"/>
  <c r="BL11" i="2"/>
  <c r="BN11" i="2" s="1"/>
  <c r="BL10" i="2"/>
  <c r="BN10" i="2" s="1"/>
  <c r="BL9" i="2"/>
  <c r="BN9" i="2" s="1"/>
  <c r="BL8" i="2"/>
  <c r="BN8" i="2" s="1"/>
  <c r="BL7" i="2"/>
  <c r="BN7" i="2" s="1"/>
  <c r="BL6" i="2"/>
  <c r="BN6" i="2" s="1"/>
  <c r="BL5" i="2"/>
  <c r="BN5" i="2" s="1"/>
  <c r="BL4" i="2"/>
  <c r="BN4" i="2" s="1"/>
  <c r="BL3" i="2"/>
  <c r="BN3" i="2" s="1"/>
  <c r="BG45" i="2"/>
  <c r="BI45" i="2" s="1"/>
  <c r="BG44" i="2"/>
  <c r="BI44" i="2" s="1"/>
  <c r="BG43" i="2"/>
  <c r="BI43" i="2" s="1"/>
  <c r="BG42" i="2"/>
  <c r="BI42" i="2" s="1"/>
  <c r="BG41" i="2"/>
  <c r="BI41" i="2" s="1"/>
  <c r="BG37" i="2"/>
  <c r="BI37" i="2" s="1"/>
  <c r="BG36" i="2"/>
  <c r="BI36" i="2" s="1"/>
  <c r="BG35" i="2"/>
  <c r="BI35" i="2" s="1"/>
  <c r="BG34" i="2"/>
  <c r="BI34" i="2" s="1"/>
  <c r="BG33" i="2"/>
  <c r="BI33" i="2" s="1"/>
  <c r="BG31" i="2"/>
  <c r="BI31" i="2" s="1"/>
  <c r="BG30" i="2"/>
  <c r="BI30" i="2" s="1"/>
  <c r="BG29" i="2"/>
  <c r="BI29" i="2" s="1"/>
  <c r="BG26" i="2"/>
  <c r="BI26" i="2" s="1"/>
  <c r="BG25" i="2"/>
  <c r="BI25" i="2" s="1"/>
  <c r="BG23" i="2"/>
  <c r="BI23" i="2" s="1"/>
  <c r="BG22" i="2"/>
  <c r="BI22" i="2" s="1"/>
  <c r="BG20" i="2"/>
  <c r="BI20" i="2" s="1"/>
  <c r="BG19" i="2"/>
  <c r="BI19" i="2" s="1"/>
  <c r="BG18" i="2"/>
  <c r="BI18" i="2" s="1"/>
  <c r="BG17" i="2"/>
  <c r="BI17" i="2" s="1"/>
  <c r="BG16" i="2"/>
  <c r="BI16" i="2" s="1"/>
  <c r="BG14" i="2"/>
  <c r="BI14" i="2" s="1"/>
  <c r="BG13" i="2"/>
  <c r="BI13" i="2" s="1"/>
  <c r="BG12" i="2"/>
  <c r="BI12" i="2" s="1"/>
  <c r="BG11" i="2"/>
  <c r="BI11" i="2" s="1"/>
  <c r="BG10" i="2"/>
  <c r="BI10" i="2" s="1"/>
  <c r="BG9" i="2"/>
  <c r="BI9" i="2" s="1"/>
  <c r="BG8" i="2"/>
  <c r="BI8" i="2" s="1"/>
  <c r="BG7" i="2"/>
  <c r="BI7" i="2" s="1"/>
  <c r="BG6" i="2"/>
  <c r="BI6" i="2" s="1"/>
  <c r="BG5" i="2"/>
  <c r="BI5" i="2" s="1"/>
  <c r="BG4" i="2"/>
  <c r="BI4" i="2" s="1"/>
  <c r="BG3" i="2"/>
  <c r="BI3" i="2" s="1"/>
  <c r="BC45" i="2"/>
  <c r="BC44" i="2"/>
  <c r="BC42" i="2"/>
  <c r="BC41" i="2"/>
  <c r="BC37" i="2"/>
  <c r="BC36" i="2"/>
  <c r="BC35" i="2"/>
  <c r="BC34" i="2"/>
  <c r="BC33" i="2"/>
  <c r="BC31" i="2"/>
  <c r="BC30" i="2"/>
  <c r="BC29" i="2"/>
  <c r="BC26" i="2"/>
  <c r="BC25" i="2"/>
  <c r="BC23" i="2"/>
  <c r="BC22" i="2"/>
  <c r="BC20" i="2"/>
  <c r="BC19" i="2"/>
  <c r="BC18" i="2"/>
  <c r="BC17" i="2"/>
  <c r="BC16" i="2"/>
  <c r="BC14" i="2"/>
  <c r="BC13" i="2"/>
  <c r="BC12" i="2"/>
  <c r="BC11" i="2"/>
  <c r="BC10" i="2"/>
  <c r="BC7" i="2"/>
  <c r="BC5" i="2"/>
  <c r="BC3" i="2"/>
  <c r="AZ45" i="2"/>
  <c r="AZ44" i="2"/>
  <c r="AZ43" i="2"/>
  <c r="AZ42" i="2"/>
  <c r="AZ41" i="2"/>
  <c r="AZ37" i="2"/>
  <c r="AZ36" i="2"/>
  <c r="AZ35" i="2"/>
  <c r="AZ34" i="2"/>
  <c r="AZ33" i="2"/>
  <c r="AZ31" i="2"/>
  <c r="AZ30" i="2"/>
  <c r="AZ29" i="2"/>
  <c r="AZ26" i="2"/>
  <c r="AZ25" i="2"/>
  <c r="AZ23" i="2"/>
  <c r="AZ22" i="2"/>
  <c r="AZ20" i="2"/>
  <c r="AZ19" i="2"/>
  <c r="AZ18" i="2"/>
  <c r="AZ17" i="2"/>
  <c r="AZ16" i="2"/>
  <c r="AZ14" i="2"/>
  <c r="AZ13" i="2"/>
  <c r="AZ12" i="2"/>
  <c r="AZ11" i="2"/>
  <c r="AZ10" i="2"/>
  <c r="AZ9" i="2"/>
  <c r="AZ8" i="2"/>
  <c r="AZ7" i="2"/>
  <c r="AZ6" i="2"/>
  <c r="AZ5" i="2"/>
  <c r="AZ4" i="2"/>
  <c r="AZ3" i="2"/>
  <c r="AW45" i="2"/>
  <c r="AW44" i="2"/>
  <c r="AW43" i="2"/>
  <c r="AW42" i="2"/>
  <c r="AW41" i="2"/>
  <c r="AW37" i="2"/>
  <c r="AW36" i="2"/>
  <c r="AW35" i="2"/>
  <c r="AW34" i="2"/>
  <c r="AW33" i="2"/>
  <c r="AW31" i="2"/>
  <c r="AW30" i="2"/>
  <c r="AW29" i="2"/>
  <c r="AW26" i="2"/>
  <c r="AW25" i="2"/>
  <c r="AW23" i="2"/>
  <c r="AW22" i="2"/>
  <c r="AW20" i="2"/>
  <c r="AW19" i="2"/>
  <c r="AW18" i="2"/>
  <c r="AW17" i="2"/>
  <c r="AW16" i="2"/>
  <c r="AW14" i="2"/>
  <c r="AW13" i="2"/>
  <c r="AW12" i="2"/>
  <c r="AW11" i="2"/>
  <c r="AW10" i="2"/>
  <c r="AW9" i="2"/>
  <c r="AW8" i="2"/>
  <c r="AW7" i="2"/>
  <c r="AW6" i="2"/>
  <c r="AW5" i="2"/>
  <c r="AW4" i="2"/>
  <c r="AW3" i="2"/>
  <c r="AS45" i="2"/>
  <c r="AS44" i="2"/>
  <c r="AS43" i="2"/>
  <c r="AS42" i="2"/>
  <c r="AS41" i="2"/>
  <c r="AS37" i="2"/>
  <c r="AS36" i="2"/>
  <c r="AS35" i="2"/>
  <c r="AS34" i="2"/>
  <c r="AS33" i="2"/>
  <c r="AS31" i="2"/>
  <c r="AS30" i="2"/>
  <c r="AS29" i="2"/>
  <c r="AS26" i="2"/>
  <c r="AS25" i="2"/>
  <c r="AS23" i="2"/>
  <c r="AS22" i="2"/>
  <c r="AS20" i="2"/>
  <c r="AS19" i="2"/>
  <c r="AS18" i="2"/>
  <c r="AS17" i="2"/>
  <c r="AS16" i="2"/>
  <c r="AS14" i="2"/>
  <c r="AS13" i="2"/>
  <c r="AS12" i="2"/>
  <c r="AS11" i="2"/>
  <c r="AS10" i="2"/>
  <c r="AS9" i="2"/>
  <c r="AS8" i="2"/>
  <c r="AS7" i="2"/>
  <c r="AS6" i="2"/>
  <c r="AS5" i="2"/>
  <c r="AS4" i="2"/>
  <c r="AS3" i="2"/>
  <c r="AP45" i="2"/>
  <c r="AP44" i="2"/>
  <c r="AP43" i="2"/>
  <c r="AP42" i="2"/>
  <c r="AP41" i="2"/>
  <c r="AP37" i="2"/>
  <c r="AP36" i="2"/>
  <c r="AP35" i="2"/>
  <c r="AP34" i="2"/>
  <c r="AP33" i="2"/>
  <c r="AP31" i="2"/>
  <c r="AP30" i="2"/>
  <c r="AP29" i="2"/>
  <c r="AP26" i="2"/>
  <c r="AP25" i="2"/>
  <c r="AP23" i="2"/>
  <c r="AP22" i="2"/>
  <c r="AP20" i="2"/>
  <c r="AP19" i="2"/>
  <c r="AP18" i="2"/>
  <c r="AP17" i="2"/>
  <c r="AP16" i="2"/>
  <c r="AP14" i="2"/>
  <c r="AP13" i="2"/>
  <c r="AP12" i="2"/>
  <c r="AP11" i="2"/>
  <c r="AP10" i="2"/>
  <c r="AP9" i="2"/>
  <c r="AP8" i="2"/>
  <c r="AP7" i="2"/>
  <c r="AP6" i="2"/>
  <c r="AP5" i="2"/>
  <c r="AP4" i="2"/>
  <c r="AP3" i="2"/>
  <c r="AL45" i="2"/>
  <c r="AL44" i="2"/>
  <c r="AL43" i="2"/>
  <c r="AL42" i="2"/>
  <c r="AL41" i="2"/>
  <c r="AL37" i="2"/>
  <c r="AL36" i="2"/>
  <c r="AL35" i="2"/>
  <c r="AL34" i="2"/>
  <c r="AL33" i="2"/>
  <c r="AL31" i="2"/>
  <c r="AL30" i="2"/>
  <c r="AL29" i="2"/>
  <c r="AL26" i="2"/>
  <c r="AL25" i="2"/>
  <c r="AL23" i="2"/>
  <c r="AL22" i="2"/>
  <c r="AL20" i="2"/>
  <c r="AL19" i="2"/>
  <c r="AL17" i="2"/>
  <c r="AL11" i="2"/>
  <c r="AL18" i="2"/>
  <c r="AL16" i="2"/>
  <c r="AL14" i="2"/>
  <c r="AL13" i="2"/>
  <c r="AL12" i="2"/>
  <c r="AL10" i="2"/>
  <c r="AL9" i="2"/>
  <c r="AL8" i="2"/>
  <c r="AL7" i="2"/>
  <c r="AL6" i="2"/>
  <c r="AL5" i="2"/>
  <c r="AL4" i="2"/>
  <c r="AL3" i="2"/>
  <c r="AI45" i="2"/>
  <c r="AI44" i="2"/>
  <c r="AI43" i="2"/>
  <c r="AI42" i="2"/>
  <c r="AI41" i="2"/>
  <c r="AI37" i="2"/>
  <c r="AI35" i="2"/>
  <c r="AI34" i="2"/>
  <c r="AI33" i="2"/>
  <c r="AI31" i="2"/>
  <c r="AI30" i="2"/>
  <c r="AI29" i="2"/>
  <c r="AI26" i="2"/>
  <c r="AI25" i="2"/>
  <c r="AI23" i="2"/>
  <c r="AI22" i="2"/>
  <c r="AI20" i="2"/>
  <c r="AI19" i="2"/>
  <c r="AI18" i="2"/>
  <c r="AI17" i="2"/>
  <c r="AI16" i="2"/>
  <c r="AI14" i="2"/>
  <c r="AI13" i="2"/>
  <c r="AI12" i="2"/>
  <c r="AI10" i="2"/>
  <c r="AI9" i="2"/>
  <c r="AI8" i="2"/>
  <c r="AI7" i="2"/>
  <c r="AI6" i="2"/>
  <c r="AI5" i="2"/>
  <c r="AI4" i="2"/>
  <c r="AI3" i="2"/>
  <c r="AE45" i="2"/>
  <c r="GG45" i="2" s="1"/>
  <c r="AE44" i="2"/>
  <c r="GG44" i="2" s="1"/>
  <c r="AE43" i="2"/>
  <c r="GG43" i="2" s="1"/>
  <c r="AE42" i="2"/>
  <c r="GG42" i="2" s="1"/>
  <c r="AE41" i="2"/>
  <c r="GG41" i="2" s="1"/>
  <c r="AE37" i="2"/>
  <c r="GG37" i="2" s="1"/>
  <c r="AE36" i="2"/>
  <c r="GG36" i="2" s="1"/>
  <c r="AE35" i="2"/>
  <c r="GG35" i="2" s="1"/>
  <c r="AE34" i="2"/>
  <c r="GG34" i="2" s="1"/>
  <c r="AE33" i="2"/>
  <c r="GG33" i="2" s="1"/>
  <c r="AE31" i="2"/>
  <c r="GG31" i="2" s="1"/>
  <c r="AE30" i="2"/>
  <c r="GG30" i="2" s="1"/>
  <c r="AE29" i="2"/>
  <c r="GG29" i="2" s="1"/>
  <c r="AE26" i="2"/>
  <c r="GG26" i="2" s="1"/>
  <c r="AE25" i="2"/>
  <c r="GG25" i="2" s="1"/>
  <c r="AE23" i="2"/>
  <c r="GG23" i="2" s="1"/>
  <c r="AE22" i="2"/>
  <c r="GG22" i="2" s="1"/>
  <c r="AE20" i="2"/>
  <c r="GG20" i="2" s="1"/>
  <c r="AE19" i="2"/>
  <c r="GG19" i="2" s="1"/>
  <c r="AE18" i="2"/>
  <c r="GG18" i="2" s="1"/>
  <c r="AE17" i="2"/>
  <c r="GG17" i="2" s="1"/>
  <c r="AE16" i="2"/>
  <c r="GG16" i="2" s="1"/>
  <c r="AE14" i="2"/>
  <c r="GG14" i="2" s="1"/>
  <c r="AE13" i="2"/>
  <c r="GG13" i="2" s="1"/>
  <c r="AE12" i="2"/>
  <c r="GG12" i="2" s="1"/>
  <c r="AE11" i="2"/>
  <c r="GG11" i="2" s="1"/>
  <c r="AE10" i="2"/>
  <c r="GG10" i="2" s="1"/>
  <c r="AE9" i="2"/>
  <c r="GG9" i="2" s="1"/>
  <c r="AE8" i="2"/>
  <c r="GG8" i="2" s="1"/>
  <c r="AE7" i="2"/>
  <c r="GG7" i="2" s="1"/>
  <c r="AE6" i="2"/>
  <c r="GG6" i="2" s="1"/>
  <c r="AE5" i="2"/>
  <c r="GG5" i="2" s="1"/>
  <c r="AE4" i="2"/>
  <c r="GG4" i="2" s="1"/>
  <c r="AE3" i="2"/>
  <c r="GG3" i="2" s="1"/>
  <c r="AB45" i="2"/>
  <c r="GF45" i="2" s="1"/>
  <c r="AB44" i="2"/>
  <c r="GF44" i="2" s="1"/>
  <c r="AB43" i="2"/>
  <c r="GF43" i="2" s="1"/>
  <c r="AB42" i="2"/>
  <c r="GF42" i="2" s="1"/>
  <c r="AB41" i="2"/>
  <c r="GF41" i="2" s="1"/>
  <c r="AB37" i="2"/>
  <c r="GF37" i="2" s="1"/>
  <c r="AB36" i="2"/>
  <c r="GF36" i="2" s="1"/>
  <c r="AB35" i="2"/>
  <c r="GF35" i="2" s="1"/>
  <c r="AB34" i="2"/>
  <c r="GF34" i="2" s="1"/>
  <c r="AB33" i="2"/>
  <c r="GF33" i="2" s="1"/>
  <c r="AB31" i="2"/>
  <c r="GF31" i="2" s="1"/>
  <c r="AB30" i="2"/>
  <c r="GF30" i="2" s="1"/>
  <c r="AB29" i="2"/>
  <c r="GF29" i="2" s="1"/>
  <c r="AB26" i="2"/>
  <c r="GF26" i="2" s="1"/>
  <c r="AB25" i="2"/>
  <c r="GF25" i="2" s="1"/>
  <c r="AB23" i="2"/>
  <c r="GF23" i="2" s="1"/>
  <c r="AB22" i="2"/>
  <c r="GF22" i="2" s="1"/>
  <c r="AB20" i="2"/>
  <c r="GF20" i="2" s="1"/>
  <c r="AB19" i="2"/>
  <c r="GF19" i="2" s="1"/>
  <c r="AB18" i="2"/>
  <c r="GF18" i="2" s="1"/>
  <c r="AB17" i="2"/>
  <c r="GF17" i="2" s="1"/>
  <c r="AB16" i="2"/>
  <c r="GF16" i="2" s="1"/>
  <c r="AB14" i="2"/>
  <c r="GF14" i="2" s="1"/>
  <c r="AB13" i="2"/>
  <c r="GF13" i="2" s="1"/>
  <c r="AB12" i="2"/>
  <c r="GF12" i="2" s="1"/>
  <c r="AB10" i="2"/>
  <c r="GF10" i="2" s="1"/>
  <c r="AB8" i="2"/>
  <c r="GF8" i="2" s="1"/>
  <c r="AB7" i="2"/>
  <c r="GF7" i="2" s="1"/>
  <c r="AB6" i="2"/>
  <c r="GF6" i="2" s="1"/>
  <c r="AB5" i="2"/>
  <c r="GF5" i="2" s="1"/>
  <c r="AB4" i="2"/>
  <c r="GF4" i="2" s="1"/>
  <c r="AB3" i="2"/>
  <c r="GF3" i="2" s="1"/>
  <c r="V45" i="2"/>
  <c r="X45" i="2" s="1"/>
  <c r="V44" i="2"/>
  <c r="X44" i="2" s="1"/>
  <c r="V43" i="2"/>
  <c r="X43" i="2" s="1"/>
  <c r="V42" i="2"/>
  <c r="X42" i="2" s="1"/>
  <c r="V41" i="2"/>
  <c r="X41" i="2" s="1"/>
  <c r="V37" i="2"/>
  <c r="X37" i="2" s="1"/>
  <c r="V36" i="2"/>
  <c r="X36" i="2" s="1"/>
  <c r="V35" i="2"/>
  <c r="X35" i="2" s="1"/>
  <c r="V34" i="2"/>
  <c r="X34" i="2" s="1"/>
  <c r="V33" i="2"/>
  <c r="X33" i="2" s="1"/>
  <c r="V31" i="2"/>
  <c r="X31" i="2" s="1"/>
  <c r="V30" i="2"/>
  <c r="X30" i="2" s="1"/>
  <c r="V29" i="2"/>
  <c r="X29" i="2" s="1"/>
  <c r="V26" i="2"/>
  <c r="X26" i="2" s="1"/>
  <c r="V25" i="2"/>
  <c r="X25" i="2" s="1"/>
  <c r="V23" i="2"/>
  <c r="X23" i="2" s="1"/>
  <c r="V22" i="2"/>
  <c r="X22" i="2" s="1"/>
  <c r="V20" i="2"/>
  <c r="X20" i="2" s="1"/>
  <c r="V19" i="2"/>
  <c r="X19" i="2" s="1"/>
  <c r="V18" i="2"/>
  <c r="X18" i="2" s="1"/>
  <c r="V17" i="2"/>
  <c r="X17" i="2" s="1"/>
  <c r="V16" i="2"/>
  <c r="X16" i="2" s="1"/>
  <c r="V14" i="2"/>
  <c r="X14" i="2" s="1"/>
  <c r="V13" i="2"/>
  <c r="X13" i="2" s="1"/>
  <c r="V12" i="2"/>
  <c r="X12" i="2" s="1"/>
  <c r="V11" i="2"/>
  <c r="X11" i="2" s="1"/>
  <c r="V10" i="2"/>
  <c r="X10" i="2" s="1"/>
  <c r="V9" i="2"/>
  <c r="X9" i="2" s="1"/>
  <c r="V8" i="2"/>
  <c r="X8" i="2" s="1"/>
  <c r="V7" i="2"/>
  <c r="X7" i="2" s="1"/>
  <c r="V6" i="2"/>
  <c r="X6" i="2" s="1"/>
  <c r="V5" i="2"/>
  <c r="X5" i="2" s="1"/>
  <c r="V4" i="2"/>
  <c r="X4" i="2" s="1"/>
  <c r="V3" i="2"/>
  <c r="X3" i="2" s="1"/>
  <c r="Q45" i="2"/>
  <c r="S45" i="2" s="1"/>
  <c r="Q44" i="2"/>
  <c r="S44" i="2" s="1"/>
  <c r="Q43" i="2"/>
  <c r="S43" i="2" s="1"/>
  <c r="Q42" i="2"/>
  <c r="S42" i="2" s="1"/>
  <c r="Q41" i="2"/>
  <c r="S41" i="2" s="1"/>
  <c r="Q37" i="2"/>
  <c r="S37" i="2" s="1"/>
  <c r="Q36" i="2"/>
  <c r="S36" i="2" s="1"/>
  <c r="Q35" i="2"/>
  <c r="S35" i="2" s="1"/>
  <c r="Q34" i="2"/>
  <c r="S34" i="2" s="1"/>
  <c r="Q33" i="2"/>
  <c r="S33" i="2" s="1"/>
  <c r="Q31" i="2"/>
  <c r="S31" i="2" s="1"/>
  <c r="Q30" i="2"/>
  <c r="S30" i="2" s="1"/>
  <c r="Q29" i="2"/>
  <c r="S29" i="2" s="1"/>
  <c r="Q26" i="2"/>
  <c r="S26" i="2" s="1"/>
  <c r="Q25" i="2"/>
  <c r="S25" i="2" s="1"/>
  <c r="Q23" i="2"/>
  <c r="S23" i="2" s="1"/>
  <c r="Q22" i="2"/>
  <c r="S22" i="2" s="1"/>
  <c r="Q20" i="2"/>
  <c r="S20" i="2" s="1"/>
  <c r="Q19" i="2"/>
  <c r="S19" i="2" s="1"/>
  <c r="Q18" i="2"/>
  <c r="S18" i="2" s="1"/>
  <c r="Q17" i="2"/>
  <c r="S17" i="2" s="1"/>
  <c r="Q16" i="2"/>
  <c r="S16" i="2" s="1"/>
  <c r="Q14" i="2"/>
  <c r="S14" i="2" s="1"/>
  <c r="Q13" i="2"/>
  <c r="S13" i="2" s="1"/>
  <c r="Q12" i="2"/>
  <c r="S12" i="2" s="1"/>
  <c r="Q11" i="2"/>
  <c r="S11" i="2" s="1"/>
  <c r="Q10" i="2"/>
  <c r="S10" i="2" s="1"/>
  <c r="Q9" i="2"/>
  <c r="S9" i="2" s="1"/>
  <c r="Q8" i="2"/>
  <c r="S8" i="2" s="1"/>
  <c r="Q7" i="2"/>
  <c r="S7" i="2" s="1"/>
  <c r="Q6" i="2"/>
  <c r="S6" i="2" s="1"/>
  <c r="Q5" i="2"/>
  <c r="S5" i="2" s="1"/>
  <c r="Q4" i="2"/>
  <c r="S4" i="2" s="1"/>
  <c r="Q3" i="2"/>
  <c r="S3" i="2" s="1"/>
  <c r="E9" i="2"/>
</calcChain>
</file>

<file path=xl/comments1.xml><?xml version="1.0" encoding="utf-8"?>
<comments xmlns="http://schemas.openxmlformats.org/spreadsheetml/2006/main">
  <authors>
    <author>作者</author>
  </authors>
  <commentList>
    <comment ref="E2" authorId="0">
      <text>
        <r>
          <rPr>
            <b/>
            <sz val="9"/>
            <color indexed="81"/>
            <rFont val="宋体"/>
            <family val="3"/>
            <charset val="134"/>
          </rPr>
          <t>作者:</t>
        </r>
        <r>
          <rPr>
            <sz val="9"/>
            <color indexed="81"/>
            <rFont val="宋体"/>
            <family val="3"/>
            <charset val="134"/>
          </rPr>
          <t xml:space="preserve">
=(DATR(year,month,day)-E行号）/365</t>
        </r>
      </text>
    </comment>
    <comment ref="M2" authorId="0">
      <text>
        <r>
          <rPr>
            <b/>
            <sz val="9"/>
            <color indexed="81"/>
            <rFont val="宋体"/>
            <family val="3"/>
            <charset val="134"/>
          </rPr>
          <t>作者:</t>
        </r>
        <r>
          <rPr>
            <sz val="9"/>
            <color indexed="81"/>
            <rFont val="宋体"/>
            <family val="3"/>
            <charset val="134"/>
          </rPr>
          <t xml:space="preserve">
体质指数（BMI）=体重（kg）÷身高（m）的平方</t>
        </r>
      </text>
    </comment>
  </commentList>
</comments>
</file>

<file path=xl/comments2.xml><?xml version="1.0" encoding="utf-8"?>
<comments xmlns="http://schemas.openxmlformats.org/spreadsheetml/2006/main">
  <authors>
    <author>作者</author>
  </authors>
  <commentList>
    <comment ref="E2" authorId="0">
      <text>
        <r>
          <rPr>
            <b/>
            <sz val="9"/>
            <color indexed="81"/>
            <rFont val="宋体"/>
            <family val="3"/>
            <charset val="134"/>
          </rPr>
          <t>作者:</t>
        </r>
        <r>
          <rPr>
            <sz val="9"/>
            <color indexed="81"/>
            <rFont val="宋体"/>
            <family val="3"/>
            <charset val="134"/>
          </rPr>
          <t xml:space="preserve">
=(DATR(year,month,day)-E行号）/365</t>
        </r>
      </text>
    </comment>
    <comment ref="M2" authorId="0">
      <text>
        <r>
          <rPr>
            <b/>
            <sz val="9"/>
            <color indexed="81"/>
            <rFont val="宋体"/>
            <family val="3"/>
            <charset val="134"/>
          </rPr>
          <t>作者:</t>
        </r>
        <r>
          <rPr>
            <sz val="9"/>
            <color indexed="81"/>
            <rFont val="宋体"/>
            <family val="3"/>
            <charset val="134"/>
          </rPr>
          <t xml:space="preserve">
体质指数（BMI）=体重（kg）÷身高（m）的平方</t>
        </r>
      </text>
    </comment>
  </commentList>
</comments>
</file>

<file path=xl/comments3.xml><?xml version="1.0" encoding="utf-8"?>
<comments xmlns="http://schemas.openxmlformats.org/spreadsheetml/2006/main">
  <authors>
    <author>作者</author>
  </authors>
  <commentList>
    <comment ref="E2" authorId="0">
      <text>
        <r>
          <rPr>
            <b/>
            <sz val="9"/>
            <color indexed="81"/>
            <rFont val="宋体"/>
            <family val="3"/>
            <charset val="134"/>
          </rPr>
          <t>作者:</t>
        </r>
        <r>
          <rPr>
            <sz val="9"/>
            <color indexed="81"/>
            <rFont val="宋体"/>
            <family val="3"/>
            <charset val="134"/>
          </rPr>
          <t xml:space="preserve">
=(DATR(year,month,day)-E行号）/365</t>
        </r>
      </text>
    </comment>
    <comment ref="M2" authorId="0">
      <text>
        <r>
          <rPr>
            <b/>
            <sz val="9"/>
            <color indexed="81"/>
            <rFont val="宋体"/>
            <family val="3"/>
            <charset val="134"/>
          </rPr>
          <t>作者:</t>
        </r>
        <r>
          <rPr>
            <sz val="9"/>
            <color indexed="81"/>
            <rFont val="宋体"/>
            <family val="3"/>
            <charset val="134"/>
          </rPr>
          <t xml:space="preserve">
体质指数（BMI）=体重（kg）÷身高（m）的平方</t>
        </r>
      </text>
    </comment>
  </commentList>
</comments>
</file>

<file path=xl/sharedStrings.xml><?xml version="1.0" encoding="utf-8"?>
<sst xmlns="http://schemas.openxmlformats.org/spreadsheetml/2006/main" count="3237" uniqueCount="221">
  <si>
    <t>男</t>
    <phoneticPr fontId="1" type="noConversion"/>
  </si>
  <si>
    <t>BMI</t>
    <phoneticPr fontId="1" type="noConversion"/>
  </si>
  <si>
    <t>郑忠腾</t>
    <phoneticPr fontId="1" type="noConversion"/>
  </si>
  <si>
    <t>罗仕吉</t>
    <phoneticPr fontId="1" type="noConversion"/>
  </si>
  <si>
    <t>李建洲</t>
    <phoneticPr fontId="1" type="noConversion"/>
  </si>
  <si>
    <t>丁广仁</t>
    <phoneticPr fontId="1" type="noConversion"/>
  </si>
  <si>
    <t>陈柳清</t>
    <phoneticPr fontId="1" type="noConversion"/>
  </si>
  <si>
    <t>陈诗健</t>
    <phoneticPr fontId="1" type="noConversion"/>
  </si>
  <si>
    <t>邓高应</t>
    <phoneticPr fontId="1" type="noConversion"/>
  </si>
  <si>
    <t>IC-3</t>
    <phoneticPr fontId="1" type="noConversion"/>
  </si>
  <si>
    <t>FEV1.0-3</t>
    <phoneticPr fontId="1" type="noConversion"/>
  </si>
  <si>
    <t>FEV1.0%-3</t>
    <phoneticPr fontId="1" type="noConversion"/>
  </si>
  <si>
    <t>FEV1.0%t-3</t>
    <phoneticPr fontId="1" type="noConversion"/>
  </si>
  <si>
    <t>PEF-3</t>
    <phoneticPr fontId="1" type="noConversion"/>
  </si>
  <si>
    <t>FEF25-75-3</t>
    <phoneticPr fontId="1" type="noConversion"/>
  </si>
  <si>
    <r>
      <rPr>
        <sz val="11"/>
        <color theme="1"/>
        <rFont val="宋体"/>
        <family val="2"/>
      </rPr>
      <t>均值</t>
    </r>
    <phoneticPr fontId="1" type="noConversion"/>
  </si>
  <si>
    <t>陈裕华</t>
    <phoneticPr fontId="1" type="noConversion"/>
  </si>
  <si>
    <t>陈宗瑛</t>
    <phoneticPr fontId="1" type="noConversion"/>
  </si>
  <si>
    <t>陈春雨</t>
    <phoneticPr fontId="1" type="noConversion"/>
  </si>
  <si>
    <t>卜英谋</t>
    <phoneticPr fontId="1" type="noConversion"/>
  </si>
  <si>
    <t>张文才</t>
    <phoneticPr fontId="1" type="noConversion"/>
  </si>
  <si>
    <t>欧健</t>
    <phoneticPr fontId="1" type="noConversion"/>
  </si>
  <si>
    <t>凌观寿</t>
    <phoneticPr fontId="1" type="noConversion"/>
  </si>
  <si>
    <t>车寿全</t>
    <phoneticPr fontId="1" type="noConversion"/>
  </si>
  <si>
    <t>罗建国</t>
    <phoneticPr fontId="1" type="noConversion"/>
  </si>
  <si>
    <t>张坤富</t>
    <phoneticPr fontId="1" type="noConversion"/>
  </si>
  <si>
    <t>高建华</t>
    <phoneticPr fontId="1" type="noConversion"/>
  </si>
  <si>
    <t>谢明威</t>
    <phoneticPr fontId="1" type="noConversion"/>
  </si>
  <si>
    <t>黄盛乾</t>
    <phoneticPr fontId="1" type="noConversion"/>
  </si>
  <si>
    <t>林荣麟</t>
    <phoneticPr fontId="1" type="noConversion"/>
  </si>
  <si>
    <t>徐冠兴</t>
    <phoneticPr fontId="1" type="noConversion"/>
  </si>
  <si>
    <t>罗俊伟</t>
    <phoneticPr fontId="1" type="noConversion"/>
  </si>
  <si>
    <t>朱远良</t>
    <phoneticPr fontId="1" type="noConversion"/>
  </si>
  <si>
    <t>龙顺松</t>
    <phoneticPr fontId="1" type="noConversion"/>
  </si>
  <si>
    <t>马田富</t>
    <phoneticPr fontId="1" type="noConversion"/>
  </si>
  <si>
    <t>陈冰</t>
    <phoneticPr fontId="1" type="noConversion"/>
  </si>
  <si>
    <t>许云</t>
    <phoneticPr fontId="1" type="noConversion"/>
  </si>
  <si>
    <t>吴姗穗</t>
    <phoneticPr fontId="1" type="noConversion"/>
  </si>
  <si>
    <t>题号</t>
    <phoneticPr fontId="1" type="noConversion"/>
  </si>
  <si>
    <t>问题</t>
    <phoneticPr fontId="1" type="noConversion"/>
  </si>
  <si>
    <t>女</t>
    <phoneticPr fontId="1" type="noConversion"/>
  </si>
  <si>
    <t>是</t>
    <phoneticPr fontId="1" type="noConversion"/>
  </si>
  <si>
    <t>否</t>
    <phoneticPr fontId="1" type="noConversion"/>
  </si>
  <si>
    <t xml:space="preserve">你是否有广泛的爱好？ </t>
  </si>
  <si>
    <t>√</t>
    <phoneticPr fontId="1" type="noConversion"/>
  </si>
  <si>
    <t>√</t>
  </si>
  <si>
    <t xml:space="preserve">在做任何事情之前，你是否都要考虑一番？ </t>
  </si>
  <si>
    <t>你的情绪时常波动吗？</t>
  </si>
  <si>
    <t xml:space="preserve">当别人做了好事，而周围的入却认为是你做的时候，你是否感到洋洋得意？ </t>
  </si>
  <si>
    <t>你是一个健谈的人吗？</t>
  </si>
  <si>
    <t>你曾经无缘无故觉得自己"可怜"吗？</t>
  </si>
  <si>
    <t>你曾经有过贪心使自己多得份外物质利益吗？</t>
  </si>
  <si>
    <t xml:space="preserve">晚上你是否小心地把门锁好？ </t>
  </si>
  <si>
    <t>你认为自己活泼吗？</t>
  </si>
  <si>
    <t>当看到小孩（或动物）受折磨时你是否难受？</t>
  </si>
  <si>
    <t>你是否时常担心你会说出（或做出）不应该说（或做）的事情？</t>
  </si>
  <si>
    <t>若你说过要做某件事，是否不管遇到什么困难都要把它做成？</t>
  </si>
  <si>
    <t xml:space="preserve">在愉快的聚会中，你通常是否尽情享受？ </t>
  </si>
  <si>
    <t>你是一位易激怒的人吗？</t>
  </si>
  <si>
    <t>你是否有过自己做错了事反责备别人的时候？</t>
  </si>
  <si>
    <t>你喜欢会见陌生人吗？</t>
  </si>
  <si>
    <t>你是否相信参加储蓄是一种好办法？</t>
  </si>
  <si>
    <t xml:space="preserve">你的感情是否容易受到伤害？   </t>
  </si>
  <si>
    <t>你想服用有奇特效果或有危险性的药物吗？</t>
  </si>
  <si>
    <t>你是否时常感到"极其厌烦"？</t>
  </si>
  <si>
    <t>你曾多占多得别人东西（甚至一针一线）吗？</t>
  </si>
  <si>
    <t xml:space="preserve">如果条件允许，你喜欢经常外出（旅行）吗？ </t>
  </si>
  <si>
    <t>对你所喜欢的人，你是否为取乐开过过头玩笑？</t>
  </si>
  <si>
    <t>你是否常因"自罪感"而烦恼？</t>
  </si>
  <si>
    <t>你是否有时候谈论一些你毫无所知的事情？</t>
  </si>
  <si>
    <t>你是否宁愿看些书，而不想去会见别人？</t>
  </si>
  <si>
    <t>有坏人想要害你吗？</t>
  </si>
  <si>
    <t>你认为自己"神经过敏"吗？</t>
  </si>
  <si>
    <t>你的朋友多吗？</t>
  </si>
  <si>
    <t>你是个忧虑重重的人吗？</t>
  </si>
  <si>
    <t>你在儿童时代是否立即听从大人的吩咐而毫无怨言？</t>
  </si>
  <si>
    <t>你是一个无忧无虑、逍遥自在的人吗？</t>
  </si>
  <si>
    <t>有礼貌、爱整洁对你很重要吗？</t>
  </si>
  <si>
    <t>你是否担心将会发生可怕的事情？</t>
  </si>
  <si>
    <t>在结识新朋友时，你通常是主动的吗？</t>
  </si>
  <si>
    <t>你觉得自已是个非常敏感的人吗？</t>
  </si>
  <si>
    <t>和别人在一起的时候，你是否不常说话？</t>
  </si>
  <si>
    <t>你是否认为结婚是个框框，应该废除？</t>
  </si>
  <si>
    <t>你有时有点自吹自擂吗？</t>
  </si>
  <si>
    <t>在一个沉闷的场合，你能给大家添点生气吗？</t>
  </si>
  <si>
    <t>慢腾腾开车的司机是否使你讨厌？</t>
  </si>
  <si>
    <t>你担心自己的健康吗？</t>
  </si>
  <si>
    <t>你是否喜欢说笑话和谈论有趣的事？</t>
  </si>
  <si>
    <t xml:space="preserve">你是否觉得大多数事情对你都是无所谓的?   </t>
  </si>
  <si>
    <t>你小时候曾经有过对父母鲁莽无礼的行为吗?</t>
  </si>
  <si>
    <t xml:space="preserve">你喜欢和别人打成一片，整天相处在一起吗? </t>
  </si>
  <si>
    <t>你失眠吗？</t>
  </si>
  <si>
    <t xml:space="preserve">你饭前必定洗手吗？ </t>
  </si>
  <si>
    <t>当别人问你话时，你是否对答如流？</t>
  </si>
  <si>
    <t>你是否宁愿有富裕时间喜欢早点动身去赴约会？</t>
  </si>
  <si>
    <t>你经常无缘无故感到疲倦和无精打采吗？</t>
  </si>
  <si>
    <t>在游戏或打牌时你曾经作弊吗？</t>
  </si>
  <si>
    <t>你喜欢紧张的工作吗？</t>
  </si>
  <si>
    <t>你时常觉得自已的生活很单调吗？</t>
  </si>
  <si>
    <t xml:space="preserve">你曾经为了自己而利用过别人吗？ </t>
  </si>
  <si>
    <t>你是否参加的活动太多，已超过自己可能分配的时间？</t>
  </si>
  <si>
    <t>是否有那么几个人时常躲着你？</t>
  </si>
  <si>
    <t xml:space="preserve">你是否认为人们为保障自己的将来而精打细算勤俭节约所费的时间太多了？ </t>
  </si>
  <si>
    <t>你是否曾经想过去死？</t>
  </si>
  <si>
    <t>若你确知不会被发现，你会少付人家钱吗？</t>
  </si>
  <si>
    <t>你能使一个联欢会开得成功吗？</t>
  </si>
  <si>
    <t>你是否尽力使自己不粗鲁？</t>
  </si>
  <si>
    <t>一件使你为难的事情过去之后，是否使你烦恼好久？</t>
  </si>
  <si>
    <t>你曾否坚持要照你的想法办事？</t>
  </si>
  <si>
    <t>当你去乘火车时，你是否最后一分种到达？</t>
  </si>
  <si>
    <t>你是否"神经质"？</t>
  </si>
  <si>
    <t>你常感到寂寞吗？</t>
  </si>
  <si>
    <t>你的言行总是一致的吗？</t>
  </si>
  <si>
    <t>你有时喜欢玩弄动物吗？</t>
  </si>
  <si>
    <t>有人对你或你的工作吹毛求疵时，是否容易伤害你的积极性？</t>
  </si>
  <si>
    <t>你去赴约会或上班时，曾否迟到？</t>
  </si>
  <si>
    <t>你是否喜欢周围有许多热闹和高兴的事？</t>
  </si>
  <si>
    <t>你愿意让别人怕你吗？</t>
  </si>
  <si>
    <t>你是否有时兴致勃勃，有时却很懒散不想动？</t>
  </si>
  <si>
    <t>你有时会把今天应做的事拖到明天吗？</t>
  </si>
  <si>
    <t>别人是否认为你是生气勃勃的？</t>
  </si>
  <si>
    <t>别人是否对你说过许多谎话？</t>
  </si>
  <si>
    <t>你是否对有些事情易性急生气？</t>
  </si>
  <si>
    <t>若你犯有错误，是否都愿意承认？</t>
  </si>
  <si>
    <t xml:space="preserve">你是一个整洁严谨，有条不紊的人吗？ </t>
  </si>
  <si>
    <t>在公园里或马路上，你是否总是把果皮或废纸扔到垃圾箱里？</t>
  </si>
  <si>
    <t>遇到为难的事情，你是否拿不定主意？</t>
  </si>
  <si>
    <t>你是否有过随口骂人的时候？</t>
  </si>
  <si>
    <t xml:space="preserve">若你乘车或坐飞机外出时，你是否担心会碰撞或出意外？ </t>
  </si>
  <si>
    <t>你是一个爱交往的人吗？</t>
  </si>
  <si>
    <t>正向评分（选“是”得1分）</t>
    <phoneticPr fontId="1" type="noConversion"/>
  </si>
  <si>
    <t>负向评分（选“否”得1分）</t>
    <phoneticPr fontId="1" type="noConversion"/>
  </si>
  <si>
    <t>编号</t>
    <phoneticPr fontId="1" type="noConversion"/>
  </si>
  <si>
    <t>Ｅ量表</t>
  </si>
  <si>
    <t>Ｎ量表</t>
  </si>
  <si>
    <t>Ｐ量表</t>
  </si>
  <si>
    <t>Ｌ量表</t>
  </si>
  <si>
    <t>预测值</t>
    <phoneticPr fontId="1" type="noConversion"/>
  </si>
  <si>
    <t>实/预%</t>
    <phoneticPr fontId="1" type="noConversion"/>
  </si>
  <si>
    <t>男</t>
    <phoneticPr fontId="1" type="noConversion"/>
  </si>
  <si>
    <t>height(cm)</t>
    <phoneticPr fontId="1" type="noConversion"/>
  </si>
  <si>
    <t>height(m)</t>
    <phoneticPr fontId="1" type="noConversion"/>
  </si>
  <si>
    <t>mean value</t>
    <phoneticPr fontId="1" type="noConversion"/>
  </si>
  <si>
    <t>gender(M=male,F=female)</t>
    <phoneticPr fontId="1" type="noConversion"/>
  </si>
  <si>
    <t>Group</t>
    <phoneticPr fontId="1" type="noConversion"/>
  </si>
  <si>
    <t xml:space="preserve">Date of Birth
</t>
    <phoneticPr fontId="1" type="noConversion"/>
  </si>
  <si>
    <t>Age(y)</t>
    <phoneticPr fontId="1" type="noConversion"/>
  </si>
  <si>
    <t>Maximum depth of diving(m)</t>
    <phoneticPr fontId="1" type="noConversion"/>
  </si>
  <si>
    <t>time of staying in the maximum depth of diving(min)</t>
    <phoneticPr fontId="1" type="noConversion"/>
  </si>
  <si>
    <t>whether  smoke or not(0=no,1=yes)</t>
    <phoneticPr fontId="1" type="noConversion"/>
  </si>
  <si>
    <t>drank(0=no,1=yes) </t>
    <phoneticPr fontId="1" type="noConversion"/>
  </si>
  <si>
    <t>weight (Kg)</t>
    <phoneticPr fontId="1" type="noConversion"/>
  </si>
  <si>
    <t>Predictive value</t>
    <phoneticPr fontId="1" type="noConversion"/>
  </si>
  <si>
    <t>VC(pre-hyperbaric exposure)</t>
    <phoneticPr fontId="1" type="noConversion"/>
  </si>
  <si>
    <t>TV(pre-hyperbaric exposure)</t>
    <phoneticPr fontId="1" type="noConversion"/>
  </si>
  <si>
    <t>IRV(pre-hyperbaric exposure)</t>
    <phoneticPr fontId="1" type="noConversion"/>
  </si>
  <si>
    <t>ERV(pre-hyperbaric exposure)</t>
    <phoneticPr fontId="1" type="noConversion"/>
  </si>
  <si>
    <t>IC(pre-hyperbaric exposure)</t>
    <phoneticPr fontId="1" type="noConversion"/>
  </si>
  <si>
    <t>FVC(pre-hyperbaric exposure)</t>
    <phoneticPr fontId="1" type="noConversion"/>
  </si>
  <si>
    <t>FEV1.0(pre-hyperbaric exposure)</t>
    <phoneticPr fontId="1" type="noConversion"/>
  </si>
  <si>
    <t>FEV1.0%(pre-hyperbaric exposure)</t>
    <phoneticPr fontId="1" type="noConversion"/>
  </si>
  <si>
    <t>FEV1.0%t(pre-hyperbaric exposure)</t>
    <phoneticPr fontId="1" type="noConversion"/>
  </si>
  <si>
    <t>PEF(pre-hyperbaric exposure)</t>
    <phoneticPr fontId="1" type="noConversion"/>
  </si>
  <si>
    <t>FEF25-75(pre-hyperbaric exposure)</t>
    <phoneticPr fontId="1" type="noConversion"/>
  </si>
  <si>
    <t>MEF75(pre-hyperbaric exposure)</t>
    <phoneticPr fontId="1" type="noConversion"/>
  </si>
  <si>
    <t>MEF50(pre-hyperbaric exposure)</t>
    <phoneticPr fontId="1" type="noConversion"/>
  </si>
  <si>
    <t>MEF25(pre-hyperbaric exposure)</t>
    <phoneticPr fontId="1" type="noConversion"/>
  </si>
  <si>
    <t>MVV(pre-hyperbaric exposure)</t>
    <phoneticPr fontId="1" type="noConversion"/>
  </si>
  <si>
    <t>MV(pre-hyperbaric exposure)</t>
    <phoneticPr fontId="1" type="noConversion"/>
  </si>
  <si>
    <t>RR(pre-hyperbaric exposure)</t>
    <phoneticPr fontId="1" type="noConversion"/>
  </si>
  <si>
    <t>VC(post-hyperbaric exposure)</t>
    <phoneticPr fontId="1" type="noConversion"/>
  </si>
  <si>
    <t>TV(post-hyperbaric exposure)</t>
    <phoneticPr fontId="1" type="noConversion"/>
  </si>
  <si>
    <t>IRV(post-hyperbaric exposure)</t>
    <phoneticPr fontId="1" type="noConversion"/>
  </si>
  <si>
    <t>ERV(post-hyperbaric exposure)</t>
    <phoneticPr fontId="1" type="noConversion"/>
  </si>
  <si>
    <t>IC(post-hyperbaric exposure)</t>
    <phoneticPr fontId="1" type="noConversion"/>
  </si>
  <si>
    <t>FVC(post-hyperbaric exposure)</t>
    <phoneticPr fontId="1" type="noConversion"/>
  </si>
  <si>
    <t>FEV1.0(post-hyperbaric exposure)</t>
    <phoneticPr fontId="1" type="noConversion"/>
  </si>
  <si>
    <t>FEV1.0%(post-hyperbaric exposure)</t>
    <phoneticPr fontId="1" type="noConversion"/>
  </si>
  <si>
    <t>FEV1.0%t(post-hyperbaric exposure)</t>
    <phoneticPr fontId="1" type="noConversion"/>
  </si>
  <si>
    <t>PEF(post-hyperbaric exposure)</t>
    <phoneticPr fontId="1" type="noConversion"/>
  </si>
  <si>
    <t>FEF25-75(post-hyperbaric exposure)</t>
    <phoneticPr fontId="1" type="noConversion"/>
  </si>
  <si>
    <t>MEF75(post-hyperbaric exposure)</t>
    <phoneticPr fontId="1" type="noConversion"/>
  </si>
  <si>
    <t>MEF50(post-hyperbaric exposure)</t>
    <phoneticPr fontId="1" type="noConversion"/>
  </si>
  <si>
    <t>MEF25(post-hyperbaric exposure)</t>
    <phoneticPr fontId="1" type="noConversion"/>
  </si>
  <si>
    <t>MVV(post-hyperbaric exposure)</t>
    <phoneticPr fontId="1" type="noConversion"/>
  </si>
  <si>
    <t>pre-hyperbaric exposure</t>
    <phoneticPr fontId="1" type="noConversion"/>
  </si>
  <si>
    <t>post-hyperbaric exposure</t>
    <phoneticPr fontId="1" type="noConversion"/>
  </si>
  <si>
    <t xml:space="preserve"> measured /predicted value  %</t>
    <phoneticPr fontId="1" type="noConversion"/>
  </si>
  <si>
    <t>measured value1</t>
    <phoneticPr fontId="1" type="noConversion"/>
  </si>
  <si>
    <t>measured value2</t>
    <phoneticPr fontId="1" type="noConversion"/>
  </si>
  <si>
    <t>measured value3</t>
    <phoneticPr fontId="1" type="noConversion"/>
  </si>
  <si>
    <t>MV(post-hyperbaric exposure)</t>
    <phoneticPr fontId="1" type="noConversion"/>
  </si>
  <si>
    <t>RR(post-hyperbaric exposure)</t>
    <phoneticPr fontId="1" type="noConversion"/>
  </si>
  <si>
    <t>ventialtion reserve%</t>
    <phoneticPr fontId="1" type="noConversion"/>
  </si>
  <si>
    <t>Gage pressure Before launching(BAR)</t>
    <phoneticPr fontId="1" type="noConversion"/>
  </si>
  <si>
    <t>Gage pressure After surfacing(BAR)</t>
    <phoneticPr fontId="1" type="noConversion"/>
  </si>
  <si>
    <t>Cylinder volume (L)</t>
    <phoneticPr fontId="1" type="noConversion"/>
  </si>
  <si>
    <t>breathing volume Underwater (L)</t>
    <phoneticPr fontId="1" type="noConversion"/>
  </si>
  <si>
    <t>time of submergence (min)</t>
    <phoneticPr fontId="1" type="noConversion"/>
  </si>
  <si>
    <t>time of ascending (min)</t>
    <phoneticPr fontId="1" type="noConversion"/>
  </si>
  <si>
    <t>time of bottom sojourn(min)</t>
    <phoneticPr fontId="1" type="noConversion"/>
  </si>
  <si>
    <t>The total time underwater（min）</t>
    <phoneticPr fontId="1" type="noConversion"/>
  </si>
  <si>
    <t>MV-underwater（L）</t>
    <phoneticPr fontId="1" type="noConversion"/>
  </si>
  <si>
    <t>measured value1(L)</t>
    <phoneticPr fontId="1" type="noConversion"/>
  </si>
  <si>
    <t>measured value2(L)</t>
    <phoneticPr fontId="1" type="noConversion"/>
  </si>
  <si>
    <t>measured value3(L)</t>
    <phoneticPr fontId="1" type="noConversion"/>
  </si>
  <si>
    <t>mean value(L)</t>
    <phoneticPr fontId="1" type="noConversion"/>
  </si>
  <si>
    <t>Predictive value(L)</t>
    <phoneticPr fontId="1" type="noConversion"/>
  </si>
  <si>
    <t>measured value1(L/s)</t>
    <phoneticPr fontId="1" type="noConversion"/>
  </si>
  <si>
    <t>measured value2(L/s)</t>
    <phoneticPr fontId="1" type="noConversion"/>
  </si>
  <si>
    <t>measured value3(L/s)</t>
    <phoneticPr fontId="1" type="noConversion"/>
  </si>
  <si>
    <t>mean value(L/s)</t>
    <phoneticPr fontId="1" type="noConversion"/>
  </si>
  <si>
    <t>Predictive value(L/s)</t>
    <phoneticPr fontId="1" type="noConversion"/>
  </si>
  <si>
    <t>mean value(bpm)</t>
    <phoneticPr fontId="1" type="noConversion"/>
  </si>
  <si>
    <t>mean value(pbm)</t>
    <phoneticPr fontId="1" type="noConversion"/>
  </si>
  <si>
    <t>maximum value(L)</t>
    <phoneticPr fontId="1" type="noConversion"/>
  </si>
  <si>
    <t>M</t>
    <phoneticPr fontId="1" type="noConversion"/>
  </si>
  <si>
    <t>M</t>
    <phoneticPr fontId="1" type="noConversion"/>
  </si>
  <si>
    <t>F</t>
    <phoneticPr fontId="1" type="noConversion"/>
  </si>
  <si>
    <t>N</t>
    <phoneticPr fontId="1" type="noConversion"/>
  </si>
  <si>
    <r>
      <t>N</t>
    </r>
    <r>
      <rPr>
        <sz val="6"/>
        <color theme="1"/>
        <rFont val="Times New Roman"/>
        <family val="1"/>
      </rPr>
      <t>O</t>
    </r>
    <r>
      <rPr>
        <sz val="11"/>
        <color theme="1"/>
        <rFont val="Times New Roman"/>
        <family val="1"/>
      </rPr>
      <t>.</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</si>
</sst>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yyyy/m/d;@"/>
    <numFmt numFmtId="177" formatCode="0.00_);[Red]\(0.00\)"/>
    <numFmt numFmtId="178" formatCode="0.0%"/>
    <numFmt numFmtId="179" formatCode="0_ "/>
    <numFmt numFmtId="180" formatCode="0_);[Red]\(0\)"/>
    <numFmt numFmtId="181" formatCode="0.00_ "/>
    <numFmt numFmtId="182" formatCode="h:mm;@"/>
    <numFmt numFmtId="183" formatCode="0.0_);[Red]\(0.0\)"/>
    <numFmt numFmtId="184" formatCode="0.000_ "/>
  </numFmts>
  <fonts count="21">
    <font>
      <sz val="11"/>
      <color theme="1"/>
      <name val="宋体"/>
      <family val="2"/>
      <scheme val="minor"/>
    </font>
    <font>
      <sz val="9"/>
      <name val="宋体"/>
      <family val="3"/>
      <charset val="134"/>
      <scheme val="minor"/>
    </font>
    <font>
      <sz val="9"/>
      <color indexed="81"/>
      <name val="宋体"/>
      <family val="3"/>
      <charset val="134"/>
    </font>
    <font>
      <b/>
      <sz val="9"/>
      <color indexed="81"/>
      <name val="宋体"/>
      <family val="3"/>
      <charset val="134"/>
    </font>
    <font>
      <sz val="11"/>
      <color theme="1"/>
      <name val="宋体"/>
      <family val="2"/>
      <scheme val="minor"/>
    </font>
    <font>
      <sz val="11"/>
      <color theme="1"/>
      <name val="Times New Roman"/>
      <family val="1"/>
    </font>
    <font>
      <sz val="11"/>
      <color theme="1"/>
      <name val="宋体"/>
      <family val="2"/>
    </font>
    <font>
      <sz val="11"/>
      <color rgb="FFFF0000"/>
      <name val="Times New Roman"/>
      <family val="1"/>
    </font>
    <font>
      <sz val="11"/>
      <color rgb="FFFF0000"/>
      <name val="宋体"/>
      <family val="2"/>
    </font>
    <font>
      <sz val="11"/>
      <color theme="1"/>
      <name val="宋体"/>
      <family val="3"/>
      <charset val="134"/>
    </font>
    <font>
      <sz val="11"/>
      <name val="Times New Roman"/>
      <family val="1"/>
    </font>
    <font>
      <sz val="12"/>
      <color theme="1"/>
      <name val="Times New Roman"/>
      <family val="1"/>
    </font>
    <font>
      <sz val="11"/>
      <color theme="1"/>
      <name val="宋体"/>
      <family val="3"/>
      <charset val="134"/>
      <scheme val="minor"/>
    </font>
    <font>
      <sz val="10.5"/>
      <color theme="1"/>
      <name val="宋体"/>
      <family val="3"/>
      <charset val="134"/>
      <scheme val="minor"/>
    </font>
    <font>
      <i/>
      <sz val="11"/>
      <color rgb="FFFF0000"/>
      <name val="宋体"/>
      <family val="3"/>
      <charset val="134"/>
      <scheme val="minor"/>
    </font>
    <font>
      <i/>
      <sz val="10.5"/>
      <color rgb="FFFF0000"/>
      <name val="宋体"/>
      <family val="3"/>
      <charset val="134"/>
      <scheme val="minor"/>
    </font>
    <font>
      <sz val="11"/>
      <color rgb="FFFF0000"/>
      <name val="宋体"/>
      <family val="3"/>
      <charset val="134"/>
      <scheme val="minor"/>
    </font>
    <font>
      <sz val="10.5"/>
      <color rgb="FFFF0000"/>
      <name val="宋体"/>
      <family val="3"/>
      <charset val="134"/>
      <scheme val="minor"/>
    </font>
    <font>
      <sz val="11"/>
      <name val="宋体"/>
      <family val="3"/>
      <charset val="134"/>
      <scheme val="minor"/>
    </font>
    <font>
      <sz val="10.5"/>
      <name val="宋体"/>
      <family val="3"/>
      <charset val="134"/>
      <scheme val="minor"/>
    </font>
    <font>
      <sz val="6"/>
      <color theme="1"/>
      <name val="Times New Roman"/>
      <family val="1"/>
    </font>
  </fonts>
  <fills count="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bgColor indexed="64"/>
      </patternFill>
    </fill>
    <fill>
      <patternFill patternType="solid">
        <fgColor theme="0"/>
        <bgColor theme="0"/>
      </patternFill>
    </fill>
    <fill>
      <patternFill patternType="solid">
        <fgColor theme="5" tint="0.39997558519241921"/>
        <bgColor indexed="64"/>
      </patternFill>
    </fill>
    <fill>
      <patternFill patternType="solid">
        <fgColor theme="0"/>
        <bgColor auto="1"/>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ck">
        <color auto="1"/>
      </bottom>
      <diagonal/>
    </border>
    <border>
      <left style="thick">
        <color auto="1"/>
      </left>
      <right style="thick">
        <color auto="1"/>
      </right>
      <top style="thick">
        <color auto="1"/>
      </top>
      <bottom style="thick">
        <color auto="1"/>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s>
  <cellStyleXfs count="2">
    <xf numFmtId="0" fontId="0" fillId="0" borderId="0"/>
    <xf numFmtId="9" fontId="4" fillId="0" borderId="0" applyFont="0" applyFill="0" applyBorder="0" applyAlignment="0" applyProtection="0">
      <alignment vertical="center"/>
    </xf>
  </cellStyleXfs>
  <cellXfs count="161">
    <xf numFmtId="0" fontId="0" fillId="0" borderId="0" xfId="0"/>
    <xf numFmtId="0" fontId="5" fillId="0" borderId="1" xfId="0" applyFont="1" applyBorder="1"/>
    <xf numFmtId="176" fontId="5" fillId="0" borderId="1" xfId="0" applyNumberFormat="1" applyFont="1" applyBorder="1"/>
    <xf numFmtId="180" fontId="5" fillId="0" borderId="1" xfId="0" applyNumberFormat="1" applyFont="1" applyBorder="1"/>
    <xf numFmtId="0" fontId="5" fillId="0" borderId="1" xfId="0" applyFont="1" applyBorder="1" applyAlignment="1">
      <alignment horizontal="center" vertical="center"/>
    </xf>
    <xf numFmtId="180" fontId="5" fillId="0" borderId="1" xfId="0" applyNumberFormat="1" applyFont="1" applyBorder="1" applyAlignment="1">
      <alignment horizontal="center" vertical="center"/>
    </xf>
    <xf numFmtId="179" fontId="5" fillId="0" borderId="1" xfId="1" applyNumberFormat="1" applyFont="1" applyBorder="1" applyAlignment="1">
      <alignment horizontal="center" vertical="center"/>
    </xf>
    <xf numFmtId="181" fontId="5" fillId="0" borderId="1" xfId="0" applyNumberFormat="1" applyFont="1" applyBorder="1"/>
    <xf numFmtId="177" fontId="5" fillId="0" borderId="1" xfId="1" applyNumberFormat="1" applyFont="1" applyBorder="1" applyAlignment="1"/>
    <xf numFmtId="177" fontId="5" fillId="0" borderId="1" xfId="0" applyNumberFormat="1" applyFont="1" applyBorder="1"/>
    <xf numFmtId="178" fontId="5" fillId="0" borderId="1" xfId="0" applyNumberFormat="1" applyFont="1" applyBorder="1"/>
    <xf numFmtId="0" fontId="7" fillId="0" borderId="1" xfId="0" applyFont="1" applyBorder="1"/>
    <xf numFmtId="176" fontId="7" fillId="0" borderId="1" xfId="0" applyNumberFormat="1" applyFont="1" applyBorder="1"/>
    <xf numFmtId="180" fontId="7" fillId="0" borderId="1" xfId="0" applyNumberFormat="1" applyFont="1" applyBorder="1"/>
    <xf numFmtId="181" fontId="7" fillId="0" borderId="1" xfId="0" applyNumberFormat="1" applyFont="1" applyBorder="1"/>
    <xf numFmtId="177" fontId="7" fillId="0" borderId="1" xfId="1" applyNumberFormat="1" applyFont="1" applyBorder="1" applyAlignment="1"/>
    <xf numFmtId="177" fontId="7" fillId="0" borderId="1" xfId="0" applyNumberFormat="1" applyFont="1" applyBorder="1"/>
    <xf numFmtId="178" fontId="7" fillId="0" borderId="1" xfId="0" applyNumberFormat="1" applyFont="1" applyBorder="1"/>
    <xf numFmtId="179" fontId="5" fillId="0" borderId="1" xfId="1" applyNumberFormat="1" applyFont="1" applyBorder="1" applyAlignment="1"/>
    <xf numFmtId="10" fontId="7" fillId="0" borderId="1" xfId="0" applyNumberFormat="1" applyFont="1" applyBorder="1"/>
    <xf numFmtId="10" fontId="5" fillId="0" borderId="1" xfId="0" applyNumberFormat="1" applyFont="1" applyBorder="1"/>
    <xf numFmtId="0" fontId="11" fillId="0" borderId="0" xfId="0" applyFont="1"/>
    <xf numFmtId="0" fontId="5" fillId="3" borderId="1" xfId="0" applyFont="1" applyFill="1" applyBorder="1"/>
    <xf numFmtId="176" fontId="5" fillId="3" borderId="1" xfId="0" applyNumberFormat="1" applyFont="1" applyFill="1" applyBorder="1"/>
    <xf numFmtId="180" fontId="5" fillId="3" borderId="1" xfId="0" applyNumberFormat="1" applyFont="1" applyFill="1" applyBorder="1"/>
    <xf numFmtId="181" fontId="5" fillId="3" borderId="1" xfId="0" applyNumberFormat="1" applyFont="1" applyFill="1" applyBorder="1"/>
    <xf numFmtId="177" fontId="5" fillId="3" borderId="1" xfId="1" applyNumberFormat="1" applyFont="1" applyFill="1" applyBorder="1" applyAlignment="1"/>
    <xf numFmtId="177" fontId="5" fillId="3" borderId="1" xfId="0" applyNumberFormat="1" applyFont="1" applyFill="1" applyBorder="1"/>
    <xf numFmtId="178" fontId="5" fillId="3" borderId="1" xfId="0" applyNumberFormat="1" applyFont="1" applyFill="1" applyBorder="1"/>
    <xf numFmtId="10" fontId="5" fillId="3" borderId="1" xfId="0" applyNumberFormat="1" applyFont="1" applyFill="1" applyBorder="1"/>
    <xf numFmtId="10" fontId="5" fillId="0" borderId="1" xfId="1" applyNumberFormat="1" applyFont="1" applyBorder="1" applyAlignment="1"/>
    <xf numFmtId="10" fontId="7" fillId="0" borderId="1" xfId="1" applyNumberFormat="1" applyFont="1" applyBorder="1" applyAlignment="1"/>
    <xf numFmtId="10" fontId="7" fillId="3" borderId="1" xfId="0" applyNumberFormat="1" applyFont="1" applyFill="1" applyBorder="1"/>
    <xf numFmtId="10" fontId="10" fillId="3" borderId="1" xfId="0" applyNumberFormat="1" applyFont="1" applyFill="1" applyBorder="1"/>
    <xf numFmtId="0" fontId="5" fillId="0" borderId="1" xfId="0" applyFont="1" applyBorder="1" applyAlignment="1">
      <alignment horizontal="center" vertical="center" wrapText="1"/>
    </xf>
    <xf numFmtId="183" fontId="5" fillId="3" borderId="1" xfId="0" applyNumberFormat="1" applyFont="1" applyFill="1" applyBorder="1"/>
    <xf numFmtId="182" fontId="5" fillId="3" borderId="1" xfId="0" applyNumberFormat="1" applyFont="1" applyFill="1" applyBorder="1"/>
    <xf numFmtId="184" fontId="5" fillId="0" borderId="1" xfId="0" applyNumberFormat="1" applyFont="1" applyBorder="1"/>
    <xf numFmtId="184" fontId="7" fillId="0" borderId="1" xfId="0" applyNumberFormat="1" applyFont="1" applyBorder="1"/>
    <xf numFmtId="184" fontId="5" fillId="3" borderId="1" xfId="0" applyNumberFormat="1" applyFont="1" applyFill="1" applyBorder="1"/>
    <xf numFmtId="179" fontId="9" fillId="0" borderId="1" xfId="1" applyNumberFormat="1" applyFont="1" applyBorder="1" applyAlignment="1">
      <alignment horizontal="center" vertical="center" wrapText="1"/>
    </xf>
    <xf numFmtId="10" fontId="5" fillId="3" borderId="1" xfId="1" applyNumberFormat="1" applyFont="1" applyFill="1" applyBorder="1" applyAlignment="1"/>
    <xf numFmtId="177" fontId="7" fillId="3" borderId="1" xfId="0" applyNumberFormat="1" applyFont="1" applyFill="1" applyBorder="1"/>
    <xf numFmtId="0" fontId="7" fillId="3" borderId="1" xfId="0" applyFont="1" applyFill="1" applyBorder="1"/>
    <xf numFmtId="176" fontId="7" fillId="3" borderId="1" xfId="0" applyNumberFormat="1" applyFont="1" applyFill="1" applyBorder="1"/>
    <xf numFmtId="180" fontId="7" fillId="3" borderId="1" xfId="0" applyNumberFormat="1" applyFont="1" applyFill="1" applyBorder="1"/>
    <xf numFmtId="184" fontId="7" fillId="3" borderId="1" xfId="0" applyNumberFormat="1" applyFont="1" applyFill="1" applyBorder="1"/>
    <xf numFmtId="181" fontId="7" fillId="3" borderId="1" xfId="0" applyNumberFormat="1" applyFont="1" applyFill="1" applyBorder="1"/>
    <xf numFmtId="177" fontId="7" fillId="3" borderId="1" xfId="1" applyNumberFormat="1" applyFont="1" applyFill="1" applyBorder="1" applyAlignment="1"/>
    <xf numFmtId="10" fontId="7" fillId="3" borderId="1" xfId="1" applyNumberFormat="1" applyFont="1" applyFill="1" applyBorder="1" applyAlignment="1"/>
    <xf numFmtId="178" fontId="7" fillId="3" borderId="1" xfId="0" applyNumberFormat="1" applyFont="1" applyFill="1" applyBorder="1"/>
    <xf numFmtId="183" fontId="7" fillId="3" borderId="1" xfId="0" applyNumberFormat="1" applyFont="1" applyFill="1" applyBorder="1"/>
    <xf numFmtId="177" fontId="10" fillId="3" borderId="1" xfId="0" applyNumberFormat="1" applyFont="1" applyFill="1" applyBorder="1"/>
    <xf numFmtId="0" fontId="12" fillId="0" borderId="0" xfId="0" applyFont="1" applyBorder="1" applyAlignment="1">
      <alignment horizontal="center"/>
    </xf>
    <xf numFmtId="0" fontId="12" fillId="0" borderId="0" xfId="0" applyFont="1" applyBorder="1" applyAlignment="1">
      <alignment wrapText="1"/>
    </xf>
    <xf numFmtId="0" fontId="12" fillId="0" borderId="0" xfId="0" applyFont="1"/>
    <xf numFmtId="0" fontId="12" fillId="0" borderId="8" xfId="0" applyFont="1" applyBorder="1" applyAlignment="1">
      <alignment horizontal="center"/>
    </xf>
    <xf numFmtId="0" fontId="12" fillId="0" borderId="8" xfId="0" applyFont="1" applyBorder="1" applyAlignment="1">
      <alignment wrapText="1"/>
    </xf>
    <xf numFmtId="0" fontId="12" fillId="0" borderId="9" xfId="0" applyFont="1" applyBorder="1" applyAlignment="1">
      <alignment horizontal="center"/>
    </xf>
    <xf numFmtId="0" fontId="12" fillId="5" borderId="8" xfId="0" applyFont="1" applyFill="1" applyBorder="1" applyAlignment="1">
      <alignment horizontal="center"/>
    </xf>
    <xf numFmtId="0" fontId="12" fillId="0" borderId="8" xfId="0" applyFont="1" applyBorder="1" applyAlignment="1">
      <alignment horizontal="center" vertical="center"/>
    </xf>
    <xf numFmtId="0" fontId="12" fillId="0" borderId="0" xfId="0" applyFont="1" applyAlignment="1">
      <alignment horizontal="center"/>
    </xf>
    <xf numFmtId="0" fontId="12" fillId="4" borderId="8" xfId="0" applyFont="1" applyFill="1" applyBorder="1" applyAlignment="1">
      <alignment horizontal="center"/>
    </xf>
    <xf numFmtId="0" fontId="13" fillId="4" borderId="8" xfId="0" applyFont="1" applyFill="1" applyBorder="1" applyAlignment="1">
      <alignment wrapText="1"/>
    </xf>
    <xf numFmtId="0" fontId="12" fillId="4" borderId="9" xfId="0" applyFont="1" applyFill="1" applyBorder="1" applyAlignment="1">
      <alignment horizontal="center"/>
    </xf>
    <xf numFmtId="0" fontId="12" fillId="4" borderId="8" xfId="0" applyFont="1" applyFill="1" applyBorder="1" applyAlignment="1">
      <alignment horizontal="center" vertical="center"/>
    </xf>
    <xf numFmtId="0" fontId="12" fillId="4" borderId="0" xfId="0" applyFont="1" applyFill="1"/>
    <xf numFmtId="0" fontId="14" fillId="2" borderId="8" xfId="0" applyFont="1" applyFill="1" applyBorder="1" applyAlignment="1">
      <alignment horizontal="center"/>
    </xf>
    <xf numFmtId="0" fontId="15" fillId="2" borderId="8" xfId="0" applyFont="1" applyFill="1" applyBorder="1" applyAlignment="1">
      <alignment wrapText="1"/>
    </xf>
    <xf numFmtId="0" fontId="16" fillId="2" borderId="8" xfId="0" applyFont="1" applyFill="1" applyBorder="1" applyAlignment="1">
      <alignment horizontal="center"/>
    </xf>
    <xf numFmtId="0" fontId="14" fillId="2" borderId="9" xfId="0" applyFont="1" applyFill="1" applyBorder="1" applyAlignment="1">
      <alignment horizontal="center"/>
    </xf>
    <xf numFmtId="0" fontId="14" fillId="2" borderId="8" xfId="0" applyFont="1" applyFill="1" applyBorder="1" applyAlignment="1">
      <alignment horizontal="center" vertical="center"/>
    </xf>
    <xf numFmtId="0" fontId="14" fillId="2" borderId="0" xfId="0" applyFont="1" applyFill="1"/>
    <xf numFmtId="0" fontId="12" fillId="6" borderId="8" xfId="0" applyFont="1" applyFill="1" applyBorder="1" applyAlignment="1">
      <alignment horizontal="center"/>
    </xf>
    <xf numFmtId="0" fontId="13" fillId="6" borderId="8" xfId="0" applyFont="1" applyFill="1" applyBorder="1" applyAlignment="1">
      <alignment wrapText="1"/>
    </xf>
    <xf numFmtId="0" fontId="12" fillId="6" borderId="9" xfId="0" applyFont="1" applyFill="1" applyBorder="1" applyAlignment="1">
      <alignment horizontal="center"/>
    </xf>
    <xf numFmtId="0" fontId="12" fillId="6" borderId="8" xfId="0" applyFont="1" applyFill="1" applyBorder="1" applyAlignment="1">
      <alignment horizontal="center" vertical="center"/>
    </xf>
    <xf numFmtId="0" fontId="12" fillId="6" borderId="0" xfId="0" applyFont="1" applyFill="1"/>
    <xf numFmtId="0" fontId="14" fillId="0" borderId="8" xfId="0" applyFont="1" applyBorder="1" applyAlignment="1">
      <alignment horizontal="center"/>
    </xf>
    <xf numFmtId="0" fontId="15" fillId="0" borderId="8" xfId="0" applyFont="1" applyBorder="1" applyAlignment="1">
      <alignment wrapText="1"/>
    </xf>
    <xf numFmtId="0" fontId="14" fillId="0" borderId="9" xfId="0" applyFont="1" applyBorder="1" applyAlignment="1">
      <alignment horizontal="center"/>
    </xf>
    <xf numFmtId="0" fontId="14" fillId="0" borderId="8" xfId="0" applyFont="1" applyBorder="1" applyAlignment="1">
      <alignment horizontal="center" vertical="center"/>
    </xf>
    <xf numFmtId="0" fontId="14" fillId="0" borderId="0" xfId="0" applyFont="1"/>
    <xf numFmtId="0" fontId="16" fillId="2" borderId="9" xfId="0" applyFont="1" applyFill="1" applyBorder="1" applyAlignment="1">
      <alignment horizontal="center"/>
    </xf>
    <xf numFmtId="0" fontId="13" fillId="0" borderId="8" xfId="0" applyFont="1" applyBorder="1" applyAlignment="1">
      <alignment wrapText="1"/>
    </xf>
    <xf numFmtId="0" fontId="13" fillId="6" borderId="8" xfId="0" applyFont="1" applyFill="1" applyBorder="1" applyAlignment="1">
      <alignment horizontal="justify" vertical="center" wrapText="1"/>
    </xf>
    <xf numFmtId="0" fontId="12" fillId="2" borderId="8" xfId="0" applyFont="1" applyFill="1" applyBorder="1" applyAlignment="1">
      <alignment horizontal="center"/>
    </xf>
    <xf numFmtId="0" fontId="13" fillId="2" borderId="8" xfId="0" applyFont="1" applyFill="1" applyBorder="1" applyAlignment="1">
      <alignment wrapText="1"/>
    </xf>
    <xf numFmtId="0" fontId="12" fillId="2" borderId="9" xfId="0" applyFont="1" applyFill="1" applyBorder="1" applyAlignment="1">
      <alignment horizontal="center"/>
    </xf>
    <xf numFmtId="0" fontId="12" fillId="2" borderId="8" xfId="0" applyFont="1" applyFill="1" applyBorder="1" applyAlignment="1">
      <alignment horizontal="center" vertical="center"/>
    </xf>
    <xf numFmtId="0" fontId="12" fillId="2" borderId="0" xfId="0" applyFont="1" applyFill="1"/>
    <xf numFmtId="0" fontId="14" fillId="4" borderId="8" xfId="0" applyFont="1" applyFill="1" applyBorder="1" applyAlignment="1">
      <alignment horizontal="center"/>
    </xf>
    <xf numFmtId="0" fontId="15" fillId="4" borderId="8" xfId="0" applyFont="1" applyFill="1" applyBorder="1" applyAlignment="1">
      <alignment wrapText="1"/>
    </xf>
    <xf numFmtId="0" fontId="16" fillId="4" borderId="8" xfId="0" applyFont="1" applyFill="1" applyBorder="1" applyAlignment="1">
      <alignment horizontal="center"/>
    </xf>
    <xf numFmtId="0" fontId="16" fillId="4" borderId="9" xfId="0" applyFont="1" applyFill="1" applyBorder="1" applyAlignment="1">
      <alignment horizontal="center"/>
    </xf>
    <xf numFmtId="0" fontId="14" fillId="4" borderId="8" xfId="0" applyFont="1" applyFill="1" applyBorder="1" applyAlignment="1">
      <alignment horizontal="center" vertical="center"/>
    </xf>
    <xf numFmtId="0" fontId="14" fillId="4" borderId="0" xfId="0" applyFont="1" applyFill="1"/>
    <xf numFmtId="0" fontId="14" fillId="4" borderId="9" xfId="0" applyFont="1" applyFill="1" applyBorder="1" applyAlignment="1">
      <alignment horizontal="center"/>
    </xf>
    <xf numFmtId="0" fontId="17" fillId="2" borderId="8" xfId="0" applyFont="1" applyFill="1" applyBorder="1" applyAlignment="1">
      <alignment wrapText="1"/>
    </xf>
    <xf numFmtId="0" fontId="16" fillId="2" borderId="8" xfId="0" applyFont="1" applyFill="1" applyBorder="1" applyAlignment="1">
      <alignment horizontal="center" vertical="center"/>
    </xf>
    <xf numFmtId="0" fontId="16" fillId="2" borderId="0" xfId="0" applyFont="1" applyFill="1"/>
    <xf numFmtId="0" fontId="18" fillId="4" borderId="8" xfId="0" applyFont="1" applyFill="1" applyBorder="1" applyAlignment="1">
      <alignment horizontal="center"/>
    </xf>
    <xf numFmtId="0" fontId="19" fillId="4" borderId="8" xfId="0" applyFont="1" applyFill="1" applyBorder="1" applyAlignment="1">
      <alignment wrapText="1"/>
    </xf>
    <xf numFmtId="0" fontId="18" fillId="4" borderId="9" xfId="0" applyFont="1" applyFill="1" applyBorder="1" applyAlignment="1">
      <alignment horizontal="center"/>
    </xf>
    <xf numFmtId="0" fontId="18" fillId="4" borderId="8" xfId="0" applyFont="1" applyFill="1" applyBorder="1" applyAlignment="1">
      <alignment horizontal="center" vertical="center"/>
    </xf>
    <xf numFmtId="0" fontId="18" fillId="4" borderId="0" xfId="0" applyFont="1" applyFill="1"/>
    <xf numFmtId="0" fontId="18" fillId="2" borderId="8" xfId="0" applyFont="1" applyFill="1" applyBorder="1" applyAlignment="1">
      <alignment horizontal="center"/>
    </xf>
    <xf numFmtId="0" fontId="19" fillId="2" borderId="8" xfId="0" applyFont="1" applyFill="1" applyBorder="1" applyAlignment="1">
      <alignment wrapText="1"/>
    </xf>
    <xf numFmtId="0" fontId="18" fillId="2" borderId="9" xfId="0" applyFont="1" applyFill="1" applyBorder="1" applyAlignment="1">
      <alignment horizontal="center"/>
    </xf>
    <xf numFmtId="0" fontId="18" fillId="2" borderId="8" xfId="0" applyFont="1" applyFill="1" applyBorder="1" applyAlignment="1">
      <alignment horizontal="center" vertical="center"/>
    </xf>
    <xf numFmtId="0" fontId="18" fillId="2" borderId="0" xfId="0" applyFont="1" applyFill="1"/>
    <xf numFmtId="0" fontId="18" fillId="6" borderId="8" xfId="0" applyFont="1" applyFill="1" applyBorder="1" applyAlignment="1">
      <alignment horizontal="center"/>
    </xf>
    <xf numFmtId="0" fontId="19" fillId="6" borderId="8" xfId="0" applyFont="1" applyFill="1" applyBorder="1" applyAlignment="1">
      <alignment wrapText="1"/>
    </xf>
    <xf numFmtId="0" fontId="18" fillId="6" borderId="9" xfId="0" applyFont="1" applyFill="1" applyBorder="1" applyAlignment="1">
      <alignment horizontal="center"/>
    </xf>
    <xf numFmtId="0" fontId="18" fillId="6" borderId="8" xfId="0" applyFont="1" applyFill="1" applyBorder="1" applyAlignment="1">
      <alignment horizontal="center" vertical="center"/>
    </xf>
    <xf numFmtId="0" fontId="18" fillId="6" borderId="0" xfId="0" applyFont="1" applyFill="1"/>
    <xf numFmtId="0" fontId="12" fillId="3" borderId="0" xfId="0" applyFont="1" applyFill="1" applyBorder="1" applyAlignment="1">
      <alignment horizontal="center"/>
    </xf>
    <xf numFmtId="0" fontId="12" fillId="3" borderId="0" xfId="0" applyFont="1" applyFill="1" applyBorder="1" applyAlignment="1">
      <alignment wrapText="1"/>
    </xf>
    <xf numFmtId="0" fontId="12" fillId="3" borderId="0" xfId="0" applyFont="1" applyFill="1" applyBorder="1" applyAlignment="1">
      <alignment horizontal="center" vertical="center"/>
    </xf>
    <xf numFmtId="0" fontId="12" fillId="3" borderId="0" xfId="0" applyFont="1" applyFill="1"/>
    <xf numFmtId="0" fontId="14" fillId="0" borderId="0" xfId="0" applyFont="1" applyBorder="1" applyAlignment="1">
      <alignment wrapText="1"/>
    </xf>
    <xf numFmtId="0" fontId="12" fillId="0" borderId="0" xfId="0" applyFont="1" applyAlignment="1">
      <alignment horizontal="center" vertical="center"/>
    </xf>
    <xf numFmtId="0" fontId="12" fillId="0" borderId="8" xfId="0" applyFont="1" applyBorder="1" applyAlignment="1">
      <alignment horizontal="center" wrapText="1"/>
    </xf>
    <xf numFmtId="0" fontId="13" fillId="4" borderId="8" xfId="0" applyFont="1" applyFill="1" applyBorder="1"/>
    <xf numFmtId="0" fontId="13" fillId="6" borderId="8" xfId="0" applyFont="1" applyFill="1" applyBorder="1"/>
    <xf numFmtId="0" fontId="13" fillId="2" borderId="8" xfId="0" applyFont="1" applyFill="1" applyBorder="1"/>
    <xf numFmtId="0" fontId="13" fillId="0" borderId="8" xfId="0" applyFont="1" applyBorder="1"/>
    <xf numFmtId="0" fontId="6" fillId="3" borderId="1" xfId="0" applyFont="1" applyFill="1" applyBorder="1"/>
    <xf numFmtId="0" fontId="0" fillId="0" borderId="0" xfId="0" applyFill="1" applyBorder="1" applyAlignment="1">
      <alignment vertical="center"/>
    </xf>
    <xf numFmtId="179" fontId="5" fillId="0" borderId="1" xfId="1" applyNumberFormat="1" applyFont="1" applyBorder="1" applyAlignment="1">
      <alignment horizontal="center" vertical="center" wrapText="1"/>
    </xf>
    <xf numFmtId="0" fontId="5" fillId="0" borderId="1" xfId="0" applyFont="1" applyBorder="1" applyAlignment="1">
      <alignment wrapText="1"/>
    </xf>
    <xf numFmtId="176" fontId="5" fillId="0" borderId="1" xfId="0" applyNumberFormat="1" applyFont="1" applyBorder="1" applyAlignment="1">
      <alignment wrapText="1"/>
    </xf>
    <xf numFmtId="180" fontId="5" fillId="0" borderId="1" xfId="0" applyNumberFormat="1" applyFont="1" applyBorder="1" applyAlignment="1">
      <alignment wrapText="1"/>
    </xf>
    <xf numFmtId="0" fontId="5" fillId="0" borderId="3" xfId="0" applyFont="1" applyBorder="1" applyAlignment="1">
      <alignment horizontal="center" wrapText="1"/>
    </xf>
    <xf numFmtId="0" fontId="6" fillId="0" borderId="1" xfId="0" applyFont="1" applyBorder="1"/>
    <xf numFmtId="0" fontId="8" fillId="0" borderId="1" xfId="0" applyFont="1" applyBorder="1"/>
    <xf numFmtId="0" fontId="8" fillId="3" borderId="1" xfId="0" applyFont="1" applyFill="1" applyBorder="1"/>
    <xf numFmtId="0" fontId="12" fillId="0" borderId="8" xfId="0" applyFont="1" applyBorder="1" applyAlignment="1">
      <alignment horizontal="center" vertical="center"/>
    </xf>
    <xf numFmtId="0" fontId="12" fillId="7" borderId="8" xfId="0" applyFont="1" applyFill="1" applyBorder="1" applyAlignment="1">
      <alignment horizontal="center" vertical="center"/>
    </xf>
    <xf numFmtId="0" fontId="12" fillId="7" borderId="8" xfId="0" applyFont="1" applyFill="1" applyBorder="1" applyAlignment="1">
      <alignment horizontal="center"/>
    </xf>
    <xf numFmtId="0" fontId="12" fillId="0" borderId="8" xfId="0" applyFont="1" applyBorder="1" applyAlignment="1">
      <alignment horizontal="center"/>
    </xf>
    <xf numFmtId="0" fontId="12" fillId="0" borderId="8" xfId="0" applyFont="1" applyBorder="1" applyAlignment="1">
      <alignment horizontal="center" vertical="center" wrapText="1"/>
    </xf>
    <xf numFmtId="0" fontId="12" fillId="0" borderId="9" xfId="0" applyFont="1" applyBorder="1" applyAlignment="1">
      <alignment horizontal="center"/>
    </xf>
    <xf numFmtId="0" fontId="12" fillId="0" borderId="8" xfId="0" applyFont="1" applyBorder="1" applyAlignment="1">
      <alignment horizontal="center" wrapText="1"/>
    </xf>
    <xf numFmtId="0" fontId="12" fillId="0" borderId="10" xfId="0" applyFont="1" applyBorder="1" applyAlignment="1">
      <alignment horizontal="center"/>
    </xf>
    <xf numFmtId="0" fontId="12" fillId="0" borderId="7" xfId="0" applyFont="1" applyBorder="1" applyAlignment="1">
      <alignment horizontal="center"/>
    </xf>
    <xf numFmtId="0" fontId="12" fillId="0" borderId="9" xfId="0" applyFont="1" applyBorder="1" applyAlignment="1">
      <alignment horizontal="center" vertical="center"/>
    </xf>
    <xf numFmtId="179" fontId="5" fillId="0" borderId="2" xfId="1" applyNumberFormat="1" applyFont="1" applyBorder="1" applyAlignment="1">
      <alignment horizontal="center" wrapText="1"/>
    </xf>
    <xf numFmtId="179" fontId="5" fillId="0" borderId="3" xfId="1" applyNumberFormat="1" applyFont="1" applyBorder="1" applyAlignment="1">
      <alignment horizontal="center" wrapText="1"/>
    </xf>
    <xf numFmtId="179" fontId="5" fillId="0" borderId="4" xfId="1" applyNumberFormat="1" applyFont="1" applyBorder="1" applyAlignment="1">
      <alignment horizontal="center" wrapText="1"/>
    </xf>
    <xf numFmtId="0" fontId="5" fillId="0" borderId="2" xfId="0" applyFont="1" applyBorder="1" applyAlignment="1">
      <alignment horizontal="center" wrapText="1"/>
    </xf>
    <xf numFmtId="0" fontId="5" fillId="0" borderId="3" xfId="0" applyFont="1" applyBorder="1" applyAlignment="1">
      <alignment horizontal="center" wrapText="1"/>
    </xf>
    <xf numFmtId="0" fontId="5" fillId="0" borderId="4" xfId="0" applyFont="1" applyBorder="1" applyAlignment="1">
      <alignment horizont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 xfId="0" applyFont="1" applyBorder="1" applyAlignment="1">
      <alignment horizont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177" fontId="5" fillId="0" borderId="2" xfId="0" applyNumberFormat="1" applyFont="1" applyBorder="1" applyAlignment="1">
      <alignment horizontal="center" wrapText="1"/>
    </xf>
    <xf numFmtId="177" fontId="5" fillId="0" borderId="3" xfId="0" applyNumberFormat="1" applyFont="1" applyBorder="1" applyAlignment="1">
      <alignment horizontal="center" wrapText="1"/>
    </xf>
    <xf numFmtId="177" fontId="5" fillId="0" borderId="4" xfId="0" applyNumberFormat="1" applyFont="1" applyBorder="1" applyAlignment="1">
      <alignment horizontal="center" wrapText="1"/>
    </xf>
  </cellXfs>
  <cellStyles count="2">
    <cellStyle name="百分比" xfId="1" builtinId="5"/>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106"/>
  <sheetViews>
    <sheetView workbookViewId="0">
      <selection activeCell="AC108" sqref="AC108"/>
    </sheetView>
  </sheetViews>
  <sheetFormatPr defaultColWidth="4.36328125" defaultRowHeight="14"/>
  <cols>
    <col min="1" max="1" width="7.1796875" style="53" customWidth="1"/>
    <col min="2" max="2" width="70.81640625" style="54" hidden="1" customWidth="1"/>
    <col min="3" max="10" width="6.81640625" style="53" customWidth="1"/>
    <col min="11" max="44" width="6.81640625" style="61" customWidth="1"/>
    <col min="45" max="54" width="6.81640625" style="121" customWidth="1"/>
    <col min="55" max="56" width="6.81640625" style="61" customWidth="1"/>
    <col min="57" max="58" width="6.81640625" style="121" customWidth="1"/>
    <col min="59" max="60" width="6.81640625" style="61" customWidth="1"/>
    <col min="61" max="16384" width="4.36328125" style="55"/>
  </cols>
  <sheetData>
    <row r="1" spans="1:60" ht="14.5" thickBot="1">
      <c r="C1" s="145">
        <v>1</v>
      </c>
      <c r="D1" s="145"/>
      <c r="E1" s="145">
        <v>2</v>
      </c>
      <c r="F1" s="145"/>
      <c r="G1" s="145">
        <v>3</v>
      </c>
      <c r="H1" s="145"/>
      <c r="I1" s="145">
        <v>4</v>
      </c>
      <c r="J1" s="145"/>
      <c r="K1" s="145">
        <v>5</v>
      </c>
      <c r="L1" s="145"/>
      <c r="M1" s="145">
        <v>6</v>
      </c>
      <c r="N1" s="145"/>
      <c r="O1" s="145">
        <v>7</v>
      </c>
      <c r="P1" s="145"/>
      <c r="Q1" s="145">
        <v>8</v>
      </c>
      <c r="R1" s="145"/>
      <c r="S1" s="145">
        <v>9</v>
      </c>
      <c r="T1" s="145"/>
      <c r="U1" s="145">
        <v>10</v>
      </c>
      <c r="V1" s="145"/>
      <c r="W1" s="145">
        <v>11</v>
      </c>
      <c r="X1" s="145"/>
      <c r="Y1" s="145">
        <v>12</v>
      </c>
      <c r="Z1" s="145"/>
      <c r="AA1" s="145">
        <v>13</v>
      </c>
      <c r="AB1" s="145"/>
      <c r="AC1" s="145">
        <v>14</v>
      </c>
      <c r="AD1" s="145"/>
      <c r="AE1" s="145">
        <v>15</v>
      </c>
      <c r="AF1" s="145"/>
      <c r="AG1" s="145">
        <v>16</v>
      </c>
      <c r="AH1" s="145"/>
      <c r="AI1" s="145">
        <v>17</v>
      </c>
      <c r="AJ1" s="145"/>
      <c r="AK1" s="145">
        <v>18</v>
      </c>
      <c r="AL1" s="145"/>
      <c r="AM1" s="145">
        <v>19</v>
      </c>
      <c r="AN1" s="145"/>
      <c r="AO1" s="145">
        <v>20</v>
      </c>
      <c r="AP1" s="145"/>
      <c r="AQ1" s="145">
        <v>21</v>
      </c>
      <c r="AR1" s="145"/>
      <c r="AS1" s="145">
        <v>22</v>
      </c>
      <c r="AT1" s="145"/>
      <c r="AU1" s="145">
        <v>23</v>
      </c>
      <c r="AV1" s="145"/>
      <c r="AW1" s="145">
        <v>24</v>
      </c>
      <c r="AX1" s="145"/>
      <c r="AY1" s="145">
        <v>25</v>
      </c>
      <c r="AZ1" s="145"/>
      <c r="BA1" s="145">
        <v>26</v>
      </c>
      <c r="BB1" s="145"/>
      <c r="BC1" s="145">
        <v>27</v>
      </c>
      <c r="BD1" s="145"/>
      <c r="BE1" s="145">
        <v>28</v>
      </c>
      <c r="BF1" s="145"/>
      <c r="BG1" s="145">
        <v>29</v>
      </c>
      <c r="BH1" s="145"/>
    </row>
    <row r="2" spans="1:60" ht="15" thickTop="1" thickBot="1">
      <c r="A2" s="56"/>
      <c r="B2" s="57"/>
      <c r="C2" s="137" t="s">
        <v>16</v>
      </c>
      <c r="D2" s="137"/>
      <c r="E2" s="137" t="s">
        <v>17</v>
      </c>
      <c r="F2" s="146"/>
      <c r="G2" s="140" t="s">
        <v>18</v>
      </c>
      <c r="H2" s="142"/>
      <c r="I2" s="140" t="s">
        <v>3</v>
      </c>
      <c r="J2" s="140"/>
      <c r="K2" s="140" t="s">
        <v>2</v>
      </c>
      <c r="L2" s="140"/>
      <c r="M2" s="140" t="s">
        <v>19</v>
      </c>
      <c r="N2" s="140"/>
      <c r="O2" s="140" t="s">
        <v>20</v>
      </c>
      <c r="P2" s="140"/>
      <c r="Q2" s="143" t="s">
        <v>21</v>
      </c>
      <c r="R2" s="143"/>
      <c r="S2" s="140" t="s">
        <v>22</v>
      </c>
      <c r="T2" s="140"/>
      <c r="U2" s="140" t="s">
        <v>7</v>
      </c>
      <c r="V2" s="140"/>
      <c r="W2" s="140" t="s">
        <v>4</v>
      </c>
      <c r="X2" s="140"/>
      <c r="Y2" s="140" t="s">
        <v>23</v>
      </c>
      <c r="Z2" s="140"/>
      <c r="AA2" s="140" t="s">
        <v>24</v>
      </c>
      <c r="AB2" s="140"/>
      <c r="AC2" s="140" t="s">
        <v>25</v>
      </c>
      <c r="AD2" s="140"/>
      <c r="AE2" s="140" t="s">
        <v>8</v>
      </c>
      <c r="AF2" s="140"/>
      <c r="AG2" s="140" t="s">
        <v>5</v>
      </c>
      <c r="AH2" s="140"/>
      <c r="AI2" s="140" t="s">
        <v>26</v>
      </c>
      <c r="AJ2" s="140"/>
      <c r="AK2" s="140" t="s">
        <v>27</v>
      </c>
      <c r="AL2" s="140"/>
      <c r="AM2" s="140" t="s">
        <v>28</v>
      </c>
      <c r="AN2" s="140"/>
      <c r="AO2" s="140" t="s">
        <v>29</v>
      </c>
      <c r="AP2" s="140"/>
      <c r="AQ2" s="140" t="s">
        <v>30</v>
      </c>
      <c r="AR2" s="140"/>
      <c r="AS2" s="137" t="s">
        <v>31</v>
      </c>
      <c r="AT2" s="137"/>
      <c r="AU2" s="137" t="s">
        <v>32</v>
      </c>
      <c r="AV2" s="137"/>
      <c r="AW2" s="137" t="s">
        <v>33</v>
      </c>
      <c r="AX2" s="137"/>
      <c r="AY2" s="137" t="s">
        <v>34</v>
      </c>
      <c r="AZ2" s="137"/>
      <c r="BA2" s="137" t="s">
        <v>35</v>
      </c>
      <c r="BB2" s="137"/>
      <c r="BC2" s="140" t="s">
        <v>6</v>
      </c>
      <c r="BD2" s="140"/>
      <c r="BE2" s="137" t="s">
        <v>36</v>
      </c>
      <c r="BF2" s="137"/>
      <c r="BG2" s="140" t="s">
        <v>37</v>
      </c>
      <c r="BH2" s="140"/>
    </row>
    <row r="3" spans="1:60" ht="22.5" customHeight="1" thickTop="1" thickBot="1">
      <c r="A3" s="137" t="s">
        <v>38</v>
      </c>
      <c r="B3" s="141" t="s">
        <v>39</v>
      </c>
      <c r="C3" s="140">
        <v>2014464108</v>
      </c>
      <c r="D3" s="140"/>
      <c r="E3" s="140">
        <v>2014464109</v>
      </c>
      <c r="F3" s="142"/>
      <c r="G3" s="140">
        <v>2014464104</v>
      </c>
      <c r="H3" s="142"/>
      <c r="I3" s="140">
        <v>2014464128</v>
      </c>
      <c r="J3" s="140"/>
      <c r="K3" s="140">
        <v>2014464144</v>
      </c>
      <c r="L3" s="140"/>
      <c r="M3" s="140">
        <v>2014464</v>
      </c>
      <c r="N3" s="140"/>
      <c r="O3" s="140">
        <v>2014464143</v>
      </c>
      <c r="P3" s="140"/>
      <c r="Q3" s="140">
        <v>2014464130</v>
      </c>
      <c r="R3" s="140"/>
      <c r="S3" s="140">
        <v>2014464122</v>
      </c>
      <c r="T3" s="140"/>
      <c r="U3" s="140">
        <v>2014464106</v>
      </c>
      <c r="V3" s="140"/>
      <c r="W3" s="140">
        <v>2014464119</v>
      </c>
      <c r="X3" s="140"/>
      <c r="Y3" s="142">
        <v>2014108303</v>
      </c>
      <c r="Z3" s="144"/>
      <c r="AA3" s="140">
        <v>2014464126</v>
      </c>
      <c r="AB3" s="140"/>
      <c r="AC3" s="140">
        <v>2014464142</v>
      </c>
      <c r="AD3" s="140"/>
      <c r="AE3" s="140">
        <v>2014464110</v>
      </c>
      <c r="AF3" s="140"/>
      <c r="AG3" s="140">
        <v>2014464113</v>
      </c>
      <c r="AH3" s="140"/>
      <c r="AI3" s="140">
        <v>2014464115</v>
      </c>
      <c r="AJ3" s="140"/>
      <c r="AK3" s="140">
        <v>2014464136</v>
      </c>
      <c r="AL3" s="140"/>
      <c r="AM3" s="140">
        <v>2014464118</v>
      </c>
      <c r="AN3" s="140"/>
      <c r="AO3" s="140">
        <v>2014464121</v>
      </c>
      <c r="AP3" s="140"/>
      <c r="AQ3" s="140">
        <v>2014464137</v>
      </c>
      <c r="AR3" s="140"/>
      <c r="AS3" s="137">
        <v>2014464127</v>
      </c>
      <c r="AT3" s="137"/>
      <c r="AU3" s="137">
        <v>2014464145</v>
      </c>
      <c r="AV3" s="137"/>
      <c r="AW3" s="137">
        <v>2014464125</v>
      </c>
      <c r="AX3" s="137"/>
      <c r="AY3" s="137">
        <v>2014464129</v>
      </c>
      <c r="AZ3" s="137"/>
      <c r="BA3" s="137">
        <v>2014464103</v>
      </c>
      <c r="BB3" s="137"/>
      <c r="BC3" s="140">
        <v>2014454105</v>
      </c>
      <c r="BD3" s="140"/>
      <c r="BE3" s="137">
        <v>2014464139</v>
      </c>
      <c r="BF3" s="137"/>
      <c r="BG3" s="140">
        <v>2014464133</v>
      </c>
      <c r="BH3" s="140"/>
    </row>
    <row r="4" spans="1:60" ht="22.5" customHeight="1" thickTop="1" thickBot="1">
      <c r="A4" s="137"/>
      <c r="B4" s="141"/>
      <c r="C4" s="56" t="s">
        <v>0</v>
      </c>
      <c r="D4" s="56"/>
      <c r="E4" s="56" t="s">
        <v>0</v>
      </c>
      <c r="F4" s="58"/>
      <c r="G4" s="56" t="s">
        <v>0</v>
      </c>
      <c r="H4" s="58"/>
      <c r="I4" s="56" t="s">
        <v>0</v>
      </c>
      <c r="J4" s="56"/>
      <c r="K4" s="56" t="s">
        <v>0</v>
      </c>
      <c r="L4" s="56"/>
      <c r="M4" s="56" t="s">
        <v>0</v>
      </c>
      <c r="N4" s="56"/>
      <c r="O4" s="56" t="s">
        <v>0</v>
      </c>
      <c r="P4" s="56"/>
      <c r="Q4" s="56" t="s">
        <v>0</v>
      </c>
      <c r="R4" s="56"/>
      <c r="S4" s="56" t="s">
        <v>0</v>
      </c>
      <c r="T4" s="56"/>
      <c r="U4" s="56" t="s">
        <v>0</v>
      </c>
      <c r="V4" s="56"/>
      <c r="W4" s="56" t="s">
        <v>0</v>
      </c>
      <c r="X4" s="56"/>
      <c r="Y4" s="59" t="s">
        <v>0</v>
      </c>
      <c r="Z4" s="59"/>
      <c r="AA4" s="56" t="s">
        <v>0</v>
      </c>
      <c r="AB4" s="56"/>
      <c r="AC4" s="56" t="s">
        <v>0</v>
      </c>
      <c r="AD4" s="56"/>
      <c r="AE4" s="56" t="s">
        <v>0</v>
      </c>
      <c r="AF4" s="56"/>
      <c r="AG4" s="56" t="s">
        <v>0</v>
      </c>
      <c r="AH4" s="56"/>
      <c r="AI4" s="56" t="s">
        <v>0</v>
      </c>
      <c r="AJ4" s="56"/>
      <c r="AK4" s="56" t="s">
        <v>0</v>
      </c>
      <c r="AL4" s="56"/>
      <c r="AM4" s="56" t="s">
        <v>0</v>
      </c>
      <c r="AN4" s="56"/>
      <c r="AO4" s="56" t="s">
        <v>0</v>
      </c>
      <c r="AP4" s="56"/>
      <c r="AQ4" s="56" t="s">
        <v>0</v>
      </c>
      <c r="AR4" s="56"/>
      <c r="AS4" s="60" t="s">
        <v>0</v>
      </c>
      <c r="AT4" s="60"/>
      <c r="AU4" s="60" t="s">
        <v>0</v>
      </c>
      <c r="AV4" s="60"/>
      <c r="AW4" s="60" t="s">
        <v>0</v>
      </c>
      <c r="AX4" s="60"/>
      <c r="AY4" s="60" t="s">
        <v>0</v>
      </c>
      <c r="AZ4" s="60"/>
      <c r="BA4" s="60" t="s">
        <v>40</v>
      </c>
      <c r="BB4" s="60"/>
      <c r="BC4" s="56" t="s">
        <v>139</v>
      </c>
      <c r="BD4" s="56"/>
      <c r="BE4" s="60" t="s">
        <v>40</v>
      </c>
      <c r="BF4" s="60"/>
      <c r="BG4" s="56" t="s">
        <v>40</v>
      </c>
      <c r="BH4" s="56"/>
    </row>
    <row r="5" spans="1:60" s="61" customFormat="1" ht="15" thickTop="1" thickBot="1">
      <c r="A5" s="137"/>
      <c r="B5" s="141"/>
      <c r="C5" s="56" t="s">
        <v>41</v>
      </c>
      <c r="D5" s="56" t="s">
        <v>42</v>
      </c>
      <c r="E5" s="56" t="s">
        <v>41</v>
      </c>
      <c r="F5" s="58" t="s">
        <v>42</v>
      </c>
      <c r="G5" s="56" t="s">
        <v>41</v>
      </c>
      <c r="H5" s="58" t="s">
        <v>42</v>
      </c>
      <c r="I5" s="56" t="s">
        <v>41</v>
      </c>
      <c r="J5" s="56" t="s">
        <v>42</v>
      </c>
      <c r="K5" s="56" t="s">
        <v>41</v>
      </c>
      <c r="L5" s="56" t="s">
        <v>42</v>
      </c>
      <c r="M5" s="56" t="s">
        <v>41</v>
      </c>
      <c r="N5" s="56" t="s">
        <v>42</v>
      </c>
      <c r="O5" s="56" t="s">
        <v>41</v>
      </c>
      <c r="P5" s="56" t="s">
        <v>42</v>
      </c>
      <c r="Q5" s="56" t="s">
        <v>41</v>
      </c>
      <c r="R5" s="56" t="s">
        <v>42</v>
      </c>
      <c r="S5" s="56" t="s">
        <v>41</v>
      </c>
      <c r="T5" s="56" t="s">
        <v>42</v>
      </c>
      <c r="U5" s="56" t="s">
        <v>41</v>
      </c>
      <c r="V5" s="56" t="s">
        <v>42</v>
      </c>
      <c r="W5" s="56" t="s">
        <v>41</v>
      </c>
      <c r="X5" s="56" t="s">
        <v>42</v>
      </c>
      <c r="Y5" s="56" t="s">
        <v>41</v>
      </c>
      <c r="Z5" s="56" t="s">
        <v>42</v>
      </c>
      <c r="AA5" s="56" t="s">
        <v>41</v>
      </c>
      <c r="AB5" s="56" t="s">
        <v>42</v>
      </c>
      <c r="AC5" s="56" t="s">
        <v>41</v>
      </c>
      <c r="AD5" s="56" t="s">
        <v>42</v>
      </c>
      <c r="AE5" s="56" t="s">
        <v>41</v>
      </c>
      <c r="AF5" s="56" t="s">
        <v>42</v>
      </c>
      <c r="AG5" s="56" t="s">
        <v>41</v>
      </c>
      <c r="AH5" s="56" t="s">
        <v>42</v>
      </c>
      <c r="AI5" s="56" t="s">
        <v>41</v>
      </c>
      <c r="AJ5" s="56" t="s">
        <v>42</v>
      </c>
      <c r="AK5" s="56" t="s">
        <v>41</v>
      </c>
      <c r="AL5" s="56" t="s">
        <v>42</v>
      </c>
      <c r="AM5" s="56" t="s">
        <v>41</v>
      </c>
      <c r="AN5" s="56" t="s">
        <v>42</v>
      </c>
      <c r="AO5" s="56" t="s">
        <v>41</v>
      </c>
      <c r="AP5" s="56" t="s">
        <v>42</v>
      </c>
      <c r="AQ5" s="56" t="s">
        <v>41</v>
      </c>
      <c r="AR5" s="56" t="s">
        <v>42</v>
      </c>
      <c r="AS5" s="60" t="s">
        <v>41</v>
      </c>
      <c r="AT5" s="60" t="s">
        <v>42</v>
      </c>
      <c r="AU5" s="60" t="s">
        <v>41</v>
      </c>
      <c r="AV5" s="60" t="s">
        <v>42</v>
      </c>
      <c r="AW5" s="60" t="s">
        <v>41</v>
      </c>
      <c r="AX5" s="60" t="s">
        <v>42</v>
      </c>
      <c r="AY5" s="60" t="s">
        <v>41</v>
      </c>
      <c r="AZ5" s="60" t="s">
        <v>42</v>
      </c>
      <c r="BA5" s="60" t="s">
        <v>41</v>
      </c>
      <c r="BB5" s="60" t="s">
        <v>42</v>
      </c>
      <c r="BC5" s="56" t="s">
        <v>41</v>
      </c>
      <c r="BD5" s="56" t="s">
        <v>42</v>
      </c>
      <c r="BE5" s="60" t="s">
        <v>41</v>
      </c>
      <c r="BF5" s="60" t="s">
        <v>42</v>
      </c>
      <c r="BG5" s="56" t="s">
        <v>41</v>
      </c>
      <c r="BH5" s="56" t="s">
        <v>42</v>
      </c>
    </row>
    <row r="6" spans="1:60" s="66" customFormat="1" ht="15" hidden="1" thickTop="1" thickBot="1">
      <c r="A6" s="62">
        <v>1</v>
      </c>
      <c r="B6" s="63" t="s">
        <v>43</v>
      </c>
      <c r="C6" s="62" t="s">
        <v>44</v>
      </c>
      <c r="D6" s="62"/>
      <c r="E6" s="62" t="s">
        <v>44</v>
      </c>
      <c r="F6" s="64"/>
      <c r="G6" s="62" t="s">
        <v>44</v>
      </c>
      <c r="H6" s="64"/>
      <c r="I6" s="62" t="s">
        <v>44</v>
      </c>
      <c r="J6" s="62"/>
      <c r="K6" s="62"/>
      <c r="L6" s="62" t="s">
        <v>45</v>
      </c>
      <c r="M6" s="62" t="s">
        <v>45</v>
      </c>
      <c r="N6" s="62"/>
      <c r="O6" s="62" t="s">
        <v>45</v>
      </c>
      <c r="P6" s="62"/>
      <c r="Q6" s="62" t="s">
        <v>45</v>
      </c>
      <c r="R6" s="62"/>
      <c r="S6" s="62" t="s">
        <v>45</v>
      </c>
      <c r="T6" s="62"/>
      <c r="U6" s="62" t="s">
        <v>45</v>
      </c>
      <c r="V6" s="62"/>
      <c r="W6" s="62" t="s">
        <v>45</v>
      </c>
      <c r="X6" s="62"/>
      <c r="Y6" s="62" t="s">
        <v>45</v>
      </c>
      <c r="Z6" s="62"/>
      <c r="AA6" s="62" t="s">
        <v>45</v>
      </c>
      <c r="AB6" s="62"/>
      <c r="AC6" s="62" t="s">
        <v>45</v>
      </c>
      <c r="AD6" s="62"/>
      <c r="AE6" s="62" t="s">
        <v>45</v>
      </c>
      <c r="AF6" s="62"/>
      <c r="AG6" s="62" t="s">
        <v>45</v>
      </c>
      <c r="AH6" s="62"/>
      <c r="AI6" s="62" t="s">
        <v>45</v>
      </c>
      <c r="AJ6" s="62"/>
      <c r="AK6" s="62" t="s">
        <v>45</v>
      </c>
      <c r="AL6" s="62"/>
      <c r="AM6" s="62" t="s">
        <v>45</v>
      </c>
      <c r="AN6" s="62"/>
      <c r="AO6" s="62" t="s">
        <v>45</v>
      </c>
      <c r="AP6" s="62"/>
      <c r="AQ6" s="62"/>
      <c r="AR6" s="62" t="s">
        <v>44</v>
      </c>
      <c r="AS6" s="65" t="s">
        <v>45</v>
      </c>
      <c r="AT6" s="65"/>
      <c r="AU6" s="65" t="s">
        <v>45</v>
      </c>
      <c r="AV6" s="65"/>
      <c r="AW6" s="65" t="s">
        <v>45</v>
      </c>
      <c r="AX6" s="65"/>
      <c r="AY6" s="65" t="s">
        <v>45</v>
      </c>
      <c r="AZ6" s="65"/>
      <c r="BA6" s="65" t="s">
        <v>45</v>
      </c>
      <c r="BB6" s="65"/>
      <c r="BC6" s="62" t="s">
        <v>45</v>
      </c>
      <c r="BD6" s="62"/>
      <c r="BE6" s="65" t="s">
        <v>45</v>
      </c>
      <c r="BF6" s="65"/>
      <c r="BG6" s="62" t="s">
        <v>45</v>
      </c>
      <c r="BH6" s="62"/>
    </row>
    <row r="7" spans="1:60" s="72" customFormat="1" ht="15" hidden="1" thickTop="1" thickBot="1">
      <c r="A7" s="67">
        <v>2</v>
      </c>
      <c r="B7" s="68" t="s">
        <v>46</v>
      </c>
      <c r="C7" s="67"/>
      <c r="D7" s="69" t="s">
        <v>44</v>
      </c>
      <c r="E7" s="69" t="s">
        <v>44</v>
      </c>
      <c r="F7" s="70"/>
      <c r="G7" s="69" t="s">
        <v>44</v>
      </c>
      <c r="H7" s="70"/>
      <c r="I7" s="69" t="s">
        <v>44</v>
      </c>
      <c r="J7" s="67"/>
      <c r="K7" s="67" t="s">
        <v>45</v>
      </c>
      <c r="L7" s="67"/>
      <c r="M7" s="67" t="s">
        <v>45</v>
      </c>
      <c r="N7" s="67"/>
      <c r="O7" s="67" t="s">
        <v>45</v>
      </c>
      <c r="P7" s="67"/>
      <c r="Q7" s="67" t="s">
        <v>45</v>
      </c>
      <c r="R7" s="67"/>
      <c r="S7" s="67" t="s">
        <v>45</v>
      </c>
      <c r="T7" s="67"/>
      <c r="U7" s="67" t="s">
        <v>45</v>
      </c>
      <c r="V7" s="67"/>
      <c r="W7" s="67" t="s">
        <v>45</v>
      </c>
      <c r="X7" s="67"/>
      <c r="Y7" s="67" t="s">
        <v>45</v>
      </c>
      <c r="Z7" s="67"/>
      <c r="AA7" s="67"/>
      <c r="AB7" s="67" t="s">
        <v>45</v>
      </c>
      <c r="AC7" s="67" t="s">
        <v>45</v>
      </c>
      <c r="AD7" s="67"/>
      <c r="AE7" s="67" t="s">
        <v>45</v>
      </c>
      <c r="AF7" s="67"/>
      <c r="AG7" s="67" t="s">
        <v>45</v>
      </c>
      <c r="AH7" s="67"/>
      <c r="AI7" s="67" t="s">
        <v>45</v>
      </c>
      <c r="AJ7" s="67"/>
      <c r="AK7" s="67" t="s">
        <v>45</v>
      </c>
      <c r="AL7" s="67"/>
      <c r="AM7" s="67" t="s">
        <v>45</v>
      </c>
      <c r="AN7" s="67"/>
      <c r="AO7" s="67" t="s">
        <v>45</v>
      </c>
      <c r="AP7" s="67"/>
      <c r="AQ7" s="67"/>
      <c r="AR7" s="67" t="s">
        <v>45</v>
      </c>
      <c r="AS7" s="71" t="s">
        <v>45</v>
      </c>
      <c r="AT7" s="71"/>
      <c r="AU7" s="71"/>
      <c r="AV7" s="71" t="s">
        <v>45</v>
      </c>
      <c r="AW7" s="71"/>
      <c r="AX7" s="71" t="s">
        <v>45</v>
      </c>
      <c r="AY7" s="71" t="s">
        <v>45</v>
      </c>
      <c r="AZ7" s="71"/>
      <c r="BA7" s="71" t="s">
        <v>45</v>
      </c>
      <c r="BB7" s="71"/>
      <c r="BC7" s="67" t="s">
        <v>45</v>
      </c>
      <c r="BD7" s="67"/>
      <c r="BE7" s="71" t="s">
        <v>45</v>
      </c>
      <c r="BF7" s="71"/>
      <c r="BG7" s="67"/>
      <c r="BH7" s="67" t="s">
        <v>45</v>
      </c>
    </row>
    <row r="8" spans="1:60" s="77" customFormat="1" ht="15" hidden="1" thickTop="1" thickBot="1">
      <c r="A8" s="73">
        <v>3</v>
      </c>
      <c r="B8" s="74" t="s">
        <v>47</v>
      </c>
      <c r="C8" s="73"/>
      <c r="D8" s="73" t="s">
        <v>44</v>
      </c>
      <c r="E8" s="73" t="s">
        <v>44</v>
      </c>
      <c r="F8" s="75"/>
      <c r="G8" s="73"/>
      <c r="H8" s="75" t="s">
        <v>44</v>
      </c>
      <c r="I8" s="73"/>
      <c r="J8" s="73" t="s">
        <v>44</v>
      </c>
      <c r="K8" s="73"/>
      <c r="L8" s="73" t="s">
        <v>45</v>
      </c>
      <c r="M8" s="73"/>
      <c r="N8" s="73" t="s">
        <v>45</v>
      </c>
      <c r="O8" s="73"/>
      <c r="P8" s="73" t="s">
        <v>45</v>
      </c>
      <c r="Q8" s="73"/>
      <c r="R8" s="73" t="s">
        <v>45</v>
      </c>
      <c r="S8" s="73"/>
      <c r="T8" s="73" t="s">
        <v>45</v>
      </c>
      <c r="U8" s="73"/>
      <c r="V8" s="73" t="s">
        <v>45</v>
      </c>
      <c r="W8" s="73" t="s">
        <v>45</v>
      </c>
      <c r="X8" s="73"/>
      <c r="Y8" s="73"/>
      <c r="Z8" s="73" t="s">
        <v>45</v>
      </c>
      <c r="AA8" s="73" t="s">
        <v>45</v>
      </c>
      <c r="AB8" s="73"/>
      <c r="AC8" s="73" t="s">
        <v>45</v>
      </c>
      <c r="AD8" s="73"/>
      <c r="AE8" s="73"/>
      <c r="AF8" s="73" t="s">
        <v>45</v>
      </c>
      <c r="AG8" s="73"/>
      <c r="AH8" s="73" t="s">
        <v>45</v>
      </c>
      <c r="AI8" s="73"/>
      <c r="AJ8" s="73" t="s">
        <v>44</v>
      </c>
      <c r="AK8" s="73"/>
      <c r="AL8" s="73" t="s">
        <v>45</v>
      </c>
      <c r="AM8" s="73" t="s">
        <v>45</v>
      </c>
      <c r="AN8" s="73"/>
      <c r="AO8" s="73" t="s">
        <v>45</v>
      </c>
      <c r="AP8" s="73"/>
      <c r="AQ8" s="73"/>
      <c r="AR8" s="73" t="s">
        <v>45</v>
      </c>
      <c r="AS8" s="76" t="s">
        <v>45</v>
      </c>
      <c r="AT8" s="76"/>
      <c r="AU8" s="76" t="s">
        <v>45</v>
      </c>
      <c r="AV8" s="76"/>
      <c r="AW8" s="76"/>
      <c r="AX8" s="76" t="s">
        <v>45</v>
      </c>
      <c r="AY8" s="76" t="s">
        <v>45</v>
      </c>
      <c r="AZ8" s="76"/>
      <c r="BA8" s="76"/>
      <c r="BB8" s="76" t="s">
        <v>45</v>
      </c>
      <c r="BC8" s="73" t="s">
        <v>45</v>
      </c>
      <c r="BD8" s="73"/>
      <c r="BE8" s="76"/>
      <c r="BF8" s="76" t="s">
        <v>45</v>
      </c>
      <c r="BG8" s="73"/>
      <c r="BH8" s="73" t="s">
        <v>44</v>
      </c>
    </row>
    <row r="9" spans="1:60" s="82" customFormat="1" ht="15" hidden="1" thickTop="1" thickBot="1">
      <c r="A9" s="78">
        <v>4</v>
      </c>
      <c r="B9" s="79" t="s">
        <v>48</v>
      </c>
      <c r="C9" s="78"/>
      <c r="D9" s="78" t="s">
        <v>44</v>
      </c>
      <c r="E9" s="78"/>
      <c r="F9" s="80" t="s">
        <v>44</v>
      </c>
      <c r="G9" s="78"/>
      <c r="H9" s="80" t="s">
        <v>44</v>
      </c>
      <c r="I9" s="78"/>
      <c r="J9" s="78" t="s">
        <v>44</v>
      </c>
      <c r="K9" s="78"/>
      <c r="L9" s="78" t="s">
        <v>45</v>
      </c>
      <c r="M9" s="78"/>
      <c r="N9" s="78" t="s">
        <v>45</v>
      </c>
      <c r="O9" s="78"/>
      <c r="P9" s="78" t="s">
        <v>45</v>
      </c>
      <c r="Q9" s="78" t="s">
        <v>45</v>
      </c>
      <c r="R9" s="78"/>
      <c r="S9" s="78"/>
      <c r="T9" s="78" t="s">
        <v>45</v>
      </c>
      <c r="U9" s="78"/>
      <c r="V9" s="78" t="s">
        <v>45</v>
      </c>
      <c r="W9" s="78"/>
      <c r="X9" s="78" t="s">
        <v>45</v>
      </c>
      <c r="Y9" s="78"/>
      <c r="Z9" s="78" t="s">
        <v>45</v>
      </c>
      <c r="AA9" s="78"/>
      <c r="AB9" s="78" t="s">
        <v>45</v>
      </c>
      <c r="AC9" s="78"/>
      <c r="AD9" s="78" t="s">
        <v>44</v>
      </c>
      <c r="AE9" s="78"/>
      <c r="AF9" s="78" t="s">
        <v>45</v>
      </c>
      <c r="AG9" s="78"/>
      <c r="AH9" s="78" t="s">
        <v>45</v>
      </c>
      <c r="AI9" s="78"/>
      <c r="AJ9" s="78" t="s">
        <v>45</v>
      </c>
      <c r="AK9" s="78"/>
      <c r="AL9" s="78" t="s">
        <v>45</v>
      </c>
      <c r="AM9" s="78"/>
      <c r="AN9" s="78" t="s">
        <v>45</v>
      </c>
      <c r="AO9" s="78"/>
      <c r="AP9" s="78" t="s">
        <v>45</v>
      </c>
      <c r="AQ9" s="78"/>
      <c r="AR9" s="78" t="s">
        <v>45</v>
      </c>
      <c r="AS9" s="81"/>
      <c r="AT9" s="81" t="s">
        <v>45</v>
      </c>
      <c r="AU9" s="81"/>
      <c r="AV9" s="81" t="s">
        <v>45</v>
      </c>
      <c r="AW9" s="81"/>
      <c r="AX9" s="81" t="s">
        <v>45</v>
      </c>
      <c r="AY9" s="81"/>
      <c r="AZ9" s="81" t="s">
        <v>45</v>
      </c>
      <c r="BA9" s="81"/>
      <c r="BB9" s="81" t="s">
        <v>45</v>
      </c>
      <c r="BC9" s="78"/>
      <c r="BD9" s="78" t="s">
        <v>45</v>
      </c>
      <c r="BE9" s="81"/>
      <c r="BF9" s="81" t="s">
        <v>45</v>
      </c>
      <c r="BG9" s="78"/>
      <c r="BH9" s="78" t="s">
        <v>45</v>
      </c>
    </row>
    <row r="10" spans="1:60" s="66" customFormat="1" ht="15" hidden="1" thickTop="1" thickBot="1">
      <c r="A10" s="62">
        <v>5</v>
      </c>
      <c r="B10" s="63" t="s">
        <v>49</v>
      </c>
      <c r="C10" s="62" t="s">
        <v>44</v>
      </c>
      <c r="D10" s="62"/>
      <c r="E10" s="62"/>
      <c r="F10" s="64" t="s">
        <v>44</v>
      </c>
      <c r="G10" s="62"/>
      <c r="H10" s="64" t="s">
        <v>44</v>
      </c>
      <c r="I10" s="62" t="s">
        <v>44</v>
      </c>
      <c r="J10" s="62"/>
      <c r="K10" s="62" t="s">
        <v>45</v>
      </c>
      <c r="L10" s="62"/>
      <c r="M10" s="62" t="s">
        <v>45</v>
      </c>
      <c r="N10" s="62"/>
      <c r="O10" s="62" t="s">
        <v>45</v>
      </c>
      <c r="P10" s="62"/>
      <c r="Q10" s="62" t="s">
        <v>45</v>
      </c>
      <c r="R10" s="62"/>
      <c r="S10" s="62"/>
      <c r="T10" s="62" t="s">
        <v>45</v>
      </c>
      <c r="U10" s="62"/>
      <c r="V10" s="62" t="s">
        <v>45</v>
      </c>
      <c r="W10" s="62" t="s">
        <v>45</v>
      </c>
      <c r="X10" s="62"/>
      <c r="Y10" s="62"/>
      <c r="Z10" s="62" t="s">
        <v>45</v>
      </c>
      <c r="AA10" s="62" t="s">
        <v>45</v>
      </c>
      <c r="AB10" s="62"/>
      <c r="AC10" s="62" t="s">
        <v>45</v>
      </c>
      <c r="AD10" s="62"/>
      <c r="AE10" s="62"/>
      <c r="AF10" s="62" t="s">
        <v>45</v>
      </c>
      <c r="AG10" s="62" t="s">
        <v>45</v>
      </c>
      <c r="AH10" s="62"/>
      <c r="AI10" s="62" t="s">
        <v>45</v>
      </c>
      <c r="AJ10" s="62"/>
      <c r="AK10" s="62" t="s">
        <v>45</v>
      </c>
      <c r="AL10" s="62"/>
      <c r="AM10" s="62"/>
      <c r="AN10" s="62" t="s">
        <v>45</v>
      </c>
      <c r="AO10" s="62"/>
      <c r="AP10" s="62" t="s">
        <v>45</v>
      </c>
      <c r="AQ10" s="62"/>
      <c r="AR10" s="62" t="s">
        <v>45</v>
      </c>
      <c r="AS10" s="65" t="s">
        <v>45</v>
      </c>
      <c r="AT10" s="65"/>
      <c r="AU10" s="65" t="s">
        <v>45</v>
      </c>
      <c r="AV10" s="65"/>
      <c r="AW10" s="65" t="s">
        <v>45</v>
      </c>
      <c r="AX10" s="65"/>
      <c r="AY10" s="65" t="s">
        <v>45</v>
      </c>
      <c r="AZ10" s="65"/>
      <c r="BA10" s="65"/>
      <c r="BB10" s="65" t="s">
        <v>45</v>
      </c>
      <c r="BC10" s="62"/>
      <c r="BD10" s="62" t="s">
        <v>45</v>
      </c>
      <c r="BE10" s="65" t="s">
        <v>45</v>
      </c>
      <c r="BF10" s="65"/>
      <c r="BG10" s="62"/>
      <c r="BH10" s="62" t="s">
        <v>45</v>
      </c>
    </row>
    <row r="11" spans="1:60" s="77" customFormat="1" ht="15" hidden="1" thickTop="1" thickBot="1">
      <c r="A11" s="73">
        <v>6</v>
      </c>
      <c r="B11" s="74" t="s">
        <v>50</v>
      </c>
      <c r="C11" s="73" t="s">
        <v>44</v>
      </c>
      <c r="D11" s="73"/>
      <c r="E11" s="73" t="s">
        <v>44</v>
      </c>
      <c r="F11" s="75"/>
      <c r="G11" s="73"/>
      <c r="H11" s="75" t="s">
        <v>44</v>
      </c>
      <c r="I11" s="73"/>
      <c r="J11" s="73" t="s">
        <v>44</v>
      </c>
      <c r="K11" s="73"/>
      <c r="L11" s="73" t="s">
        <v>45</v>
      </c>
      <c r="M11" s="73"/>
      <c r="N11" s="73" t="s">
        <v>45</v>
      </c>
      <c r="O11" s="73"/>
      <c r="P11" s="73" t="s">
        <v>45</v>
      </c>
      <c r="Q11" s="73"/>
      <c r="R11" s="73" t="s">
        <v>45</v>
      </c>
      <c r="S11" s="73"/>
      <c r="T11" s="73" t="s">
        <v>45</v>
      </c>
      <c r="U11" s="73"/>
      <c r="V11" s="73" t="s">
        <v>45</v>
      </c>
      <c r="W11" s="73"/>
      <c r="X11" s="73" t="s">
        <v>45</v>
      </c>
      <c r="Y11" s="73" t="s">
        <v>45</v>
      </c>
      <c r="Z11" s="73"/>
      <c r="AA11" s="73" t="s">
        <v>45</v>
      </c>
      <c r="AB11" s="73"/>
      <c r="AC11" s="73" t="s">
        <v>45</v>
      </c>
      <c r="AD11" s="73"/>
      <c r="AE11" s="73"/>
      <c r="AF11" s="73" t="s">
        <v>45</v>
      </c>
      <c r="AG11" s="73"/>
      <c r="AH11" s="73" t="s">
        <v>45</v>
      </c>
      <c r="AI11" s="73"/>
      <c r="AJ11" s="73" t="s">
        <v>45</v>
      </c>
      <c r="AK11" s="73" t="s">
        <v>45</v>
      </c>
      <c r="AL11" s="73"/>
      <c r="AM11" s="73" t="s">
        <v>45</v>
      </c>
      <c r="AN11" s="73"/>
      <c r="AO11" s="73" t="s">
        <v>45</v>
      </c>
      <c r="AP11" s="73"/>
      <c r="AQ11" s="73"/>
      <c r="AR11" s="73" t="s">
        <v>45</v>
      </c>
      <c r="AS11" s="76" t="s">
        <v>45</v>
      </c>
      <c r="AT11" s="76"/>
      <c r="AU11" s="76"/>
      <c r="AV11" s="76" t="s">
        <v>44</v>
      </c>
      <c r="AW11" s="76"/>
      <c r="AX11" s="76" t="s">
        <v>45</v>
      </c>
      <c r="AY11" s="76"/>
      <c r="AZ11" s="76" t="s">
        <v>45</v>
      </c>
      <c r="BA11" s="76" t="s">
        <v>45</v>
      </c>
      <c r="BB11" s="76"/>
      <c r="BC11" s="73" t="s">
        <v>45</v>
      </c>
      <c r="BD11" s="73"/>
      <c r="BE11" s="76"/>
      <c r="BF11" s="76" t="s">
        <v>45</v>
      </c>
      <c r="BG11" s="73" t="s">
        <v>45</v>
      </c>
      <c r="BH11" s="73"/>
    </row>
    <row r="12" spans="1:60" s="82" customFormat="1" ht="15" hidden="1" thickTop="1" thickBot="1">
      <c r="A12" s="78">
        <v>7</v>
      </c>
      <c r="B12" s="79" t="s">
        <v>51</v>
      </c>
      <c r="C12" s="78" t="s">
        <v>44</v>
      </c>
      <c r="D12" s="78"/>
      <c r="E12" s="78" t="s">
        <v>44</v>
      </c>
      <c r="F12" s="80"/>
      <c r="G12" s="78" t="s">
        <v>44</v>
      </c>
      <c r="H12" s="80"/>
      <c r="I12" s="78" t="s">
        <v>44</v>
      </c>
      <c r="J12" s="78"/>
      <c r="K12" s="78" t="s">
        <v>45</v>
      </c>
      <c r="L12" s="78"/>
      <c r="M12" s="78" t="s">
        <v>45</v>
      </c>
      <c r="N12" s="78"/>
      <c r="O12" s="78" t="s">
        <v>45</v>
      </c>
      <c r="P12" s="78"/>
      <c r="Q12" s="78" t="s">
        <v>45</v>
      </c>
      <c r="R12" s="78"/>
      <c r="S12" s="78"/>
      <c r="T12" s="78" t="s">
        <v>45</v>
      </c>
      <c r="U12" s="78"/>
      <c r="V12" s="78" t="s">
        <v>45</v>
      </c>
      <c r="W12" s="78" t="s">
        <v>45</v>
      </c>
      <c r="X12" s="78"/>
      <c r="Y12" s="78" t="s">
        <v>45</v>
      </c>
      <c r="Z12" s="78"/>
      <c r="AA12" s="78" t="s">
        <v>45</v>
      </c>
      <c r="AB12" s="78"/>
      <c r="AC12" s="78" t="s">
        <v>45</v>
      </c>
      <c r="AD12" s="78"/>
      <c r="AE12" s="78"/>
      <c r="AF12" s="78" t="s">
        <v>45</v>
      </c>
      <c r="AG12" s="78" t="s">
        <v>45</v>
      </c>
      <c r="AH12" s="78"/>
      <c r="AI12" s="78" t="s">
        <v>45</v>
      </c>
      <c r="AJ12" s="78"/>
      <c r="AK12" s="78"/>
      <c r="AL12" s="78" t="s">
        <v>45</v>
      </c>
      <c r="AM12" s="78" t="s">
        <v>45</v>
      </c>
      <c r="AN12" s="78"/>
      <c r="AO12" s="78" t="s">
        <v>45</v>
      </c>
      <c r="AP12" s="78"/>
      <c r="AQ12" s="78" t="s">
        <v>45</v>
      </c>
      <c r="AR12" s="78"/>
      <c r="AS12" s="81"/>
      <c r="AT12" s="81" t="s">
        <v>45</v>
      </c>
      <c r="AU12" s="81" t="s">
        <v>45</v>
      </c>
      <c r="AV12" s="81"/>
      <c r="AW12" s="81"/>
      <c r="AX12" s="81" t="s">
        <v>45</v>
      </c>
      <c r="AY12" s="81" t="s">
        <v>45</v>
      </c>
      <c r="AZ12" s="81"/>
      <c r="BA12" s="81"/>
      <c r="BB12" s="81" t="s">
        <v>45</v>
      </c>
      <c r="BC12" s="78"/>
      <c r="BD12" s="78" t="s">
        <v>45</v>
      </c>
      <c r="BE12" s="81" t="s">
        <v>45</v>
      </c>
      <c r="BF12" s="81"/>
      <c r="BG12" s="78" t="s">
        <v>45</v>
      </c>
      <c r="BH12" s="78"/>
    </row>
    <row r="13" spans="1:60" s="72" customFormat="1" ht="15" hidden="1" thickTop="1" thickBot="1">
      <c r="A13" s="67">
        <v>8</v>
      </c>
      <c r="B13" s="68" t="s">
        <v>52</v>
      </c>
      <c r="C13" s="67"/>
      <c r="D13" s="69" t="s">
        <v>44</v>
      </c>
      <c r="E13" s="67"/>
      <c r="F13" s="83" t="s">
        <v>44</v>
      </c>
      <c r="G13" s="69" t="s">
        <v>44</v>
      </c>
      <c r="H13" s="70"/>
      <c r="I13" s="67"/>
      <c r="J13" s="69" t="s">
        <v>44</v>
      </c>
      <c r="K13" s="67"/>
      <c r="L13" s="67" t="s">
        <v>45</v>
      </c>
      <c r="M13" s="67" t="s">
        <v>45</v>
      </c>
      <c r="N13" s="67"/>
      <c r="O13" s="67" t="s">
        <v>45</v>
      </c>
      <c r="P13" s="67"/>
      <c r="Q13" s="67" t="s">
        <v>45</v>
      </c>
      <c r="R13" s="67"/>
      <c r="S13" s="67"/>
      <c r="T13" s="67" t="s">
        <v>45</v>
      </c>
      <c r="U13" s="67" t="s">
        <v>45</v>
      </c>
      <c r="V13" s="67"/>
      <c r="W13" s="67"/>
      <c r="X13" s="67" t="s">
        <v>45</v>
      </c>
      <c r="Y13" s="67" t="s">
        <v>45</v>
      </c>
      <c r="Z13" s="67"/>
      <c r="AA13" s="67"/>
      <c r="AB13" s="67" t="s">
        <v>45</v>
      </c>
      <c r="AC13" s="67" t="s">
        <v>45</v>
      </c>
      <c r="AD13" s="67"/>
      <c r="AE13" s="67" t="s">
        <v>45</v>
      </c>
      <c r="AF13" s="67"/>
      <c r="AG13" s="67" t="s">
        <v>45</v>
      </c>
      <c r="AH13" s="67"/>
      <c r="AI13" s="67"/>
      <c r="AJ13" s="67" t="s">
        <v>45</v>
      </c>
      <c r="AK13" s="67" t="s">
        <v>45</v>
      </c>
      <c r="AL13" s="67"/>
      <c r="AM13" s="67" t="s">
        <v>45</v>
      </c>
      <c r="AN13" s="67"/>
      <c r="AO13" s="67"/>
      <c r="AP13" s="67" t="s">
        <v>45</v>
      </c>
      <c r="AQ13" s="67" t="s">
        <v>45</v>
      </c>
      <c r="AR13" s="67"/>
      <c r="AS13" s="71"/>
      <c r="AT13" s="71" t="s">
        <v>45</v>
      </c>
      <c r="AU13" s="71"/>
      <c r="AV13" s="71" t="s">
        <v>45</v>
      </c>
      <c r="AW13" s="71" t="s">
        <v>45</v>
      </c>
      <c r="AX13" s="71"/>
      <c r="AY13" s="71"/>
      <c r="AZ13" s="71" t="s">
        <v>45</v>
      </c>
      <c r="BA13" s="71" t="s">
        <v>45</v>
      </c>
      <c r="BB13" s="71"/>
      <c r="BC13" s="67" t="s">
        <v>45</v>
      </c>
      <c r="BD13" s="67"/>
      <c r="BE13" s="71" t="s">
        <v>45</v>
      </c>
      <c r="BF13" s="71"/>
      <c r="BG13" s="67" t="s">
        <v>45</v>
      </c>
      <c r="BH13" s="67"/>
    </row>
    <row r="14" spans="1:60" s="66" customFormat="1" ht="15" hidden="1" thickTop="1" thickBot="1">
      <c r="A14" s="62">
        <v>9</v>
      </c>
      <c r="B14" s="63" t="s">
        <v>53</v>
      </c>
      <c r="C14" s="62" t="s">
        <v>44</v>
      </c>
      <c r="D14" s="62"/>
      <c r="E14" s="62"/>
      <c r="F14" s="64" t="s">
        <v>44</v>
      </c>
      <c r="G14" s="62" t="s">
        <v>44</v>
      </c>
      <c r="H14" s="64"/>
      <c r="I14" s="62" t="s">
        <v>44</v>
      </c>
      <c r="J14" s="62"/>
      <c r="K14" s="62" t="s">
        <v>45</v>
      </c>
      <c r="L14" s="62"/>
      <c r="M14" s="62" t="s">
        <v>45</v>
      </c>
      <c r="N14" s="62"/>
      <c r="O14" s="62" t="s">
        <v>45</v>
      </c>
      <c r="P14" s="62"/>
      <c r="Q14" s="62" t="s">
        <v>45</v>
      </c>
      <c r="R14" s="62"/>
      <c r="S14" s="62" t="s">
        <v>45</v>
      </c>
      <c r="T14" s="62"/>
      <c r="U14" s="62" t="s">
        <v>45</v>
      </c>
      <c r="V14" s="62"/>
      <c r="W14" s="62" t="s">
        <v>45</v>
      </c>
      <c r="X14" s="62"/>
      <c r="Y14" s="62" t="s">
        <v>45</v>
      </c>
      <c r="Z14" s="62"/>
      <c r="AA14" s="62"/>
      <c r="AB14" s="62" t="s">
        <v>45</v>
      </c>
      <c r="AC14" s="62" t="s">
        <v>45</v>
      </c>
      <c r="AD14" s="62"/>
      <c r="AE14" s="62"/>
      <c r="AF14" s="62" t="s">
        <v>45</v>
      </c>
      <c r="AG14" s="62" t="s">
        <v>45</v>
      </c>
      <c r="AH14" s="62"/>
      <c r="AI14" s="62" t="s">
        <v>45</v>
      </c>
      <c r="AJ14" s="62"/>
      <c r="AK14" s="62" t="s">
        <v>45</v>
      </c>
      <c r="AL14" s="62"/>
      <c r="AM14" s="62" t="s">
        <v>45</v>
      </c>
      <c r="AN14" s="62"/>
      <c r="AO14" s="62" t="s">
        <v>45</v>
      </c>
      <c r="AP14" s="62"/>
      <c r="AQ14" s="62"/>
      <c r="AR14" s="62" t="s">
        <v>45</v>
      </c>
      <c r="AS14" s="65" t="s">
        <v>45</v>
      </c>
      <c r="AT14" s="65"/>
      <c r="AU14" s="65" t="s">
        <v>45</v>
      </c>
      <c r="AV14" s="65"/>
      <c r="AW14" s="65" t="s">
        <v>45</v>
      </c>
      <c r="AX14" s="65"/>
      <c r="AY14" s="65" t="s">
        <v>45</v>
      </c>
      <c r="AZ14" s="65"/>
      <c r="BA14" s="65" t="s">
        <v>45</v>
      </c>
      <c r="BB14" s="65"/>
      <c r="BC14" s="62"/>
      <c r="BD14" s="62" t="s">
        <v>45</v>
      </c>
      <c r="BE14" s="65" t="s">
        <v>45</v>
      </c>
      <c r="BF14" s="65"/>
      <c r="BG14" s="62"/>
      <c r="BH14" s="62" t="s">
        <v>45</v>
      </c>
    </row>
    <row r="15" spans="1:60" s="72" customFormat="1" ht="15" hidden="1" thickTop="1" thickBot="1">
      <c r="A15" s="67">
        <v>10</v>
      </c>
      <c r="B15" s="68" t="s">
        <v>54</v>
      </c>
      <c r="C15" s="67"/>
      <c r="D15" s="69" t="s">
        <v>44</v>
      </c>
      <c r="E15" s="69" t="s">
        <v>44</v>
      </c>
      <c r="F15" s="70"/>
      <c r="G15" s="69" t="s">
        <v>44</v>
      </c>
      <c r="H15" s="70"/>
      <c r="I15" s="69" t="s">
        <v>44</v>
      </c>
      <c r="J15" s="67"/>
      <c r="K15" s="67" t="s">
        <v>45</v>
      </c>
      <c r="L15" s="67"/>
      <c r="M15" s="67" t="s">
        <v>45</v>
      </c>
      <c r="N15" s="67"/>
      <c r="O15" s="67" t="s">
        <v>45</v>
      </c>
      <c r="P15" s="67"/>
      <c r="Q15" s="67" t="s">
        <v>45</v>
      </c>
      <c r="R15" s="67"/>
      <c r="S15" s="67" t="s">
        <v>45</v>
      </c>
      <c r="T15" s="67"/>
      <c r="U15" s="67" t="s">
        <v>45</v>
      </c>
      <c r="V15" s="67"/>
      <c r="W15" s="67" t="s">
        <v>45</v>
      </c>
      <c r="X15" s="67"/>
      <c r="Y15" s="67" t="s">
        <v>45</v>
      </c>
      <c r="Z15" s="67"/>
      <c r="AA15" s="67" t="s">
        <v>45</v>
      </c>
      <c r="AB15" s="67"/>
      <c r="AC15" s="67" t="s">
        <v>45</v>
      </c>
      <c r="AD15" s="67"/>
      <c r="AE15" s="67" t="s">
        <v>45</v>
      </c>
      <c r="AF15" s="67"/>
      <c r="AG15" s="67" t="s">
        <v>45</v>
      </c>
      <c r="AH15" s="67"/>
      <c r="AI15" s="67" t="s">
        <v>45</v>
      </c>
      <c r="AJ15" s="67"/>
      <c r="AK15" s="67" t="s">
        <v>45</v>
      </c>
      <c r="AL15" s="67"/>
      <c r="AM15" s="67" t="s">
        <v>45</v>
      </c>
      <c r="AN15" s="67"/>
      <c r="AO15" s="67" t="s">
        <v>45</v>
      </c>
      <c r="AP15" s="67"/>
      <c r="AQ15" s="67"/>
      <c r="AR15" s="67" t="s">
        <v>45</v>
      </c>
      <c r="AS15" s="71" t="s">
        <v>45</v>
      </c>
      <c r="AT15" s="71"/>
      <c r="AU15" s="71" t="s">
        <v>45</v>
      </c>
      <c r="AV15" s="71"/>
      <c r="AW15" s="71" t="s">
        <v>45</v>
      </c>
      <c r="AX15" s="71"/>
      <c r="AY15" s="71" t="s">
        <v>45</v>
      </c>
      <c r="AZ15" s="71"/>
      <c r="BA15" s="71" t="s">
        <v>45</v>
      </c>
      <c r="BB15" s="71"/>
      <c r="BC15" s="67" t="s">
        <v>45</v>
      </c>
      <c r="BD15" s="67"/>
      <c r="BE15" s="71" t="s">
        <v>45</v>
      </c>
      <c r="BF15" s="71"/>
      <c r="BG15" s="67" t="s">
        <v>45</v>
      </c>
      <c r="BH15" s="67"/>
    </row>
    <row r="16" spans="1:60" s="77" customFormat="1" ht="15" hidden="1" thickTop="1" thickBot="1">
      <c r="A16" s="73">
        <v>11</v>
      </c>
      <c r="B16" s="74" t="s">
        <v>55</v>
      </c>
      <c r="C16" s="73" t="s">
        <v>44</v>
      </c>
      <c r="D16" s="73"/>
      <c r="E16" s="73" t="s">
        <v>44</v>
      </c>
      <c r="F16" s="75"/>
      <c r="G16" s="73"/>
      <c r="H16" s="75" t="s">
        <v>44</v>
      </c>
      <c r="I16" s="73"/>
      <c r="J16" s="73" t="s">
        <v>44</v>
      </c>
      <c r="K16" s="73" t="s">
        <v>45</v>
      </c>
      <c r="L16" s="73"/>
      <c r="M16" s="73"/>
      <c r="N16" s="73" t="s">
        <v>45</v>
      </c>
      <c r="O16" s="73"/>
      <c r="P16" s="73" t="s">
        <v>45</v>
      </c>
      <c r="Q16" s="73"/>
      <c r="R16" s="73" t="s">
        <v>45</v>
      </c>
      <c r="S16" s="73"/>
      <c r="T16" s="73" t="s">
        <v>45</v>
      </c>
      <c r="U16" s="73"/>
      <c r="V16" s="73" t="s">
        <v>45</v>
      </c>
      <c r="W16" s="73" t="s">
        <v>45</v>
      </c>
      <c r="X16" s="73"/>
      <c r="Y16" s="73" t="s">
        <v>45</v>
      </c>
      <c r="Z16" s="73"/>
      <c r="AA16" s="73"/>
      <c r="AB16" s="73" t="s">
        <v>45</v>
      </c>
      <c r="AC16" s="73" t="s">
        <v>45</v>
      </c>
      <c r="AD16" s="73"/>
      <c r="AE16" s="73"/>
      <c r="AF16" s="73" t="s">
        <v>45</v>
      </c>
      <c r="AG16" s="73" t="s">
        <v>45</v>
      </c>
      <c r="AH16" s="73"/>
      <c r="AI16" s="73"/>
      <c r="AJ16" s="73" t="s">
        <v>45</v>
      </c>
      <c r="AK16" s="73"/>
      <c r="AL16" s="73" t="s">
        <v>45</v>
      </c>
      <c r="AM16" s="73" t="s">
        <v>45</v>
      </c>
      <c r="AN16" s="73"/>
      <c r="AO16" s="73" t="s">
        <v>45</v>
      </c>
      <c r="AP16" s="73"/>
      <c r="AQ16" s="73"/>
      <c r="AR16" s="73" t="s">
        <v>45</v>
      </c>
      <c r="AS16" s="76"/>
      <c r="AT16" s="76" t="s">
        <v>45</v>
      </c>
      <c r="AU16" s="76"/>
      <c r="AV16" s="76" t="s">
        <v>45</v>
      </c>
      <c r="AW16" s="76"/>
      <c r="AX16" s="76" t="s">
        <v>45</v>
      </c>
      <c r="AY16" s="76"/>
      <c r="AZ16" s="76" t="s">
        <v>45</v>
      </c>
      <c r="BA16" s="76"/>
      <c r="BB16" s="76" t="s">
        <v>45</v>
      </c>
      <c r="BC16" s="73" t="s">
        <v>45</v>
      </c>
      <c r="BD16" s="73"/>
      <c r="BE16" s="76"/>
      <c r="BF16" s="76" t="s">
        <v>45</v>
      </c>
      <c r="BG16" s="73" t="s">
        <v>45</v>
      </c>
      <c r="BH16" s="73"/>
    </row>
    <row r="17" spans="1:60" ht="15" hidden="1" thickTop="1" thickBot="1">
      <c r="A17" s="56">
        <v>12</v>
      </c>
      <c r="B17" s="84" t="s">
        <v>56</v>
      </c>
      <c r="C17" s="56" t="s">
        <v>44</v>
      </c>
      <c r="D17" s="56"/>
      <c r="E17" s="56"/>
      <c r="F17" s="58" t="s">
        <v>44</v>
      </c>
      <c r="G17" s="56"/>
      <c r="H17" s="58" t="s">
        <v>44</v>
      </c>
      <c r="I17" s="56" t="s">
        <v>45</v>
      </c>
      <c r="J17" s="56"/>
      <c r="K17" s="56"/>
      <c r="L17" s="56" t="s">
        <v>45</v>
      </c>
      <c r="M17" s="56" t="s">
        <v>45</v>
      </c>
      <c r="N17" s="56"/>
      <c r="O17" s="56" t="s">
        <v>45</v>
      </c>
      <c r="P17" s="56"/>
      <c r="Q17" s="56" t="s">
        <v>45</v>
      </c>
      <c r="R17" s="56"/>
      <c r="S17" s="56" t="s">
        <v>45</v>
      </c>
      <c r="T17" s="56"/>
      <c r="U17" s="56"/>
      <c r="V17" s="56" t="s">
        <v>45</v>
      </c>
      <c r="W17" s="56" t="s">
        <v>45</v>
      </c>
      <c r="X17" s="56"/>
      <c r="Y17" s="56"/>
      <c r="Z17" s="56" t="s">
        <v>45</v>
      </c>
      <c r="AA17" s="56" t="s">
        <v>45</v>
      </c>
      <c r="AB17" s="56"/>
      <c r="AC17" s="56"/>
      <c r="AD17" s="56" t="s">
        <v>45</v>
      </c>
      <c r="AE17" s="56"/>
      <c r="AF17" s="56" t="s">
        <v>45</v>
      </c>
      <c r="AG17" s="56" t="s">
        <v>45</v>
      </c>
      <c r="AH17" s="56"/>
      <c r="AI17" s="56" t="s">
        <v>45</v>
      </c>
      <c r="AJ17" s="56"/>
      <c r="AK17" s="56" t="s">
        <v>45</v>
      </c>
      <c r="AL17" s="56"/>
      <c r="AM17" s="56" t="s">
        <v>45</v>
      </c>
      <c r="AN17" s="56"/>
      <c r="AO17" s="56" t="s">
        <v>45</v>
      </c>
      <c r="AP17" s="56"/>
      <c r="AQ17" s="56" t="s">
        <v>45</v>
      </c>
      <c r="AR17" s="56"/>
      <c r="AS17" s="60"/>
      <c r="AT17" s="60" t="s">
        <v>45</v>
      </c>
      <c r="AU17" s="60"/>
      <c r="AV17" s="60" t="s">
        <v>45</v>
      </c>
      <c r="AW17" s="60"/>
      <c r="AX17" s="60" t="s">
        <v>45</v>
      </c>
      <c r="AY17" s="60"/>
      <c r="AZ17" s="60" t="s">
        <v>45</v>
      </c>
      <c r="BA17" s="60" t="s">
        <v>45</v>
      </c>
      <c r="BB17" s="60"/>
      <c r="BC17" s="56" t="s">
        <v>45</v>
      </c>
      <c r="BD17" s="56"/>
      <c r="BE17" s="60" t="s">
        <v>45</v>
      </c>
      <c r="BF17" s="60"/>
      <c r="BG17" s="56" t="s">
        <v>45</v>
      </c>
      <c r="BH17" s="56"/>
    </row>
    <row r="18" spans="1:60" s="66" customFormat="1" ht="15" hidden="1" thickTop="1" thickBot="1">
      <c r="A18" s="62">
        <v>13</v>
      </c>
      <c r="B18" s="63" t="s">
        <v>57</v>
      </c>
      <c r="C18" s="62" t="s">
        <v>44</v>
      </c>
      <c r="D18" s="62"/>
      <c r="E18" s="62" t="s">
        <v>44</v>
      </c>
      <c r="F18" s="64"/>
      <c r="G18" s="62" t="s">
        <v>44</v>
      </c>
      <c r="H18" s="64"/>
      <c r="I18" s="62" t="s">
        <v>45</v>
      </c>
      <c r="J18" s="62"/>
      <c r="K18" s="62" t="s">
        <v>45</v>
      </c>
      <c r="L18" s="62"/>
      <c r="M18" s="62" t="s">
        <v>45</v>
      </c>
      <c r="N18" s="62"/>
      <c r="O18" s="62" t="s">
        <v>45</v>
      </c>
      <c r="P18" s="62"/>
      <c r="Q18" s="62" t="s">
        <v>45</v>
      </c>
      <c r="R18" s="62"/>
      <c r="S18" s="62" t="s">
        <v>45</v>
      </c>
      <c r="T18" s="62"/>
      <c r="U18" s="62" t="s">
        <v>45</v>
      </c>
      <c r="V18" s="62"/>
      <c r="W18" s="62" t="s">
        <v>45</v>
      </c>
      <c r="X18" s="62"/>
      <c r="Y18" s="62" t="s">
        <v>45</v>
      </c>
      <c r="Z18" s="62"/>
      <c r="AA18" s="62" t="s">
        <v>45</v>
      </c>
      <c r="AB18" s="62"/>
      <c r="AC18" s="62" t="s">
        <v>45</v>
      </c>
      <c r="AD18" s="62"/>
      <c r="AE18" s="62"/>
      <c r="AF18" s="62" t="s">
        <v>45</v>
      </c>
      <c r="AG18" s="62" t="s">
        <v>45</v>
      </c>
      <c r="AH18" s="62"/>
      <c r="AI18" s="62" t="s">
        <v>45</v>
      </c>
      <c r="AJ18" s="62"/>
      <c r="AK18" s="62" t="s">
        <v>45</v>
      </c>
      <c r="AL18" s="62"/>
      <c r="AM18" s="62" t="s">
        <v>45</v>
      </c>
      <c r="AN18" s="62"/>
      <c r="AO18" s="62" t="s">
        <v>45</v>
      </c>
      <c r="AP18" s="62"/>
      <c r="AQ18" s="62" t="s">
        <v>45</v>
      </c>
      <c r="AR18" s="62"/>
      <c r="AS18" s="65" t="s">
        <v>45</v>
      </c>
      <c r="AT18" s="65"/>
      <c r="AU18" s="65"/>
      <c r="AV18" s="65" t="s">
        <v>45</v>
      </c>
      <c r="AW18" s="65" t="s">
        <v>45</v>
      </c>
      <c r="AX18" s="65"/>
      <c r="AY18" s="65" t="s">
        <v>45</v>
      </c>
      <c r="AZ18" s="65"/>
      <c r="BA18" s="65" t="s">
        <v>45</v>
      </c>
      <c r="BB18" s="65"/>
      <c r="BC18" s="62"/>
      <c r="BD18" s="62" t="s">
        <v>45</v>
      </c>
      <c r="BE18" s="65" t="s">
        <v>45</v>
      </c>
      <c r="BF18" s="65"/>
      <c r="BG18" s="62" t="s">
        <v>45</v>
      </c>
      <c r="BH18" s="62"/>
    </row>
    <row r="19" spans="1:60" s="77" customFormat="1" ht="15" hidden="1" thickTop="1" thickBot="1">
      <c r="A19" s="73">
        <v>14</v>
      </c>
      <c r="B19" s="74" t="s">
        <v>58</v>
      </c>
      <c r="C19" s="73"/>
      <c r="D19" s="73" t="s">
        <v>44</v>
      </c>
      <c r="E19" s="73" t="s">
        <v>44</v>
      </c>
      <c r="F19" s="75"/>
      <c r="G19" s="73"/>
      <c r="H19" s="75" t="s">
        <v>44</v>
      </c>
      <c r="I19" s="73"/>
      <c r="J19" s="73" t="s">
        <v>45</v>
      </c>
      <c r="K19" s="73"/>
      <c r="L19" s="73" t="s">
        <v>45</v>
      </c>
      <c r="M19" s="73"/>
      <c r="N19" s="73" t="s">
        <v>45</v>
      </c>
      <c r="O19" s="73"/>
      <c r="P19" s="73" t="s">
        <v>45</v>
      </c>
      <c r="Q19" s="73"/>
      <c r="R19" s="73" t="s">
        <v>45</v>
      </c>
      <c r="S19" s="73"/>
      <c r="T19" s="73" t="s">
        <v>45</v>
      </c>
      <c r="U19" s="73"/>
      <c r="V19" s="73" t="s">
        <v>45</v>
      </c>
      <c r="W19" s="73" t="s">
        <v>45</v>
      </c>
      <c r="X19" s="73"/>
      <c r="Y19" s="73" t="s">
        <v>45</v>
      </c>
      <c r="Z19" s="73"/>
      <c r="AA19" s="73"/>
      <c r="AB19" s="73" t="s">
        <v>45</v>
      </c>
      <c r="AC19" s="73"/>
      <c r="AD19" s="73" t="s">
        <v>45</v>
      </c>
      <c r="AE19" s="73" t="s">
        <v>45</v>
      </c>
      <c r="AF19" s="73"/>
      <c r="AG19" s="73"/>
      <c r="AH19" s="73" t="s">
        <v>45</v>
      </c>
      <c r="AI19" s="73"/>
      <c r="AJ19" s="73" t="s">
        <v>45</v>
      </c>
      <c r="AK19" s="73"/>
      <c r="AL19" s="73" t="s">
        <v>45</v>
      </c>
      <c r="AM19" s="73"/>
      <c r="AN19" s="73" t="s">
        <v>45</v>
      </c>
      <c r="AO19" s="73"/>
      <c r="AP19" s="73" t="s">
        <v>45</v>
      </c>
      <c r="AQ19" s="73"/>
      <c r="AR19" s="73" t="s">
        <v>45</v>
      </c>
      <c r="AS19" s="76" t="s">
        <v>45</v>
      </c>
      <c r="AT19" s="76"/>
      <c r="AU19" s="76"/>
      <c r="AV19" s="76" t="s">
        <v>45</v>
      </c>
      <c r="AW19" s="76"/>
      <c r="AX19" s="76" t="s">
        <v>45</v>
      </c>
      <c r="AY19" s="76" t="s">
        <v>45</v>
      </c>
      <c r="AZ19" s="76"/>
      <c r="BA19" s="76"/>
      <c r="BB19" s="76" t="s">
        <v>45</v>
      </c>
      <c r="BC19" s="73" t="s">
        <v>45</v>
      </c>
      <c r="BD19" s="73"/>
      <c r="BE19" s="76"/>
      <c r="BF19" s="76" t="s">
        <v>45</v>
      </c>
      <c r="BG19" s="73"/>
      <c r="BH19" s="73" t="s">
        <v>45</v>
      </c>
    </row>
    <row r="20" spans="1:60" s="82" customFormat="1" ht="15" hidden="1" thickTop="1" thickBot="1">
      <c r="A20" s="78">
        <v>15</v>
      </c>
      <c r="B20" s="79" t="s">
        <v>59</v>
      </c>
      <c r="C20" s="78" t="s">
        <v>44</v>
      </c>
      <c r="D20" s="78"/>
      <c r="E20" s="78" t="s">
        <v>44</v>
      </c>
      <c r="F20" s="80"/>
      <c r="G20" s="78"/>
      <c r="H20" s="80" t="s">
        <v>44</v>
      </c>
      <c r="I20" s="78"/>
      <c r="J20" s="78" t="s">
        <v>45</v>
      </c>
      <c r="K20" s="78"/>
      <c r="L20" s="78" t="s">
        <v>45</v>
      </c>
      <c r="M20" s="78"/>
      <c r="N20" s="78" t="s">
        <v>45</v>
      </c>
      <c r="O20" s="78"/>
      <c r="P20" s="78" t="s">
        <v>45</v>
      </c>
      <c r="Q20" s="78"/>
      <c r="R20" s="78" t="s">
        <v>45</v>
      </c>
      <c r="S20" s="78"/>
      <c r="T20" s="78" t="s">
        <v>45</v>
      </c>
      <c r="U20" s="78"/>
      <c r="V20" s="78" t="s">
        <v>45</v>
      </c>
      <c r="W20" s="78"/>
      <c r="X20" s="78" t="s">
        <v>45</v>
      </c>
      <c r="Y20" s="78" t="s">
        <v>45</v>
      </c>
      <c r="Z20" s="78"/>
      <c r="AA20" s="78"/>
      <c r="AB20" s="78" t="s">
        <v>45</v>
      </c>
      <c r="AC20" s="78" t="s">
        <v>45</v>
      </c>
      <c r="AD20" s="78"/>
      <c r="AE20" s="78" t="s">
        <v>45</v>
      </c>
      <c r="AF20" s="78"/>
      <c r="AG20" s="78" t="s">
        <v>45</v>
      </c>
      <c r="AH20" s="78"/>
      <c r="AI20" s="78" t="s">
        <v>45</v>
      </c>
      <c r="AJ20" s="78"/>
      <c r="AK20" s="78"/>
      <c r="AL20" s="78" t="s">
        <v>45</v>
      </c>
      <c r="AM20" s="78"/>
      <c r="AN20" s="78" t="s">
        <v>45</v>
      </c>
      <c r="AO20" s="78" t="s">
        <v>45</v>
      </c>
      <c r="AP20" s="78"/>
      <c r="AQ20" s="78"/>
      <c r="AR20" s="78" t="s">
        <v>45</v>
      </c>
      <c r="AS20" s="81" t="s">
        <v>45</v>
      </c>
      <c r="AT20" s="81"/>
      <c r="AU20" s="81"/>
      <c r="AV20" s="81" t="s">
        <v>45</v>
      </c>
      <c r="AW20" s="81"/>
      <c r="AX20" s="81" t="s">
        <v>45</v>
      </c>
      <c r="AY20" s="81" t="s">
        <v>45</v>
      </c>
      <c r="AZ20" s="81"/>
      <c r="BA20" s="81" t="s">
        <v>45</v>
      </c>
      <c r="BB20" s="81"/>
      <c r="BC20" s="78" t="s">
        <v>45</v>
      </c>
      <c r="BD20" s="78"/>
      <c r="BE20" s="81" t="s">
        <v>45</v>
      </c>
      <c r="BF20" s="81"/>
      <c r="BG20" s="78" t="s">
        <v>45</v>
      </c>
      <c r="BH20" s="78"/>
    </row>
    <row r="21" spans="1:60" s="66" customFormat="1" ht="15" hidden="1" thickTop="1" thickBot="1">
      <c r="A21" s="62">
        <v>16</v>
      </c>
      <c r="B21" s="63" t="s">
        <v>60</v>
      </c>
      <c r="C21" s="62" t="s">
        <v>44</v>
      </c>
      <c r="D21" s="62"/>
      <c r="E21" s="62"/>
      <c r="F21" s="64" t="s">
        <v>44</v>
      </c>
      <c r="G21" s="62"/>
      <c r="H21" s="64" t="s">
        <v>44</v>
      </c>
      <c r="I21" s="62"/>
      <c r="J21" s="62" t="s">
        <v>45</v>
      </c>
      <c r="K21" s="62"/>
      <c r="L21" s="62" t="s">
        <v>45</v>
      </c>
      <c r="M21" s="62"/>
      <c r="N21" s="62" t="s">
        <v>45</v>
      </c>
      <c r="O21" s="62"/>
      <c r="P21" s="62" t="s">
        <v>45</v>
      </c>
      <c r="Q21" s="62"/>
      <c r="R21" s="62" t="s">
        <v>45</v>
      </c>
      <c r="S21" s="62" t="s">
        <v>45</v>
      </c>
      <c r="T21" s="62"/>
      <c r="U21" s="62"/>
      <c r="V21" s="62" t="s">
        <v>45</v>
      </c>
      <c r="W21" s="62" t="s">
        <v>45</v>
      </c>
      <c r="X21" s="62"/>
      <c r="Y21" s="62"/>
      <c r="Z21" s="62" t="s">
        <v>45</v>
      </c>
      <c r="AA21" s="62" t="s">
        <v>45</v>
      </c>
      <c r="AB21" s="62"/>
      <c r="AC21" s="62" t="s">
        <v>45</v>
      </c>
      <c r="AD21" s="62"/>
      <c r="AE21" s="62"/>
      <c r="AF21" s="62" t="s">
        <v>45</v>
      </c>
      <c r="AG21" s="62" t="s">
        <v>45</v>
      </c>
      <c r="AH21" s="62"/>
      <c r="AI21" s="62"/>
      <c r="AJ21" s="62" t="s">
        <v>45</v>
      </c>
      <c r="AK21" s="62"/>
      <c r="AL21" s="62" t="s">
        <v>45</v>
      </c>
      <c r="AM21" s="62" t="s">
        <v>45</v>
      </c>
      <c r="AN21" s="62"/>
      <c r="AO21" s="62"/>
      <c r="AP21" s="62" t="s">
        <v>45</v>
      </c>
      <c r="AQ21" s="62"/>
      <c r="AR21" s="62" t="s">
        <v>45</v>
      </c>
      <c r="AS21" s="65" t="s">
        <v>45</v>
      </c>
      <c r="AT21" s="65"/>
      <c r="AU21" s="65" t="s">
        <v>45</v>
      </c>
      <c r="AV21" s="65"/>
      <c r="AW21" s="65"/>
      <c r="AX21" s="65" t="s">
        <v>45</v>
      </c>
      <c r="AY21" s="65"/>
      <c r="AZ21" s="65" t="s">
        <v>45</v>
      </c>
      <c r="BA21" s="65"/>
      <c r="BB21" s="65" t="s">
        <v>45</v>
      </c>
      <c r="BC21" s="62"/>
      <c r="BD21" s="62" t="s">
        <v>45</v>
      </c>
      <c r="BE21" s="65" t="s">
        <v>45</v>
      </c>
      <c r="BF21" s="65"/>
      <c r="BG21" s="62"/>
      <c r="BH21" s="62" t="s">
        <v>45</v>
      </c>
    </row>
    <row r="22" spans="1:60" s="72" customFormat="1" ht="15" hidden="1" thickTop="1" thickBot="1">
      <c r="A22" s="67">
        <v>17</v>
      </c>
      <c r="B22" s="68" t="s">
        <v>61</v>
      </c>
      <c r="C22" s="69" t="s">
        <v>44</v>
      </c>
      <c r="D22" s="67"/>
      <c r="E22" s="69" t="s">
        <v>44</v>
      </c>
      <c r="F22" s="70"/>
      <c r="G22" s="69" t="s">
        <v>44</v>
      </c>
      <c r="H22" s="70"/>
      <c r="I22" s="67"/>
      <c r="J22" s="67" t="s">
        <v>45</v>
      </c>
      <c r="K22" s="67" t="s">
        <v>45</v>
      </c>
      <c r="L22" s="67"/>
      <c r="M22" s="67"/>
      <c r="N22" s="67" t="s">
        <v>45</v>
      </c>
      <c r="O22" s="67"/>
      <c r="P22" s="67" t="s">
        <v>45</v>
      </c>
      <c r="Q22" s="67" t="s">
        <v>45</v>
      </c>
      <c r="R22" s="67"/>
      <c r="S22" s="67" t="s">
        <v>45</v>
      </c>
      <c r="T22" s="67"/>
      <c r="U22" s="67" t="s">
        <v>45</v>
      </c>
      <c r="V22" s="67"/>
      <c r="W22" s="67"/>
      <c r="X22" s="67" t="s">
        <v>45</v>
      </c>
      <c r="Y22" s="67"/>
      <c r="Z22" s="67" t="s">
        <v>45</v>
      </c>
      <c r="AA22" s="67" t="s">
        <v>45</v>
      </c>
      <c r="AB22" s="67"/>
      <c r="AC22" s="67"/>
      <c r="AD22" s="67" t="s">
        <v>45</v>
      </c>
      <c r="AE22" s="67"/>
      <c r="AF22" s="67" t="s">
        <v>45</v>
      </c>
      <c r="AG22" s="67"/>
      <c r="AH22" s="67" t="s">
        <v>45</v>
      </c>
      <c r="AI22" s="67" t="s">
        <v>45</v>
      </c>
      <c r="AJ22" s="67"/>
      <c r="AK22" s="67" t="s">
        <v>45</v>
      </c>
      <c r="AL22" s="67"/>
      <c r="AM22" s="67"/>
      <c r="AN22" s="67" t="s">
        <v>45</v>
      </c>
      <c r="AO22" s="67"/>
      <c r="AP22" s="67" t="s">
        <v>45</v>
      </c>
      <c r="AQ22" s="67"/>
      <c r="AR22" s="67" t="s">
        <v>45</v>
      </c>
      <c r="AS22" s="71" t="s">
        <v>45</v>
      </c>
      <c r="AT22" s="71"/>
      <c r="AU22" s="71"/>
      <c r="AV22" s="71" t="s">
        <v>45</v>
      </c>
      <c r="AW22" s="71" t="s">
        <v>45</v>
      </c>
      <c r="AX22" s="71"/>
      <c r="AY22" s="71" t="s">
        <v>45</v>
      </c>
      <c r="AZ22" s="71"/>
      <c r="BA22" s="71" t="s">
        <v>45</v>
      </c>
      <c r="BB22" s="71"/>
      <c r="BC22" s="67" t="s">
        <v>45</v>
      </c>
      <c r="BD22" s="67"/>
      <c r="BE22" s="71"/>
      <c r="BF22" s="71" t="s">
        <v>45</v>
      </c>
      <c r="BG22" s="67" t="s">
        <v>45</v>
      </c>
      <c r="BH22" s="67"/>
    </row>
    <row r="23" spans="1:60" s="77" customFormat="1" ht="15" hidden="1" thickTop="1" thickBot="1">
      <c r="A23" s="73">
        <v>18</v>
      </c>
      <c r="B23" s="85" t="s">
        <v>62</v>
      </c>
      <c r="C23" s="73" t="s">
        <v>44</v>
      </c>
      <c r="D23" s="73"/>
      <c r="E23" s="73" t="s">
        <v>44</v>
      </c>
      <c r="F23" s="75"/>
      <c r="G23" s="73"/>
      <c r="H23" s="75" t="s">
        <v>44</v>
      </c>
      <c r="I23" s="73"/>
      <c r="J23" s="73" t="s">
        <v>45</v>
      </c>
      <c r="K23" s="73"/>
      <c r="L23" s="73" t="s">
        <v>45</v>
      </c>
      <c r="M23" s="73" t="s">
        <v>45</v>
      </c>
      <c r="N23" s="73"/>
      <c r="O23" s="73" t="s">
        <v>45</v>
      </c>
      <c r="P23" s="73"/>
      <c r="Q23" s="73" t="s">
        <v>45</v>
      </c>
      <c r="R23" s="73"/>
      <c r="S23" s="73"/>
      <c r="T23" s="73" t="s">
        <v>45</v>
      </c>
      <c r="U23" s="73"/>
      <c r="V23" s="73" t="s">
        <v>45</v>
      </c>
      <c r="W23" s="73" t="s">
        <v>45</v>
      </c>
      <c r="X23" s="73"/>
      <c r="Y23" s="73" t="s">
        <v>45</v>
      </c>
      <c r="Z23" s="73"/>
      <c r="AA23" s="73" t="s">
        <v>45</v>
      </c>
      <c r="AB23" s="73"/>
      <c r="AC23" s="73" t="s">
        <v>45</v>
      </c>
      <c r="AD23" s="73"/>
      <c r="AE23" s="73" t="s">
        <v>45</v>
      </c>
      <c r="AF23" s="73"/>
      <c r="AG23" s="73" t="s">
        <v>45</v>
      </c>
      <c r="AH23" s="73"/>
      <c r="AI23" s="73" t="s">
        <v>45</v>
      </c>
      <c r="AJ23" s="73"/>
      <c r="AK23" s="73"/>
      <c r="AL23" s="73" t="s">
        <v>45</v>
      </c>
      <c r="AM23" s="73"/>
      <c r="AN23" s="73" t="s">
        <v>45</v>
      </c>
      <c r="AO23" s="73"/>
      <c r="AP23" s="73" t="s">
        <v>45</v>
      </c>
      <c r="AQ23" s="73"/>
      <c r="AR23" s="73" t="s">
        <v>45</v>
      </c>
      <c r="AS23" s="76" t="s">
        <v>45</v>
      </c>
      <c r="AT23" s="76"/>
      <c r="AU23" s="76" t="s">
        <v>45</v>
      </c>
      <c r="AV23" s="76"/>
      <c r="AW23" s="76"/>
      <c r="AX23" s="76" t="s">
        <v>45</v>
      </c>
      <c r="AY23" s="76" t="s">
        <v>45</v>
      </c>
      <c r="AZ23" s="76"/>
      <c r="BA23" s="76"/>
      <c r="BB23" s="76" t="s">
        <v>45</v>
      </c>
      <c r="BC23" s="73" t="s">
        <v>45</v>
      </c>
      <c r="BD23" s="73"/>
      <c r="BE23" s="76"/>
      <c r="BF23" s="76" t="s">
        <v>45</v>
      </c>
      <c r="BG23" s="73" t="s">
        <v>45</v>
      </c>
      <c r="BH23" s="73"/>
    </row>
    <row r="24" spans="1:60" s="90" customFormat="1" ht="15" hidden="1" thickTop="1" thickBot="1">
      <c r="A24" s="86">
        <v>19</v>
      </c>
      <c r="B24" s="87" t="s">
        <v>63</v>
      </c>
      <c r="C24" s="86"/>
      <c r="D24" s="86" t="s">
        <v>44</v>
      </c>
      <c r="E24" s="86"/>
      <c r="F24" s="88" t="s">
        <v>44</v>
      </c>
      <c r="G24" s="86"/>
      <c r="H24" s="88" t="s">
        <v>44</v>
      </c>
      <c r="I24" s="86"/>
      <c r="J24" s="86" t="s">
        <v>45</v>
      </c>
      <c r="K24" s="86"/>
      <c r="L24" s="86" t="s">
        <v>45</v>
      </c>
      <c r="M24" s="86"/>
      <c r="N24" s="86" t="s">
        <v>45</v>
      </c>
      <c r="O24" s="86"/>
      <c r="P24" s="86" t="s">
        <v>45</v>
      </c>
      <c r="Q24" s="86"/>
      <c r="R24" s="86" t="s">
        <v>45</v>
      </c>
      <c r="S24" s="86"/>
      <c r="T24" s="86" t="s">
        <v>45</v>
      </c>
      <c r="U24" s="86"/>
      <c r="V24" s="86" t="s">
        <v>45</v>
      </c>
      <c r="W24" s="86"/>
      <c r="X24" s="86" t="s">
        <v>45</v>
      </c>
      <c r="Y24" s="86"/>
      <c r="Z24" s="86" t="s">
        <v>45</v>
      </c>
      <c r="AA24" s="86"/>
      <c r="AB24" s="86" t="s">
        <v>45</v>
      </c>
      <c r="AC24" s="86"/>
      <c r="AD24" s="86" t="s">
        <v>45</v>
      </c>
      <c r="AE24" s="86"/>
      <c r="AF24" s="86" t="s">
        <v>45</v>
      </c>
      <c r="AG24" s="86"/>
      <c r="AH24" s="86" t="s">
        <v>45</v>
      </c>
      <c r="AI24" s="86"/>
      <c r="AJ24" s="86" t="s">
        <v>45</v>
      </c>
      <c r="AK24" s="86"/>
      <c r="AL24" s="86" t="s">
        <v>45</v>
      </c>
      <c r="AM24" s="86" t="s">
        <v>45</v>
      </c>
      <c r="AN24" s="86"/>
      <c r="AO24" s="86" t="s">
        <v>45</v>
      </c>
      <c r="AP24" s="86"/>
      <c r="AQ24" s="86"/>
      <c r="AR24" s="86" t="s">
        <v>45</v>
      </c>
      <c r="AS24" s="89"/>
      <c r="AT24" s="89" t="s">
        <v>45</v>
      </c>
      <c r="AU24" s="89"/>
      <c r="AV24" s="89" t="s">
        <v>45</v>
      </c>
      <c r="AW24" s="89"/>
      <c r="AX24" s="89" t="s">
        <v>45</v>
      </c>
      <c r="AY24" s="89"/>
      <c r="AZ24" s="89" t="s">
        <v>45</v>
      </c>
      <c r="BA24" s="89"/>
      <c r="BB24" s="89" t="s">
        <v>45</v>
      </c>
      <c r="BC24" s="86"/>
      <c r="BD24" s="86" t="s">
        <v>45</v>
      </c>
      <c r="BE24" s="89"/>
      <c r="BF24" s="89" t="s">
        <v>45</v>
      </c>
      <c r="BG24" s="86"/>
      <c r="BH24" s="86" t="s">
        <v>45</v>
      </c>
    </row>
    <row r="25" spans="1:60" s="77" customFormat="1" ht="15" hidden="1" thickTop="1" thickBot="1">
      <c r="A25" s="73">
        <v>20</v>
      </c>
      <c r="B25" s="74" t="s">
        <v>64</v>
      </c>
      <c r="C25" s="73" t="s">
        <v>44</v>
      </c>
      <c r="D25" s="73"/>
      <c r="E25" s="73" t="s">
        <v>44</v>
      </c>
      <c r="F25" s="75"/>
      <c r="G25" s="73"/>
      <c r="H25" s="75" t="s">
        <v>44</v>
      </c>
      <c r="I25" s="73"/>
      <c r="J25" s="73" t="s">
        <v>45</v>
      </c>
      <c r="K25" s="73"/>
      <c r="L25" s="73" t="s">
        <v>45</v>
      </c>
      <c r="M25" s="73"/>
      <c r="N25" s="73" t="s">
        <v>45</v>
      </c>
      <c r="O25" s="73"/>
      <c r="P25" s="73" t="s">
        <v>45</v>
      </c>
      <c r="Q25" s="73"/>
      <c r="R25" s="73" t="s">
        <v>45</v>
      </c>
      <c r="S25" s="73"/>
      <c r="T25" s="73" t="s">
        <v>45</v>
      </c>
      <c r="U25" s="73"/>
      <c r="V25" s="73" t="s">
        <v>45</v>
      </c>
      <c r="W25" s="73"/>
      <c r="X25" s="73" t="s">
        <v>45</v>
      </c>
      <c r="Y25" s="73"/>
      <c r="Z25" s="73" t="s">
        <v>45</v>
      </c>
      <c r="AA25" s="73" t="s">
        <v>45</v>
      </c>
      <c r="AB25" s="73"/>
      <c r="AC25" s="73"/>
      <c r="AD25" s="73" t="s">
        <v>45</v>
      </c>
      <c r="AE25" s="73"/>
      <c r="AF25" s="73" t="s">
        <v>45</v>
      </c>
      <c r="AG25" s="73"/>
      <c r="AH25" s="73" t="s">
        <v>45</v>
      </c>
      <c r="AI25" s="73" t="s">
        <v>45</v>
      </c>
      <c r="AJ25" s="73"/>
      <c r="AK25" s="73"/>
      <c r="AL25" s="73" t="s">
        <v>45</v>
      </c>
      <c r="AM25" s="73"/>
      <c r="AN25" s="73" t="s">
        <v>45</v>
      </c>
      <c r="AO25" s="73"/>
      <c r="AP25" s="73" t="s">
        <v>45</v>
      </c>
      <c r="AQ25" s="73"/>
      <c r="AR25" s="73" t="s">
        <v>45</v>
      </c>
      <c r="AS25" s="76" t="s">
        <v>45</v>
      </c>
      <c r="AT25" s="76"/>
      <c r="AU25" s="76" t="s">
        <v>45</v>
      </c>
      <c r="AV25" s="76"/>
      <c r="AW25" s="76"/>
      <c r="AX25" s="76" t="s">
        <v>45</v>
      </c>
      <c r="AY25" s="76"/>
      <c r="AZ25" s="76" t="s">
        <v>45</v>
      </c>
      <c r="BA25" s="76"/>
      <c r="BB25" s="76" t="s">
        <v>45</v>
      </c>
      <c r="BC25" s="73" t="s">
        <v>45</v>
      </c>
      <c r="BD25" s="73"/>
      <c r="BE25" s="76"/>
      <c r="BF25" s="76" t="s">
        <v>45</v>
      </c>
      <c r="BG25" s="73"/>
      <c r="BH25" s="73" t="s">
        <v>45</v>
      </c>
    </row>
    <row r="26" spans="1:60" s="82" customFormat="1" ht="15" hidden="1" thickTop="1" thickBot="1">
      <c r="A26" s="78">
        <v>21</v>
      </c>
      <c r="B26" s="79" t="s">
        <v>65</v>
      </c>
      <c r="C26" s="78" t="s">
        <v>44</v>
      </c>
      <c r="D26" s="78"/>
      <c r="E26" s="78" t="s">
        <v>44</v>
      </c>
      <c r="F26" s="80"/>
      <c r="G26" s="78"/>
      <c r="H26" s="80" t="s">
        <v>44</v>
      </c>
      <c r="I26" s="78" t="s">
        <v>45</v>
      </c>
      <c r="J26" s="78"/>
      <c r="K26" s="78"/>
      <c r="L26" s="78" t="s">
        <v>45</v>
      </c>
      <c r="M26" s="78" t="s">
        <v>45</v>
      </c>
      <c r="N26" s="78"/>
      <c r="O26" s="78" t="s">
        <v>45</v>
      </c>
      <c r="P26" s="78"/>
      <c r="Q26" s="78" t="s">
        <v>45</v>
      </c>
      <c r="R26" s="78"/>
      <c r="S26" s="78"/>
      <c r="T26" s="78" t="s">
        <v>45</v>
      </c>
      <c r="U26" s="78"/>
      <c r="V26" s="78" t="s">
        <v>45</v>
      </c>
      <c r="W26" s="78"/>
      <c r="X26" s="78" t="s">
        <v>45</v>
      </c>
      <c r="Y26" s="78" t="s">
        <v>45</v>
      </c>
      <c r="Z26" s="78"/>
      <c r="AA26" s="78" t="s">
        <v>45</v>
      </c>
      <c r="AB26" s="78"/>
      <c r="AC26" s="78"/>
      <c r="AD26" s="78" t="s">
        <v>45</v>
      </c>
      <c r="AE26" s="78" t="s">
        <v>45</v>
      </c>
      <c r="AF26" s="78"/>
      <c r="AG26" s="78"/>
      <c r="AH26" s="78" t="s">
        <v>45</v>
      </c>
      <c r="AI26" s="78" t="s">
        <v>45</v>
      </c>
      <c r="AJ26" s="78"/>
      <c r="AK26" s="78" t="s">
        <v>45</v>
      </c>
      <c r="AL26" s="78"/>
      <c r="AM26" s="78" t="s">
        <v>45</v>
      </c>
      <c r="AN26" s="78"/>
      <c r="AO26" s="78" t="s">
        <v>45</v>
      </c>
      <c r="AP26" s="78"/>
      <c r="AQ26" s="78"/>
      <c r="AR26" s="78" t="s">
        <v>45</v>
      </c>
      <c r="AS26" s="81"/>
      <c r="AT26" s="81" t="s">
        <v>45</v>
      </c>
      <c r="AU26" s="81" t="s">
        <v>45</v>
      </c>
      <c r="AV26" s="81"/>
      <c r="AW26" s="81"/>
      <c r="AX26" s="81" t="s">
        <v>45</v>
      </c>
      <c r="AY26" s="81" t="s">
        <v>45</v>
      </c>
      <c r="AZ26" s="81"/>
      <c r="BA26" s="81" t="s">
        <v>45</v>
      </c>
      <c r="BB26" s="81"/>
      <c r="BC26" s="78"/>
      <c r="BD26" s="78" t="s">
        <v>45</v>
      </c>
      <c r="BE26" s="81" t="s">
        <v>45</v>
      </c>
      <c r="BF26" s="81"/>
      <c r="BG26" s="78" t="s">
        <v>45</v>
      </c>
      <c r="BH26" s="78"/>
    </row>
    <row r="27" spans="1:60" s="66" customFormat="1" ht="15" hidden="1" thickTop="1" thickBot="1">
      <c r="A27" s="62">
        <v>22</v>
      </c>
      <c r="B27" s="63" t="s">
        <v>66</v>
      </c>
      <c r="C27" s="62" t="s">
        <v>44</v>
      </c>
      <c r="D27" s="62"/>
      <c r="E27" s="62" t="s">
        <v>44</v>
      </c>
      <c r="F27" s="64"/>
      <c r="G27" s="62" t="s">
        <v>44</v>
      </c>
      <c r="H27" s="64"/>
      <c r="I27" s="62" t="s">
        <v>45</v>
      </c>
      <c r="J27" s="62"/>
      <c r="K27" s="62" t="s">
        <v>45</v>
      </c>
      <c r="L27" s="62"/>
      <c r="M27" s="62" t="s">
        <v>45</v>
      </c>
      <c r="N27" s="62"/>
      <c r="O27" s="62" t="s">
        <v>45</v>
      </c>
      <c r="P27" s="62"/>
      <c r="Q27" s="62" t="s">
        <v>45</v>
      </c>
      <c r="R27" s="62"/>
      <c r="S27" s="62" t="s">
        <v>45</v>
      </c>
      <c r="T27" s="62"/>
      <c r="U27" s="62" t="s">
        <v>45</v>
      </c>
      <c r="V27" s="62"/>
      <c r="W27" s="62" t="s">
        <v>45</v>
      </c>
      <c r="X27" s="62"/>
      <c r="Y27" s="62" t="s">
        <v>45</v>
      </c>
      <c r="Z27" s="62"/>
      <c r="AA27" s="62"/>
      <c r="AB27" s="62" t="s">
        <v>45</v>
      </c>
      <c r="AC27" s="62" t="s">
        <v>45</v>
      </c>
      <c r="AD27" s="62"/>
      <c r="AE27" s="62"/>
      <c r="AF27" s="62" t="s">
        <v>45</v>
      </c>
      <c r="AG27" s="62" t="s">
        <v>45</v>
      </c>
      <c r="AH27" s="62"/>
      <c r="AI27" s="62" t="s">
        <v>45</v>
      </c>
      <c r="AJ27" s="62"/>
      <c r="AK27" s="62"/>
      <c r="AL27" s="62" t="s">
        <v>45</v>
      </c>
      <c r="AM27" s="62" t="s">
        <v>45</v>
      </c>
      <c r="AN27" s="62"/>
      <c r="AO27" s="62" t="s">
        <v>45</v>
      </c>
      <c r="AP27" s="62"/>
      <c r="AQ27" s="62" t="s">
        <v>45</v>
      </c>
      <c r="AR27" s="62"/>
      <c r="AS27" s="65" t="s">
        <v>45</v>
      </c>
      <c r="AT27" s="65"/>
      <c r="AU27" s="65" t="s">
        <v>45</v>
      </c>
      <c r="AV27" s="65"/>
      <c r="AW27" s="65" t="s">
        <v>45</v>
      </c>
      <c r="AX27" s="65"/>
      <c r="AY27" s="65" t="s">
        <v>45</v>
      </c>
      <c r="AZ27" s="65"/>
      <c r="BA27" s="65"/>
      <c r="BB27" s="65" t="s">
        <v>45</v>
      </c>
      <c r="BC27" s="62" t="s">
        <v>45</v>
      </c>
      <c r="BD27" s="62"/>
      <c r="BE27" s="65" t="s">
        <v>45</v>
      </c>
      <c r="BF27" s="65"/>
      <c r="BG27" s="62" t="s">
        <v>45</v>
      </c>
      <c r="BH27" s="62"/>
    </row>
    <row r="28" spans="1:60" s="90" customFormat="1" ht="15" hidden="1" thickTop="1" thickBot="1">
      <c r="A28" s="86">
        <v>23</v>
      </c>
      <c r="B28" s="87" t="s">
        <v>67</v>
      </c>
      <c r="C28" s="86" t="s">
        <v>44</v>
      </c>
      <c r="D28" s="86"/>
      <c r="E28" s="86" t="s">
        <v>44</v>
      </c>
      <c r="F28" s="88"/>
      <c r="G28" s="86" t="s">
        <v>44</v>
      </c>
      <c r="H28" s="88"/>
      <c r="I28" s="86"/>
      <c r="J28" s="86" t="s">
        <v>45</v>
      </c>
      <c r="K28" s="86"/>
      <c r="L28" s="86" t="s">
        <v>45</v>
      </c>
      <c r="M28" s="86" t="s">
        <v>45</v>
      </c>
      <c r="N28" s="86"/>
      <c r="O28" s="86" t="s">
        <v>45</v>
      </c>
      <c r="P28" s="86"/>
      <c r="Q28" s="86"/>
      <c r="R28" s="86" t="s">
        <v>45</v>
      </c>
      <c r="S28" s="86"/>
      <c r="T28" s="86" t="s">
        <v>45</v>
      </c>
      <c r="U28" s="86" t="s">
        <v>45</v>
      </c>
      <c r="V28" s="86"/>
      <c r="W28" s="86"/>
      <c r="X28" s="86" t="s">
        <v>45</v>
      </c>
      <c r="Y28" s="86" t="s">
        <v>45</v>
      </c>
      <c r="Z28" s="86"/>
      <c r="AA28" s="86" t="s">
        <v>45</v>
      </c>
      <c r="AB28" s="86"/>
      <c r="AC28" s="86" t="s">
        <v>45</v>
      </c>
      <c r="AD28" s="86"/>
      <c r="AE28" s="86" t="s">
        <v>45</v>
      </c>
      <c r="AF28" s="86"/>
      <c r="AG28" s="86" t="s">
        <v>45</v>
      </c>
      <c r="AH28" s="86"/>
      <c r="AI28" s="86" t="s">
        <v>45</v>
      </c>
      <c r="AJ28" s="86"/>
      <c r="AK28" s="86"/>
      <c r="AL28" s="86" t="s">
        <v>45</v>
      </c>
      <c r="AM28" s="86"/>
      <c r="AN28" s="86" t="s">
        <v>45</v>
      </c>
      <c r="AO28" s="86" t="s">
        <v>45</v>
      </c>
      <c r="AP28" s="86"/>
      <c r="AQ28" s="86" t="s">
        <v>45</v>
      </c>
      <c r="AR28" s="86"/>
      <c r="AS28" s="89" t="s">
        <v>45</v>
      </c>
      <c r="AT28" s="89"/>
      <c r="AU28" s="89" t="s">
        <v>45</v>
      </c>
      <c r="AV28" s="89"/>
      <c r="AW28" s="89"/>
      <c r="AX28" s="89" t="s">
        <v>45</v>
      </c>
      <c r="AY28" s="89" t="s">
        <v>45</v>
      </c>
      <c r="AZ28" s="89"/>
      <c r="BA28" s="89"/>
      <c r="BB28" s="89" t="s">
        <v>45</v>
      </c>
      <c r="BC28" s="86" t="s">
        <v>45</v>
      </c>
      <c r="BD28" s="86"/>
      <c r="BE28" s="89" t="s">
        <v>45</v>
      </c>
      <c r="BF28" s="89"/>
      <c r="BG28" s="86"/>
      <c r="BH28" s="86" t="s">
        <v>45</v>
      </c>
    </row>
    <row r="29" spans="1:60" s="77" customFormat="1" ht="15" hidden="1" thickTop="1" thickBot="1">
      <c r="A29" s="73">
        <v>24</v>
      </c>
      <c r="B29" s="74" t="s">
        <v>68</v>
      </c>
      <c r="C29" s="73"/>
      <c r="D29" s="73" t="s">
        <v>44</v>
      </c>
      <c r="E29" s="73" t="s">
        <v>44</v>
      </c>
      <c r="F29" s="75"/>
      <c r="G29" s="73"/>
      <c r="H29" s="75" t="s">
        <v>44</v>
      </c>
      <c r="I29" s="73"/>
      <c r="J29" s="73" t="s">
        <v>45</v>
      </c>
      <c r="K29" s="73"/>
      <c r="L29" s="73" t="s">
        <v>45</v>
      </c>
      <c r="M29" s="73"/>
      <c r="N29" s="73" t="s">
        <v>45</v>
      </c>
      <c r="O29" s="73"/>
      <c r="P29" s="73" t="s">
        <v>45</v>
      </c>
      <c r="Q29" s="73"/>
      <c r="R29" s="73" t="s">
        <v>45</v>
      </c>
      <c r="S29" s="73"/>
      <c r="T29" s="73" t="s">
        <v>45</v>
      </c>
      <c r="U29" s="73"/>
      <c r="V29" s="73" t="s">
        <v>45</v>
      </c>
      <c r="W29" s="73" t="s">
        <v>45</v>
      </c>
      <c r="X29" s="73"/>
      <c r="Y29" s="73" t="s">
        <v>45</v>
      </c>
      <c r="Z29" s="73"/>
      <c r="AA29" s="73"/>
      <c r="AB29" s="73" t="s">
        <v>45</v>
      </c>
      <c r="AC29" s="73" t="s">
        <v>45</v>
      </c>
      <c r="AD29" s="73"/>
      <c r="AE29" s="73"/>
      <c r="AF29" s="73" t="s">
        <v>45</v>
      </c>
      <c r="AG29" s="73" t="s">
        <v>45</v>
      </c>
      <c r="AH29" s="73"/>
      <c r="AI29" s="73"/>
      <c r="AJ29" s="73" t="s">
        <v>45</v>
      </c>
      <c r="AK29" s="73"/>
      <c r="AL29" s="73" t="s">
        <v>45</v>
      </c>
      <c r="AM29" s="73"/>
      <c r="AN29" s="73" t="s">
        <v>45</v>
      </c>
      <c r="AO29" s="73"/>
      <c r="AP29" s="73" t="s">
        <v>45</v>
      </c>
      <c r="AQ29" s="73"/>
      <c r="AR29" s="73" t="s">
        <v>45</v>
      </c>
      <c r="AS29" s="76"/>
      <c r="AT29" s="76" t="s">
        <v>45</v>
      </c>
      <c r="AU29" s="76"/>
      <c r="AV29" s="76" t="s">
        <v>45</v>
      </c>
      <c r="AW29" s="76"/>
      <c r="AX29" s="76" t="s">
        <v>45</v>
      </c>
      <c r="AY29" s="76"/>
      <c r="AZ29" s="76" t="s">
        <v>45</v>
      </c>
      <c r="BA29" s="76"/>
      <c r="BB29" s="76" t="s">
        <v>45</v>
      </c>
      <c r="BC29" s="73"/>
      <c r="BD29" s="73" t="s">
        <v>45</v>
      </c>
      <c r="BE29" s="76"/>
      <c r="BF29" s="76" t="s">
        <v>45</v>
      </c>
      <c r="BG29" s="73"/>
      <c r="BH29" s="73" t="s">
        <v>45</v>
      </c>
    </row>
    <row r="30" spans="1:60" s="82" customFormat="1" ht="15" hidden="1" thickTop="1" thickBot="1">
      <c r="A30" s="78">
        <v>25</v>
      </c>
      <c r="B30" s="79" t="s">
        <v>69</v>
      </c>
      <c r="C30" s="78" t="s">
        <v>44</v>
      </c>
      <c r="D30" s="78"/>
      <c r="E30" s="78" t="s">
        <v>44</v>
      </c>
      <c r="F30" s="80"/>
      <c r="G30" s="78"/>
      <c r="H30" s="80" t="s">
        <v>44</v>
      </c>
      <c r="I30" s="78"/>
      <c r="J30" s="78" t="s">
        <v>45</v>
      </c>
      <c r="K30" s="78" t="s">
        <v>45</v>
      </c>
      <c r="L30" s="78"/>
      <c r="M30" s="78" t="s">
        <v>45</v>
      </c>
      <c r="N30" s="78"/>
      <c r="O30" s="78" t="s">
        <v>45</v>
      </c>
      <c r="P30" s="78"/>
      <c r="Q30" s="78" t="s">
        <v>45</v>
      </c>
      <c r="R30" s="78"/>
      <c r="S30" s="78"/>
      <c r="T30" s="78" t="s">
        <v>45</v>
      </c>
      <c r="U30" s="78"/>
      <c r="V30" s="78" t="s">
        <v>45</v>
      </c>
      <c r="W30" s="78"/>
      <c r="X30" s="78" t="s">
        <v>45</v>
      </c>
      <c r="Y30" s="78" t="s">
        <v>45</v>
      </c>
      <c r="Z30" s="78"/>
      <c r="AA30" s="78" t="s">
        <v>45</v>
      </c>
      <c r="AB30" s="78"/>
      <c r="AC30" s="78" t="s">
        <v>45</v>
      </c>
      <c r="AD30" s="78"/>
      <c r="AE30" s="78"/>
      <c r="AF30" s="78" t="s">
        <v>45</v>
      </c>
      <c r="AG30" s="78"/>
      <c r="AH30" s="78" t="s">
        <v>45</v>
      </c>
      <c r="AI30" s="78"/>
      <c r="AJ30" s="78" t="s">
        <v>45</v>
      </c>
      <c r="AK30" s="78"/>
      <c r="AL30" s="78" t="s">
        <v>45</v>
      </c>
      <c r="AM30" s="78"/>
      <c r="AN30" s="78" t="s">
        <v>45</v>
      </c>
      <c r="AO30" s="78"/>
      <c r="AP30" s="78" t="s">
        <v>45</v>
      </c>
      <c r="AQ30" s="78"/>
      <c r="AR30" s="78" t="s">
        <v>45</v>
      </c>
      <c r="AS30" s="81"/>
      <c r="AT30" s="81" t="s">
        <v>45</v>
      </c>
      <c r="AU30" s="81" t="s">
        <v>45</v>
      </c>
      <c r="AV30" s="81"/>
      <c r="AW30" s="81"/>
      <c r="AX30" s="81" t="s">
        <v>45</v>
      </c>
      <c r="AY30" s="81"/>
      <c r="AZ30" s="81" t="s">
        <v>45</v>
      </c>
      <c r="BA30" s="81"/>
      <c r="BB30" s="81" t="s">
        <v>45</v>
      </c>
      <c r="BC30" s="78"/>
      <c r="BD30" s="78" t="s">
        <v>45</v>
      </c>
      <c r="BE30" s="81" t="s">
        <v>45</v>
      </c>
      <c r="BF30" s="81"/>
      <c r="BG30" s="78"/>
      <c r="BH30" s="78" t="s">
        <v>45</v>
      </c>
    </row>
    <row r="31" spans="1:60" s="96" customFormat="1" ht="15" hidden="1" thickTop="1" thickBot="1">
      <c r="A31" s="91">
        <v>26</v>
      </c>
      <c r="B31" s="92" t="s">
        <v>70</v>
      </c>
      <c r="C31" s="91"/>
      <c r="D31" s="93" t="s">
        <v>44</v>
      </c>
      <c r="E31" s="91"/>
      <c r="F31" s="94" t="s">
        <v>44</v>
      </c>
      <c r="G31" s="91"/>
      <c r="H31" s="94" t="s">
        <v>44</v>
      </c>
      <c r="I31" s="91"/>
      <c r="J31" s="91" t="s">
        <v>45</v>
      </c>
      <c r="K31" s="91"/>
      <c r="L31" s="91" t="s">
        <v>45</v>
      </c>
      <c r="M31" s="91"/>
      <c r="N31" s="91" t="s">
        <v>45</v>
      </c>
      <c r="O31" s="91"/>
      <c r="P31" s="91" t="s">
        <v>45</v>
      </c>
      <c r="Q31" s="91"/>
      <c r="R31" s="91" t="s">
        <v>45</v>
      </c>
      <c r="S31" s="91"/>
      <c r="T31" s="91" t="s">
        <v>45</v>
      </c>
      <c r="U31" s="91"/>
      <c r="V31" s="91" t="s">
        <v>45</v>
      </c>
      <c r="W31" s="91"/>
      <c r="X31" s="91" t="s">
        <v>45</v>
      </c>
      <c r="Y31" s="91"/>
      <c r="Z31" s="91" t="s">
        <v>45</v>
      </c>
      <c r="AA31" s="91"/>
      <c r="AB31" s="91" t="s">
        <v>45</v>
      </c>
      <c r="AC31" s="91"/>
      <c r="AD31" s="91" t="s">
        <v>45</v>
      </c>
      <c r="AE31" s="91"/>
      <c r="AF31" s="91" t="s">
        <v>45</v>
      </c>
      <c r="AG31" s="91"/>
      <c r="AH31" s="91" t="s">
        <v>45</v>
      </c>
      <c r="AI31" s="91" t="s">
        <v>45</v>
      </c>
      <c r="AJ31" s="91"/>
      <c r="AK31" s="91" t="s">
        <v>45</v>
      </c>
      <c r="AL31" s="91"/>
      <c r="AM31" s="91"/>
      <c r="AN31" s="91" t="s">
        <v>45</v>
      </c>
      <c r="AO31" s="91"/>
      <c r="AP31" s="91" t="s">
        <v>45</v>
      </c>
      <c r="AQ31" s="91"/>
      <c r="AR31" s="91" t="s">
        <v>45</v>
      </c>
      <c r="AS31" s="95"/>
      <c r="AT31" s="95" t="s">
        <v>45</v>
      </c>
      <c r="AU31" s="95"/>
      <c r="AV31" s="95" t="s">
        <v>45</v>
      </c>
      <c r="AW31" s="95"/>
      <c r="AX31" s="95" t="s">
        <v>45</v>
      </c>
      <c r="AY31" s="95"/>
      <c r="AZ31" s="95" t="s">
        <v>45</v>
      </c>
      <c r="BA31" s="95" t="s">
        <v>45</v>
      </c>
      <c r="BB31" s="95"/>
      <c r="BC31" s="91"/>
      <c r="BD31" s="91" t="s">
        <v>45</v>
      </c>
      <c r="BE31" s="95"/>
      <c r="BF31" s="95" t="s">
        <v>45</v>
      </c>
      <c r="BG31" s="91" t="s">
        <v>45</v>
      </c>
      <c r="BH31" s="91"/>
    </row>
    <row r="32" spans="1:60" s="90" customFormat="1" ht="15" hidden="1" thickTop="1" thickBot="1">
      <c r="A32" s="86">
        <v>27</v>
      </c>
      <c r="B32" s="87" t="s">
        <v>71</v>
      </c>
      <c r="C32" s="86"/>
      <c r="D32" s="86" t="s">
        <v>44</v>
      </c>
      <c r="E32" s="86"/>
      <c r="F32" s="88" t="s">
        <v>44</v>
      </c>
      <c r="G32" s="86"/>
      <c r="H32" s="88" t="s">
        <v>44</v>
      </c>
      <c r="I32" s="86"/>
      <c r="J32" s="86" t="s">
        <v>45</v>
      </c>
      <c r="K32" s="86"/>
      <c r="L32" s="86" t="s">
        <v>45</v>
      </c>
      <c r="M32" s="86"/>
      <c r="N32" s="86" t="s">
        <v>45</v>
      </c>
      <c r="O32" s="86"/>
      <c r="P32" s="86" t="s">
        <v>45</v>
      </c>
      <c r="Q32" s="86"/>
      <c r="R32" s="86" t="s">
        <v>45</v>
      </c>
      <c r="S32" s="86"/>
      <c r="T32" s="86" t="s">
        <v>45</v>
      </c>
      <c r="U32" s="86"/>
      <c r="V32" s="86" t="s">
        <v>45</v>
      </c>
      <c r="W32" s="86"/>
      <c r="X32" s="86" t="s">
        <v>45</v>
      </c>
      <c r="Y32" s="86"/>
      <c r="Z32" s="86" t="s">
        <v>45</v>
      </c>
      <c r="AA32" s="86"/>
      <c r="AB32" s="86" t="s">
        <v>45</v>
      </c>
      <c r="AC32" s="86" t="s">
        <v>45</v>
      </c>
      <c r="AD32" s="86"/>
      <c r="AE32" s="86"/>
      <c r="AF32" s="86" t="s">
        <v>45</v>
      </c>
      <c r="AG32" s="86"/>
      <c r="AH32" s="86" t="s">
        <v>45</v>
      </c>
      <c r="AI32" s="86"/>
      <c r="AJ32" s="86" t="s">
        <v>45</v>
      </c>
      <c r="AK32" s="86"/>
      <c r="AL32" s="86" t="s">
        <v>45</v>
      </c>
      <c r="AM32" s="86"/>
      <c r="AN32" s="86" t="s">
        <v>45</v>
      </c>
      <c r="AO32" s="86"/>
      <c r="AP32" s="86" t="s">
        <v>45</v>
      </c>
      <c r="AQ32" s="86"/>
      <c r="AR32" s="86" t="s">
        <v>45</v>
      </c>
      <c r="AS32" s="89" t="s">
        <v>45</v>
      </c>
      <c r="AT32" s="89"/>
      <c r="AU32" s="89"/>
      <c r="AV32" s="89" t="s">
        <v>45</v>
      </c>
      <c r="AW32" s="89"/>
      <c r="AX32" s="89" t="s">
        <v>45</v>
      </c>
      <c r="AY32" s="89"/>
      <c r="AZ32" s="89" t="s">
        <v>45</v>
      </c>
      <c r="BA32" s="89"/>
      <c r="BB32" s="89" t="s">
        <v>45</v>
      </c>
      <c r="BC32" s="86"/>
      <c r="BD32" s="86" t="s">
        <v>45</v>
      </c>
      <c r="BE32" s="89"/>
      <c r="BF32" s="89" t="s">
        <v>45</v>
      </c>
      <c r="BG32" s="86"/>
      <c r="BH32" s="86" t="s">
        <v>45</v>
      </c>
    </row>
    <row r="33" spans="1:60" s="77" customFormat="1" ht="15" hidden="1" thickTop="1" thickBot="1">
      <c r="A33" s="73">
        <v>28</v>
      </c>
      <c r="B33" s="74" t="s">
        <v>72</v>
      </c>
      <c r="C33" s="73"/>
      <c r="D33" s="73" t="s">
        <v>44</v>
      </c>
      <c r="E33" s="73"/>
      <c r="F33" s="75" t="s">
        <v>44</v>
      </c>
      <c r="G33" s="73"/>
      <c r="H33" s="75" t="s">
        <v>44</v>
      </c>
      <c r="I33" s="73"/>
      <c r="J33" s="73" t="s">
        <v>45</v>
      </c>
      <c r="K33" s="73"/>
      <c r="L33" s="73" t="s">
        <v>45</v>
      </c>
      <c r="M33" s="73"/>
      <c r="N33" s="73" t="s">
        <v>45</v>
      </c>
      <c r="O33" s="73"/>
      <c r="P33" s="73" t="s">
        <v>45</v>
      </c>
      <c r="Q33" s="73"/>
      <c r="R33" s="73" t="s">
        <v>45</v>
      </c>
      <c r="S33" s="73"/>
      <c r="T33" s="73" t="s">
        <v>45</v>
      </c>
      <c r="U33" s="73"/>
      <c r="V33" s="73" t="s">
        <v>45</v>
      </c>
      <c r="W33" s="73"/>
      <c r="X33" s="73" t="s">
        <v>45</v>
      </c>
      <c r="Y33" s="73"/>
      <c r="Z33" s="73" t="s">
        <v>45</v>
      </c>
      <c r="AA33" s="73" t="s">
        <v>45</v>
      </c>
      <c r="AB33" s="73"/>
      <c r="AC33" s="73" t="s">
        <v>45</v>
      </c>
      <c r="AD33" s="73"/>
      <c r="AE33" s="73"/>
      <c r="AF33" s="73" t="s">
        <v>45</v>
      </c>
      <c r="AG33" s="73" t="s">
        <v>45</v>
      </c>
      <c r="AH33" s="73"/>
      <c r="AI33" s="73"/>
      <c r="AJ33" s="73" t="s">
        <v>45</v>
      </c>
      <c r="AK33" s="73"/>
      <c r="AL33" s="73" t="s">
        <v>45</v>
      </c>
      <c r="AM33" s="73"/>
      <c r="AN33" s="73" t="s">
        <v>45</v>
      </c>
      <c r="AO33" s="73"/>
      <c r="AP33" s="73" t="s">
        <v>45</v>
      </c>
      <c r="AQ33" s="73"/>
      <c r="AR33" s="73" t="s">
        <v>45</v>
      </c>
      <c r="AS33" s="76" t="s">
        <v>45</v>
      </c>
      <c r="AT33" s="76"/>
      <c r="AU33" s="76"/>
      <c r="AV33" s="76" t="s">
        <v>45</v>
      </c>
      <c r="AW33" s="76"/>
      <c r="AX33" s="76" t="s">
        <v>45</v>
      </c>
      <c r="AY33" s="76"/>
      <c r="AZ33" s="76" t="s">
        <v>45</v>
      </c>
      <c r="BA33" s="76"/>
      <c r="BB33" s="76" t="s">
        <v>45</v>
      </c>
      <c r="BC33" s="73" t="s">
        <v>45</v>
      </c>
      <c r="BD33" s="73"/>
      <c r="BE33" s="76"/>
      <c r="BF33" s="76" t="s">
        <v>45</v>
      </c>
      <c r="BG33" s="73" t="s">
        <v>45</v>
      </c>
      <c r="BH33" s="73"/>
    </row>
    <row r="34" spans="1:60" s="66" customFormat="1" ht="15" hidden="1" thickTop="1" thickBot="1">
      <c r="A34" s="62">
        <v>29</v>
      </c>
      <c r="B34" s="63" t="s">
        <v>73</v>
      </c>
      <c r="C34" s="62" t="s">
        <v>44</v>
      </c>
      <c r="D34" s="62"/>
      <c r="E34" s="62"/>
      <c r="F34" s="64" t="s">
        <v>44</v>
      </c>
      <c r="G34" s="62" t="s">
        <v>44</v>
      </c>
      <c r="H34" s="64"/>
      <c r="I34" s="62" t="s">
        <v>45</v>
      </c>
      <c r="J34" s="62"/>
      <c r="K34" s="62"/>
      <c r="L34" s="62" t="s">
        <v>45</v>
      </c>
      <c r="M34" s="62" t="s">
        <v>45</v>
      </c>
      <c r="N34" s="62"/>
      <c r="O34" s="62" t="s">
        <v>45</v>
      </c>
      <c r="P34" s="62"/>
      <c r="Q34" s="62" t="s">
        <v>45</v>
      </c>
      <c r="R34" s="62"/>
      <c r="S34" s="62" t="s">
        <v>45</v>
      </c>
      <c r="T34" s="62"/>
      <c r="U34" s="62" t="s">
        <v>45</v>
      </c>
      <c r="V34" s="62"/>
      <c r="W34" s="62" t="s">
        <v>45</v>
      </c>
      <c r="X34" s="62"/>
      <c r="Y34" s="62"/>
      <c r="Z34" s="62" t="s">
        <v>45</v>
      </c>
      <c r="AA34" s="62" t="s">
        <v>45</v>
      </c>
      <c r="AB34" s="62"/>
      <c r="AC34" s="62"/>
      <c r="AD34" s="62" t="s">
        <v>45</v>
      </c>
      <c r="AE34" s="62" t="s">
        <v>45</v>
      </c>
      <c r="AF34" s="62"/>
      <c r="AG34" s="62" t="s">
        <v>45</v>
      </c>
      <c r="AH34" s="62"/>
      <c r="AI34" s="62" t="s">
        <v>45</v>
      </c>
      <c r="AJ34" s="62"/>
      <c r="AK34" s="62"/>
      <c r="AL34" s="62" t="s">
        <v>45</v>
      </c>
      <c r="AM34" s="62" t="s">
        <v>45</v>
      </c>
      <c r="AN34" s="62"/>
      <c r="AO34" s="62" t="s">
        <v>45</v>
      </c>
      <c r="AP34" s="62"/>
      <c r="AQ34" s="62" t="s">
        <v>45</v>
      </c>
      <c r="AR34" s="62"/>
      <c r="AS34" s="65"/>
      <c r="AT34" s="65" t="s">
        <v>45</v>
      </c>
      <c r="AU34" s="65"/>
      <c r="AV34" s="65" t="s">
        <v>45</v>
      </c>
      <c r="AW34" s="65" t="s">
        <v>45</v>
      </c>
      <c r="AX34" s="65"/>
      <c r="AY34" s="65" t="s">
        <v>45</v>
      </c>
      <c r="AZ34" s="65"/>
      <c r="BA34" s="65"/>
      <c r="BB34" s="65" t="s">
        <v>45</v>
      </c>
      <c r="BC34" s="62"/>
      <c r="BD34" s="62" t="s">
        <v>45</v>
      </c>
      <c r="BE34" s="65" t="s">
        <v>45</v>
      </c>
      <c r="BF34" s="65"/>
      <c r="BG34" s="62" t="s">
        <v>45</v>
      </c>
      <c r="BH34" s="62"/>
    </row>
    <row r="35" spans="1:60" s="77" customFormat="1" ht="15" hidden="1" thickTop="1" thickBot="1">
      <c r="A35" s="73">
        <v>30</v>
      </c>
      <c r="B35" s="74" t="s">
        <v>74</v>
      </c>
      <c r="C35" s="73"/>
      <c r="D35" s="73" t="s">
        <v>44</v>
      </c>
      <c r="E35" s="73"/>
      <c r="F35" s="75" t="s">
        <v>44</v>
      </c>
      <c r="G35" s="73"/>
      <c r="H35" s="75" t="s">
        <v>44</v>
      </c>
      <c r="I35" s="73"/>
      <c r="J35" s="73" t="s">
        <v>45</v>
      </c>
      <c r="K35" s="73"/>
      <c r="L35" s="73" t="s">
        <v>45</v>
      </c>
      <c r="M35" s="73" t="s">
        <v>45</v>
      </c>
      <c r="N35" s="73"/>
      <c r="O35" s="73" t="s">
        <v>45</v>
      </c>
      <c r="P35" s="73"/>
      <c r="Q35" s="73" t="s">
        <v>45</v>
      </c>
      <c r="R35" s="73"/>
      <c r="S35" s="73"/>
      <c r="T35" s="73" t="s">
        <v>45</v>
      </c>
      <c r="U35" s="73"/>
      <c r="V35" s="73" t="s">
        <v>45</v>
      </c>
      <c r="W35" s="73" t="s">
        <v>45</v>
      </c>
      <c r="X35" s="73"/>
      <c r="Y35" s="73" t="s">
        <v>45</v>
      </c>
      <c r="Z35" s="73"/>
      <c r="AA35" s="73" t="s">
        <v>45</v>
      </c>
      <c r="AB35" s="73"/>
      <c r="AC35" s="73" t="s">
        <v>45</v>
      </c>
      <c r="AD35" s="73"/>
      <c r="AE35" s="73"/>
      <c r="AF35" s="73" t="s">
        <v>45</v>
      </c>
      <c r="AG35" s="73" t="s">
        <v>45</v>
      </c>
      <c r="AH35" s="73"/>
      <c r="AI35" s="73"/>
      <c r="AJ35" s="73" t="s">
        <v>45</v>
      </c>
      <c r="AK35" s="73" t="s">
        <v>45</v>
      </c>
      <c r="AL35" s="73"/>
      <c r="AM35" s="73"/>
      <c r="AN35" s="73" t="s">
        <v>45</v>
      </c>
      <c r="AO35" s="73" t="s">
        <v>45</v>
      </c>
      <c r="AP35" s="73"/>
      <c r="AQ35" s="73"/>
      <c r="AR35" s="73" t="s">
        <v>45</v>
      </c>
      <c r="AS35" s="76" t="s">
        <v>45</v>
      </c>
      <c r="AT35" s="76"/>
      <c r="AU35" s="76" t="s">
        <v>45</v>
      </c>
      <c r="AV35" s="76"/>
      <c r="AW35" s="76"/>
      <c r="AX35" s="76" t="s">
        <v>45</v>
      </c>
      <c r="AY35" s="76"/>
      <c r="AZ35" s="76" t="s">
        <v>45</v>
      </c>
      <c r="BA35" s="76" t="s">
        <v>45</v>
      </c>
      <c r="BB35" s="76"/>
      <c r="BC35" s="73" t="s">
        <v>45</v>
      </c>
      <c r="BD35" s="73"/>
      <c r="BE35" s="76"/>
      <c r="BF35" s="76" t="s">
        <v>45</v>
      </c>
      <c r="BG35" s="73"/>
      <c r="BH35" s="73" t="s">
        <v>45</v>
      </c>
    </row>
    <row r="36" spans="1:60" ht="15" hidden="1" thickTop="1" thickBot="1">
      <c r="A36" s="56">
        <v>31</v>
      </c>
      <c r="B36" s="84" t="s">
        <v>75</v>
      </c>
      <c r="C36" s="56"/>
      <c r="D36" s="56" t="s">
        <v>44</v>
      </c>
      <c r="E36" s="56"/>
      <c r="F36" s="58" t="s">
        <v>44</v>
      </c>
      <c r="G36" s="56"/>
      <c r="H36" s="58" t="s">
        <v>44</v>
      </c>
      <c r="I36" s="56"/>
      <c r="J36" s="56" t="s">
        <v>45</v>
      </c>
      <c r="K36" s="56" t="s">
        <v>45</v>
      </c>
      <c r="L36" s="56"/>
      <c r="M36" s="56" t="s">
        <v>45</v>
      </c>
      <c r="N36" s="56"/>
      <c r="O36" s="56" t="s">
        <v>45</v>
      </c>
      <c r="P36" s="56"/>
      <c r="Q36" s="56"/>
      <c r="R36" s="56" t="s">
        <v>45</v>
      </c>
      <c r="S36" s="56"/>
      <c r="T36" s="56" t="s">
        <v>45</v>
      </c>
      <c r="U36" s="56"/>
      <c r="V36" s="56" t="s">
        <v>45</v>
      </c>
      <c r="W36" s="56" t="s">
        <v>45</v>
      </c>
      <c r="X36" s="56"/>
      <c r="Y36" s="56" t="s">
        <v>45</v>
      </c>
      <c r="Z36" s="56"/>
      <c r="AA36" s="56"/>
      <c r="AB36" s="56" t="s">
        <v>45</v>
      </c>
      <c r="AC36" s="56"/>
      <c r="AD36" s="56" t="s">
        <v>45</v>
      </c>
      <c r="AE36" s="56"/>
      <c r="AF36" s="56" t="s">
        <v>45</v>
      </c>
      <c r="AG36" s="56" t="s">
        <v>45</v>
      </c>
      <c r="AH36" s="56"/>
      <c r="AI36" s="56"/>
      <c r="AJ36" s="56" t="s">
        <v>45</v>
      </c>
      <c r="AK36" s="56" t="s">
        <v>45</v>
      </c>
      <c r="AL36" s="56"/>
      <c r="AM36" s="56"/>
      <c r="AN36" s="56" t="s">
        <v>45</v>
      </c>
      <c r="AO36" s="56"/>
      <c r="AP36" s="56" t="s">
        <v>45</v>
      </c>
      <c r="AQ36" s="56"/>
      <c r="AR36" s="56" t="s">
        <v>45</v>
      </c>
      <c r="AS36" s="60" t="s">
        <v>45</v>
      </c>
      <c r="AT36" s="60"/>
      <c r="AU36" s="60"/>
      <c r="AV36" s="60" t="s">
        <v>45</v>
      </c>
      <c r="AW36" s="60"/>
      <c r="AX36" s="60" t="s">
        <v>45</v>
      </c>
      <c r="AY36" s="60"/>
      <c r="AZ36" s="60" t="s">
        <v>45</v>
      </c>
      <c r="BA36" s="60" t="s">
        <v>45</v>
      </c>
      <c r="BB36" s="60"/>
      <c r="BC36" s="56"/>
      <c r="BD36" s="56" t="s">
        <v>45</v>
      </c>
      <c r="BE36" s="60"/>
      <c r="BF36" s="60" t="s">
        <v>45</v>
      </c>
      <c r="BG36" s="56"/>
      <c r="BH36" s="56" t="s">
        <v>45</v>
      </c>
    </row>
    <row r="37" spans="1:60" s="66" customFormat="1" ht="15" hidden="1" thickTop="1" thickBot="1">
      <c r="A37" s="62">
        <v>32</v>
      </c>
      <c r="B37" s="63" t="s">
        <v>76</v>
      </c>
      <c r="C37" s="62" t="s">
        <v>44</v>
      </c>
      <c r="D37" s="62"/>
      <c r="E37" s="62"/>
      <c r="F37" s="64" t="s">
        <v>44</v>
      </c>
      <c r="G37" s="62"/>
      <c r="H37" s="64" t="s">
        <v>44</v>
      </c>
      <c r="I37" s="62"/>
      <c r="J37" s="62" t="s">
        <v>45</v>
      </c>
      <c r="K37" s="62" t="s">
        <v>45</v>
      </c>
      <c r="L37" s="62"/>
      <c r="M37" s="62"/>
      <c r="N37" s="62" t="s">
        <v>45</v>
      </c>
      <c r="O37" s="62"/>
      <c r="P37" s="62" t="s">
        <v>45</v>
      </c>
      <c r="Q37" s="62"/>
      <c r="R37" s="62" t="s">
        <v>45</v>
      </c>
      <c r="S37" s="62"/>
      <c r="T37" s="62" t="s">
        <v>45</v>
      </c>
      <c r="U37" s="62"/>
      <c r="V37" s="62" t="s">
        <v>45</v>
      </c>
      <c r="W37" s="62"/>
      <c r="X37" s="62" t="s">
        <v>45</v>
      </c>
      <c r="Y37" s="62"/>
      <c r="Z37" s="62" t="s">
        <v>45</v>
      </c>
      <c r="AA37" s="62"/>
      <c r="AB37" s="62" t="s">
        <v>45</v>
      </c>
      <c r="AC37" s="62"/>
      <c r="AD37" s="62" t="s">
        <v>45</v>
      </c>
      <c r="AE37" s="62"/>
      <c r="AF37" s="62" t="s">
        <v>45</v>
      </c>
      <c r="AG37" s="62"/>
      <c r="AH37" s="62" t="s">
        <v>45</v>
      </c>
      <c r="AI37" s="62"/>
      <c r="AJ37" s="62" t="s">
        <v>45</v>
      </c>
      <c r="AK37" s="62" t="s">
        <v>45</v>
      </c>
      <c r="AL37" s="62"/>
      <c r="AM37" s="62"/>
      <c r="AN37" s="62" t="s">
        <v>45</v>
      </c>
      <c r="AO37" s="62"/>
      <c r="AP37" s="62" t="s">
        <v>45</v>
      </c>
      <c r="AQ37" s="62"/>
      <c r="AR37" s="62" t="s">
        <v>45</v>
      </c>
      <c r="AS37" s="65"/>
      <c r="AT37" s="65" t="s">
        <v>45</v>
      </c>
      <c r="AU37" s="65"/>
      <c r="AV37" s="65" t="s">
        <v>45</v>
      </c>
      <c r="AW37" s="65"/>
      <c r="AX37" s="65" t="s">
        <v>45</v>
      </c>
      <c r="AY37" s="65"/>
      <c r="AZ37" s="65" t="s">
        <v>45</v>
      </c>
      <c r="BA37" s="65" t="s">
        <v>45</v>
      </c>
      <c r="BB37" s="65"/>
      <c r="BC37" s="62"/>
      <c r="BD37" s="62" t="s">
        <v>45</v>
      </c>
      <c r="BE37" s="65"/>
      <c r="BF37" s="65" t="s">
        <v>45</v>
      </c>
      <c r="BG37" s="62"/>
      <c r="BH37" s="62" t="s">
        <v>45</v>
      </c>
    </row>
    <row r="38" spans="1:60" s="72" customFormat="1" ht="15" hidden="1" thickTop="1" thickBot="1">
      <c r="A38" s="67">
        <v>33</v>
      </c>
      <c r="B38" s="68" t="s">
        <v>77</v>
      </c>
      <c r="C38" s="69" t="s">
        <v>44</v>
      </c>
      <c r="D38" s="67"/>
      <c r="E38" s="69" t="s">
        <v>44</v>
      </c>
      <c r="F38" s="70"/>
      <c r="G38" s="69" t="s">
        <v>44</v>
      </c>
      <c r="H38" s="70"/>
      <c r="I38" s="67"/>
      <c r="J38" s="67" t="s">
        <v>45</v>
      </c>
      <c r="K38" s="67" t="s">
        <v>45</v>
      </c>
      <c r="L38" s="67"/>
      <c r="M38" s="67" t="s">
        <v>45</v>
      </c>
      <c r="N38" s="67"/>
      <c r="O38" s="67" t="s">
        <v>45</v>
      </c>
      <c r="P38" s="67"/>
      <c r="Q38" s="67" t="s">
        <v>45</v>
      </c>
      <c r="R38" s="67"/>
      <c r="S38" s="67" t="s">
        <v>45</v>
      </c>
      <c r="T38" s="67"/>
      <c r="U38" s="67" t="s">
        <v>45</v>
      </c>
      <c r="V38" s="67"/>
      <c r="W38" s="67" t="s">
        <v>45</v>
      </c>
      <c r="X38" s="67"/>
      <c r="Y38" s="67" t="s">
        <v>45</v>
      </c>
      <c r="Z38" s="67"/>
      <c r="AA38" s="67" t="s">
        <v>45</v>
      </c>
      <c r="AB38" s="67"/>
      <c r="AC38" s="67" t="s">
        <v>45</v>
      </c>
      <c r="AD38" s="67"/>
      <c r="AE38" s="67" t="s">
        <v>45</v>
      </c>
      <c r="AF38" s="67"/>
      <c r="AG38" s="67" t="s">
        <v>45</v>
      </c>
      <c r="AH38" s="67"/>
      <c r="AI38" s="67" t="s">
        <v>45</v>
      </c>
      <c r="AJ38" s="67"/>
      <c r="AK38" s="67" t="s">
        <v>45</v>
      </c>
      <c r="AL38" s="67"/>
      <c r="AM38" s="67" t="s">
        <v>45</v>
      </c>
      <c r="AN38" s="67"/>
      <c r="AO38" s="67"/>
      <c r="AP38" s="67" t="s">
        <v>45</v>
      </c>
      <c r="AQ38" s="67" t="s">
        <v>45</v>
      </c>
      <c r="AR38" s="67"/>
      <c r="AS38" s="71" t="s">
        <v>45</v>
      </c>
      <c r="AT38" s="71"/>
      <c r="AU38" s="71" t="s">
        <v>45</v>
      </c>
      <c r="AV38" s="71"/>
      <c r="AW38" s="71" t="s">
        <v>45</v>
      </c>
      <c r="AX38" s="71"/>
      <c r="AY38" s="71" t="s">
        <v>45</v>
      </c>
      <c r="AZ38" s="71"/>
      <c r="BA38" s="71" t="s">
        <v>45</v>
      </c>
      <c r="BB38" s="71"/>
      <c r="BC38" s="67" t="s">
        <v>45</v>
      </c>
      <c r="BD38" s="67"/>
      <c r="BE38" s="71" t="s">
        <v>45</v>
      </c>
      <c r="BF38" s="71"/>
      <c r="BG38" s="67" t="s">
        <v>45</v>
      </c>
      <c r="BH38" s="67"/>
    </row>
    <row r="39" spans="1:60" s="77" customFormat="1" ht="15" hidden="1" thickTop="1" thickBot="1">
      <c r="A39" s="73">
        <v>34</v>
      </c>
      <c r="B39" s="74" t="s">
        <v>78</v>
      </c>
      <c r="C39" s="73"/>
      <c r="D39" s="73" t="s">
        <v>44</v>
      </c>
      <c r="E39" s="73" t="s">
        <v>44</v>
      </c>
      <c r="F39" s="75"/>
      <c r="G39" s="73" t="s">
        <v>44</v>
      </c>
      <c r="H39" s="75"/>
      <c r="I39" s="73"/>
      <c r="J39" s="73" t="s">
        <v>45</v>
      </c>
      <c r="K39" s="73" t="s">
        <v>45</v>
      </c>
      <c r="L39" s="73"/>
      <c r="M39" s="73"/>
      <c r="N39" s="73" t="s">
        <v>45</v>
      </c>
      <c r="O39" s="73"/>
      <c r="P39" s="73" t="s">
        <v>45</v>
      </c>
      <c r="Q39" s="73" t="s">
        <v>45</v>
      </c>
      <c r="R39" s="73"/>
      <c r="S39" s="73" t="s">
        <v>45</v>
      </c>
      <c r="T39" s="73"/>
      <c r="U39" s="73" t="s">
        <v>45</v>
      </c>
      <c r="V39" s="73"/>
      <c r="W39" s="73"/>
      <c r="X39" s="73" t="s">
        <v>45</v>
      </c>
      <c r="Y39" s="73"/>
      <c r="Z39" s="73" t="s">
        <v>45</v>
      </c>
      <c r="AA39" s="73"/>
      <c r="AB39" s="73" t="s">
        <v>45</v>
      </c>
      <c r="AC39" s="73" t="s">
        <v>45</v>
      </c>
      <c r="AD39" s="73"/>
      <c r="AE39" s="73"/>
      <c r="AF39" s="73" t="s">
        <v>45</v>
      </c>
      <c r="AG39" s="73"/>
      <c r="AH39" s="73" t="s">
        <v>45</v>
      </c>
      <c r="AI39" s="73"/>
      <c r="AJ39" s="73" t="s">
        <v>45</v>
      </c>
      <c r="AK39" s="73" t="s">
        <v>45</v>
      </c>
      <c r="AL39" s="73"/>
      <c r="AM39" s="73"/>
      <c r="AN39" s="73" t="s">
        <v>45</v>
      </c>
      <c r="AO39" s="73" t="s">
        <v>45</v>
      </c>
      <c r="AP39" s="73"/>
      <c r="AQ39" s="73"/>
      <c r="AR39" s="73" t="s">
        <v>45</v>
      </c>
      <c r="AS39" s="76" t="s">
        <v>45</v>
      </c>
      <c r="AT39" s="76"/>
      <c r="AU39" s="76" t="s">
        <v>45</v>
      </c>
      <c r="AV39" s="76"/>
      <c r="AW39" s="76" t="s">
        <v>45</v>
      </c>
      <c r="AX39" s="76"/>
      <c r="AY39" s="76"/>
      <c r="AZ39" s="76" t="s">
        <v>45</v>
      </c>
      <c r="BA39" s="76" t="s">
        <v>45</v>
      </c>
      <c r="BB39" s="76"/>
      <c r="BC39" s="73" t="s">
        <v>45</v>
      </c>
      <c r="BD39" s="73"/>
      <c r="BE39" s="76"/>
      <c r="BF39" s="76" t="s">
        <v>45</v>
      </c>
      <c r="BG39" s="73"/>
      <c r="BH39" s="73" t="s">
        <v>45</v>
      </c>
    </row>
    <row r="40" spans="1:60" s="66" customFormat="1" ht="15" hidden="1" thickTop="1" thickBot="1">
      <c r="A40" s="62">
        <v>35</v>
      </c>
      <c r="B40" s="63" t="s">
        <v>79</v>
      </c>
      <c r="C40" s="62" t="s">
        <v>44</v>
      </c>
      <c r="D40" s="62"/>
      <c r="E40" s="62"/>
      <c r="F40" s="64" t="s">
        <v>44</v>
      </c>
      <c r="G40" s="62" t="s">
        <v>44</v>
      </c>
      <c r="H40" s="64"/>
      <c r="I40" s="62" t="s">
        <v>45</v>
      </c>
      <c r="J40" s="62"/>
      <c r="K40" s="62" t="s">
        <v>45</v>
      </c>
      <c r="L40" s="62"/>
      <c r="M40" s="62" t="s">
        <v>45</v>
      </c>
      <c r="N40" s="62"/>
      <c r="O40" s="62" t="s">
        <v>45</v>
      </c>
      <c r="P40" s="62"/>
      <c r="Q40" s="62" t="s">
        <v>45</v>
      </c>
      <c r="R40" s="62"/>
      <c r="S40" s="62" t="s">
        <v>45</v>
      </c>
      <c r="T40" s="62"/>
      <c r="U40" s="62" t="s">
        <v>45</v>
      </c>
      <c r="V40" s="62"/>
      <c r="W40" s="62" t="s">
        <v>45</v>
      </c>
      <c r="X40" s="62"/>
      <c r="Y40" s="62" t="s">
        <v>45</v>
      </c>
      <c r="Z40" s="62"/>
      <c r="AA40" s="62" t="s">
        <v>45</v>
      </c>
      <c r="AB40" s="62"/>
      <c r="AC40" s="62" t="s">
        <v>45</v>
      </c>
      <c r="AD40" s="62"/>
      <c r="AE40" s="62" t="s">
        <v>45</v>
      </c>
      <c r="AF40" s="62"/>
      <c r="AG40" s="62" t="s">
        <v>45</v>
      </c>
      <c r="AH40" s="62"/>
      <c r="AI40" s="62"/>
      <c r="AJ40" s="62" t="s">
        <v>45</v>
      </c>
      <c r="AK40" s="62"/>
      <c r="AL40" s="62" t="s">
        <v>45</v>
      </c>
      <c r="AM40" s="62" t="s">
        <v>45</v>
      </c>
      <c r="AN40" s="62"/>
      <c r="AO40" s="62"/>
      <c r="AP40" s="62" t="s">
        <v>45</v>
      </c>
      <c r="AQ40" s="62"/>
      <c r="AR40" s="62" t="s">
        <v>45</v>
      </c>
      <c r="AS40" s="65" t="s">
        <v>45</v>
      </c>
      <c r="AT40" s="65"/>
      <c r="AU40" s="65" t="s">
        <v>45</v>
      </c>
      <c r="AV40" s="65"/>
      <c r="AW40" s="65" t="s">
        <v>45</v>
      </c>
      <c r="AX40" s="65"/>
      <c r="AY40" s="65" t="s">
        <v>45</v>
      </c>
      <c r="AZ40" s="65"/>
      <c r="BA40" s="65"/>
      <c r="BB40" s="65" t="s">
        <v>45</v>
      </c>
      <c r="BC40" s="62" t="s">
        <v>45</v>
      </c>
      <c r="BD40" s="62"/>
      <c r="BE40" s="65" t="s">
        <v>45</v>
      </c>
      <c r="BF40" s="65"/>
      <c r="BG40" s="62"/>
      <c r="BH40" s="62" t="s">
        <v>45</v>
      </c>
    </row>
    <row r="41" spans="1:60" s="77" customFormat="1" ht="15" hidden="1" thickTop="1" thickBot="1">
      <c r="A41" s="73">
        <v>36</v>
      </c>
      <c r="B41" s="74" t="s">
        <v>80</v>
      </c>
      <c r="C41" s="73" t="s">
        <v>44</v>
      </c>
      <c r="D41" s="73"/>
      <c r="E41" s="73"/>
      <c r="F41" s="75" t="s">
        <v>44</v>
      </c>
      <c r="G41" s="73" t="s">
        <v>44</v>
      </c>
      <c r="H41" s="75"/>
      <c r="I41" s="73"/>
      <c r="J41" s="73" t="s">
        <v>45</v>
      </c>
      <c r="K41" s="73"/>
      <c r="L41" s="73" t="s">
        <v>45</v>
      </c>
      <c r="M41" s="73" t="s">
        <v>45</v>
      </c>
      <c r="N41" s="73"/>
      <c r="O41" s="73" t="s">
        <v>45</v>
      </c>
      <c r="P41" s="73"/>
      <c r="Q41" s="73"/>
      <c r="R41" s="73" t="s">
        <v>45</v>
      </c>
      <c r="S41" s="73"/>
      <c r="T41" s="73" t="s">
        <v>45</v>
      </c>
      <c r="U41" s="73" t="s">
        <v>45</v>
      </c>
      <c r="V41" s="73"/>
      <c r="W41" s="73"/>
      <c r="X41" s="73" t="s">
        <v>45</v>
      </c>
      <c r="Y41" s="73"/>
      <c r="Z41" s="73" t="s">
        <v>45</v>
      </c>
      <c r="AA41" s="73" t="s">
        <v>45</v>
      </c>
      <c r="AB41" s="73"/>
      <c r="AC41" s="73" t="s">
        <v>45</v>
      </c>
      <c r="AD41" s="73"/>
      <c r="AE41" s="73"/>
      <c r="AF41" s="73" t="s">
        <v>45</v>
      </c>
      <c r="AG41" s="73"/>
      <c r="AH41" s="73" t="s">
        <v>45</v>
      </c>
      <c r="AI41" s="73"/>
      <c r="AJ41" s="73" t="s">
        <v>45</v>
      </c>
      <c r="AK41" s="73" t="s">
        <v>45</v>
      </c>
      <c r="AL41" s="73"/>
      <c r="AM41" s="73"/>
      <c r="AN41" s="73" t="s">
        <v>45</v>
      </c>
      <c r="AO41" s="73"/>
      <c r="AP41" s="73" t="s">
        <v>45</v>
      </c>
      <c r="AQ41" s="73" t="s">
        <v>45</v>
      </c>
      <c r="AR41" s="73"/>
      <c r="AS41" s="76" t="s">
        <v>45</v>
      </c>
      <c r="AT41" s="76"/>
      <c r="AU41" s="76"/>
      <c r="AV41" s="76" t="s">
        <v>45</v>
      </c>
      <c r="AW41" s="76"/>
      <c r="AX41" s="76" t="s">
        <v>45</v>
      </c>
      <c r="AY41" s="76" t="s">
        <v>45</v>
      </c>
      <c r="AZ41" s="76"/>
      <c r="BA41" s="76" t="s">
        <v>45</v>
      </c>
      <c r="BB41" s="76"/>
      <c r="BC41" s="73" t="s">
        <v>45</v>
      </c>
      <c r="BD41" s="73"/>
      <c r="BE41" s="76"/>
      <c r="BF41" s="76" t="s">
        <v>45</v>
      </c>
      <c r="BG41" s="73"/>
      <c r="BH41" s="73" t="s">
        <v>45</v>
      </c>
    </row>
    <row r="42" spans="1:60" s="96" customFormat="1" ht="15" hidden="1" thickTop="1" thickBot="1">
      <c r="A42" s="91">
        <v>37</v>
      </c>
      <c r="B42" s="92" t="s">
        <v>81</v>
      </c>
      <c r="C42" s="91"/>
      <c r="D42" s="93" t="s">
        <v>44</v>
      </c>
      <c r="E42" s="93" t="s">
        <v>44</v>
      </c>
      <c r="F42" s="97"/>
      <c r="G42" s="93" t="s">
        <v>44</v>
      </c>
      <c r="H42" s="97"/>
      <c r="I42" s="91"/>
      <c r="J42" s="91" t="s">
        <v>45</v>
      </c>
      <c r="K42" s="91"/>
      <c r="L42" s="91" t="s">
        <v>45</v>
      </c>
      <c r="M42" s="91"/>
      <c r="N42" s="91" t="s">
        <v>45</v>
      </c>
      <c r="O42" s="91"/>
      <c r="P42" s="91" t="s">
        <v>45</v>
      </c>
      <c r="Q42" s="91" t="s">
        <v>45</v>
      </c>
      <c r="R42" s="91"/>
      <c r="S42" s="91"/>
      <c r="T42" s="91" t="s">
        <v>45</v>
      </c>
      <c r="U42" s="91" t="s">
        <v>45</v>
      </c>
      <c r="V42" s="91"/>
      <c r="W42" s="91"/>
      <c r="X42" s="91" t="s">
        <v>45</v>
      </c>
      <c r="Y42" s="91"/>
      <c r="Z42" s="91" t="s">
        <v>45</v>
      </c>
      <c r="AA42" s="91" t="s">
        <v>45</v>
      </c>
      <c r="AB42" s="91"/>
      <c r="AC42" s="91"/>
      <c r="AD42" s="91" t="s">
        <v>45</v>
      </c>
      <c r="AE42" s="91"/>
      <c r="AF42" s="91" t="s">
        <v>45</v>
      </c>
      <c r="AG42" s="91"/>
      <c r="AH42" s="91" t="s">
        <v>45</v>
      </c>
      <c r="AI42" s="91"/>
      <c r="AJ42" s="91" t="s">
        <v>45</v>
      </c>
      <c r="AK42" s="91"/>
      <c r="AL42" s="91" t="s">
        <v>45</v>
      </c>
      <c r="AM42" s="91"/>
      <c r="AN42" s="91" t="s">
        <v>45</v>
      </c>
      <c r="AO42" s="91" t="s">
        <v>45</v>
      </c>
      <c r="AP42" s="91"/>
      <c r="AQ42" s="91"/>
      <c r="AR42" s="91" t="s">
        <v>45</v>
      </c>
      <c r="AS42" s="95" t="s">
        <v>45</v>
      </c>
      <c r="AT42" s="95"/>
      <c r="AU42" s="95" t="s">
        <v>45</v>
      </c>
      <c r="AV42" s="95"/>
      <c r="AW42" s="95"/>
      <c r="AX42" s="95" t="s">
        <v>45</v>
      </c>
      <c r="AY42" s="95"/>
      <c r="AZ42" s="95" t="s">
        <v>45</v>
      </c>
      <c r="BA42" s="95"/>
      <c r="BB42" s="95" t="s">
        <v>45</v>
      </c>
      <c r="BC42" s="91"/>
      <c r="BD42" s="91" t="s">
        <v>45</v>
      </c>
      <c r="BE42" s="95"/>
      <c r="BF42" s="95" t="s">
        <v>45</v>
      </c>
      <c r="BG42" s="91" t="s">
        <v>45</v>
      </c>
      <c r="BH42" s="91"/>
    </row>
    <row r="43" spans="1:60" s="90" customFormat="1" ht="15" hidden="1" thickTop="1" thickBot="1">
      <c r="A43" s="86">
        <v>38</v>
      </c>
      <c r="B43" s="87" t="s">
        <v>82</v>
      </c>
      <c r="C43" s="86"/>
      <c r="D43" s="86" t="s">
        <v>44</v>
      </c>
      <c r="E43" s="86"/>
      <c r="F43" s="88" t="s">
        <v>44</v>
      </c>
      <c r="G43" s="86"/>
      <c r="H43" s="88" t="s">
        <v>44</v>
      </c>
      <c r="I43" s="86"/>
      <c r="J43" s="86" t="s">
        <v>45</v>
      </c>
      <c r="K43" s="86"/>
      <c r="L43" s="86" t="s">
        <v>45</v>
      </c>
      <c r="M43" s="86"/>
      <c r="N43" s="86" t="s">
        <v>45</v>
      </c>
      <c r="O43" s="86"/>
      <c r="P43" s="86" t="s">
        <v>45</v>
      </c>
      <c r="Q43" s="86"/>
      <c r="R43" s="86" t="s">
        <v>45</v>
      </c>
      <c r="S43" s="86"/>
      <c r="T43" s="86" t="s">
        <v>45</v>
      </c>
      <c r="U43" s="86"/>
      <c r="V43" s="86" t="s">
        <v>45</v>
      </c>
      <c r="W43" s="86"/>
      <c r="X43" s="86" t="s">
        <v>45</v>
      </c>
      <c r="Y43" s="86"/>
      <c r="Z43" s="86" t="s">
        <v>45</v>
      </c>
      <c r="AA43" s="86"/>
      <c r="AB43" s="86" t="s">
        <v>45</v>
      </c>
      <c r="AC43" s="86"/>
      <c r="AD43" s="86" t="s">
        <v>45</v>
      </c>
      <c r="AE43" s="86"/>
      <c r="AF43" s="86" t="s">
        <v>45</v>
      </c>
      <c r="AG43" s="86"/>
      <c r="AH43" s="86" t="s">
        <v>45</v>
      </c>
      <c r="AI43" s="86"/>
      <c r="AJ43" s="86" t="s">
        <v>45</v>
      </c>
      <c r="AK43" s="86"/>
      <c r="AL43" s="86" t="s">
        <v>45</v>
      </c>
      <c r="AM43" s="86"/>
      <c r="AN43" s="86" t="s">
        <v>45</v>
      </c>
      <c r="AO43" s="86"/>
      <c r="AP43" s="86" t="s">
        <v>45</v>
      </c>
      <c r="AQ43" s="86"/>
      <c r="AR43" s="86" t="s">
        <v>45</v>
      </c>
      <c r="AS43" s="89"/>
      <c r="AT43" s="89" t="s">
        <v>45</v>
      </c>
      <c r="AU43" s="89"/>
      <c r="AV43" s="89" t="s">
        <v>45</v>
      </c>
      <c r="AW43" s="89"/>
      <c r="AX43" s="89" t="s">
        <v>45</v>
      </c>
      <c r="AY43" s="89"/>
      <c r="AZ43" s="89" t="s">
        <v>45</v>
      </c>
      <c r="BA43" s="89"/>
      <c r="BB43" s="89" t="s">
        <v>45</v>
      </c>
      <c r="BC43" s="86"/>
      <c r="BD43" s="86" t="s">
        <v>45</v>
      </c>
      <c r="BE43" s="89"/>
      <c r="BF43" s="89" t="s">
        <v>45</v>
      </c>
      <c r="BG43" s="86"/>
      <c r="BH43" s="86" t="s">
        <v>45</v>
      </c>
    </row>
    <row r="44" spans="1:60" s="82" customFormat="1" ht="15" hidden="1" thickTop="1" thickBot="1">
      <c r="A44" s="78">
        <v>39</v>
      </c>
      <c r="B44" s="79" t="s">
        <v>83</v>
      </c>
      <c r="C44" s="78" t="s">
        <v>44</v>
      </c>
      <c r="D44" s="78"/>
      <c r="E44" s="78" t="s">
        <v>44</v>
      </c>
      <c r="F44" s="80"/>
      <c r="G44" s="78" t="s">
        <v>44</v>
      </c>
      <c r="H44" s="80"/>
      <c r="I44" s="78" t="s">
        <v>45</v>
      </c>
      <c r="J44" s="78"/>
      <c r="K44" s="78" t="s">
        <v>45</v>
      </c>
      <c r="L44" s="78"/>
      <c r="M44" s="78"/>
      <c r="N44" s="78" t="s">
        <v>45</v>
      </c>
      <c r="O44" s="78"/>
      <c r="P44" s="78" t="s">
        <v>45</v>
      </c>
      <c r="Q44" s="78"/>
      <c r="R44" s="78" t="s">
        <v>45</v>
      </c>
      <c r="S44" s="78"/>
      <c r="T44" s="78" t="s">
        <v>45</v>
      </c>
      <c r="U44" s="78" t="s">
        <v>45</v>
      </c>
      <c r="V44" s="78"/>
      <c r="W44" s="78"/>
      <c r="X44" s="78" t="s">
        <v>45</v>
      </c>
      <c r="Y44" s="78" t="s">
        <v>45</v>
      </c>
      <c r="Z44" s="78"/>
      <c r="AA44" s="78" t="s">
        <v>45</v>
      </c>
      <c r="AB44" s="78"/>
      <c r="AC44" s="78" t="s">
        <v>45</v>
      </c>
      <c r="AD44" s="78"/>
      <c r="AE44" s="78" t="s">
        <v>45</v>
      </c>
      <c r="AF44" s="78"/>
      <c r="AG44" s="78" t="s">
        <v>45</v>
      </c>
      <c r="AH44" s="78"/>
      <c r="AI44" s="78" t="s">
        <v>45</v>
      </c>
      <c r="AJ44" s="78"/>
      <c r="AK44" s="78"/>
      <c r="AL44" s="78" t="s">
        <v>45</v>
      </c>
      <c r="AM44" s="78" t="s">
        <v>45</v>
      </c>
      <c r="AN44" s="78"/>
      <c r="AO44" s="78" t="s">
        <v>45</v>
      </c>
      <c r="AP44" s="78"/>
      <c r="AQ44" s="78"/>
      <c r="AR44" s="78" t="s">
        <v>45</v>
      </c>
      <c r="AS44" s="81" t="s">
        <v>45</v>
      </c>
      <c r="AT44" s="81"/>
      <c r="AU44" s="81" t="s">
        <v>45</v>
      </c>
      <c r="AV44" s="81"/>
      <c r="AW44" s="81"/>
      <c r="AX44" s="81" t="s">
        <v>45</v>
      </c>
      <c r="AY44" s="81"/>
      <c r="AZ44" s="81" t="s">
        <v>45</v>
      </c>
      <c r="BA44" s="81"/>
      <c r="BB44" s="81" t="s">
        <v>45</v>
      </c>
      <c r="BC44" s="78" t="s">
        <v>45</v>
      </c>
      <c r="BD44" s="78"/>
      <c r="BE44" s="81"/>
      <c r="BF44" s="81" t="s">
        <v>45</v>
      </c>
      <c r="BG44" s="78"/>
      <c r="BH44" s="78" t="s">
        <v>45</v>
      </c>
    </row>
    <row r="45" spans="1:60" s="66" customFormat="1" ht="15" hidden="1" thickTop="1" thickBot="1">
      <c r="A45" s="62">
        <v>40</v>
      </c>
      <c r="B45" s="63" t="s">
        <v>84</v>
      </c>
      <c r="C45" s="62"/>
      <c r="D45" s="62" t="s">
        <v>44</v>
      </c>
      <c r="E45" s="62" t="s">
        <v>44</v>
      </c>
      <c r="F45" s="64"/>
      <c r="G45" s="62" t="s">
        <v>44</v>
      </c>
      <c r="H45" s="64"/>
      <c r="I45" s="62" t="s">
        <v>45</v>
      </c>
      <c r="J45" s="62"/>
      <c r="K45" s="62" t="s">
        <v>45</v>
      </c>
      <c r="L45" s="62"/>
      <c r="M45" s="62" t="s">
        <v>45</v>
      </c>
      <c r="N45" s="62"/>
      <c r="O45" s="62"/>
      <c r="P45" s="62" t="s">
        <v>45</v>
      </c>
      <c r="Q45" s="62" t="s">
        <v>45</v>
      </c>
      <c r="R45" s="62"/>
      <c r="S45" s="62" t="s">
        <v>45</v>
      </c>
      <c r="T45" s="62"/>
      <c r="U45" s="62" t="s">
        <v>45</v>
      </c>
      <c r="V45" s="62"/>
      <c r="W45" s="62"/>
      <c r="X45" s="62" t="s">
        <v>45</v>
      </c>
      <c r="Y45" s="62" t="s">
        <v>45</v>
      </c>
      <c r="Z45" s="62"/>
      <c r="AA45" s="62" t="s">
        <v>45</v>
      </c>
      <c r="AB45" s="62"/>
      <c r="AC45" s="62" t="s">
        <v>45</v>
      </c>
      <c r="AD45" s="62"/>
      <c r="AE45" s="62"/>
      <c r="AF45" s="62" t="s">
        <v>45</v>
      </c>
      <c r="AG45" s="62"/>
      <c r="AH45" s="62" t="s">
        <v>45</v>
      </c>
      <c r="AI45" s="62" t="s">
        <v>45</v>
      </c>
      <c r="AJ45" s="62"/>
      <c r="AK45" s="62" t="s">
        <v>45</v>
      </c>
      <c r="AL45" s="62"/>
      <c r="AM45" s="62"/>
      <c r="AN45" s="62" t="s">
        <v>45</v>
      </c>
      <c r="AO45" s="62"/>
      <c r="AP45" s="62" t="s">
        <v>45</v>
      </c>
      <c r="AQ45" s="62"/>
      <c r="AR45" s="62" t="s">
        <v>45</v>
      </c>
      <c r="AS45" s="65" t="s">
        <v>45</v>
      </c>
      <c r="AT45" s="65"/>
      <c r="AU45" s="65" t="s">
        <v>45</v>
      </c>
      <c r="AV45" s="65"/>
      <c r="AW45" s="65"/>
      <c r="AX45" s="65" t="s">
        <v>45</v>
      </c>
      <c r="AY45" s="65" t="s">
        <v>45</v>
      </c>
      <c r="AZ45" s="65"/>
      <c r="BA45" s="65" t="s">
        <v>45</v>
      </c>
      <c r="BB45" s="65"/>
      <c r="BC45" s="62"/>
      <c r="BD45" s="62" t="s">
        <v>45</v>
      </c>
      <c r="BE45" s="65" t="s">
        <v>45</v>
      </c>
      <c r="BF45" s="65"/>
      <c r="BG45" s="62"/>
      <c r="BH45" s="62" t="s">
        <v>45</v>
      </c>
    </row>
    <row r="46" spans="1:60" s="90" customFormat="1" ht="15" hidden="1" thickTop="1" thickBot="1">
      <c r="A46" s="86">
        <v>41</v>
      </c>
      <c r="B46" s="87" t="s">
        <v>85</v>
      </c>
      <c r="C46" s="86" t="s">
        <v>44</v>
      </c>
      <c r="D46" s="86"/>
      <c r="E46" s="86" t="s">
        <v>44</v>
      </c>
      <c r="F46" s="88"/>
      <c r="G46" s="86" t="s">
        <v>44</v>
      </c>
      <c r="H46" s="88"/>
      <c r="I46" s="86" t="s">
        <v>45</v>
      </c>
      <c r="J46" s="86"/>
      <c r="K46" s="86"/>
      <c r="L46" s="86" t="s">
        <v>45</v>
      </c>
      <c r="M46" s="86"/>
      <c r="N46" s="86" t="s">
        <v>45</v>
      </c>
      <c r="O46" s="86"/>
      <c r="P46" s="86" t="s">
        <v>45</v>
      </c>
      <c r="Q46" s="86" t="s">
        <v>45</v>
      </c>
      <c r="R46" s="86"/>
      <c r="S46" s="86" t="s">
        <v>45</v>
      </c>
      <c r="T46" s="86"/>
      <c r="U46" s="86" t="s">
        <v>45</v>
      </c>
      <c r="V46" s="86"/>
      <c r="W46" s="86" t="s">
        <v>45</v>
      </c>
      <c r="X46" s="86"/>
      <c r="Y46" s="86" t="s">
        <v>45</v>
      </c>
      <c r="Z46" s="86"/>
      <c r="AA46" s="86" t="s">
        <v>45</v>
      </c>
      <c r="AB46" s="86"/>
      <c r="AC46" s="86" t="s">
        <v>45</v>
      </c>
      <c r="AD46" s="86"/>
      <c r="AE46" s="86"/>
      <c r="AF46" s="86" t="s">
        <v>45</v>
      </c>
      <c r="AG46" s="86"/>
      <c r="AH46" s="86" t="s">
        <v>45</v>
      </c>
      <c r="AI46" s="86" t="s">
        <v>45</v>
      </c>
      <c r="AJ46" s="86"/>
      <c r="AK46" s="86" t="s">
        <v>45</v>
      </c>
      <c r="AL46" s="86"/>
      <c r="AM46" s="86"/>
      <c r="AN46" s="86" t="s">
        <v>45</v>
      </c>
      <c r="AO46" s="86" t="s">
        <v>45</v>
      </c>
      <c r="AP46" s="86"/>
      <c r="AQ46" s="86" t="s">
        <v>45</v>
      </c>
      <c r="AR46" s="86"/>
      <c r="AS46" s="89" t="s">
        <v>45</v>
      </c>
      <c r="AT46" s="89"/>
      <c r="AU46" s="89" t="s">
        <v>45</v>
      </c>
      <c r="AV46" s="89"/>
      <c r="AW46" s="89" t="s">
        <v>45</v>
      </c>
      <c r="AX46" s="89"/>
      <c r="AY46" s="89"/>
      <c r="AZ46" s="89" t="s">
        <v>45</v>
      </c>
      <c r="BA46" s="89" t="s">
        <v>45</v>
      </c>
      <c r="BB46" s="89"/>
      <c r="BC46" s="86"/>
      <c r="BD46" s="86" t="s">
        <v>45</v>
      </c>
      <c r="BE46" s="89"/>
      <c r="BF46" s="89" t="s">
        <v>45</v>
      </c>
      <c r="BG46" s="86" t="s">
        <v>45</v>
      </c>
      <c r="BH46" s="86"/>
    </row>
    <row r="47" spans="1:60" s="77" customFormat="1" ht="15" hidden="1" thickTop="1" thickBot="1">
      <c r="A47" s="73">
        <v>42</v>
      </c>
      <c r="B47" s="74" t="s">
        <v>86</v>
      </c>
      <c r="C47" s="73" t="s">
        <v>44</v>
      </c>
      <c r="D47" s="73"/>
      <c r="E47" s="73" t="s">
        <v>44</v>
      </c>
      <c r="F47" s="75"/>
      <c r="G47" s="73" t="s">
        <v>44</v>
      </c>
      <c r="H47" s="75"/>
      <c r="I47" s="73" t="s">
        <v>45</v>
      </c>
      <c r="J47" s="73"/>
      <c r="K47" s="73"/>
      <c r="L47" s="73" t="s">
        <v>45</v>
      </c>
      <c r="M47" s="73" t="s">
        <v>45</v>
      </c>
      <c r="N47" s="73"/>
      <c r="O47" s="73" t="s">
        <v>45</v>
      </c>
      <c r="P47" s="73"/>
      <c r="Q47" s="73" t="s">
        <v>45</v>
      </c>
      <c r="R47" s="73"/>
      <c r="S47" s="73" t="s">
        <v>45</v>
      </c>
      <c r="T47" s="73"/>
      <c r="U47" s="73" t="s">
        <v>45</v>
      </c>
      <c r="V47" s="73"/>
      <c r="W47" s="73" t="s">
        <v>45</v>
      </c>
      <c r="X47" s="73"/>
      <c r="Y47" s="73" t="s">
        <v>45</v>
      </c>
      <c r="Z47" s="73"/>
      <c r="AA47" s="73" t="s">
        <v>45</v>
      </c>
      <c r="AB47" s="73"/>
      <c r="AC47" s="73" t="s">
        <v>45</v>
      </c>
      <c r="AD47" s="73"/>
      <c r="AE47" s="73" t="s">
        <v>45</v>
      </c>
      <c r="AF47" s="73"/>
      <c r="AG47" s="73" t="s">
        <v>45</v>
      </c>
      <c r="AH47" s="73"/>
      <c r="AI47" s="73" t="s">
        <v>45</v>
      </c>
      <c r="AJ47" s="73"/>
      <c r="AK47" s="73" t="s">
        <v>45</v>
      </c>
      <c r="AL47" s="73"/>
      <c r="AM47" s="73" t="s">
        <v>45</v>
      </c>
      <c r="AN47" s="73"/>
      <c r="AO47" s="73" t="s">
        <v>45</v>
      </c>
      <c r="AP47" s="73"/>
      <c r="AQ47" s="73" t="s">
        <v>45</v>
      </c>
      <c r="AR47" s="73"/>
      <c r="AS47" s="76" t="s">
        <v>45</v>
      </c>
      <c r="AT47" s="76"/>
      <c r="AU47" s="76"/>
      <c r="AV47" s="76" t="s">
        <v>45</v>
      </c>
      <c r="AW47" s="76" t="s">
        <v>45</v>
      </c>
      <c r="AX47" s="76"/>
      <c r="AY47" s="76" t="s">
        <v>45</v>
      </c>
      <c r="AZ47" s="76"/>
      <c r="BA47" s="76" t="s">
        <v>45</v>
      </c>
      <c r="BB47" s="76"/>
      <c r="BC47" s="73" t="s">
        <v>45</v>
      </c>
      <c r="BD47" s="73"/>
      <c r="BE47" s="76" t="s">
        <v>45</v>
      </c>
      <c r="BF47" s="76"/>
      <c r="BG47" s="73" t="s">
        <v>45</v>
      </c>
      <c r="BH47" s="73"/>
    </row>
    <row r="48" spans="1:60" s="66" customFormat="1" ht="15" hidden="1" thickTop="1" thickBot="1">
      <c r="A48" s="62">
        <v>43</v>
      </c>
      <c r="B48" s="63" t="s">
        <v>87</v>
      </c>
      <c r="C48" s="62" t="s">
        <v>44</v>
      </c>
      <c r="D48" s="62"/>
      <c r="E48" s="62"/>
      <c r="F48" s="64" t="s">
        <v>44</v>
      </c>
      <c r="G48" s="62" t="s">
        <v>44</v>
      </c>
      <c r="H48" s="64"/>
      <c r="I48" s="62" t="s">
        <v>45</v>
      </c>
      <c r="J48" s="62"/>
      <c r="K48" s="62" t="s">
        <v>45</v>
      </c>
      <c r="L48" s="62"/>
      <c r="M48" s="62" t="s">
        <v>45</v>
      </c>
      <c r="N48" s="62"/>
      <c r="O48" s="62" t="s">
        <v>45</v>
      </c>
      <c r="P48" s="62"/>
      <c r="Q48" s="62" t="s">
        <v>45</v>
      </c>
      <c r="R48" s="62"/>
      <c r="S48" s="62" t="s">
        <v>45</v>
      </c>
      <c r="T48" s="62"/>
      <c r="U48" s="62" t="s">
        <v>45</v>
      </c>
      <c r="V48" s="62"/>
      <c r="W48" s="62" t="s">
        <v>45</v>
      </c>
      <c r="X48" s="62"/>
      <c r="Y48" s="62" t="s">
        <v>45</v>
      </c>
      <c r="Z48" s="62"/>
      <c r="AA48" s="62" t="s">
        <v>45</v>
      </c>
      <c r="AB48" s="62"/>
      <c r="AC48" s="62" t="s">
        <v>45</v>
      </c>
      <c r="AD48" s="62"/>
      <c r="AE48" s="62" t="s">
        <v>45</v>
      </c>
      <c r="AF48" s="62"/>
      <c r="AG48" s="62" t="s">
        <v>45</v>
      </c>
      <c r="AH48" s="62"/>
      <c r="AI48" s="62" t="s">
        <v>45</v>
      </c>
      <c r="AJ48" s="62"/>
      <c r="AK48" s="62" t="s">
        <v>45</v>
      </c>
      <c r="AL48" s="62"/>
      <c r="AM48" s="62" t="s">
        <v>45</v>
      </c>
      <c r="AN48" s="62"/>
      <c r="AO48" s="62" t="s">
        <v>45</v>
      </c>
      <c r="AP48" s="62"/>
      <c r="AQ48" s="62" t="s">
        <v>45</v>
      </c>
      <c r="AR48" s="62"/>
      <c r="AS48" s="65" t="s">
        <v>45</v>
      </c>
      <c r="AT48" s="65"/>
      <c r="AU48" s="65" t="s">
        <v>45</v>
      </c>
      <c r="AV48" s="65"/>
      <c r="AW48" s="65" t="s">
        <v>45</v>
      </c>
      <c r="AX48" s="65"/>
      <c r="AY48" s="65" t="s">
        <v>45</v>
      </c>
      <c r="AZ48" s="65"/>
      <c r="BA48" s="65" t="s">
        <v>45</v>
      </c>
      <c r="BB48" s="65"/>
      <c r="BC48" s="62" t="s">
        <v>45</v>
      </c>
      <c r="BD48" s="62"/>
      <c r="BE48" s="65" t="s">
        <v>45</v>
      </c>
      <c r="BF48" s="65"/>
      <c r="BG48" s="62"/>
      <c r="BH48" s="62" t="s">
        <v>45</v>
      </c>
    </row>
    <row r="49" spans="1:60" s="90" customFormat="1" ht="15" hidden="1" thickTop="1" thickBot="1">
      <c r="A49" s="86">
        <v>44</v>
      </c>
      <c r="B49" s="87" t="s">
        <v>88</v>
      </c>
      <c r="C49" s="86"/>
      <c r="D49" s="86" t="s">
        <v>44</v>
      </c>
      <c r="E49" s="86" t="s">
        <v>44</v>
      </c>
      <c r="F49" s="88"/>
      <c r="G49" s="86"/>
      <c r="H49" s="88" t="s">
        <v>44</v>
      </c>
      <c r="I49" s="86"/>
      <c r="J49" s="86" t="s">
        <v>45</v>
      </c>
      <c r="K49" s="86"/>
      <c r="L49" s="86" t="s">
        <v>45</v>
      </c>
      <c r="M49" s="86"/>
      <c r="N49" s="86" t="s">
        <v>45</v>
      </c>
      <c r="O49" s="86"/>
      <c r="P49" s="86" t="s">
        <v>45</v>
      </c>
      <c r="Q49" s="86"/>
      <c r="R49" s="86" t="s">
        <v>45</v>
      </c>
      <c r="S49" s="86"/>
      <c r="T49" s="86" t="s">
        <v>45</v>
      </c>
      <c r="U49" s="86" t="s">
        <v>45</v>
      </c>
      <c r="V49" s="86"/>
      <c r="W49" s="86"/>
      <c r="X49" s="86" t="s">
        <v>45</v>
      </c>
      <c r="Y49" s="86" t="s">
        <v>45</v>
      </c>
      <c r="Z49" s="86"/>
      <c r="AA49" s="86"/>
      <c r="AB49" s="86" t="s">
        <v>45</v>
      </c>
      <c r="AC49" s="86" t="s">
        <v>45</v>
      </c>
      <c r="AD49" s="86"/>
      <c r="AE49" s="86"/>
      <c r="AF49" s="86" t="s">
        <v>45</v>
      </c>
      <c r="AG49" s="86"/>
      <c r="AH49" s="86" t="s">
        <v>45</v>
      </c>
      <c r="AI49" s="86" t="s">
        <v>45</v>
      </c>
      <c r="AJ49" s="86"/>
      <c r="AK49" s="86"/>
      <c r="AL49" s="86" t="s">
        <v>45</v>
      </c>
      <c r="AM49" s="86"/>
      <c r="AN49" s="86" t="s">
        <v>45</v>
      </c>
      <c r="AO49" s="86"/>
      <c r="AP49" s="86" t="s">
        <v>45</v>
      </c>
      <c r="AQ49" s="86"/>
      <c r="AR49" s="86" t="s">
        <v>45</v>
      </c>
      <c r="AS49" s="89" t="s">
        <v>45</v>
      </c>
      <c r="AT49" s="89"/>
      <c r="AU49" s="89"/>
      <c r="AV49" s="89" t="s">
        <v>45</v>
      </c>
      <c r="AW49" s="89"/>
      <c r="AX49" s="89" t="s">
        <v>45</v>
      </c>
      <c r="AY49" s="89"/>
      <c r="AZ49" s="89" t="s">
        <v>45</v>
      </c>
      <c r="BA49" s="89"/>
      <c r="BB49" s="89" t="s">
        <v>45</v>
      </c>
      <c r="BC49" s="86"/>
      <c r="BD49" s="86" t="s">
        <v>45</v>
      </c>
      <c r="BE49" s="89"/>
      <c r="BF49" s="89" t="s">
        <v>45</v>
      </c>
      <c r="BG49" s="86"/>
      <c r="BH49" s="86" t="s">
        <v>45</v>
      </c>
    </row>
    <row r="50" spans="1:60" s="82" customFormat="1" ht="15" hidden="1" thickTop="1" thickBot="1">
      <c r="A50" s="78">
        <v>45</v>
      </c>
      <c r="B50" s="79" t="s">
        <v>89</v>
      </c>
      <c r="C50" s="78" t="s">
        <v>44</v>
      </c>
      <c r="D50" s="78"/>
      <c r="E50" s="78" t="s">
        <v>44</v>
      </c>
      <c r="F50" s="80"/>
      <c r="G50" s="78" t="s">
        <v>44</v>
      </c>
      <c r="H50" s="80"/>
      <c r="I50" s="78"/>
      <c r="J50" s="78" t="s">
        <v>45</v>
      </c>
      <c r="K50" s="78" t="s">
        <v>45</v>
      </c>
      <c r="L50" s="78"/>
      <c r="M50" s="78"/>
      <c r="N50" s="78" t="s">
        <v>45</v>
      </c>
      <c r="O50" s="78"/>
      <c r="P50" s="78" t="s">
        <v>45</v>
      </c>
      <c r="Q50" s="78" t="s">
        <v>45</v>
      </c>
      <c r="R50" s="78"/>
      <c r="S50" s="78" t="s">
        <v>45</v>
      </c>
      <c r="T50" s="78"/>
      <c r="U50" s="78"/>
      <c r="V50" s="78" t="s">
        <v>45</v>
      </c>
      <c r="W50" s="78" t="s">
        <v>45</v>
      </c>
      <c r="X50" s="78"/>
      <c r="Y50" s="78" t="s">
        <v>45</v>
      </c>
      <c r="Z50" s="78"/>
      <c r="AA50" s="78" t="s">
        <v>45</v>
      </c>
      <c r="AB50" s="78"/>
      <c r="AC50" s="78" t="s">
        <v>45</v>
      </c>
      <c r="AD50" s="78"/>
      <c r="AE50" s="78" t="s">
        <v>45</v>
      </c>
      <c r="AF50" s="78"/>
      <c r="AG50" s="78"/>
      <c r="AH50" s="78" t="s">
        <v>45</v>
      </c>
      <c r="AI50" s="78" t="s">
        <v>45</v>
      </c>
      <c r="AJ50" s="78"/>
      <c r="AK50" s="78"/>
      <c r="AL50" s="78" t="s">
        <v>45</v>
      </c>
      <c r="AM50" s="78" t="s">
        <v>45</v>
      </c>
      <c r="AN50" s="78"/>
      <c r="AO50" s="78" t="s">
        <v>45</v>
      </c>
      <c r="AP50" s="78"/>
      <c r="AQ50" s="78"/>
      <c r="AR50" s="78" t="s">
        <v>45</v>
      </c>
      <c r="AS50" s="81"/>
      <c r="AT50" s="81" t="s">
        <v>45</v>
      </c>
      <c r="AU50" s="81" t="s">
        <v>45</v>
      </c>
      <c r="AV50" s="81"/>
      <c r="AW50" s="81"/>
      <c r="AX50" s="81" t="s">
        <v>45</v>
      </c>
      <c r="AY50" s="81" t="s">
        <v>45</v>
      </c>
      <c r="AZ50" s="81"/>
      <c r="BA50" s="81"/>
      <c r="BB50" s="81" t="s">
        <v>45</v>
      </c>
      <c r="BC50" s="78" t="s">
        <v>45</v>
      </c>
      <c r="BD50" s="78"/>
      <c r="BE50" s="81" t="s">
        <v>45</v>
      </c>
      <c r="BF50" s="81"/>
      <c r="BG50" s="78" t="s">
        <v>45</v>
      </c>
      <c r="BH50" s="78"/>
    </row>
    <row r="51" spans="1:60" s="66" customFormat="1" ht="15" hidden="1" thickTop="1" thickBot="1">
      <c r="A51" s="62">
        <v>46</v>
      </c>
      <c r="B51" s="63" t="s">
        <v>90</v>
      </c>
      <c r="C51" s="62" t="s">
        <v>44</v>
      </c>
      <c r="D51" s="62"/>
      <c r="E51" s="62" t="s">
        <v>44</v>
      </c>
      <c r="F51" s="64"/>
      <c r="G51" s="62"/>
      <c r="H51" s="64" t="s">
        <v>44</v>
      </c>
      <c r="I51" s="62"/>
      <c r="J51" s="62" t="s">
        <v>45</v>
      </c>
      <c r="K51" s="62" t="s">
        <v>45</v>
      </c>
      <c r="L51" s="62"/>
      <c r="M51" s="62" t="s">
        <v>45</v>
      </c>
      <c r="N51" s="62"/>
      <c r="O51" s="62" t="s">
        <v>45</v>
      </c>
      <c r="P51" s="62"/>
      <c r="Q51" s="62" t="s">
        <v>45</v>
      </c>
      <c r="R51" s="62"/>
      <c r="S51" s="62"/>
      <c r="T51" s="62" t="s">
        <v>45</v>
      </c>
      <c r="U51" s="62" t="s">
        <v>45</v>
      </c>
      <c r="V51" s="62"/>
      <c r="W51" s="62"/>
      <c r="X51" s="62" t="s">
        <v>45</v>
      </c>
      <c r="Y51" s="62" t="s">
        <v>45</v>
      </c>
      <c r="Z51" s="62"/>
      <c r="AA51" s="62"/>
      <c r="AB51" s="62" t="s">
        <v>45</v>
      </c>
      <c r="AC51" s="62"/>
      <c r="AD51" s="62" t="s">
        <v>45</v>
      </c>
      <c r="AE51" s="62"/>
      <c r="AF51" s="62" t="s">
        <v>45</v>
      </c>
      <c r="AG51" s="62" t="s">
        <v>45</v>
      </c>
      <c r="AH51" s="62"/>
      <c r="AI51" s="62"/>
      <c r="AJ51" s="62" t="s">
        <v>45</v>
      </c>
      <c r="AK51" s="62"/>
      <c r="AL51" s="62" t="s">
        <v>45</v>
      </c>
      <c r="AM51" s="62"/>
      <c r="AN51" s="62" t="s">
        <v>45</v>
      </c>
      <c r="AO51" s="62"/>
      <c r="AP51" s="62" t="s">
        <v>45</v>
      </c>
      <c r="AQ51" s="62" t="s">
        <v>45</v>
      </c>
      <c r="AR51" s="62"/>
      <c r="AS51" s="65"/>
      <c r="AT51" s="65" t="s">
        <v>45</v>
      </c>
      <c r="AU51" s="65"/>
      <c r="AV51" s="65" t="s">
        <v>44</v>
      </c>
      <c r="AW51" s="65" t="s">
        <v>45</v>
      </c>
      <c r="AX51" s="65"/>
      <c r="AY51" s="65"/>
      <c r="AZ51" s="65" t="s">
        <v>45</v>
      </c>
      <c r="BA51" s="65"/>
      <c r="BB51" s="65" t="s">
        <v>45</v>
      </c>
      <c r="BC51" s="62"/>
      <c r="BD51" s="62" t="s">
        <v>45</v>
      </c>
      <c r="BE51" s="65" t="s">
        <v>45</v>
      </c>
      <c r="BF51" s="65"/>
      <c r="BG51" s="62" t="s">
        <v>45</v>
      </c>
      <c r="BH51" s="62"/>
    </row>
    <row r="52" spans="1:60" s="77" customFormat="1" ht="15" hidden="1" thickTop="1" thickBot="1">
      <c r="A52" s="73">
        <v>47</v>
      </c>
      <c r="B52" s="74" t="s">
        <v>91</v>
      </c>
      <c r="C52" s="73"/>
      <c r="D52" s="73" t="s">
        <v>44</v>
      </c>
      <c r="E52" s="73" t="s">
        <v>44</v>
      </c>
      <c r="F52" s="75"/>
      <c r="G52" s="73"/>
      <c r="H52" s="75" t="s">
        <v>44</v>
      </c>
      <c r="I52" s="73"/>
      <c r="J52" s="73" t="s">
        <v>45</v>
      </c>
      <c r="K52" s="73"/>
      <c r="L52" s="73" t="s">
        <v>45</v>
      </c>
      <c r="M52" s="73"/>
      <c r="N52" s="73" t="s">
        <v>45</v>
      </c>
      <c r="O52" s="73"/>
      <c r="P52" s="73" t="s">
        <v>45</v>
      </c>
      <c r="Q52" s="73"/>
      <c r="R52" s="73" t="s">
        <v>45</v>
      </c>
      <c r="S52" s="73"/>
      <c r="T52" s="73" t="s">
        <v>45</v>
      </c>
      <c r="U52" s="73"/>
      <c r="V52" s="73" t="s">
        <v>45</v>
      </c>
      <c r="W52" s="73" t="s">
        <v>45</v>
      </c>
      <c r="X52" s="73"/>
      <c r="Y52" s="73" t="s">
        <v>45</v>
      </c>
      <c r="Z52" s="73"/>
      <c r="AA52" s="73"/>
      <c r="AB52" s="73" t="s">
        <v>45</v>
      </c>
      <c r="AC52" s="73" t="s">
        <v>45</v>
      </c>
      <c r="AD52" s="73"/>
      <c r="AE52" s="73" t="s">
        <v>45</v>
      </c>
      <c r="AF52" s="73"/>
      <c r="AG52" s="73" t="s">
        <v>45</v>
      </c>
      <c r="AH52" s="73"/>
      <c r="AI52" s="73"/>
      <c r="AJ52" s="73" t="s">
        <v>45</v>
      </c>
      <c r="AK52" s="73" t="s">
        <v>45</v>
      </c>
      <c r="AL52" s="73"/>
      <c r="AM52" s="73"/>
      <c r="AN52" s="73" t="s">
        <v>45</v>
      </c>
      <c r="AO52" s="73"/>
      <c r="AP52" s="73" t="s">
        <v>45</v>
      </c>
      <c r="AQ52" s="73"/>
      <c r="AR52" s="73" t="s">
        <v>45</v>
      </c>
      <c r="AS52" s="76" t="s">
        <v>45</v>
      </c>
      <c r="AT52" s="76"/>
      <c r="AU52" s="76"/>
      <c r="AV52" s="76" t="s">
        <v>45</v>
      </c>
      <c r="AW52" s="76" t="s">
        <v>45</v>
      </c>
      <c r="AX52" s="76"/>
      <c r="AY52" s="76"/>
      <c r="AZ52" s="76" t="s">
        <v>45</v>
      </c>
      <c r="BA52" s="76" t="s">
        <v>45</v>
      </c>
      <c r="BB52" s="76"/>
      <c r="BC52" s="73"/>
      <c r="BD52" s="73" t="s">
        <v>45</v>
      </c>
      <c r="BE52" s="76" t="s">
        <v>45</v>
      </c>
      <c r="BF52" s="76"/>
      <c r="BG52" s="73"/>
      <c r="BH52" s="73" t="s">
        <v>45</v>
      </c>
    </row>
    <row r="53" spans="1:60" ht="15" hidden="1" thickTop="1" thickBot="1">
      <c r="A53" s="56">
        <v>48</v>
      </c>
      <c r="B53" s="84" t="s">
        <v>92</v>
      </c>
      <c r="C53" s="56" t="s">
        <v>44</v>
      </c>
      <c r="D53" s="56"/>
      <c r="E53" s="56" t="s">
        <v>44</v>
      </c>
      <c r="F53" s="58"/>
      <c r="G53" s="56"/>
      <c r="H53" s="58" t="s">
        <v>44</v>
      </c>
      <c r="I53" s="56"/>
      <c r="J53" s="56" t="s">
        <v>45</v>
      </c>
      <c r="K53" s="56" t="s">
        <v>45</v>
      </c>
      <c r="L53" s="56"/>
      <c r="M53" s="56" t="s">
        <v>45</v>
      </c>
      <c r="N53" s="56"/>
      <c r="O53" s="56" t="s">
        <v>45</v>
      </c>
      <c r="P53" s="56"/>
      <c r="Q53" s="56" t="s">
        <v>45</v>
      </c>
      <c r="R53" s="56"/>
      <c r="S53" s="56"/>
      <c r="T53" s="56" t="s">
        <v>45</v>
      </c>
      <c r="U53" s="56"/>
      <c r="V53" s="56" t="s">
        <v>45</v>
      </c>
      <c r="W53" s="56" t="s">
        <v>45</v>
      </c>
      <c r="X53" s="56"/>
      <c r="Y53" s="56"/>
      <c r="Z53" s="56" t="s">
        <v>45</v>
      </c>
      <c r="AA53" s="56"/>
      <c r="AB53" s="56" t="s">
        <v>45</v>
      </c>
      <c r="AC53" s="56"/>
      <c r="AD53" s="56" t="s">
        <v>45</v>
      </c>
      <c r="AE53" s="56"/>
      <c r="AF53" s="56" t="s">
        <v>45</v>
      </c>
      <c r="AG53" s="56"/>
      <c r="AH53" s="56" t="s">
        <v>45</v>
      </c>
      <c r="AI53" s="56"/>
      <c r="AJ53" s="56" t="s">
        <v>45</v>
      </c>
      <c r="AK53" s="56" t="s">
        <v>45</v>
      </c>
      <c r="AL53" s="56"/>
      <c r="AM53" s="56" t="s">
        <v>45</v>
      </c>
      <c r="AN53" s="56"/>
      <c r="AO53" s="56"/>
      <c r="AP53" s="56" t="s">
        <v>45</v>
      </c>
      <c r="AQ53" s="56"/>
      <c r="AR53" s="56" t="s">
        <v>45</v>
      </c>
      <c r="AS53" s="60"/>
      <c r="AT53" s="60" t="s">
        <v>45</v>
      </c>
      <c r="AU53" s="60" t="s">
        <v>45</v>
      </c>
      <c r="AV53" s="60"/>
      <c r="AW53" s="60"/>
      <c r="AX53" s="60" t="s">
        <v>45</v>
      </c>
      <c r="AY53" s="60"/>
      <c r="AZ53" s="60" t="s">
        <v>45</v>
      </c>
      <c r="BA53" s="60" t="s">
        <v>45</v>
      </c>
      <c r="BB53" s="60"/>
      <c r="BC53" s="56" t="s">
        <v>45</v>
      </c>
      <c r="BD53" s="56"/>
      <c r="BE53" s="60" t="s">
        <v>45</v>
      </c>
      <c r="BF53" s="60"/>
      <c r="BG53" s="56"/>
      <c r="BH53" s="56" t="s">
        <v>45</v>
      </c>
    </row>
    <row r="54" spans="1:60" s="66" customFormat="1" ht="15" hidden="1" thickTop="1" thickBot="1">
      <c r="A54" s="62">
        <v>49</v>
      </c>
      <c r="B54" s="63" t="s">
        <v>93</v>
      </c>
      <c r="C54" s="62"/>
      <c r="D54" s="62" t="s">
        <v>44</v>
      </c>
      <c r="E54" s="62"/>
      <c r="F54" s="64" t="s">
        <v>44</v>
      </c>
      <c r="G54" s="62" t="s">
        <v>44</v>
      </c>
      <c r="H54" s="64"/>
      <c r="I54" s="62" t="s">
        <v>45</v>
      </c>
      <c r="J54" s="62"/>
      <c r="K54" s="62"/>
      <c r="L54" s="62" t="s">
        <v>45</v>
      </c>
      <c r="M54" s="62"/>
      <c r="N54" s="62" t="s">
        <v>45</v>
      </c>
      <c r="O54" s="62"/>
      <c r="P54" s="62" t="s">
        <v>45</v>
      </c>
      <c r="Q54" s="62"/>
      <c r="R54" s="62" t="s">
        <v>45</v>
      </c>
      <c r="S54" s="62"/>
      <c r="T54" s="62" t="s">
        <v>45</v>
      </c>
      <c r="U54" s="62"/>
      <c r="V54" s="62" t="s">
        <v>45</v>
      </c>
      <c r="W54" s="62" t="s">
        <v>45</v>
      </c>
      <c r="X54" s="62"/>
      <c r="Y54" s="62"/>
      <c r="Z54" s="62" t="s">
        <v>45</v>
      </c>
      <c r="AA54" s="62"/>
      <c r="AB54" s="62" t="s">
        <v>45</v>
      </c>
      <c r="AC54" s="62"/>
      <c r="AD54" s="62" t="s">
        <v>45</v>
      </c>
      <c r="AE54" s="62"/>
      <c r="AF54" s="62" t="s">
        <v>45</v>
      </c>
      <c r="AG54" s="62"/>
      <c r="AH54" s="62" t="s">
        <v>45</v>
      </c>
      <c r="AI54" s="62"/>
      <c r="AJ54" s="62" t="s">
        <v>45</v>
      </c>
      <c r="AK54" s="62"/>
      <c r="AL54" s="62" t="s">
        <v>45</v>
      </c>
      <c r="AM54" s="62"/>
      <c r="AN54" s="62" t="s">
        <v>44</v>
      </c>
      <c r="AO54" s="62"/>
      <c r="AP54" s="62" t="s">
        <v>45</v>
      </c>
      <c r="AQ54" s="62"/>
      <c r="AR54" s="62" t="s">
        <v>45</v>
      </c>
      <c r="AS54" s="65" t="s">
        <v>45</v>
      </c>
      <c r="AT54" s="65"/>
      <c r="AU54" s="65"/>
      <c r="AV54" s="65" t="s">
        <v>45</v>
      </c>
      <c r="AW54" s="65"/>
      <c r="AX54" s="65" t="s">
        <v>45</v>
      </c>
      <c r="AY54" s="65"/>
      <c r="AZ54" s="65" t="s">
        <v>45</v>
      </c>
      <c r="BA54" s="65"/>
      <c r="BB54" s="65" t="s">
        <v>45</v>
      </c>
      <c r="BC54" s="62"/>
      <c r="BD54" s="62" t="s">
        <v>45</v>
      </c>
      <c r="BE54" s="65"/>
      <c r="BF54" s="65" t="s">
        <v>45</v>
      </c>
      <c r="BG54" s="62"/>
      <c r="BH54" s="62" t="s">
        <v>45</v>
      </c>
    </row>
    <row r="55" spans="1:60" s="100" customFormat="1" ht="15" hidden="1" thickTop="1" thickBot="1">
      <c r="A55" s="69">
        <v>50</v>
      </c>
      <c r="B55" s="98" t="s">
        <v>94</v>
      </c>
      <c r="C55" s="69" t="s">
        <v>44</v>
      </c>
      <c r="D55" s="69"/>
      <c r="E55" s="69" t="s">
        <v>44</v>
      </c>
      <c r="F55" s="83"/>
      <c r="G55" s="69"/>
      <c r="H55" s="83" t="s">
        <v>44</v>
      </c>
      <c r="I55" s="69" t="s">
        <v>45</v>
      </c>
      <c r="J55" s="69"/>
      <c r="K55" s="69"/>
      <c r="L55" s="69" t="s">
        <v>45</v>
      </c>
      <c r="M55" s="69" t="s">
        <v>45</v>
      </c>
      <c r="N55" s="69"/>
      <c r="O55" s="69" t="s">
        <v>45</v>
      </c>
      <c r="P55" s="69"/>
      <c r="Q55" s="69" t="s">
        <v>45</v>
      </c>
      <c r="R55" s="69"/>
      <c r="S55" s="69" t="s">
        <v>45</v>
      </c>
      <c r="T55" s="69"/>
      <c r="U55" s="69" t="s">
        <v>45</v>
      </c>
      <c r="V55" s="69"/>
      <c r="W55" s="69" t="s">
        <v>45</v>
      </c>
      <c r="X55" s="69"/>
      <c r="Y55" s="69"/>
      <c r="Z55" s="69" t="s">
        <v>45</v>
      </c>
      <c r="AA55" s="69" t="s">
        <v>45</v>
      </c>
      <c r="AB55" s="69"/>
      <c r="AC55" s="69" t="s">
        <v>45</v>
      </c>
      <c r="AD55" s="69"/>
      <c r="AE55" s="69"/>
      <c r="AF55" s="69" t="s">
        <v>45</v>
      </c>
      <c r="AG55" s="69" t="s">
        <v>45</v>
      </c>
      <c r="AH55" s="69"/>
      <c r="AI55" s="69" t="s">
        <v>45</v>
      </c>
      <c r="AJ55" s="69"/>
      <c r="AK55" s="69" t="s">
        <v>45</v>
      </c>
      <c r="AL55" s="69"/>
      <c r="AM55" s="69" t="s">
        <v>45</v>
      </c>
      <c r="AN55" s="69"/>
      <c r="AO55" s="69" t="s">
        <v>45</v>
      </c>
      <c r="AP55" s="69"/>
      <c r="AQ55" s="69" t="s">
        <v>45</v>
      </c>
      <c r="AR55" s="69"/>
      <c r="AS55" s="99" t="s">
        <v>45</v>
      </c>
      <c r="AT55" s="99"/>
      <c r="AU55" s="99" t="s">
        <v>45</v>
      </c>
      <c r="AV55" s="99"/>
      <c r="AW55" s="99" t="s">
        <v>45</v>
      </c>
      <c r="AX55" s="99"/>
      <c r="AY55" s="99" t="s">
        <v>45</v>
      </c>
      <c r="AZ55" s="99"/>
      <c r="BA55" s="99" t="s">
        <v>45</v>
      </c>
      <c r="BB55" s="99"/>
      <c r="BC55" s="69" t="s">
        <v>45</v>
      </c>
      <c r="BD55" s="69"/>
      <c r="BE55" s="99" t="s">
        <v>45</v>
      </c>
      <c r="BF55" s="99"/>
      <c r="BG55" s="69"/>
      <c r="BH55" s="69" t="s">
        <v>45</v>
      </c>
    </row>
    <row r="56" spans="1:60" s="77" customFormat="1" ht="15" hidden="1" thickTop="1" thickBot="1">
      <c r="A56" s="73">
        <v>51</v>
      </c>
      <c r="B56" s="74" t="s">
        <v>95</v>
      </c>
      <c r="C56" s="73" t="s">
        <v>44</v>
      </c>
      <c r="D56" s="73"/>
      <c r="E56" s="73" t="s">
        <v>44</v>
      </c>
      <c r="F56" s="75"/>
      <c r="G56" s="73"/>
      <c r="H56" s="75" t="s">
        <v>44</v>
      </c>
      <c r="I56" s="73"/>
      <c r="J56" s="73" t="s">
        <v>45</v>
      </c>
      <c r="K56" s="73"/>
      <c r="L56" s="73" t="s">
        <v>45</v>
      </c>
      <c r="M56" s="73" t="s">
        <v>45</v>
      </c>
      <c r="N56" s="73"/>
      <c r="O56" s="73" t="s">
        <v>45</v>
      </c>
      <c r="P56" s="73"/>
      <c r="Q56" s="73"/>
      <c r="R56" s="73" t="s">
        <v>45</v>
      </c>
      <c r="S56" s="73"/>
      <c r="T56" s="73" t="s">
        <v>45</v>
      </c>
      <c r="U56" s="73"/>
      <c r="V56" s="73" t="s">
        <v>45</v>
      </c>
      <c r="W56" s="73"/>
      <c r="X56" s="73" t="s">
        <v>45</v>
      </c>
      <c r="Y56" s="73" t="s">
        <v>45</v>
      </c>
      <c r="Z56" s="73"/>
      <c r="AA56" s="73"/>
      <c r="AB56" s="73" t="s">
        <v>45</v>
      </c>
      <c r="AC56" s="73" t="s">
        <v>45</v>
      </c>
      <c r="AD56" s="73"/>
      <c r="AE56" s="73"/>
      <c r="AF56" s="73" t="s">
        <v>45</v>
      </c>
      <c r="AG56" s="73"/>
      <c r="AH56" s="73" t="s">
        <v>45</v>
      </c>
      <c r="AI56" s="73" t="s">
        <v>45</v>
      </c>
      <c r="AJ56" s="73"/>
      <c r="AK56" s="73"/>
      <c r="AL56" s="73" t="s">
        <v>45</v>
      </c>
      <c r="AM56" s="73"/>
      <c r="AN56" s="73" t="s">
        <v>45</v>
      </c>
      <c r="AO56" s="73" t="s">
        <v>45</v>
      </c>
      <c r="AP56" s="73"/>
      <c r="AQ56" s="73"/>
      <c r="AR56" s="73" t="s">
        <v>45</v>
      </c>
      <c r="AS56" s="76" t="s">
        <v>45</v>
      </c>
      <c r="AT56" s="76"/>
      <c r="AU56" s="76"/>
      <c r="AV56" s="76" t="s">
        <v>45</v>
      </c>
      <c r="AW56" s="76"/>
      <c r="AX56" s="76" t="s">
        <v>45</v>
      </c>
      <c r="AY56" s="76"/>
      <c r="AZ56" s="76" t="s">
        <v>45</v>
      </c>
      <c r="BA56" s="76"/>
      <c r="BB56" s="76" t="s">
        <v>45</v>
      </c>
      <c r="BC56" s="73" t="s">
        <v>45</v>
      </c>
      <c r="BD56" s="73"/>
      <c r="BE56" s="76"/>
      <c r="BF56" s="76" t="s">
        <v>45</v>
      </c>
      <c r="BG56" s="73" t="s">
        <v>45</v>
      </c>
      <c r="BH56" s="73"/>
    </row>
    <row r="57" spans="1:60" s="82" customFormat="1" ht="15" hidden="1" thickTop="1" thickBot="1">
      <c r="A57" s="78">
        <v>52</v>
      </c>
      <c r="B57" s="79" t="s">
        <v>96</v>
      </c>
      <c r="C57" s="78"/>
      <c r="D57" s="78" t="s">
        <v>44</v>
      </c>
      <c r="E57" s="78" t="s">
        <v>44</v>
      </c>
      <c r="F57" s="80"/>
      <c r="G57" s="78"/>
      <c r="H57" s="80" t="s">
        <v>44</v>
      </c>
      <c r="I57" s="78"/>
      <c r="J57" s="78" t="s">
        <v>45</v>
      </c>
      <c r="K57" s="78"/>
      <c r="L57" s="78" t="s">
        <v>45</v>
      </c>
      <c r="M57" s="78"/>
      <c r="N57" s="78" t="s">
        <v>45</v>
      </c>
      <c r="O57" s="78"/>
      <c r="P57" s="78" t="s">
        <v>45</v>
      </c>
      <c r="Q57" s="78" t="s">
        <v>45</v>
      </c>
      <c r="R57" s="78"/>
      <c r="S57" s="78"/>
      <c r="T57" s="78" t="s">
        <v>45</v>
      </c>
      <c r="U57" s="78"/>
      <c r="V57" s="78" t="s">
        <v>45</v>
      </c>
      <c r="W57" s="78"/>
      <c r="X57" s="78" t="s">
        <v>45</v>
      </c>
      <c r="Y57" s="78"/>
      <c r="Z57" s="78" t="s">
        <v>45</v>
      </c>
      <c r="AA57" s="78" t="s">
        <v>45</v>
      </c>
      <c r="AB57" s="78"/>
      <c r="AC57" s="78"/>
      <c r="AD57" s="78" t="s">
        <v>45</v>
      </c>
      <c r="AE57" s="78"/>
      <c r="AF57" s="78" t="s">
        <v>45</v>
      </c>
      <c r="AG57" s="78"/>
      <c r="AH57" s="78" t="s">
        <v>45</v>
      </c>
      <c r="AI57" s="78"/>
      <c r="AJ57" s="78" t="s">
        <v>45</v>
      </c>
      <c r="AK57" s="78"/>
      <c r="AL57" s="78" t="s">
        <v>45</v>
      </c>
      <c r="AM57" s="78"/>
      <c r="AN57" s="78" t="s">
        <v>45</v>
      </c>
      <c r="AO57" s="78"/>
      <c r="AP57" s="78" t="s">
        <v>45</v>
      </c>
      <c r="AQ57" s="78"/>
      <c r="AR57" s="78" t="s">
        <v>45</v>
      </c>
      <c r="AS57" s="81"/>
      <c r="AT57" s="81" t="s">
        <v>45</v>
      </c>
      <c r="AU57" s="81"/>
      <c r="AV57" s="81" t="s">
        <v>45</v>
      </c>
      <c r="AW57" s="81"/>
      <c r="AX57" s="81" t="s">
        <v>45</v>
      </c>
      <c r="AY57" s="81"/>
      <c r="AZ57" s="81" t="s">
        <v>45</v>
      </c>
      <c r="BA57" s="81"/>
      <c r="BB57" s="81" t="s">
        <v>45</v>
      </c>
      <c r="BC57" s="78"/>
      <c r="BD57" s="78" t="s">
        <v>45</v>
      </c>
      <c r="BE57" s="81"/>
      <c r="BF57" s="81" t="s">
        <v>45</v>
      </c>
      <c r="BG57" s="78"/>
      <c r="BH57" s="78" t="s">
        <v>45</v>
      </c>
    </row>
    <row r="58" spans="1:60" s="66" customFormat="1" ht="15" hidden="1" thickTop="1" thickBot="1">
      <c r="A58" s="62">
        <v>53</v>
      </c>
      <c r="B58" s="63" t="s">
        <v>97</v>
      </c>
      <c r="C58" s="62"/>
      <c r="D58" s="62" t="s">
        <v>44</v>
      </c>
      <c r="E58" s="62"/>
      <c r="F58" s="64" t="s">
        <v>44</v>
      </c>
      <c r="G58" s="62" t="s">
        <v>44</v>
      </c>
      <c r="H58" s="64"/>
      <c r="I58" s="62" t="s">
        <v>45</v>
      </c>
      <c r="J58" s="62"/>
      <c r="K58" s="62"/>
      <c r="L58" s="62" t="s">
        <v>45</v>
      </c>
      <c r="M58" s="62"/>
      <c r="N58" s="62" t="s">
        <v>45</v>
      </c>
      <c r="O58" s="62"/>
      <c r="P58" s="62" t="s">
        <v>45</v>
      </c>
      <c r="Q58" s="62"/>
      <c r="R58" s="62" t="s">
        <v>45</v>
      </c>
      <c r="S58" s="62"/>
      <c r="T58" s="62" t="s">
        <v>45</v>
      </c>
      <c r="U58" s="62"/>
      <c r="V58" s="62" t="s">
        <v>45</v>
      </c>
      <c r="W58" s="62"/>
      <c r="X58" s="62" t="s">
        <v>45</v>
      </c>
      <c r="Y58" s="62"/>
      <c r="Z58" s="62" t="s">
        <v>45</v>
      </c>
      <c r="AA58" s="62"/>
      <c r="AB58" s="62" t="s">
        <v>45</v>
      </c>
      <c r="AC58" s="62"/>
      <c r="AD58" s="62" t="s">
        <v>45</v>
      </c>
      <c r="AE58" s="62"/>
      <c r="AF58" s="62" t="s">
        <v>45</v>
      </c>
      <c r="AG58" s="62" t="s">
        <v>45</v>
      </c>
      <c r="AH58" s="62"/>
      <c r="AI58" s="62"/>
      <c r="AJ58" s="62" t="s">
        <v>45</v>
      </c>
      <c r="AK58" s="62" t="s">
        <v>45</v>
      </c>
      <c r="AL58" s="62"/>
      <c r="AM58" s="62"/>
      <c r="AN58" s="62" t="s">
        <v>45</v>
      </c>
      <c r="AO58" s="62"/>
      <c r="AP58" s="62" t="s">
        <v>45</v>
      </c>
      <c r="AQ58" s="62"/>
      <c r="AR58" s="62" t="s">
        <v>45</v>
      </c>
      <c r="AS58" s="65" t="s">
        <v>45</v>
      </c>
      <c r="AT58" s="65"/>
      <c r="AU58" s="65"/>
      <c r="AV58" s="65" t="s">
        <v>45</v>
      </c>
      <c r="AW58" s="65"/>
      <c r="AX58" s="65" t="s">
        <v>45</v>
      </c>
      <c r="AY58" s="65"/>
      <c r="AZ58" s="65" t="s">
        <v>45</v>
      </c>
      <c r="BA58" s="65" t="s">
        <v>45</v>
      </c>
      <c r="BB58" s="65"/>
      <c r="BC58" s="62"/>
      <c r="BD58" s="62" t="s">
        <v>45</v>
      </c>
      <c r="BE58" s="65" t="s">
        <v>45</v>
      </c>
      <c r="BF58" s="65"/>
      <c r="BG58" s="62" t="s">
        <v>45</v>
      </c>
      <c r="BH58" s="62"/>
    </row>
    <row r="59" spans="1:60" s="77" customFormat="1" ht="15" hidden="1" thickTop="1" thickBot="1">
      <c r="A59" s="73">
        <v>54</v>
      </c>
      <c r="B59" s="74" t="s">
        <v>98</v>
      </c>
      <c r="C59" s="73"/>
      <c r="D59" s="73" t="s">
        <v>44</v>
      </c>
      <c r="E59" s="73" t="s">
        <v>44</v>
      </c>
      <c r="F59" s="75"/>
      <c r="G59" s="73"/>
      <c r="H59" s="75" t="s">
        <v>44</v>
      </c>
      <c r="I59" s="73"/>
      <c r="J59" s="73" t="s">
        <v>45</v>
      </c>
      <c r="K59" s="73" t="s">
        <v>45</v>
      </c>
      <c r="L59" s="73"/>
      <c r="M59" s="73"/>
      <c r="N59" s="73" t="s">
        <v>45</v>
      </c>
      <c r="O59" s="73"/>
      <c r="P59" s="73" t="s">
        <v>45</v>
      </c>
      <c r="Q59" s="73" t="s">
        <v>45</v>
      </c>
      <c r="R59" s="73"/>
      <c r="S59" s="73" t="s">
        <v>45</v>
      </c>
      <c r="T59" s="73"/>
      <c r="U59" s="73" t="s">
        <v>45</v>
      </c>
      <c r="V59" s="73"/>
      <c r="W59" s="73" t="s">
        <v>45</v>
      </c>
      <c r="X59" s="73"/>
      <c r="Y59" s="73"/>
      <c r="Z59" s="73" t="s">
        <v>45</v>
      </c>
      <c r="AA59" s="73" t="s">
        <v>45</v>
      </c>
      <c r="AB59" s="73"/>
      <c r="AC59" s="73"/>
      <c r="AD59" s="73" t="s">
        <v>45</v>
      </c>
      <c r="AE59" s="73" t="s">
        <v>45</v>
      </c>
      <c r="AF59" s="73"/>
      <c r="AG59" s="73" t="s">
        <v>45</v>
      </c>
      <c r="AH59" s="73"/>
      <c r="AI59" s="73" t="s">
        <v>45</v>
      </c>
      <c r="AJ59" s="73"/>
      <c r="AK59" s="73"/>
      <c r="AL59" s="73" t="s">
        <v>45</v>
      </c>
      <c r="AM59" s="73"/>
      <c r="AN59" s="73" t="s">
        <v>45</v>
      </c>
      <c r="AO59" s="73"/>
      <c r="AP59" s="73" t="s">
        <v>45</v>
      </c>
      <c r="AQ59" s="73" t="s">
        <v>45</v>
      </c>
      <c r="AR59" s="73"/>
      <c r="AS59" s="76" t="s">
        <v>45</v>
      </c>
      <c r="AT59" s="76"/>
      <c r="AU59" s="76"/>
      <c r="AV59" s="76" t="s">
        <v>45</v>
      </c>
      <c r="AW59" s="76"/>
      <c r="AX59" s="76" t="s">
        <v>45</v>
      </c>
      <c r="AY59" s="76" t="s">
        <v>45</v>
      </c>
      <c r="AZ59" s="76"/>
      <c r="BA59" s="76"/>
      <c r="BB59" s="76" t="s">
        <v>45</v>
      </c>
      <c r="BC59" s="73"/>
      <c r="BD59" s="73" t="s">
        <v>45</v>
      </c>
      <c r="BE59" s="76"/>
      <c r="BF59" s="76" t="s">
        <v>45</v>
      </c>
      <c r="BG59" s="73" t="s">
        <v>45</v>
      </c>
      <c r="BH59" s="73"/>
    </row>
    <row r="60" spans="1:60" s="82" customFormat="1" ht="15" hidden="1" thickTop="1" thickBot="1">
      <c r="A60" s="78">
        <v>55</v>
      </c>
      <c r="B60" s="79" t="s">
        <v>99</v>
      </c>
      <c r="C60" s="78" t="s">
        <v>44</v>
      </c>
      <c r="D60" s="78"/>
      <c r="E60" s="78" t="s">
        <v>44</v>
      </c>
      <c r="F60" s="80"/>
      <c r="G60" s="78" t="s">
        <v>44</v>
      </c>
      <c r="H60" s="80"/>
      <c r="I60" s="78" t="s">
        <v>45</v>
      </c>
      <c r="J60" s="78"/>
      <c r="K60" s="78"/>
      <c r="L60" s="78" t="s">
        <v>45</v>
      </c>
      <c r="M60" s="78" t="s">
        <v>45</v>
      </c>
      <c r="N60" s="78"/>
      <c r="O60" s="78" t="s">
        <v>45</v>
      </c>
      <c r="P60" s="78"/>
      <c r="Q60" s="78" t="s">
        <v>45</v>
      </c>
      <c r="R60" s="78"/>
      <c r="S60" s="78"/>
      <c r="T60" s="78" t="s">
        <v>45</v>
      </c>
      <c r="U60" s="78"/>
      <c r="V60" s="78" t="s">
        <v>45</v>
      </c>
      <c r="W60" s="78" t="s">
        <v>45</v>
      </c>
      <c r="X60" s="78"/>
      <c r="Y60" s="78" t="s">
        <v>45</v>
      </c>
      <c r="Z60" s="78"/>
      <c r="AA60" s="78" t="s">
        <v>45</v>
      </c>
      <c r="AB60" s="78"/>
      <c r="AC60" s="78" t="s">
        <v>45</v>
      </c>
      <c r="AD60" s="78"/>
      <c r="AE60" s="78"/>
      <c r="AF60" s="78" t="s">
        <v>45</v>
      </c>
      <c r="AG60" s="78" t="s">
        <v>45</v>
      </c>
      <c r="AH60" s="78"/>
      <c r="AI60" s="78" t="s">
        <v>45</v>
      </c>
      <c r="AJ60" s="78"/>
      <c r="AK60" s="78"/>
      <c r="AL60" s="78" t="s">
        <v>45</v>
      </c>
      <c r="AM60" s="78"/>
      <c r="AN60" s="78" t="s">
        <v>45</v>
      </c>
      <c r="AO60" s="78"/>
      <c r="AP60" s="78" t="s">
        <v>45</v>
      </c>
      <c r="AQ60" s="78" t="s">
        <v>45</v>
      </c>
      <c r="AR60" s="78"/>
      <c r="AS60" s="81" t="s">
        <v>45</v>
      </c>
      <c r="AT60" s="81"/>
      <c r="AU60" s="81" t="s">
        <v>45</v>
      </c>
      <c r="AV60" s="81"/>
      <c r="AW60" s="81" t="s">
        <v>45</v>
      </c>
      <c r="AX60" s="81"/>
      <c r="AY60" s="81" t="s">
        <v>45</v>
      </c>
      <c r="AZ60" s="81"/>
      <c r="BA60" s="81"/>
      <c r="BB60" s="81" t="s">
        <v>45</v>
      </c>
      <c r="BC60" s="78"/>
      <c r="BD60" s="78" t="s">
        <v>45</v>
      </c>
      <c r="BE60" s="81"/>
      <c r="BF60" s="81" t="s">
        <v>45</v>
      </c>
      <c r="BG60" s="78" t="s">
        <v>45</v>
      </c>
      <c r="BH60" s="78"/>
    </row>
    <row r="61" spans="1:60" s="66" customFormat="1" ht="15" hidden="1" thickTop="1" thickBot="1">
      <c r="A61" s="62">
        <v>56</v>
      </c>
      <c r="B61" s="63" t="s">
        <v>100</v>
      </c>
      <c r="C61" s="62"/>
      <c r="D61" s="62" t="s">
        <v>44</v>
      </c>
      <c r="E61" s="62" t="s">
        <v>44</v>
      </c>
      <c r="F61" s="64"/>
      <c r="G61" s="62"/>
      <c r="H61" s="64" t="s">
        <v>44</v>
      </c>
      <c r="I61" s="62"/>
      <c r="J61" s="62" t="s">
        <v>45</v>
      </c>
      <c r="K61" s="62" t="s">
        <v>45</v>
      </c>
      <c r="L61" s="62"/>
      <c r="M61" s="62" t="s">
        <v>45</v>
      </c>
      <c r="N61" s="62"/>
      <c r="O61" s="62" t="s">
        <v>45</v>
      </c>
      <c r="P61" s="62"/>
      <c r="Q61" s="62"/>
      <c r="R61" s="62" t="s">
        <v>45</v>
      </c>
      <c r="S61" s="62"/>
      <c r="T61" s="62" t="s">
        <v>45</v>
      </c>
      <c r="U61" s="62" t="s">
        <v>45</v>
      </c>
      <c r="V61" s="62"/>
      <c r="W61" s="62"/>
      <c r="X61" s="62" t="s">
        <v>45</v>
      </c>
      <c r="Y61" s="62" t="s">
        <v>45</v>
      </c>
      <c r="Z61" s="62"/>
      <c r="AA61" s="62"/>
      <c r="AB61" s="62" t="s">
        <v>45</v>
      </c>
      <c r="AC61" s="62"/>
      <c r="AD61" s="62" t="s">
        <v>45</v>
      </c>
      <c r="AE61" s="62"/>
      <c r="AF61" s="62" t="s">
        <v>45</v>
      </c>
      <c r="AG61" s="62"/>
      <c r="AH61" s="62" t="s">
        <v>45</v>
      </c>
      <c r="AI61" s="62"/>
      <c r="AJ61" s="62" t="s">
        <v>45</v>
      </c>
      <c r="AK61" s="62"/>
      <c r="AL61" s="62" t="s">
        <v>45</v>
      </c>
      <c r="AM61" s="62"/>
      <c r="AN61" s="62" t="s">
        <v>45</v>
      </c>
      <c r="AO61" s="62" t="s">
        <v>45</v>
      </c>
      <c r="AP61" s="62"/>
      <c r="AQ61" s="62"/>
      <c r="AR61" s="62" t="s">
        <v>45</v>
      </c>
      <c r="AS61" s="65" t="s">
        <v>45</v>
      </c>
      <c r="AT61" s="65"/>
      <c r="AU61" s="65"/>
      <c r="AV61" s="65" t="s">
        <v>45</v>
      </c>
      <c r="AW61" s="65" t="s">
        <v>45</v>
      </c>
      <c r="AX61" s="65"/>
      <c r="AY61" s="65" t="s">
        <v>45</v>
      </c>
      <c r="AZ61" s="65"/>
      <c r="BA61" s="65"/>
      <c r="BB61" s="65" t="s">
        <v>45</v>
      </c>
      <c r="BC61" s="62"/>
      <c r="BD61" s="62" t="s">
        <v>45</v>
      </c>
      <c r="BE61" s="65"/>
      <c r="BF61" s="65" t="s">
        <v>45</v>
      </c>
      <c r="BG61" s="62"/>
      <c r="BH61" s="62" t="s">
        <v>45</v>
      </c>
    </row>
    <row r="62" spans="1:60" s="90" customFormat="1" ht="15" hidden="1" thickTop="1" thickBot="1">
      <c r="A62" s="86">
        <v>57</v>
      </c>
      <c r="B62" s="87" t="s">
        <v>101</v>
      </c>
      <c r="C62" s="86"/>
      <c r="D62" s="86" t="s">
        <v>44</v>
      </c>
      <c r="E62" s="86"/>
      <c r="F62" s="88" t="s">
        <v>44</v>
      </c>
      <c r="G62" s="86"/>
      <c r="H62" s="88" t="s">
        <v>44</v>
      </c>
      <c r="I62" s="86"/>
      <c r="J62" s="86" t="s">
        <v>45</v>
      </c>
      <c r="K62" s="86"/>
      <c r="L62" s="86" t="s">
        <v>45</v>
      </c>
      <c r="M62" s="86" t="s">
        <v>45</v>
      </c>
      <c r="N62" s="86"/>
      <c r="O62" s="86" t="s">
        <v>45</v>
      </c>
      <c r="P62" s="86"/>
      <c r="Q62" s="86" t="s">
        <v>45</v>
      </c>
      <c r="R62" s="86"/>
      <c r="S62" s="86"/>
      <c r="T62" s="86" t="s">
        <v>45</v>
      </c>
      <c r="U62" s="86"/>
      <c r="V62" s="86" t="s">
        <v>45</v>
      </c>
      <c r="W62" s="86"/>
      <c r="X62" s="86" t="s">
        <v>45</v>
      </c>
      <c r="Y62" s="86" t="s">
        <v>45</v>
      </c>
      <c r="Z62" s="86"/>
      <c r="AA62" s="86" t="s">
        <v>45</v>
      </c>
      <c r="AB62" s="86"/>
      <c r="AC62" s="86" t="s">
        <v>45</v>
      </c>
      <c r="AD62" s="86"/>
      <c r="AE62" s="86"/>
      <c r="AF62" s="86" t="s">
        <v>45</v>
      </c>
      <c r="AG62" s="86"/>
      <c r="AH62" s="86" t="s">
        <v>45</v>
      </c>
      <c r="AI62" s="86"/>
      <c r="AJ62" s="86" t="s">
        <v>45</v>
      </c>
      <c r="AK62" s="86"/>
      <c r="AL62" s="86" t="s">
        <v>45</v>
      </c>
      <c r="AM62" s="86"/>
      <c r="AN62" s="86" t="s">
        <v>45</v>
      </c>
      <c r="AO62" s="86"/>
      <c r="AP62" s="86" t="s">
        <v>45</v>
      </c>
      <c r="AQ62" s="86"/>
      <c r="AR62" s="86" t="s">
        <v>45</v>
      </c>
      <c r="AS62" s="89"/>
      <c r="AT62" s="89" t="s">
        <v>45</v>
      </c>
      <c r="AU62" s="89" t="s">
        <v>45</v>
      </c>
      <c r="AV62" s="89"/>
      <c r="AW62" s="89"/>
      <c r="AX62" s="89" t="s">
        <v>45</v>
      </c>
      <c r="AY62" s="89"/>
      <c r="AZ62" s="89" t="s">
        <v>45</v>
      </c>
      <c r="BA62" s="89"/>
      <c r="BB62" s="89" t="s">
        <v>45</v>
      </c>
      <c r="BC62" s="86"/>
      <c r="BD62" s="86" t="s">
        <v>45</v>
      </c>
      <c r="BE62" s="89"/>
      <c r="BF62" s="89" t="s">
        <v>45</v>
      </c>
      <c r="BG62" s="86" t="s">
        <v>45</v>
      </c>
      <c r="BH62" s="86"/>
    </row>
    <row r="63" spans="1:60" s="90" customFormat="1" ht="15" hidden="1" thickTop="1" thickBot="1">
      <c r="A63" s="86">
        <v>58</v>
      </c>
      <c r="B63" s="87" t="s">
        <v>102</v>
      </c>
      <c r="C63" s="86"/>
      <c r="D63" s="86" t="s">
        <v>44</v>
      </c>
      <c r="E63" s="86" t="s">
        <v>44</v>
      </c>
      <c r="F63" s="88"/>
      <c r="G63" s="86" t="s">
        <v>44</v>
      </c>
      <c r="H63" s="88"/>
      <c r="I63" s="86"/>
      <c r="J63" s="86" t="s">
        <v>45</v>
      </c>
      <c r="K63" s="86"/>
      <c r="L63" s="86" t="s">
        <v>45</v>
      </c>
      <c r="M63" s="86"/>
      <c r="N63" s="86" t="s">
        <v>45</v>
      </c>
      <c r="O63" s="86"/>
      <c r="P63" s="86" t="s">
        <v>45</v>
      </c>
      <c r="Q63" s="86"/>
      <c r="R63" s="86" t="s">
        <v>45</v>
      </c>
      <c r="S63" s="86"/>
      <c r="T63" s="86" t="s">
        <v>45</v>
      </c>
      <c r="U63" s="86" t="s">
        <v>45</v>
      </c>
      <c r="V63" s="86"/>
      <c r="W63" s="86"/>
      <c r="X63" s="86" t="s">
        <v>45</v>
      </c>
      <c r="Y63" s="86" t="s">
        <v>45</v>
      </c>
      <c r="Z63" s="86"/>
      <c r="AA63" s="86" t="s">
        <v>45</v>
      </c>
      <c r="AB63" s="86"/>
      <c r="AC63" s="86" t="s">
        <v>45</v>
      </c>
      <c r="AD63" s="86"/>
      <c r="AE63" s="86" t="s">
        <v>45</v>
      </c>
      <c r="AF63" s="86"/>
      <c r="AG63" s="86"/>
      <c r="AH63" s="86" t="s">
        <v>45</v>
      </c>
      <c r="AI63" s="86" t="s">
        <v>45</v>
      </c>
      <c r="AJ63" s="86"/>
      <c r="AK63" s="86"/>
      <c r="AL63" s="86" t="s">
        <v>45</v>
      </c>
      <c r="AM63" s="86" t="s">
        <v>45</v>
      </c>
      <c r="AN63" s="86"/>
      <c r="AO63" s="86" t="s">
        <v>45</v>
      </c>
      <c r="AP63" s="86"/>
      <c r="AQ63" s="86"/>
      <c r="AR63" s="86" t="s">
        <v>45</v>
      </c>
      <c r="AS63" s="89"/>
      <c r="AT63" s="89" t="s">
        <v>45</v>
      </c>
      <c r="AU63" s="89"/>
      <c r="AV63" s="89" t="s">
        <v>45</v>
      </c>
      <c r="AW63" s="89" t="s">
        <v>45</v>
      </c>
      <c r="AX63" s="89"/>
      <c r="AY63" s="89" t="s">
        <v>45</v>
      </c>
      <c r="AZ63" s="89"/>
      <c r="BA63" s="89"/>
      <c r="BB63" s="89" t="s">
        <v>45</v>
      </c>
      <c r="BC63" s="86"/>
      <c r="BD63" s="86" t="s">
        <v>45</v>
      </c>
      <c r="BE63" s="89"/>
      <c r="BF63" s="89" t="s">
        <v>45</v>
      </c>
      <c r="BG63" s="86"/>
      <c r="BH63" s="86" t="s">
        <v>45</v>
      </c>
    </row>
    <row r="64" spans="1:60" s="77" customFormat="1" ht="15" hidden="1" thickTop="1" thickBot="1">
      <c r="A64" s="73">
        <v>59</v>
      </c>
      <c r="B64" s="74" t="s">
        <v>103</v>
      </c>
      <c r="C64" s="73"/>
      <c r="D64" s="73" t="s">
        <v>44</v>
      </c>
      <c r="E64" s="73" t="s">
        <v>44</v>
      </c>
      <c r="F64" s="75"/>
      <c r="G64" s="73"/>
      <c r="H64" s="75" t="s">
        <v>44</v>
      </c>
      <c r="I64" s="73" t="s">
        <v>45</v>
      </c>
      <c r="J64" s="73"/>
      <c r="K64" s="73"/>
      <c r="L64" s="73" t="s">
        <v>45</v>
      </c>
      <c r="M64" s="73"/>
      <c r="N64" s="73" t="s">
        <v>45</v>
      </c>
      <c r="O64" s="73"/>
      <c r="P64" s="73" t="s">
        <v>45</v>
      </c>
      <c r="Q64" s="73" t="s">
        <v>45</v>
      </c>
      <c r="R64" s="73"/>
      <c r="S64" s="73"/>
      <c r="T64" s="73" t="s">
        <v>45</v>
      </c>
      <c r="U64" s="73"/>
      <c r="V64" s="73" t="s">
        <v>45</v>
      </c>
      <c r="W64" s="73"/>
      <c r="X64" s="73" t="s">
        <v>45</v>
      </c>
      <c r="Y64" s="73"/>
      <c r="Z64" s="73" t="s">
        <v>45</v>
      </c>
      <c r="AA64" s="73" t="s">
        <v>45</v>
      </c>
      <c r="AB64" s="73"/>
      <c r="AC64" s="73"/>
      <c r="AD64" s="73" t="s">
        <v>45</v>
      </c>
      <c r="AE64" s="73"/>
      <c r="AF64" s="73" t="s">
        <v>45</v>
      </c>
      <c r="AG64" s="73"/>
      <c r="AH64" s="73" t="s">
        <v>45</v>
      </c>
      <c r="AI64" s="73"/>
      <c r="AJ64" s="73" t="s">
        <v>45</v>
      </c>
      <c r="AK64" s="73" t="s">
        <v>45</v>
      </c>
      <c r="AL64" s="73"/>
      <c r="AM64" s="73"/>
      <c r="AN64" s="73" t="s">
        <v>45</v>
      </c>
      <c r="AO64" s="73"/>
      <c r="AP64" s="73" t="s">
        <v>45</v>
      </c>
      <c r="AQ64" s="73"/>
      <c r="AR64" s="73" t="s">
        <v>45</v>
      </c>
      <c r="AS64" s="76" t="s">
        <v>45</v>
      </c>
      <c r="AT64" s="76"/>
      <c r="AU64" s="76"/>
      <c r="AV64" s="76" t="s">
        <v>45</v>
      </c>
      <c r="AW64" s="76"/>
      <c r="AX64" s="76" t="s">
        <v>45</v>
      </c>
      <c r="AY64" s="76"/>
      <c r="AZ64" s="76" t="s">
        <v>45</v>
      </c>
      <c r="BA64" s="76" t="s">
        <v>45</v>
      </c>
      <c r="BB64" s="76"/>
      <c r="BC64" s="73" t="s">
        <v>45</v>
      </c>
      <c r="BD64" s="73"/>
      <c r="BE64" s="76"/>
      <c r="BF64" s="76" t="s">
        <v>45</v>
      </c>
      <c r="BG64" s="73"/>
      <c r="BH64" s="73" t="s">
        <v>45</v>
      </c>
    </row>
    <row r="65" spans="1:60" s="82" customFormat="1" ht="15" hidden="1" thickTop="1" thickBot="1">
      <c r="A65" s="78">
        <v>60</v>
      </c>
      <c r="B65" s="79" t="s">
        <v>104</v>
      </c>
      <c r="C65" s="78" t="s">
        <v>44</v>
      </c>
      <c r="D65" s="78"/>
      <c r="E65" s="78" t="s">
        <v>44</v>
      </c>
      <c r="F65" s="80"/>
      <c r="G65" s="78" t="s">
        <v>44</v>
      </c>
      <c r="H65" s="80"/>
      <c r="I65" s="78"/>
      <c r="J65" s="78" t="s">
        <v>45</v>
      </c>
      <c r="K65" s="78"/>
      <c r="L65" s="78" t="s">
        <v>45</v>
      </c>
      <c r="M65" s="78"/>
      <c r="N65" s="78" t="s">
        <v>45</v>
      </c>
      <c r="O65" s="78"/>
      <c r="P65" s="78" t="s">
        <v>45</v>
      </c>
      <c r="Q65" s="78" t="s">
        <v>45</v>
      </c>
      <c r="R65" s="78"/>
      <c r="S65" s="78"/>
      <c r="T65" s="78" t="s">
        <v>45</v>
      </c>
      <c r="U65" s="78" t="s">
        <v>45</v>
      </c>
      <c r="V65" s="78"/>
      <c r="W65" s="78"/>
      <c r="X65" s="78" t="s">
        <v>45</v>
      </c>
      <c r="Y65" s="78" t="s">
        <v>45</v>
      </c>
      <c r="Z65" s="78"/>
      <c r="AA65" s="78" t="s">
        <v>45</v>
      </c>
      <c r="AB65" s="78"/>
      <c r="AC65" s="78"/>
      <c r="AD65" s="78" t="s">
        <v>45</v>
      </c>
      <c r="AE65" s="78"/>
      <c r="AF65" s="78" t="s">
        <v>45</v>
      </c>
      <c r="AG65" s="78"/>
      <c r="AH65" s="78" t="s">
        <v>45</v>
      </c>
      <c r="AI65" s="78"/>
      <c r="AJ65" s="78" t="s">
        <v>45</v>
      </c>
      <c r="AK65" s="78"/>
      <c r="AL65" s="78" t="s">
        <v>45</v>
      </c>
      <c r="AM65" s="78"/>
      <c r="AN65" s="78" t="s">
        <v>45</v>
      </c>
      <c r="AO65" s="78"/>
      <c r="AP65" s="78" t="s">
        <v>45</v>
      </c>
      <c r="AQ65" s="78" t="s">
        <v>45</v>
      </c>
      <c r="AR65" s="78"/>
      <c r="AS65" s="81"/>
      <c r="AT65" s="81" t="s">
        <v>45</v>
      </c>
      <c r="AU65" s="81"/>
      <c r="AV65" s="81" t="s">
        <v>45</v>
      </c>
      <c r="AW65" s="81"/>
      <c r="AX65" s="81" t="s">
        <v>45</v>
      </c>
      <c r="AY65" s="81"/>
      <c r="AZ65" s="81" t="s">
        <v>45</v>
      </c>
      <c r="BA65" s="81"/>
      <c r="BB65" s="81" t="s">
        <v>45</v>
      </c>
      <c r="BC65" s="78"/>
      <c r="BD65" s="78" t="s">
        <v>45</v>
      </c>
      <c r="BE65" s="81"/>
      <c r="BF65" s="81" t="s">
        <v>45</v>
      </c>
      <c r="BG65" s="78"/>
      <c r="BH65" s="78" t="s">
        <v>45</v>
      </c>
    </row>
    <row r="66" spans="1:60" s="66" customFormat="1" ht="15" hidden="1" thickTop="1" thickBot="1">
      <c r="A66" s="62">
        <v>61</v>
      </c>
      <c r="B66" s="63" t="s">
        <v>105</v>
      </c>
      <c r="C66" s="62" t="s">
        <v>44</v>
      </c>
      <c r="D66" s="62"/>
      <c r="E66" s="62"/>
      <c r="F66" s="64" t="s">
        <v>44</v>
      </c>
      <c r="G66" s="62" t="s">
        <v>44</v>
      </c>
      <c r="H66" s="64"/>
      <c r="I66" s="62" t="s">
        <v>45</v>
      </c>
      <c r="J66" s="62"/>
      <c r="K66" s="62" t="s">
        <v>45</v>
      </c>
      <c r="L66" s="62"/>
      <c r="M66" s="62" t="s">
        <v>45</v>
      </c>
      <c r="N66" s="62"/>
      <c r="O66" s="62" t="s">
        <v>45</v>
      </c>
      <c r="P66" s="62"/>
      <c r="Q66" s="62" t="s">
        <v>45</v>
      </c>
      <c r="R66" s="62"/>
      <c r="S66" s="62" t="s">
        <v>45</v>
      </c>
      <c r="T66" s="62"/>
      <c r="U66" s="62" t="s">
        <v>45</v>
      </c>
      <c r="V66" s="62"/>
      <c r="W66" s="62" t="s">
        <v>45</v>
      </c>
      <c r="X66" s="62"/>
      <c r="Y66" s="62"/>
      <c r="Z66" s="62" t="s">
        <v>45</v>
      </c>
      <c r="AA66" s="62" t="s">
        <v>45</v>
      </c>
      <c r="AB66" s="62"/>
      <c r="AC66" s="62"/>
      <c r="AD66" s="62" t="s">
        <v>45</v>
      </c>
      <c r="AE66" s="62"/>
      <c r="AF66" s="62" t="s">
        <v>45</v>
      </c>
      <c r="AG66" s="62" t="s">
        <v>45</v>
      </c>
      <c r="AH66" s="62"/>
      <c r="AI66" s="62" t="s">
        <v>45</v>
      </c>
      <c r="AJ66" s="62"/>
      <c r="AK66" s="62" t="s">
        <v>45</v>
      </c>
      <c r="AL66" s="62"/>
      <c r="AM66" s="62" t="s">
        <v>45</v>
      </c>
      <c r="AN66" s="62"/>
      <c r="AO66" s="62" t="s">
        <v>45</v>
      </c>
      <c r="AP66" s="62"/>
      <c r="AQ66" s="62" t="s">
        <v>45</v>
      </c>
      <c r="AR66" s="62"/>
      <c r="AS66" s="65"/>
      <c r="AT66" s="65" t="s">
        <v>45</v>
      </c>
      <c r="AU66" s="65" t="s">
        <v>45</v>
      </c>
      <c r="AV66" s="65"/>
      <c r="AW66" s="65"/>
      <c r="AX66" s="65" t="s">
        <v>45</v>
      </c>
      <c r="AY66" s="65" t="s">
        <v>45</v>
      </c>
      <c r="AZ66" s="65"/>
      <c r="BA66" s="65" t="s">
        <v>45</v>
      </c>
      <c r="BB66" s="65"/>
      <c r="BC66" s="62"/>
      <c r="BD66" s="62" t="s">
        <v>45</v>
      </c>
      <c r="BE66" s="65" t="s">
        <v>45</v>
      </c>
      <c r="BF66" s="65"/>
      <c r="BG66" s="62"/>
      <c r="BH66" s="62" t="s">
        <v>45</v>
      </c>
    </row>
    <row r="67" spans="1:60" s="100" customFormat="1" ht="15" hidden="1" thickTop="1" thickBot="1">
      <c r="A67" s="69">
        <v>62</v>
      </c>
      <c r="B67" s="98" t="s">
        <v>106</v>
      </c>
      <c r="C67" s="69"/>
      <c r="D67" s="69" t="s">
        <v>44</v>
      </c>
      <c r="E67" s="69" t="s">
        <v>44</v>
      </c>
      <c r="F67" s="83"/>
      <c r="G67" s="69" t="s">
        <v>44</v>
      </c>
      <c r="H67" s="83"/>
      <c r="I67" s="69"/>
      <c r="J67" s="69" t="s">
        <v>45</v>
      </c>
      <c r="K67" s="69" t="s">
        <v>45</v>
      </c>
      <c r="L67" s="69"/>
      <c r="M67" s="69" t="s">
        <v>45</v>
      </c>
      <c r="N67" s="69"/>
      <c r="O67" s="69" t="s">
        <v>45</v>
      </c>
      <c r="P67" s="69"/>
      <c r="Q67" s="69" t="s">
        <v>45</v>
      </c>
      <c r="R67" s="69"/>
      <c r="S67" s="69"/>
      <c r="T67" s="69" t="s">
        <v>45</v>
      </c>
      <c r="U67" s="69" t="s">
        <v>45</v>
      </c>
      <c r="V67" s="69"/>
      <c r="W67" s="69" t="s">
        <v>45</v>
      </c>
      <c r="X67" s="69"/>
      <c r="Y67" s="69" t="s">
        <v>45</v>
      </c>
      <c r="Z67" s="69"/>
      <c r="AA67" s="69" t="s">
        <v>45</v>
      </c>
      <c r="AB67" s="69"/>
      <c r="AC67" s="69" t="s">
        <v>45</v>
      </c>
      <c r="AD67" s="69"/>
      <c r="AE67" s="69" t="s">
        <v>45</v>
      </c>
      <c r="AF67" s="69"/>
      <c r="AG67" s="69" t="s">
        <v>45</v>
      </c>
      <c r="AH67" s="69"/>
      <c r="AI67" s="69" t="s">
        <v>45</v>
      </c>
      <c r="AJ67" s="69"/>
      <c r="AK67" s="69" t="s">
        <v>45</v>
      </c>
      <c r="AL67" s="69"/>
      <c r="AM67" s="69" t="s">
        <v>45</v>
      </c>
      <c r="AN67" s="69"/>
      <c r="AO67" s="69" t="s">
        <v>45</v>
      </c>
      <c r="AP67" s="69"/>
      <c r="AQ67" s="69"/>
      <c r="AR67" s="69" t="s">
        <v>45</v>
      </c>
      <c r="AS67" s="99" t="s">
        <v>45</v>
      </c>
      <c r="AT67" s="99"/>
      <c r="AU67" s="99" t="s">
        <v>45</v>
      </c>
      <c r="AV67" s="99"/>
      <c r="AW67" s="99" t="s">
        <v>45</v>
      </c>
      <c r="AX67" s="99"/>
      <c r="AY67" s="99"/>
      <c r="AZ67" s="99" t="s">
        <v>45</v>
      </c>
      <c r="BA67" s="99" t="s">
        <v>45</v>
      </c>
      <c r="BB67" s="99"/>
      <c r="BC67" s="69" t="s">
        <v>45</v>
      </c>
      <c r="BD67" s="69"/>
      <c r="BE67" s="99" t="s">
        <v>45</v>
      </c>
      <c r="BF67" s="99"/>
      <c r="BG67" s="69" t="s">
        <v>45</v>
      </c>
      <c r="BH67" s="69"/>
    </row>
    <row r="68" spans="1:60" s="77" customFormat="1" ht="15" hidden="1" thickTop="1" thickBot="1">
      <c r="A68" s="73">
        <v>63</v>
      </c>
      <c r="B68" s="74" t="s">
        <v>107</v>
      </c>
      <c r="C68" s="73"/>
      <c r="D68" s="73" t="s">
        <v>44</v>
      </c>
      <c r="E68" s="73" t="s">
        <v>44</v>
      </c>
      <c r="F68" s="75"/>
      <c r="G68" s="73"/>
      <c r="H68" s="75" t="s">
        <v>44</v>
      </c>
      <c r="I68" s="73"/>
      <c r="J68" s="73" t="s">
        <v>45</v>
      </c>
      <c r="K68" s="73" t="s">
        <v>45</v>
      </c>
      <c r="L68" s="73"/>
      <c r="M68" s="73"/>
      <c r="N68" s="73" t="s">
        <v>45</v>
      </c>
      <c r="O68" s="73"/>
      <c r="P68" s="73" t="s">
        <v>45</v>
      </c>
      <c r="Q68" s="73"/>
      <c r="R68" s="73" t="s">
        <v>45</v>
      </c>
      <c r="S68" s="73"/>
      <c r="T68" s="73" t="s">
        <v>45</v>
      </c>
      <c r="U68" s="73"/>
      <c r="V68" s="73" t="s">
        <v>45</v>
      </c>
      <c r="W68" s="73"/>
      <c r="X68" s="73" t="s">
        <v>45</v>
      </c>
      <c r="Y68" s="73" t="s">
        <v>45</v>
      </c>
      <c r="Z68" s="73"/>
      <c r="AA68" s="73" t="s">
        <v>45</v>
      </c>
      <c r="AB68" s="73"/>
      <c r="AC68" s="73"/>
      <c r="AD68" s="73" t="s">
        <v>45</v>
      </c>
      <c r="AE68" s="73"/>
      <c r="AF68" s="73" t="s">
        <v>45</v>
      </c>
      <c r="AG68" s="73"/>
      <c r="AH68" s="73" t="s">
        <v>45</v>
      </c>
      <c r="AI68" s="73"/>
      <c r="AJ68" s="73" t="s">
        <v>45</v>
      </c>
      <c r="AK68" s="73" t="s">
        <v>45</v>
      </c>
      <c r="AL68" s="73"/>
      <c r="AM68" s="73"/>
      <c r="AN68" s="73" t="s">
        <v>45</v>
      </c>
      <c r="AO68" s="73" t="s">
        <v>45</v>
      </c>
      <c r="AP68" s="73"/>
      <c r="AQ68" s="73"/>
      <c r="AR68" s="73" t="s">
        <v>45</v>
      </c>
      <c r="AS68" s="76" t="s">
        <v>45</v>
      </c>
      <c r="AT68" s="76"/>
      <c r="AU68" s="76" t="s">
        <v>45</v>
      </c>
      <c r="AV68" s="76"/>
      <c r="AW68" s="76" t="s">
        <v>45</v>
      </c>
      <c r="AX68" s="76"/>
      <c r="AY68" s="76" t="s">
        <v>45</v>
      </c>
      <c r="AZ68" s="76"/>
      <c r="BA68" s="76" t="s">
        <v>45</v>
      </c>
      <c r="BB68" s="76"/>
      <c r="BC68" s="73" t="s">
        <v>45</v>
      </c>
      <c r="BD68" s="73"/>
      <c r="BE68" s="76"/>
      <c r="BF68" s="76" t="s">
        <v>45</v>
      </c>
      <c r="BG68" s="73" t="s">
        <v>45</v>
      </c>
      <c r="BH68" s="73"/>
    </row>
    <row r="69" spans="1:60" s="82" customFormat="1" ht="15" hidden="1" thickTop="1" thickBot="1">
      <c r="A69" s="78">
        <v>64</v>
      </c>
      <c r="B69" s="79" t="s">
        <v>108</v>
      </c>
      <c r="C69" s="78" t="s">
        <v>44</v>
      </c>
      <c r="D69" s="78"/>
      <c r="E69" s="78" t="s">
        <v>44</v>
      </c>
      <c r="F69" s="80"/>
      <c r="G69" s="78" t="s">
        <v>44</v>
      </c>
      <c r="H69" s="80"/>
      <c r="I69" s="78" t="s">
        <v>45</v>
      </c>
      <c r="J69" s="78"/>
      <c r="K69" s="78" t="s">
        <v>45</v>
      </c>
      <c r="L69" s="78"/>
      <c r="M69" s="78"/>
      <c r="N69" s="78" t="s">
        <v>45</v>
      </c>
      <c r="O69" s="78"/>
      <c r="P69" s="78" t="s">
        <v>45</v>
      </c>
      <c r="Q69" s="78" t="s">
        <v>45</v>
      </c>
      <c r="R69" s="78"/>
      <c r="S69" s="78" t="s">
        <v>45</v>
      </c>
      <c r="T69" s="78"/>
      <c r="U69" s="78" t="s">
        <v>45</v>
      </c>
      <c r="V69" s="78"/>
      <c r="W69" s="78" t="s">
        <v>45</v>
      </c>
      <c r="X69" s="78"/>
      <c r="Y69" s="78" t="s">
        <v>45</v>
      </c>
      <c r="Z69" s="78"/>
      <c r="AA69" s="78" t="s">
        <v>45</v>
      </c>
      <c r="AB69" s="78"/>
      <c r="AC69" s="78" t="s">
        <v>45</v>
      </c>
      <c r="AD69" s="78"/>
      <c r="AE69" s="78" t="s">
        <v>45</v>
      </c>
      <c r="AF69" s="78"/>
      <c r="AG69" s="78" t="s">
        <v>45</v>
      </c>
      <c r="AH69" s="78"/>
      <c r="AI69" s="78" t="s">
        <v>45</v>
      </c>
      <c r="AJ69" s="78"/>
      <c r="AK69" s="78" t="s">
        <v>45</v>
      </c>
      <c r="AL69" s="78"/>
      <c r="AM69" s="78"/>
      <c r="AN69" s="78" t="s">
        <v>45</v>
      </c>
      <c r="AO69" s="78" t="s">
        <v>45</v>
      </c>
      <c r="AP69" s="78"/>
      <c r="AQ69" s="78" t="s">
        <v>45</v>
      </c>
      <c r="AR69" s="78"/>
      <c r="AS69" s="81" t="s">
        <v>45</v>
      </c>
      <c r="AT69" s="81"/>
      <c r="AU69" s="81"/>
      <c r="AV69" s="81" t="s">
        <v>45</v>
      </c>
      <c r="AW69" s="81" t="s">
        <v>45</v>
      </c>
      <c r="AX69" s="81"/>
      <c r="AY69" s="81" t="s">
        <v>45</v>
      </c>
      <c r="AZ69" s="81"/>
      <c r="BA69" s="81" t="s">
        <v>45</v>
      </c>
      <c r="BB69" s="81"/>
      <c r="BC69" s="78" t="s">
        <v>45</v>
      </c>
      <c r="BD69" s="78"/>
      <c r="BE69" s="81" t="s">
        <v>45</v>
      </c>
      <c r="BF69" s="81"/>
      <c r="BG69" s="78" t="s">
        <v>45</v>
      </c>
      <c r="BH69" s="78"/>
    </row>
    <row r="70" spans="1:60" s="90" customFormat="1" ht="15" hidden="1" thickTop="1" thickBot="1">
      <c r="A70" s="86">
        <v>65</v>
      </c>
      <c r="B70" s="87" t="s">
        <v>109</v>
      </c>
      <c r="C70" s="86"/>
      <c r="D70" s="86" t="s">
        <v>44</v>
      </c>
      <c r="E70" s="86" t="s">
        <v>44</v>
      </c>
      <c r="F70" s="88"/>
      <c r="G70" s="86"/>
      <c r="H70" s="88" t="s">
        <v>44</v>
      </c>
      <c r="I70" s="86"/>
      <c r="J70" s="86" t="s">
        <v>45</v>
      </c>
      <c r="K70" s="86"/>
      <c r="L70" s="86" t="s">
        <v>45</v>
      </c>
      <c r="M70" s="86"/>
      <c r="N70" s="86" t="s">
        <v>45</v>
      </c>
      <c r="O70" s="86"/>
      <c r="P70" s="86" t="s">
        <v>45</v>
      </c>
      <c r="Q70" s="86"/>
      <c r="R70" s="86" t="s">
        <v>45</v>
      </c>
      <c r="S70" s="86"/>
      <c r="T70" s="86" t="s">
        <v>45</v>
      </c>
      <c r="U70" s="86"/>
      <c r="V70" s="86" t="s">
        <v>45</v>
      </c>
      <c r="W70" s="86"/>
      <c r="X70" s="86" t="s">
        <v>45</v>
      </c>
      <c r="Y70" s="86"/>
      <c r="Z70" s="86" t="s">
        <v>45</v>
      </c>
      <c r="AA70" s="86"/>
      <c r="AB70" s="86" t="s">
        <v>45</v>
      </c>
      <c r="AC70" s="86"/>
      <c r="AD70" s="86" t="s">
        <v>45</v>
      </c>
      <c r="AE70" s="86"/>
      <c r="AF70" s="86" t="s">
        <v>45</v>
      </c>
      <c r="AG70" s="86"/>
      <c r="AH70" s="86" t="s">
        <v>45</v>
      </c>
      <c r="AI70" s="86"/>
      <c r="AJ70" s="86" t="s">
        <v>45</v>
      </c>
      <c r="AK70" s="86"/>
      <c r="AL70" s="86" t="s">
        <v>45</v>
      </c>
      <c r="AM70" s="86"/>
      <c r="AN70" s="86" t="s">
        <v>45</v>
      </c>
      <c r="AO70" s="86"/>
      <c r="AP70" s="86" t="s">
        <v>45</v>
      </c>
      <c r="AQ70" s="86"/>
      <c r="AR70" s="86" t="s">
        <v>45</v>
      </c>
      <c r="AS70" s="89" t="s">
        <v>45</v>
      </c>
      <c r="AT70" s="89"/>
      <c r="AU70" s="89"/>
      <c r="AV70" s="89" t="s">
        <v>45</v>
      </c>
      <c r="AW70" s="89" t="s">
        <v>45</v>
      </c>
      <c r="AX70" s="89"/>
      <c r="AY70" s="89"/>
      <c r="AZ70" s="89" t="s">
        <v>45</v>
      </c>
      <c r="BA70" s="89"/>
      <c r="BB70" s="89" t="s">
        <v>45</v>
      </c>
      <c r="BC70" s="86"/>
      <c r="BD70" s="86" t="s">
        <v>45</v>
      </c>
      <c r="BE70" s="89"/>
      <c r="BF70" s="89" t="s">
        <v>45</v>
      </c>
      <c r="BG70" s="86"/>
      <c r="BH70" s="86" t="s">
        <v>45</v>
      </c>
    </row>
    <row r="71" spans="1:60" s="77" customFormat="1" ht="15" hidden="1" thickTop="1" thickBot="1">
      <c r="A71" s="73">
        <v>66</v>
      </c>
      <c r="B71" s="74" t="s">
        <v>110</v>
      </c>
      <c r="C71" s="73"/>
      <c r="D71" s="73" t="s">
        <v>44</v>
      </c>
      <c r="E71" s="73"/>
      <c r="F71" s="75" t="s">
        <v>44</v>
      </c>
      <c r="G71" s="73"/>
      <c r="H71" s="75" t="s">
        <v>44</v>
      </c>
      <c r="I71" s="73" t="s">
        <v>45</v>
      </c>
      <c r="J71" s="73"/>
      <c r="K71" s="73"/>
      <c r="L71" s="73" t="s">
        <v>45</v>
      </c>
      <c r="M71" s="73"/>
      <c r="N71" s="73" t="s">
        <v>45</v>
      </c>
      <c r="O71" s="73"/>
      <c r="P71" s="73" t="s">
        <v>45</v>
      </c>
      <c r="Q71" s="73"/>
      <c r="R71" s="73" t="s">
        <v>45</v>
      </c>
      <c r="S71" s="73"/>
      <c r="T71" s="73" t="s">
        <v>45</v>
      </c>
      <c r="U71" s="73"/>
      <c r="V71" s="73" t="s">
        <v>45</v>
      </c>
      <c r="W71" s="73"/>
      <c r="X71" s="73" t="s">
        <v>45</v>
      </c>
      <c r="Y71" s="73"/>
      <c r="Z71" s="73" t="s">
        <v>45</v>
      </c>
      <c r="AA71" s="73"/>
      <c r="AB71" s="73" t="s">
        <v>45</v>
      </c>
      <c r="AC71" s="73" t="s">
        <v>45</v>
      </c>
      <c r="AD71" s="73"/>
      <c r="AE71" s="73"/>
      <c r="AF71" s="73" t="s">
        <v>45</v>
      </c>
      <c r="AG71" s="73"/>
      <c r="AH71" s="73" t="s">
        <v>45</v>
      </c>
      <c r="AI71" s="73"/>
      <c r="AJ71" s="73" t="s">
        <v>45</v>
      </c>
      <c r="AK71" s="73" t="s">
        <v>45</v>
      </c>
      <c r="AL71" s="73"/>
      <c r="AM71" s="73"/>
      <c r="AN71" s="73" t="s">
        <v>45</v>
      </c>
      <c r="AO71" s="73"/>
      <c r="AP71" s="73" t="s">
        <v>45</v>
      </c>
      <c r="AQ71" s="73"/>
      <c r="AR71" s="73" t="s">
        <v>45</v>
      </c>
      <c r="AS71" s="76" t="s">
        <v>45</v>
      </c>
      <c r="AT71" s="76"/>
      <c r="AU71" s="76"/>
      <c r="AV71" s="76" t="s">
        <v>45</v>
      </c>
      <c r="AW71" s="76"/>
      <c r="AX71" s="76" t="s">
        <v>45</v>
      </c>
      <c r="AY71" s="76"/>
      <c r="AZ71" s="76" t="s">
        <v>45</v>
      </c>
      <c r="BA71" s="76" t="s">
        <v>45</v>
      </c>
      <c r="BB71" s="76"/>
      <c r="BC71" s="73"/>
      <c r="BD71" s="73" t="s">
        <v>45</v>
      </c>
      <c r="BE71" s="76"/>
      <c r="BF71" s="76" t="s">
        <v>45</v>
      </c>
      <c r="BG71" s="73"/>
      <c r="BH71" s="73" t="s">
        <v>45</v>
      </c>
    </row>
    <row r="72" spans="1:60" s="77" customFormat="1" ht="15" hidden="1" thickTop="1" thickBot="1">
      <c r="A72" s="73">
        <v>67</v>
      </c>
      <c r="B72" s="74" t="s">
        <v>111</v>
      </c>
      <c r="C72" s="73"/>
      <c r="D72" s="73" t="s">
        <v>44</v>
      </c>
      <c r="E72" s="73" t="s">
        <v>44</v>
      </c>
      <c r="F72" s="75"/>
      <c r="G72" s="73" t="s">
        <v>44</v>
      </c>
      <c r="H72" s="75"/>
      <c r="I72" s="73"/>
      <c r="J72" s="73" t="s">
        <v>45</v>
      </c>
      <c r="K72" s="73" t="s">
        <v>45</v>
      </c>
      <c r="L72" s="73"/>
      <c r="M72" s="73" t="s">
        <v>45</v>
      </c>
      <c r="N72" s="73"/>
      <c r="O72" s="73" t="s">
        <v>45</v>
      </c>
      <c r="P72" s="73"/>
      <c r="Q72" s="73" t="s">
        <v>45</v>
      </c>
      <c r="R72" s="73"/>
      <c r="S72" s="73"/>
      <c r="T72" s="73" t="s">
        <v>45</v>
      </c>
      <c r="U72" s="73" t="s">
        <v>45</v>
      </c>
      <c r="V72" s="73"/>
      <c r="W72" s="73" t="s">
        <v>45</v>
      </c>
      <c r="X72" s="73"/>
      <c r="Y72" s="73" t="s">
        <v>45</v>
      </c>
      <c r="Z72" s="73"/>
      <c r="AA72" s="73" t="s">
        <v>45</v>
      </c>
      <c r="AB72" s="73"/>
      <c r="AC72" s="73" t="s">
        <v>45</v>
      </c>
      <c r="AD72" s="73"/>
      <c r="AE72" s="73" t="s">
        <v>45</v>
      </c>
      <c r="AF72" s="73"/>
      <c r="AG72" s="73" t="s">
        <v>45</v>
      </c>
      <c r="AH72" s="73"/>
      <c r="AI72" s="73" t="s">
        <v>45</v>
      </c>
      <c r="AJ72" s="73"/>
      <c r="AK72" s="73"/>
      <c r="AL72" s="73" t="s">
        <v>45</v>
      </c>
      <c r="AM72" s="73"/>
      <c r="AN72" s="73" t="s">
        <v>45</v>
      </c>
      <c r="AO72" s="73"/>
      <c r="AP72" s="73" t="s">
        <v>45</v>
      </c>
      <c r="AQ72" s="73"/>
      <c r="AR72" s="73" t="s">
        <v>45</v>
      </c>
      <c r="AS72" s="76" t="s">
        <v>45</v>
      </c>
      <c r="AT72" s="76"/>
      <c r="AU72" s="76" t="s">
        <v>45</v>
      </c>
      <c r="AV72" s="76"/>
      <c r="AW72" s="76" t="s">
        <v>45</v>
      </c>
      <c r="AX72" s="76"/>
      <c r="AY72" s="76"/>
      <c r="AZ72" s="76" t="s">
        <v>45</v>
      </c>
      <c r="BA72" s="76"/>
      <c r="BB72" s="76" t="s">
        <v>45</v>
      </c>
      <c r="BC72" s="73" t="s">
        <v>45</v>
      </c>
      <c r="BD72" s="73"/>
      <c r="BE72" s="76"/>
      <c r="BF72" s="76" t="s">
        <v>45</v>
      </c>
      <c r="BG72" s="73" t="s">
        <v>45</v>
      </c>
      <c r="BH72" s="73"/>
    </row>
    <row r="73" spans="1:60" ht="15" hidden="1" thickTop="1" thickBot="1">
      <c r="A73" s="56">
        <v>68</v>
      </c>
      <c r="B73" s="84" t="s">
        <v>112</v>
      </c>
      <c r="C73" s="56"/>
      <c r="D73" s="56" t="s">
        <v>44</v>
      </c>
      <c r="E73" s="56"/>
      <c r="F73" s="58" t="s">
        <v>44</v>
      </c>
      <c r="G73" s="56"/>
      <c r="H73" s="58" t="s">
        <v>44</v>
      </c>
      <c r="I73" s="56"/>
      <c r="J73" s="56" t="s">
        <v>45</v>
      </c>
      <c r="K73" s="56"/>
      <c r="L73" s="56" t="s">
        <v>45</v>
      </c>
      <c r="M73" s="56" t="s">
        <v>45</v>
      </c>
      <c r="N73" s="56"/>
      <c r="O73" s="56" t="s">
        <v>45</v>
      </c>
      <c r="P73" s="56"/>
      <c r="Q73" s="56"/>
      <c r="R73" s="56" t="s">
        <v>45</v>
      </c>
      <c r="S73" s="56"/>
      <c r="T73" s="56" t="s">
        <v>45</v>
      </c>
      <c r="U73" s="56"/>
      <c r="V73" s="56" t="s">
        <v>45</v>
      </c>
      <c r="W73" s="56" t="s">
        <v>45</v>
      </c>
      <c r="X73" s="56"/>
      <c r="Y73" s="56"/>
      <c r="Z73" s="56" t="s">
        <v>45</v>
      </c>
      <c r="AA73" s="56"/>
      <c r="AB73" s="56" t="s">
        <v>45</v>
      </c>
      <c r="AC73" s="56"/>
      <c r="AD73" s="56" t="s">
        <v>45</v>
      </c>
      <c r="AE73" s="56"/>
      <c r="AF73" s="56" t="s">
        <v>45</v>
      </c>
      <c r="AG73" s="56"/>
      <c r="AH73" s="56" t="s">
        <v>45</v>
      </c>
      <c r="AI73" s="56"/>
      <c r="AJ73" s="56" t="s">
        <v>45</v>
      </c>
      <c r="AK73" s="56"/>
      <c r="AL73" s="56" t="s">
        <v>45</v>
      </c>
      <c r="AM73" s="56"/>
      <c r="AN73" s="56" t="s">
        <v>45</v>
      </c>
      <c r="AO73" s="56"/>
      <c r="AP73" s="56" t="s">
        <v>45</v>
      </c>
      <c r="AQ73" s="56"/>
      <c r="AR73" s="56" t="s">
        <v>45</v>
      </c>
      <c r="AS73" s="60"/>
      <c r="AT73" s="60" t="s">
        <v>45</v>
      </c>
      <c r="AU73" s="60"/>
      <c r="AV73" s="60" t="s">
        <v>45</v>
      </c>
      <c r="AW73" s="60"/>
      <c r="AX73" s="60" t="s">
        <v>45</v>
      </c>
      <c r="AY73" s="60"/>
      <c r="AZ73" s="60" t="s">
        <v>45</v>
      </c>
      <c r="BA73" s="60"/>
      <c r="BB73" s="60" t="s">
        <v>45</v>
      </c>
      <c r="BC73" s="56"/>
      <c r="BD73" s="56" t="s">
        <v>45</v>
      </c>
      <c r="BE73" s="60" t="s">
        <v>45</v>
      </c>
      <c r="BF73" s="60"/>
      <c r="BG73" s="56"/>
      <c r="BH73" s="56" t="s">
        <v>45</v>
      </c>
    </row>
    <row r="74" spans="1:60" s="90" customFormat="1" ht="15" hidden="1" thickTop="1" thickBot="1">
      <c r="A74" s="86">
        <v>69</v>
      </c>
      <c r="B74" s="87" t="s">
        <v>113</v>
      </c>
      <c r="C74" s="86" t="s">
        <v>44</v>
      </c>
      <c r="D74" s="86"/>
      <c r="E74" s="86" t="s">
        <v>44</v>
      </c>
      <c r="F74" s="88"/>
      <c r="G74" s="86"/>
      <c r="H74" s="88" t="s">
        <v>44</v>
      </c>
      <c r="I74" s="86" t="s">
        <v>45</v>
      </c>
      <c r="J74" s="86"/>
      <c r="K74" s="86"/>
      <c r="L74" s="86" t="s">
        <v>45</v>
      </c>
      <c r="M74" s="86"/>
      <c r="N74" s="86" t="s">
        <v>45</v>
      </c>
      <c r="O74" s="86"/>
      <c r="P74" s="86" t="s">
        <v>45</v>
      </c>
      <c r="Q74" s="86" t="s">
        <v>45</v>
      </c>
      <c r="R74" s="86"/>
      <c r="S74" s="86" t="s">
        <v>45</v>
      </c>
      <c r="T74" s="86"/>
      <c r="U74" s="86"/>
      <c r="V74" s="86" t="s">
        <v>45</v>
      </c>
      <c r="W74" s="86" t="s">
        <v>45</v>
      </c>
      <c r="X74" s="86"/>
      <c r="Y74" s="86" t="s">
        <v>45</v>
      </c>
      <c r="Z74" s="86"/>
      <c r="AA74" s="86" t="s">
        <v>45</v>
      </c>
      <c r="AB74" s="86"/>
      <c r="AC74" s="86" t="s">
        <v>45</v>
      </c>
      <c r="AD74" s="86"/>
      <c r="AE74" s="86"/>
      <c r="AF74" s="86" t="s">
        <v>45</v>
      </c>
      <c r="AG74" s="86"/>
      <c r="AH74" s="86" t="s">
        <v>45</v>
      </c>
      <c r="AI74" s="86" t="s">
        <v>45</v>
      </c>
      <c r="AJ74" s="86"/>
      <c r="AK74" s="86"/>
      <c r="AL74" s="86" t="s">
        <v>45</v>
      </c>
      <c r="AM74" s="86"/>
      <c r="AN74" s="86" t="s">
        <v>45</v>
      </c>
      <c r="AO74" s="86" t="s">
        <v>45</v>
      </c>
      <c r="AP74" s="86"/>
      <c r="AQ74" s="86"/>
      <c r="AR74" s="86" t="s">
        <v>45</v>
      </c>
      <c r="AS74" s="89" t="s">
        <v>45</v>
      </c>
      <c r="AT74" s="89"/>
      <c r="AU74" s="89"/>
      <c r="AV74" s="89" t="s">
        <v>45</v>
      </c>
      <c r="AW74" s="89" t="s">
        <v>45</v>
      </c>
      <c r="AX74" s="89"/>
      <c r="AY74" s="89" t="s">
        <v>45</v>
      </c>
      <c r="AZ74" s="89"/>
      <c r="BA74" s="89"/>
      <c r="BB74" s="89" t="s">
        <v>45</v>
      </c>
      <c r="BC74" s="86"/>
      <c r="BD74" s="86" t="s">
        <v>45</v>
      </c>
      <c r="BE74" s="89"/>
      <c r="BF74" s="89" t="s">
        <v>45</v>
      </c>
      <c r="BG74" s="86"/>
      <c r="BH74" s="86" t="s">
        <v>45</v>
      </c>
    </row>
    <row r="75" spans="1:60" s="77" customFormat="1" ht="15" hidden="1" thickTop="1" thickBot="1">
      <c r="A75" s="73">
        <v>70</v>
      </c>
      <c r="B75" s="74" t="s">
        <v>114</v>
      </c>
      <c r="C75" s="73" t="s">
        <v>44</v>
      </c>
      <c r="D75" s="73"/>
      <c r="E75" s="73" t="s">
        <v>44</v>
      </c>
      <c r="F75" s="75"/>
      <c r="G75" s="73"/>
      <c r="H75" s="75" t="s">
        <v>44</v>
      </c>
      <c r="I75" s="73"/>
      <c r="J75" s="73" t="s">
        <v>45</v>
      </c>
      <c r="K75" s="73" t="s">
        <v>45</v>
      </c>
      <c r="L75" s="73"/>
      <c r="M75" s="73"/>
      <c r="N75" s="73" t="s">
        <v>45</v>
      </c>
      <c r="O75" s="73"/>
      <c r="P75" s="73" t="s">
        <v>45</v>
      </c>
      <c r="Q75" s="73"/>
      <c r="R75" s="73" t="s">
        <v>44</v>
      </c>
      <c r="S75" s="73"/>
      <c r="T75" s="73" t="s">
        <v>45</v>
      </c>
      <c r="U75" s="73"/>
      <c r="V75" s="73" t="s">
        <v>45</v>
      </c>
      <c r="W75" s="73" t="s">
        <v>45</v>
      </c>
      <c r="X75" s="73"/>
      <c r="Y75" s="73" t="s">
        <v>45</v>
      </c>
      <c r="Z75" s="73"/>
      <c r="AA75" s="73" t="s">
        <v>45</v>
      </c>
      <c r="AB75" s="73"/>
      <c r="AC75" s="73" t="s">
        <v>45</v>
      </c>
      <c r="AD75" s="73"/>
      <c r="AE75" s="73" t="s">
        <v>45</v>
      </c>
      <c r="AF75" s="73"/>
      <c r="AG75" s="73" t="s">
        <v>45</v>
      </c>
      <c r="AH75" s="73"/>
      <c r="AI75" s="73" t="s">
        <v>45</v>
      </c>
      <c r="AJ75" s="73"/>
      <c r="AK75" s="73" t="s">
        <v>45</v>
      </c>
      <c r="AL75" s="73"/>
      <c r="AM75" s="73"/>
      <c r="AN75" s="73" t="s">
        <v>45</v>
      </c>
      <c r="AO75" s="73"/>
      <c r="AP75" s="73" t="s">
        <v>45</v>
      </c>
      <c r="AQ75" s="73"/>
      <c r="AR75" s="73" t="s">
        <v>45</v>
      </c>
      <c r="AS75" s="76" t="s">
        <v>45</v>
      </c>
      <c r="AT75" s="76"/>
      <c r="AU75" s="76" t="s">
        <v>45</v>
      </c>
      <c r="AV75" s="76"/>
      <c r="AW75" s="76"/>
      <c r="AX75" s="76" t="s">
        <v>45</v>
      </c>
      <c r="AY75" s="76" t="s">
        <v>45</v>
      </c>
      <c r="AZ75" s="76"/>
      <c r="BA75" s="76" t="s">
        <v>45</v>
      </c>
      <c r="BB75" s="76"/>
      <c r="BC75" s="73" t="s">
        <v>45</v>
      </c>
      <c r="BD75" s="73"/>
      <c r="BE75" s="76"/>
      <c r="BF75" s="76" t="s">
        <v>45</v>
      </c>
      <c r="BG75" s="73" t="s">
        <v>45</v>
      </c>
      <c r="BH75" s="73"/>
    </row>
    <row r="76" spans="1:60" s="82" customFormat="1" ht="15" hidden="1" thickTop="1" thickBot="1">
      <c r="A76" s="78">
        <v>71</v>
      </c>
      <c r="B76" s="79" t="s">
        <v>115</v>
      </c>
      <c r="C76" s="78" t="s">
        <v>44</v>
      </c>
      <c r="D76" s="78"/>
      <c r="E76" s="78" t="s">
        <v>44</v>
      </c>
      <c r="F76" s="80"/>
      <c r="G76" s="78" t="s">
        <v>44</v>
      </c>
      <c r="H76" s="80"/>
      <c r="I76" s="78" t="s">
        <v>45</v>
      </c>
      <c r="J76" s="78"/>
      <c r="K76" s="78" t="s">
        <v>45</v>
      </c>
      <c r="L76" s="78"/>
      <c r="M76" s="78" t="s">
        <v>45</v>
      </c>
      <c r="N76" s="78"/>
      <c r="O76" s="78" t="s">
        <v>45</v>
      </c>
      <c r="P76" s="78"/>
      <c r="Q76" s="78" t="s">
        <v>45</v>
      </c>
      <c r="R76" s="78"/>
      <c r="S76" s="78"/>
      <c r="T76" s="78" t="s">
        <v>45</v>
      </c>
      <c r="U76" s="78" t="s">
        <v>45</v>
      </c>
      <c r="V76" s="78"/>
      <c r="W76" s="78" t="s">
        <v>45</v>
      </c>
      <c r="X76" s="78"/>
      <c r="Y76" s="78" t="s">
        <v>45</v>
      </c>
      <c r="Z76" s="78"/>
      <c r="AA76" s="78"/>
      <c r="AB76" s="78" t="s">
        <v>45</v>
      </c>
      <c r="AC76" s="78" t="s">
        <v>45</v>
      </c>
      <c r="AD76" s="78"/>
      <c r="AE76" s="78"/>
      <c r="AF76" s="78" t="s">
        <v>45</v>
      </c>
      <c r="AG76" s="78"/>
      <c r="AH76" s="78" t="s">
        <v>45</v>
      </c>
      <c r="AI76" s="78" t="s">
        <v>45</v>
      </c>
      <c r="AJ76" s="78"/>
      <c r="AK76" s="78"/>
      <c r="AL76" s="78" t="s">
        <v>45</v>
      </c>
      <c r="AM76" s="78"/>
      <c r="AN76" s="78" t="s">
        <v>45</v>
      </c>
      <c r="AO76" s="78" t="s">
        <v>45</v>
      </c>
      <c r="AP76" s="78"/>
      <c r="AQ76" s="78" t="s">
        <v>45</v>
      </c>
      <c r="AR76" s="78"/>
      <c r="AS76" s="81" t="s">
        <v>45</v>
      </c>
      <c r="AT76" s="81"/>
      <c r="AU76" s="81"/>
      <c r="AV76" s="81" t="s">
        <v>45</v>
      </c>
      <c r="AW76" s="81" t="s">
        <v>45</v>
      </c>
      <c r="AX76" s="81"/>
      <c r="AY76" s="81" t="s">
        <v>45</v>
      </c>
      <c r="AZ76" s="81"/>
      <c r="BA76" s="81"/>
      <c r="BB76" s="81" t="s">
        <v>45</v>
      </c>
      <c r="BC76" s="78" t="s">
        <v>45</v>
      </c>
      <c r="BD76" s="78"/>
      <c r="BE76" s="81" t="s">
        <v>45</v>
      </c>
      <c r="BF76" s="81"/>
      <c r="BG76" s="78" t="s">
        <v>45</v>
      </c>
      <c r="BH76" s="78"/>
    </row>
    <row r="77" spans="1:60" s="105" customFormat="1" ht="15" hidden="1" thickTop="1" thickBot="1">
      <c r="A77" s="101">
        <v>72</v>
      </c>
      <c r="B77" s="102" t="s">
        <v>116</v>
      </c>
      <c r="C77" s="101" t="s">
        <v>44</v>
      </c>
      <c r="D77" s="101"/>
      <c r="E77" s="101" t="s">
        <v>44</v>
      </c>
      <c r="F77" s="103"/>
      <c r="G77" s="101" t="s">
        <v>44</v>
      </c>
      <c r="H77" s="103"/>
      <c r="I77" s="101" t="s">
        <v>45</v>
      </c>
      <c r="J77" s="101"/>
      <c r="K77" s="101" t="s">
        <v>45</v>
      </c>
      <c r="L77" s="101"/>
      <c r="M77" s="101" t="s">
        <v>45</v>
      </c>
      <c r="N77" s="101"/>
      <c r="O77" s="101" t="s">
        <v>45</v>
      </c>
      <c r="P77" s="101"/>
      <c r="Q77" s="101" t="s">
        <v>45</v>
      </c>
      <c r="R77" s="101"/>
      <c r="S77" s="101" t="s">
        <v>45</v>
      </c>
      <c r="T77" s="101"/>
      <c r="U77" s="101" t="s">
        <v>45</v>
      </c>
      <c r="V77" s="101"/>
      <c r="W77" s="101" t="s">
        <v>45</v>
      </c>
      <c r="X77" s="101"/>
      <c r="Y77" s="101" t="s">
        <v>45</v>
      </c>
      <c r="Z77" s="101"/>
      <c r="AA77" s="101"/>
      <c r="AB77" s="101" t="s">
        <v>45</v>
      </c>
      <c r="AC77" s="101" t="s">
        <v>45</v>
      </c>
      <c r="AD77" s="101"/>
      <c r="AE77" s="101" t="s">
        <v>45</v>
      </c>
      <c r="AF77" s="101"/>
      <c r="AG77" s="101" t="s">
        <v>45</v>
      </c>
      <c r="AH77" s="101"/>
      <c r="AI77" s="101" t="s">
        <v>45</v>
      </c>
      <c r="AJ77" s="101"/>
      <c r="AK77" s="101" t="s">
        <v>45</v>
      </c>
      <c r="AL77" s="101"/>
      <c r="AM77" s="101" t="s">
        <v>45</v>
      </c>
      <c r="AN77" s="101"/>
      <c r="AO77" s="101" t="s">
        <v>45</v>
      </c>
      <c r="AP77" s="101"/>
      <c r="AQ77" s="101"/>
      <c r="AR77" s="101" t="s">
        <v>45</v>
      </c>
      <c r="AS77" s="104"/>
      <c r="AT77" s="104" t="s">
        <v>45</v>
      </c>
      <c r="AU77" s="104" t="s">
        <v>45</v>
      </c>
      <c r="AV77" s="104"/>
      <c r="AW77" s="104" t="s">
        <v>45</v>
      </c>
      <c r="AX77" s="104"/>
      <c r="AY77" s="104"/>
      <c r="AZ77" s="104" t="s">
        <v>45</v>
      </c>
      <c r="BA77" s="104" t="s">
        <v>45</v>
      </c>
      <c r="BB77" s="104"/>
      <c r="BC77" s="101" t="s">
        <v>45</v>
      </c>
      <c r="BD77" s="101"/>
      <c r="BE77" s="104" t="s">
        <v>45</v>
      </c>
      <c r="BF77" s="104"/>
      <c r="BG77" s="101" t="s">
        <v>45</v>
      </c>
      <c r="BH77" s="101"/>
    </row>
    <row r="78" spans="1:60" s="110" customFormat="1" ht="15" hidden="1" thickTop="1" thickBot="1">
      <c r="A78" s="106">
        <v>73</v>
      </c>
      <c r="B78" s="107" t="s">
        <v>117</v>
      </c>
      <c r="C78" s="106"/>
      <c r="D78" s="106" t="s">
        <v>44</v>
      </c>
      <c r="E78" s="106"/>
      <c r="F78" s="108" t="s">
        <v>44</v>
      </c>
      <c r="G78" s="106"/>
      <c r="H78" s="108" t="s">
        <v>44</v>
      </c>
      <c r="I78" s="106"/>
      <c r="J78" s="106" t="s">
        <v>45</v>
      </c>
      <c r="K78" s="106"/>
      <c r="L78" s="106" t="s">
        <v>45</v>
      </c>
      <c r="M78" s="106"/>
      <c r="N78" s="106" t="s">
        <v>45</v>
      </c>
      <c r="O78" s="106"/>
      <c r="P78" s="106" t="s">
        <v>45</v>
      </c>
      <c r="Q78" s="106"/>
      <c r="R78" s="106" t="s">
        <v>45</v>
      </c>
      <c r="S78" s="106"/>
      <c r="T78" s="106" t="s">
        <v>45</v>
      </c>
      <c r="U78" s="106"/>
      <c r="V78" s="106" t="s">
        <v>45</v>
      </c>
      <c r="W78" s="106"/>
      <c r="X78" s="106" t="s">
        <v>45</v>
      </c>
      <c r="Y78" s="106"/>
      <c r="Z78" s="106" t="s">
        <v>45</v>
      </c>
      <c r="AA78" s="106" t="s">
        <v>45</v>
      </c>
      <c r="AB78" s="106"/>
      <c r="AC78" s="106"/>
      <c r="AD78" s="106" t="s">
        <v>45</v>
      </c>
      <c r="AE78" s="106"/>
      <c r="AF78" s="106" t="s">
        <v>45</v>
      </c>
      <c r="AG78" s="106"/>
      <c r="AH78" s="106" t="s">
        <v>45</v>
      </c>
      <c r="AI78" s="106"/>
      <c r="AJ78" s="106" t="s">
        <v>45</v>
      </c>
      <c r="AK78" s="106"/>
      <c r="AL78" s="106" t="s">
        <v>45</v>
      </c>
      <c r="AM78" s="106" t="s">
        <v>45</v>
      </c>
      <c r="AN78" s="106"/>
      <c r="AO78" s="106" t="s">
        <v>45</v>
      </c>
      <c r="AP78" s="106"/>
      <c r="AQ78" s="106"/>
      <c r="AR78" s="106" t="s">
        <v>45</v>
      </c>
      <c r="AS78" s="109"/>
      <c r="AT78" s="109" t="s">
        <v>45</v>
      </c>
      <c r="AU78" s="109"/>
      <c r="AV78" s="109" t="s">
        <v>44</v>
      </c>
      <c r="AW78" s="109"/>
      <c r="AX78" s="109" t="s">
        <v>45</v>
      </c>
      <c r="AY78" s="109" t="s">
        <v>45</v>
      </c>
      <c r="AZ78" s="109"/>
      <c r="BA78" s="109"/>
      <c r="BB78" s="109" t="s">
        <v>45</v>
      </c>
      <c r="BC78" s="106"/>
      <c r="BD78" s="106" t="s">
        <v>45</v>
      </c>
      <c r="BE78" s="109"/>
      <c r="BF78" s="109" t="s">
        <v>45</v>
      </c>
      <c r="BG78" s="106"/>
      <c r="BH78" s="106" t="s">
        <v>45</v>
      </c>
    </row>
    <row r="79" spans="1:60" s="115" customFormat="1" ht="15" hidden="1" thickTop="1" thickBot="1">
      <c r="A79" s="111">
        <v>74</v>
      </c>
      <c r="B79" s="112" t="s">
        <v>118</v>
      </c>
      <c r="C79" s="111" t="s">
        <v>44</v>
      </c>
      <c r="D79" s="111"/>
      <c r="E79" s="111" t="s">
        <v>44</v>
      </c>
      <c r="F79" s="113"/>
      <c r="G79" s="111" t="s">
        <v>44</v>
      </c>
      <c r="H79" s="113"/>
      <c r="I79" s="111" t="s">
        <v>45</v>
      </c>
      <c r="J79" s="111"/>
      <c r="K79" s="111" t="s">
        <v>45</v>
      </c>
      <c r="L79" s="111"/>
      <c r="M79" s="111" t="s">
        <v>45</v>
      </c>
      <c r="N79" s="111"/>
      <c r="O79" s="111" t="s">
        <v>45</v>
      </c>
      <c r="P79" s="111"/>
      <c r="Q79" s="111" t="s">
        <v>45</v>
      </c>
      <c r="R79" s="111"/>
      <c r="S79" s="111" t="s">
        <v>45</v>
      </c>
      <c r="T79" s="111"/>
      <c r="U79" s="111" t="s">
        <v>45</v>
      </c>
      <c r="V79" s="111"/>
      <c r="W79" s="111" t="s">
        <v>45</v>
      </c>
      <c r="X79" s="111"/>
      <c r="Y79" s="111" t="s">
        <v>45</v>
      </c>
      <c r="Z79" s="111"/>
      <c r="AA79" s="111" t="s">
        <v>45</v>
      </c>
      <c r="AB79" s="111"/>
      <c r="AC79" s="111" t="s">
        <v>45</v>
      </c>
      <c r="AD79" s="111"/>
      <c r="AE79" s="111" t="s">
        <v>45</v>
      </c>
      <c r="AF79" s="111"/>
      <c r="AG79" s="111" t="s">
        <v>45</v>
      </c>
      <c r="AH79" s="111"/>
      <c r="AI79" s="111" t="s">
        <v>45</v>
      </c>
      <c r="AJ79" s="111"/>
      <c r="AK79" s="111" t="s">
        <v>45</v>
      </c>
      <c r="AL79" s="111"/>
      <c r="AM79" s="111" t="s">
        <v>45</v>
      </c>
      <c r="AN79" s="111"/>
      <c r="AO79" s="111" t="s">
        <v>45</v>
      </c>
      <c r="AP79" s="111"/>
      <c r="AQ79" s="111" t="s">
        <v>45</v>
      </c>
      <c r="AR79" s="111"/>
      <c r="AS79" s="114" t="s">
        <v>45</v>
      </c>
      <c r="AT79" s="114"/>
      <c r="AU79" s="114" t="s">
        <v>45</v>
      </c>
      <c r="AV79" s="114"/>
      <c r="AW79" s="114" t="s">
        <v>45</v>
      </c>
      <c r="AX79" s="114"/>
      <c r="AY79" s="114" t="s">
        <v>45</v>
      </c>
      <c r="AZ79" s="114"/>
      <c r="BA79" s="114" t="s">
        <v>45</v>
      </c>
      <c r="BB79" s="114"/>
      <c r="BC79" s="111" t="s">
        <v>45</v>
      </c>
      <c r="BD79" s="111"/>
      <c r="BE79" s="114" t="s">
        <v>45</v>
      </c>
      <c r="BF79" s="114"/>
      <c r="BG79" s="111" t="s">
        <v>45</v>
      </c>
      <c r="BH79" s="111"/>
    </row>
    <row r="80" spans="1:60" s="82" customFormat="1" ht="15" hidden="1" thickTop="1" thickBot="1">
      <c r="A80" s="78">
        <v>75</v>
      </c>
      <c r="B80" s="79" t="s">
        <v>119</v>
      </c>
      <c r="C80" s="78" t="s">
        <v>44</v>
      </c>
      <c r="D80" s="78"/>
      <c r="E80" s="78" t="s">
        <v>44</v>
      </c>
      <c r="F80" s="80"/>
      <c r="G80" s="78" t="s">
        <v>44</v>
      </c>
      <c r="H80" s="80"/>
      <c r="I80" s="78" t="s">
        <v>45</v>
      </c>
      <c r="J80" s="78"/>
      <c r="K80" s="78" t="s">
        <v>45</v>
      </c>
      <c r="L80" s="78"/>
      <c r="M80" s="78"/>
      <c r="N80" s="78" t="s">
        <v>45</v>
      </c>
      <c r="O80" s="78"/>
      <c r="P80" s="78" t="s">
        <v>45</v>
      </c>
      <c r="Q80" s="78"/>
      <c r="R80" s="78" t="s">
        <v>45</v>
      </c>
      <c r="S80" s="78" t="s">
        <v>45</v>
      </c>
      <c r="T80" s="78"/>
      <c r="U80" s="78" t="s">
        <v>45</v>
      </c>
      <c r="V80" s="78"/>
      <c r="W80" s="78" t="s">
        <v>45</v>
      </c>
      <c r="X80" s="78"/>
      <c r="Y80" s="78" t="s">
        <v>45</v>
      </c>
      <c r="Z80" s="78"/>
      <c r="AA80" s="78" t="s">
        <v>45</v>
      </c>
      <c r="AB80" s="78"/>
      <c r="AC80" s="78" t="s">
        <v>45</v>
      </c>
      <c r="AD80" s="78"/>
      <c r="AE80" s="78" t="s">
        <v>45</v>
      </c>
      <c r="AF80" s="78"/>
      <c r="AG80" s="78"/>
      <c r="AH80" s="78" t="s">
        <v>45</v>
      </c>
      <c r="AI80" s="78" t="s">
        <v>45</v>
      </c>
      <c r="AJ80" s="78"/>
      <c r="AK80" s="78"/>
      <c r="AL80" s="78" t="s">
        <v>45</v>
      </c>
      <c r="AM80" s="78" t="s">
        <v>45</v>
      </c>
      <c r="AN80" s="78"/>
      <c r="AO80" s="78" t="s">
        <v>45</v>
      </c>
      <c r="AP80" s="78"/>
      <c r="AQ80" s="78" t="s">
        <v>45</v>
      </c>
      <c r="AR80" s="78"/>
      <c r="AS80" s="81" t="s">
        <v>45</v>
      </c>
      <c r="AT80" s="81"/>
      <c r="AU80" s="81" t="s">
        <v>45</v>
      </c>
      <c r="AV80" s="81"/>
      <c r="AW80" s="81" t="s">
        <v>45</v>
      </c>
      <c r="AX80" s="81"/>
      <c r="AY80" s="81" t="s">
        <v>45</v>
      </c>
      <c r="AZ80" s="81"/>
      <c r="BA80" s="81"/>
      <c r="BB80" s="81" t="s">
        <v>45</v>
      </c>
      <c r="BC80" s="78" t="s">
        <v>45</v>
      </c>
      <c r="BD80" s="78"/>
      <c r="BE80" s="81"/>
      <c r="BF80" s="81" t="s">
        <v>45</v>
      </c>
      <c r="BG80" s="78" t="s">
        <v>45</v>
      </c>
      <c r="BH80" s="78"/>
    </row>
    <row r="81" spans="1:60" s="66" customFormat="1" ht="15" hidden="1" thickTop="1" thickBot="1">
      <c r="A81" s="62">
        <v>76</v>
      </c>
      <c r="B81" s="63" t="s">
        <v>120</v>
      </c>
      <c r="C81" s="62" t="s">
        <v>44</v>
      </c>
      <c r="D81" s="62"/>
      <c r="E81" s="62" t="s">
        <v>44</v>
      </c>
      <c r="F81" s="64"/>
      <c r="G81" s="62" t="s">
        <v>44</v>
      </c>
      <c r="H81" s="64"/>
      <c r="I81" s="62" t="s">
        <v>45</v>
      </c>
      <c r="J81" s="62"/>
      <c r="K81" s="62" t="s">
        <v>45</v>
      </c>
      <c r="L81" s="62"/>
      <c r="M81" s="62" t="s">
        <v>45</v>
      </c>
      <c r="N81" s="62"/>
      <c r="O81" s="62" t="s">
        <v>45</v>
      </c>
      <c r="P81" s="62"/>
      <c r="Q81" s="62" t="s">
        <v>45</v>
      </c>
      <c r="R81" s="62"/>
      <c r="S81" s="62" t="s">
        <v>45</v>
      </c>
      <c r="T81" s="62"/>
      <c r="U81" s="62" t="s">
        <v>45</v>
      </c>
      <c r="V81" s="62"/>
      <c r="W81" s="62" t="s">
        <v>45</v>
      </c>
      <c r="X81" s="62"/>
      <c r="Y81" s="62" t="s">
        <v>45</v>
      </c>
      <c r="Z81" s="62"/>
      <c r="AA81" s="62" t="s">
        <v>45</v>
      </c>
      <c r="AB81" s="62"/>
      <c r="AC81" s="62" t="s">
        <v>45</v>
      </c>
      <c r="AD81" s="62"/>
      <c r="AE81" s="62"/>
      <c r="AF81" s="62" t="s">
        <v>45</v>
      </c>
      <c r="AG81" s="62" t="s">
        <v>45</v>
      </c>
      <c r="AH81" s="62"/>
      <c r="AI81" s="62"/>
      <c r="AJ81" s="62" t="s">
        <v>45</v>
      </c>
      <c r="AK81" s="62" t="s">
        <v>45</v>
      </c>
      <c r="AL81" s="62"/>
      <c r="AM81" s="62" t="s">
        <v>45</v>
      </c>
      <c r="AN81" s="62"/>
      <c r="AO81" s="62" t="s">
        <v>45</v>
      </c>
      <c r="AP81" s="62"/>
      <c r="AQ81" s="62"/>
      <c r="AR81" s="62" t="s">
        <v>45</v>
      </c>
      <c r="AS81" s="65" t="s">
        <v>45</v>
      </c>
      <c r="AT81" s="65"/>
      <c r="AU81" s="65"/>
      <c r="AV81" s="65" t="s">
        <v>45</v>
      </c>
      <c r="AW81" s="65"/>
      <c r="AX81" s="65" t="s">
        <v>45</v>
      </c>
      <c r="AY81" s="65" t="s">
        <v>45</v>
      </c>
      <c r="AZ81" s="65"/>
      <c r="BA81" s="65" t="s">
        <v>45</v>
      </c>
      <c r="BB81" s="65"/>
      <c r="BC81" s="62" t="s">
        <v>45</v>
      </c>
      <c r="BD81" s="62"/>
      <c r="BE81" s="65" t="s">
        <v>45</v>
      </c>
      <c r="BF81" s="65"/>
      <c r="BG81" s="62"/>
      <c r="BH81" s="62" t="s">
        <v>45</v>
      </c>
    </row>
    <row r="82" spans="1:60" s="90" customFormat="1" ht="15" hidden="1" thickTop="1" thickBot="1">
      <c r="A82" s="86">
        <v>77</v>
      </c>
      <c r="B82" s="87" t="s">
        <v>121</v>
      </c>
      <c r="C82" s="86" t="s">
        <v>44</v>
      </c>
      <c r="D82" s="86"/>
      <c r="E82" s="86" t="s">
        <v>44</v>
      </c>
      <c r="F82" s="88"/>
      <c r="G82" s="86"/>
      <c r="H82" s="88" t="s">
        <v>44</v>
      </c>
      <c r="I82" s="86"/>
      <c r="J82" s="86" t="s">
        <v>45</v>
      </c>
      <c r="K82" s="86" t="s">
        <v>45</v>
      </c>
      <c r="L82" s="86"/>
      <c r="M82" s="86" t="s">
        <v>45</v>
      </c>
      <c r="N82" s="86"/>
      <c r="O82" s="86" t="s">
        <v>45</v>
      </c>
      <c r="P82" s="86"/>
      <c r="Q82" s="86"/>
      <c r="R82" s="86" t="s">
        <v>45</v>
      </c>
      <c r="S82" s="86"/>
      <c r="T82" s="86" t="s">
        <v>45</v>
      </c>
      <c r="U82" s="86"/>
      <c r="V82" s="86" t="s">
        <v>45</v>
      </c>
      <c r="W82" s="86"/>
      <c r="X82" s="86" t="s">
        <v>45</v>
      </c>
      <c r="Y82" s="86" t="s">
        <v>45</v>
      </c>
      <c r="Z82" s="86"/>
      <c r="AA82" s="86"/>
      <c r="AB82" s="86" t="s">
        <v>45</v>
      </c>
      <c r="AC82" s="86" t="s">
        <v>45</v>
      </c>
      <c r="AD82" s="86"/>
      <c r="AE82" s="86" t="s">
        <v>45</v>
      </c>
      <c r="AF82" s="86"/>
      <c r="AG82" s="86"/>
      <c r="AH82" s="86" t="s">
        <v>45</v>
      </c>
      <c r="AI82" s="86" t="s">
        <v>45</v>
      </c>
      <c r="AJ82" s="86"/>
      <c r="AK82" s="86" t="s">
        <v>45</v>
      </c>
      <c r="AL82" s="86"/>
      <c r="AM82" s="86"/>
      <c r="AN82" s="86" t="s">
        <v>45</v>
      </c>
      <c r="AO82" s="86"/>
      <c r="AP82" s="86" t="s">
        <v>45</v>
      </c>
      <c r="AQ82" s="86"/>
      <c r="AR82" s="86" t="s">
        <v>45</v>
      </c>
      <c r="AS82" s="89"/>
      <c r="AT82" s="89" t="s">
        <v>45</v>
      </c>
      <c r="AU82" s="89"/>
      <c r="AV82" s="89" t="s">
        <v>45</v>
      </c>
      <c r="AW82" s="89" t="s">
        <v>45</v>
      </c>
      <c r="AX82" s="89"/>
      <c r="AY82" s="89"/>
      <c r="AZ82" s="89" t="s">
        <v>45</v>
      </c>
      <c r="BA82" s="89"/>
      <c r="BB82" s="89" t="s">
        <v>45</v>
      </c>
      <c r="BC82" s="86"/>
      <c r="BD82" s="86" t="s">
        <v>45</v>
      </c>
      <c r="BE82" s="89"/>
      <c r="BF82" s="89" t="s">
        <v>45</v>
      </c>
      <c r="BG82" s="86"/>
      <c r="BH82" s="86" t="s">
        <v>45</v>
      </c>
    </row>
    <row r="83" spans="1:60" s="77" customFormat="1" ht="15" hidden="1" thickTop="1" thickBot="1">
      <c r="A83" s="73">
        <v>78</v>
      </c>
      <c r="B83" s="74" t="s">
        <v>122</v>
      </c>
      <c r="C83" s="73" t="s">
        <v>44</v>
      </c>
      <c r="D83" s="73"/>
      <c r="E83" s="73" t="s">
        <v>44</v>
      </c>
      <c r="F83" s="75"/>
      <c r="G83" s="73" t="s">
        <v>44</v>
      </c>
      <c r="H83" s="75"/>
      <c r="I83" s="73" t="s">
        <v>45</v>
      </c>
      <c r="J83" s="73"/>
      <c r="K83" s="73"/>
      <c r="L83" s="73" t="s">
        <v>45</v>
      </c>
      <c r="M83" s="73" t="s">
        <v>45</v>
      </c>
      <c r="N83" s="73"/>
      <c r="O83" s="73" t="s">
        <v>45</v>
      </c>
      <c r="P83" s="73"/>
      <c r="Q83" s="73" t="s">
        <v>45</v>
      </c>
      <c r="R83" s="73"/>
      <c r="S83" s="73"/>
      <c r="T83" s="73" t="s">
        <v>44</v>
      </c>
      <c r="U83" s="73" t="s">
        <v>44</v>
      </c>
      <c r="V83" s="73"/>
      <c r="W83" s="73" t="s">
        <v>45</v>
      </c>
      <c r="X83" s="73"/>
      <c r="Y83" s="73" t="s">
        <v>45</v>
      </c>
      <c r="Z83" s="73"/>
      <c r="AA83" s="73" t="s">
        <v>45</v>
      </c>
      <c r="AB83" s="73"/>
      <c r="AC83" s="73" t="s">
        <v>45</v>
      </c>
      <c r="AD83" s="73"/>
      <c r="AE83" s="73" t="s">
        <v>45</v>
      </c>
      <c r="AF83" s="73"/>
      <c r="AG83" s="73" t="s">
        <v>45</v>
      </c>
      <c r="AH83" s="73"/>
      <c r="AI83" s="73" t="s">
        <v>45</v>
      </c>
      <c r="AJ83" s="73"/>
      <c r="AK83" s="73" t="s">
        <v>45</v>
      </c>
      <c r="AL83" s="73"/>
      <c r="AM83" s="73" t="s">
        <v>45</v>
      </c>
      <c r="AN83" s="73"/>
      <c r="AO83" s="73" t="s">
        <v>45</v>
      </c>
      <c r="AP83" s="73"/>
      <c r="AQ83" s="73"/>
      <c r="AR83" s="73" t="s">
        <v>45</v>
      </c>
      <c r="AS83" s="76" t="s">
        <v>45</v>
      </c>
      <c r="AT83" s="76"/>
      <c r="AU83" s="76" t="s">
        <v>45</v>
      </c>
      <c r="AV83" s="76"/>
      <c r="AW83" s="76" t="s">
        <v>45</v>
      </c>
      <c r="AX83" s="76"/>
      <c r="AY83" s="76" t="s">
        <v>45</v>
      </c>
      <c r="AZ83" s="76"/>
      <c r="BA83" s="76" t="s">
        <v>45</v>
      </c>
      <c r="BB83" s="76"/>
      <c r="BC83" s="73" t="s">
        <v>45</v>
      </c>
      <c r="BD83" s="73"/>
      <c r="BE83" s="76" t="s">
        <v>45</v>
      </c>
      <c r="BF83" s="76"/>
      <c r="BG83" s="73" t="s">
        <v>45</v>
      </c>
      <c r="BH83" s="73"/>
    </row>
    <row r="84" spans="1:60" ht="15" hidden="1" thickTop="1" thickBot="1">
      <c r="A84" s="56">
        <v>79</v>
      </c>
      <c r="B84" s="84" t="s">
        <v>123</v>
      </c>
      <c r="C84" s="56"/>
      <c r="D84" s="56" t="s">
        <v>44</v>
      </c>
      <c r="E84" s="56" t="s">
        <v>44</v>
      </c>
      <c r="F84" s="58"/>
      <c r="G84" s="56" t="s">
        <v>44</v>
      </c>
      <c r="H84" s="58"/>
      <c r="I84" s="56" t="s">
        <v>45</v>
      </c>
      <c r="J84" s="56"/>
      <c r="K84" s="56" t="s">
        <v>45</v>
      </c>
      <c r="L84" s="56"/>
      <c r="M84" s="56" t="s">
        <v>45</v>
      </c>
      <c r="N84" s="56"/>
      <c r="O84" s="56" t="s">
        <v>45</v>
      </c>
      <c r="P84" s="56"/>
      <c r="Q84" s="56"/>
      <c r="R84" s="56" t="s">
        <v>45</v>
      </c>
      <c r="S84" s="56"/>
      <c r="T84" s="56" t="s">
        <v>45</v>
      </c>
      <c r="U84" s="56" t="s">
        <v>45</v>
      </c>
      <c r="V84" s="56"/>
      <c r="W84" s="56" t="s">
        <v>45</v>
      </c>
      <c r="X84" s="56"/>
      <c r="Y84" s="56" t="s">
        <v>45</v>
      </c>
      <c r="Z84" s="56"/>
      <c r="AA84" s="56" t="s">
        <v>45</v>
      </c>
      <c r="AB84" s="56"/>
      <c r="AC84" s="56" t="s">
        <v>45</v>
      </c>
      <c r="AD84" s="56"/>
      <c r="AE84" s="56"/>
      <c r="AF84" s="56" t="s">
        <v>45</v>
      </c>
      <c r="AG84" s="56"/>
      <c r="AH84" s="56" t="s">
        <v>45</v>
      </c>
      <c r="AI84" s="56"/>
      <c r="AJ84" s="56" t="s">
        <v>45</v>
      </c>
      <c r="AK84" s="56" t="s">
        <v>45</v>
      </c>
      <c r="AL84" s="56"/>
      <c r="AM84" s="56" t="s">
        <v>45</v>
      </c>
      <c r="AN84" s="56"/>
      <c r="AO84" s="56"/>
      <c r="AP84" s="56" t="s">
        <v>45</v>
      </c>
      <c r="AQ84" s="56"/>
      <c r="AR84" s="56" t="s">
        <v>45</v>
      </c>
      <c r="AS84" s="60" t="s">
        <v>45</v>
      </c>
      <c r="AT84" s="60"/>
      <c r="AU84" s="60" t="s">
        <v>45</v>
      </c>
      <c r="AV84" s="60"/>
      <c r="AW84" s="60" t="s">
        <v>45</v>
      </c>
      <c r="AX84" s="60"/>
      <c r="AY84" s="60" t="s">
        <v>45</v>
      </c>
      <c r="AZ84" s="60"/>
      <c r="BA84" s="60" t="s">
        <v>45</v>
      </c>
      <c r="BB84" s="60"/>
      <c r="BC84" s="56" t="s">
        <v>45</v>
      </c>
      <c r="BD84" s="56"/>
      <c r="BE84" s="60" t="s">
        <v>45</v>
      </c>
      <c r="BF84" s="60"/>
      <c r="BG84" s="56"/>
      <c r="BH84" s="56" t="s">
        <v>45</v>
      </c>
    </row>
    <row r="85" spans="1:60" s="100" customFormat="1" ht="15" hidden="1" thickTop="1" thickBot="1">
      <c r="A85" s="69">
        <v>80</v>
      </c>
      <c r="B85" s="98" t="s">
        <v>124</v>
      </c>
      <c r="C85" s="69"/>
      <c r="D85" s="69" t="s">
        <v>44</v>
      </c>
      <c r="E85" s="69" t="s">
        <v>44</v>
      </c>
      <c r="F85" s="83"/>
      <c r="G85" s="69" t="s">
        <v>44</v>
      </c>
      <c r="H85" s="83"/>
      <c r="I85" s="69" t="s">
        <v>45</v>
      </c>
      <c r="J85" s="69"/>
      <c r="K85" s="69" t="s">
        <v>45</v>
      </c>
      <c r="L85" s="69"/>
      <c r="M85" s="69"/>
      <c r="N85" s="69" t="s">
        <v>45</v>
      </c>
      <c r="O85" s="69"/>
      <c r="P85" s="69" t="s">
        <v>45</v>
      </c>
      <c r="Q85" s="69"/>
      <c r="R85" s="69" t="s">
        <v>45</v>
      </c>
      <c r="S85" s="69" t="s">
        <v>45</v>
      </c>
      <c r="T85" s="69"/>
      <c r="U85" s="69" t="s">
        <v>45</v>
      </c>
      <c r="V85" s="69"/>
      <c r="W85" s="69" t="s">
        <v>45</v>
      </c>
      <c r="X85" s="69"/>
      <c r="Y85" s="69"/>
      <c r="Z85" s="69" t="s">
        <v>45</v>
      </c>
      <c r="AA85" s="69" t="s">
        <v>45</v>
      </c>
      <c r="AB85" s="69"/>
      <c r="AC85" s="69" t="s">
        <v>45</v>
      </c>
      <c r="AD85" s="69"/>
      <c r="AE85" s="69" t="s">
        <v>45</v>
      </c>
      <c r="AF85" s="69"/>
      <c r="AG85" s="69"/>
      <c r="AH85" s="69" t="s">
        <v>45</v>
      </c>
      <c r="AI85" s="69" t="s">
        <v>45</v>
      </c>
      <c r="AJ85" s="69"/>
      <c r="AK85" s="69" t="s">
        <v>45</v>
      </c>
      <c r="AL85" s="69"/>
      <c r="AM85" s="69"/>
      <c r="AN85" s="69" t="s">
        <v>45</v>
      </c>
      <c r="AO85" s="69"/>
      <c r="AP85" s="69" t="s">
        <v>45</v>
      </c>
      <c r="AQ85" s="69" t="s">
        <v>45</v>
      </c>
      <c r="AR85" s="69"/>
      <c r="AS85" s="99"/>
      <c r="AT85" s="99" t="s">
        <v>45</v>
      </c>
      <c r="AU85" s="99"/>
      <c r="AV85" s="99" t="s">
        <v>45</v>
      </c>
      <c r="AW85" s="99"/>
      <c r="AX85" s="99" t="s">
        <v>45</v>
      </c>
      <c r="AY85" s="99"/>
      <c r="AZ85" s="99" t="s">
        <v>45</v>
      </c>
      <c r="BA85" s="99" t="s">
        <v>45</v>
      </c>
      <c r="BB85" s="99"/>
      <c r="BC85" s="69"/>
      <c r="BD85" s="69" t="s">
        <v>45</v>
      </c>
      <c r="BE85" s="99" t="s">
        <v>45</v>
      </c>
      <c r="BF85" s="99"/>
      <c r="BG85" s="69"/>
      <c r="BH85" s="69" t="s">
        <v>45</v>
      </c>
    </row>
    <row r="86" spans="1:60" ht="15" hidden="1" thickTop="1" thickBot="1">
      <c r="A86" s="56">
        <v>81</v>
      </c>
      <c r="B86" s="84" t="s">
        <v>125</v>
      </c>
      <c r="C86" s="56" t="s">
        <v>44</v>
      </c>
      <c r="D86" s="56"/>
      <c r="E86" s="56" t="s">
        <v>44</v>
      </c>
      <c r="F86" s="58"/>
      <c r="G86" s="56" t="s">
        <v>44</v>
      </c>
      <c r="H86" s="58"/>
      <c r="I86" s="56"/>
      <c r="J86" s="56" t="s">
        <v>45</v>
      </c>
      <c r="K86" s="56" t="s">
        <v>45</v>
      </c>
      <c r="L86" s="56"/>
      <c r="M86" s="56" t="s">
        <v>45</v>
      </c>
      <c r="N86" s="56"/>
      <c r="O86" s="56" t="s">
        <v>45</v>
      </c>
      <c r="P86" s="56"/>
      <c r="Q86" s="56" t="s">
        <v>45</v>
      </c>
      <c r="R86" s="56"/>
      <c r="S86" s="56" t="s">
        <v>45</v>
      </c>
      <c r="T86" s="56"/>
      <c r="U86" s="56" t="s">
        <v>45</v>
      </c>
      <c r="V86" s="56"/>
      <c r="W86" s="56" t="s">
        <v>45</v>
      </c>
      <c r="X86" s="56"/>
      <c r="Y86" s="56" t="s">
        <v>45</v>
      </c>
      <c r="Z86" s="56"/>
      <c r="AA86" s="56" t="s">
        <v>45</v>
      </c>
      <c r="AB86" s="56"/>
      <c r="AC86" s="56" t="s">
        <v>45</v>
      </c>
      <c r="AD86" s="56"/>
      <c r="AE86" s="56"/>
      <c r="AF86" s="56" t="s">
        <v>45</v>
      </c>
      <c r="AG86" s="56" t="s">
        <v>45</v>
      </c>
      <c r="AH86" s="56"/>
      <c r="AI86" s="56" t="s">
        <v>45</v>
      </c>
      <c r="AJ86" s="56"/>
      <c r="AK86" s="56" t="s">
        <v>45</v>
      </c>
      <c r="AL86" s="56"/>
      <c r="AM86" s="56" t="s">
        <v>45</v>
      </c>
      <c r="AN86" s="56"/>
      <c r="AO86" s="56" t="s">
        <v>45</v>
      </c>
      <c r="AP86" s="56"/>
      <c r="AQ86" s="56" t="s">
        <v>45</v>
      </c>
      <c r="AR86" s="56"/>
      <c r="AS86" s="60" t="s">
        <v>45</v>
      </c>
      <c r="AT86" s="60"/>
      <c r="AU86" s="60" t="s">
        <v>44</v>
      </c>
      <c r="AV86" s="60"/>
      <c r="AW86" s="60" t="s">
        <v>45</v>
      </c>
      <c r="AX86" s="60"/>
      <c r="AY86" s="60" t="s">
        <v>45</v>
      </c>
      <c r="AZ86" s="60"/>
      <c r="BA86" s="60" t="s">
        <v>45</v>
      </c>
      <c r="BB86" s="60"/>
      <c r="BC86" s="56" t="s">
        <v>45</v>
      </c>
      <c r="BD86" s="56"/>
      <c r="BE86" s="60" t="s">
        <v>45</v>
      </c>
      <c r="BF86" s="60"/>
      <c r="BG86" s="56" t="s">
        <v>45</v>
      </c>
      <c r="BH86" s="56"/>
    </row>
    <row r="87" spans="1:60" s="77" customFormat="1" ht="14" hidden="1" customHeight="1" thickTop="1" thickBot="1">
      <c r="A87" s="73">
        <v>82</v>
      </c>
      <c r="B87" s="74" t="s">
        <v>126</v>
      </c>
      <c r="C87" s="73"/>
      <c r="D87" s="73" t="s">
        <v>44</v>
      </c>
      <c r="E87" s="73" t="s">
        <v>44</v>
      </c>
      <c r="F87" s="75"/>
      <c r="G87" s="73" t="s">
        <v>44</v>
      </c>
      <c r="H87" s="75"/>
      <c r="I87" s="73" t="s">
        <v>45</v>
      </c>
      <c r="J87" s="73"/>
      <c r="K87" s="73" t="s">
        <v>45</v>
      </c>
      <c r="L87" s="73"/>
      <c r="M87" s="73" t="s">
        <v>45</v>
      </c>
      <c r="N87" s="73"/>
      <c r="O87" s="73" t="s">
        <v>45</v>
      </c>
      <c r="P87" s="73"/>
      <c r="Q87" s="73"/>
      <c r="R87" s="73" t="s">
        <v>45</v>
      </c>
      <c r="S87" s="73" t="s">
        <v>45</v>
      </c>
      <c r="T87" s="73"/>
      <c r="U87" s="73" t="s">
        <v>45</v>
      </c>
      <c r="V87" s="73"/>
      <c r="W87" s="73"/>
      <c r="X87" s="73" t="s">
        <v>45</v>
      </c>
      <c r="Y87" s="73" t="s">
        <v>45</v>
      </c>
      <c r="Z87" s="73"/>
      <c r="AA87" s="73"/>
      <c r="AB87" s="73" t="s">
        <v>45</v>
      </c>
      <c r="AC87" s="73" t="s">
        <v>45</v>
      </c>
      <c r="AD87" s="73"/>
      <c r="AE87" s="73" t="s">
        <v>45</v>
      </c>
      <c r="AF87" s="73"/>
      <c r="AG87" s="73" t="s">
        <v>45</v>
      </c>
      <c r="AH87" s="73"/>
      <c r="AI87" s="73" t="s">
        <v>45</v>
      </c>
      <c r="AJ87" s="73"/>
      <c r="AK87" s="73" t="s">
        <v>45</v>
      </c>
      <c r="AL87" s="73"/>
      <c r="AM87" s="73" t="s">
        <v>45</v>
      </c>
      <c r="AN87" s="73"/>
      <c r="AO87" s="73" t="s">
        <v>45</v>
      </c>
      <c r="AP87" s="73"/>
      <c r="AQ87" s="73"/>
      <c r="AR87" s="73" t="s">
        <v>45</v>
      </c>
      <c r="AS87" s="76" t="s">
        <v>45</v>
      </c>
      <c r="AT87" s="76"/>
      <c r="AU87" s="76"/>
      <c r="AV87" s="76" t="s">
        <v>45</v>
      </c>
      <c r="AW87" s="76" t="s">
        <v>45</v>
      </c>
      <c r="AX87" s="76"/>
      <c r="AY87" s="76"/>
      <c r="AZ87" s="76" t="s">
        <v>45</v>
      </c>
      <c r="BA87" s="76" t="s">
        <v>45</v>
      </c>
      <c r="BB87" s="76"/>
      <c r="BC87" s="73"/>
      <c r="BD87" s="73" t="s">
        <v>45</v>
      </c>
      <c r="BE87" s="76"/>
      <c r="BF87" s="76" t="s">
        <v>45</v>
      </c>
      <c r="BG87" s="73" t="s">
        <v>45</v>
      </c>
      <c r="BH87" s="73"/>
    </row>
    <row r="88" spans="1:60" s="82" customFormat="1" ht="15" hidden="1" thickTop="1" thickBot="1">
      <c r="A88" s="78">
        <v>83</v>
      </c>
      <c r="B88" s="79" t="s">
        <v>127</v>
      </c>
      <c r="C88" s="78" t="s">
        <v>44</v>
      </c>
      <c r="D88" s="78"/>
      <c r="E88" s="78" t="s">
        <v>44</v>
      </c>
      <c r="F88" s="80"/>
      <c r="G88" s="78" t="s">
        <v>44</v>
      </c>
      <c r="H88" s="80"/>
      <c r="I88" s="78" t="s">
        <v>45</v>
      </c>
      <c r="J88" s="78"/>
      <c r="K88" s="78" t="s">
        <v>45</v>
      </c>
      <c r="L88" s="78"/>
      <c r="M88" s="78"/>
      <c r="N88" s="78" t="s">
        <v>45</v>
      </c>
      <c r="O88" s="78"/>
      <c r="P88" s="78" t="s">
        <v>45</v>
      </c>
      <c r="Q88" s="78" t="s">
        <v>45</v>
      </c>
      <c r="R88" s="78"/>
      <c r="S88" s="78" t="s">
        <v>45</v>
      </c>
      <c r="T88" s="78"/>
      <c r="U88" s="78" t="s">
        <v>45</v>
      </c>
      <c r="V88" s="78"/>
      <c r="W88" s="78" t="s">
        <v>45</v>
      </c>
      <c r="X88" s="78"/>
      <c r="Y88" s="78"/>
      <c r="Z88" s="78" t="s">
        <v>45</v>
      </c>
      <c r="AA88" s="78" t="s">
        <v>45</v>
      </c>
      <c r="AB88" s="78"/>
      <c r="AC88" s="78" t="s">
        <v>45</v>
      </c>
      <c r="AD88" s="78"/>
      <c r="AE88" s="78"/>
      <c r="AF88" s="78" t="s">
        <v>45</v>
      </c>
      <c r="AG88" s="78" t="s">
        <v>45</v>
      </c>
      <c r="AH88" s="78"/>
      <c r="AI88" s="78" t="s">
        <v>45</v>
      </c>
      <c r="AJ88" s="78"/>
      <c r="AK88" s="78" t="s">
        <v>45</v>
      </c>
      <c r="AL88" s="78"/>
      <c r="AM88" s="78" t="s">
        <v>45</v>
      </c>
      <c r="AN88" s="78"/>
      <c r="AO88" s="78" t="s">
        <v>45</v>
      </c>
      <c r="AP88" s="78"/>
      <c r="AQ88" s="78"/>
      <c r="AR88" s="78" t="s">
        <v>45</v>
      </c>
      <c r="AS88" s="81" t="s">
        <v>45</v>
      </c>
      <c r="AT88" s="81"/>
      <c r="AU88" s="81" t="s">
        <v>45</v>
      </c>
      <c r="AV88" s="81"/>
      <c r="AW88" s="81" t="s">
        <v>45</v>
      </c>
      <c r="AX88" s="81"/>
      <c r="AY88" s="81" t="s">
        <v>45</v>
      </c>
      <c r="AZ88" s="81"/>
      <c r="BA88" s="81" t="s">
        <v>45</v>
      </c>
      <c r="BB88" s="81"/>
      <c r="BC88" s="78"/>
      <c r="BD88" s="78" t="s">
        <v>45</v>
      </c>
      <c r="BE88" s="81" t="s">
        <v>45</v>
      </c>
      <c r="BF88" s="81"/>
      <c r="BG88" s="78"/>
      <c r="BH88" s="78" t="s">
        <v>45</v>
      </c>
    </row>
    <row r="89" spans="1:60" s="77" customFormat="1" ht="15" hidden="1" thickTop="1" thickBot="1">
      <c r="A89" s="73">
        <v>84</v>
      </c>
      <c r="B89" s="74" t="s">
        <v>128</v>
      </c>
      <c r="C89" s="73" t="s">
        <v>44</v>
      </c>
      <c r="D89" s="73"/>
      <c r="E89" s="73" t="s">
        <v>44</v>
      </c>
      <c r="F89" s="75"/>
      <c r="G89" s="73" t="s">
        <v>44</v>
      </c>
      <c r="H89" s="75"/>
      <c r="I89" s="73"/>
      <c r="J89" s="73" t="s">
        <v>45</v>
      </c>
      <c r="K89" s="73"/>
      <c r="L89" s="73" t="s">
        <v>45</v>
      </c>
      <c r="M89" s="73" t="s">
        <v>45</v>
      </c>
      <c r="N89" s="73"/>
      <c r="O89" s="73" t="s">
        <v>45</v>
      </c>
      <c r="P89" s="73"/>
      <c r="Q89" s="73"/>
      <c r="R89" s="73" t="s">
        <v>45</v>
      </c>
      <c r="S89" s="73"/>
      <c r="T89" s="73" t="s">
        <v>45</v>
      </c>
      <c r="U89" s="73" t="s">
        <v>45</v>
      </c>
      <c r="V89" s="73"/>
      <c r="W89" s="73" t="s">
        <v>45</v>
      </c>
      <c r="X89" s="73"/>
      <c r="Y89" s="73" t="s">
        <v>45</v>
      </c>
      <c r="Z89" s="73"/>
      <c r="AA89" s="73"/>
      <c r="AB89" s="73" t="s">
        <v>45</v>
      </c>
      <c r="AC89" s="73" t="s">
        <v>45</v>
      </c>
      <c r="AD89" s="73"/>
      <c r="AE89" s="73"/>
      <c r="AF89" s="73" t="s">
        <v>45</v>
      </c>
      <c r="AG89" s="73"/>
      <c r="AH89" s="73" t="s">
        <v>45</v>
      </c>
      <c r="AI89" s="73"/>
      <c r="AJ89" s="73" t="s">
        <v>45</v>
      </c>
      <c r="AK89" s="73" t="s">
        <v>45</v>
      </c>
      <c r="AL89" s="73"/>
      <c r="AM89" s="73" t="s">
        <v>45</v>
      </c>
      <c r="AN89" s="73"/>
      <c r="AO89" s="73" t="s">
        <v>45</v>
      </c>
      <c r="AP89" s="73"/>
      <c r="AQ89" s="73"/>
      <c r="AR89" s="73" t="s">
        <v>45</v>
      </c>
      <c r="AS89" s="76" t="s">
        <v>45</v>
      </c>
      <c r="AT89" s="76"/>
      <c r="AU89" s="76"/>
      <c r="AV89" s="76" t="s">
        <v>45</v>
      </c>
      <c r="AW89" s="76"/>
      <c r="AX89" s="76" t="s">
        <v>45</v>
      </c>
      <c r="AY89" s="76" t="s">
        <v>45</v>
      </c>
      <c r="AZ89" s="76"/>
      <c r="BA89" s="76" t="s">
        <v>45</v>
      </c>
      <c r="BB89" s="76"/>
      <c r="BC89" s="73" t="s">
        <v>45</v>
      </c>
      <c r="BD89" s="73"/>
      <c r="BE89" s="76"/>
      <c r="BF89" s="76" t="s">
        <v>45</v>
      </c>
      <c r="BG89" s="73" t="s">
        <v>45</v>
      </c>
      <c r="BH89" s="73"/>
    </row>
    <row r="90" spans="1:60" s="66" customFormat="1" ht="15" hidden="1" thickTop="1" thickBot="1">
      <c r="A90" s="62">
        <v>85</v>
      </c>
      <c r="B90" s="63" t="s">
        <v>129</v>
      </c>
      <c r="C90" s="62" t="s">
        <v>44</v>
      </c>
      <c r="D90" s="62"/>
      <c r="E90" s="62"/>
      <c r="F90" s="64" t="s">
        <v>44</v>
      </c>
      <c r="G90" s="62" t="s">
        <v>44</v>
      </c>
      <c r="H90" s="64"/>
      <c r="I90" s="62" t="s">
        <v>45</v>
      </c>
      <c r="J90" s="62"/>
      <c r="K90" s="62" t="s">
        <v>45</v>
      </c>
      <c r="L90" s="62"/>
      <c r="M90" s="62" t="s">
        <v>45</v>
      </c>
      <c r="N90" s="62"/>
      <c r="O90" s="62" t="s">
        <v>45</v>
      </c>
      <c r="P90" s="62"/>
      <c r="Q90" s="62" t="s">
        <v>45</v>
      </c>
      <c r="R90" s="62"/>
      <c r="S90" s="62" t="s">
        <v>45</v>
      </c>
      <c r="T90" s="62"/>
      <c r="U90" s="62" t="s">
        <v>45</v>
      </c>
      <c r="V90" s="62"/>
      <c r="W90" s="62" t="s">
        <v>45</v>
      </c>
      <c r="X90" s="62"/>
      <c r="Y90" s="62" t="s">
        <v>45</v>
      </c>
      <c r="Z90" s="62"/>
      <c r="AA90" s="62" t="s">
        <v>45</v>
      </c>
      <c r="AB90" s="62"/>
      <c r="AC90" s="62" t="s">
        <v>45</v>
      </c>
      <c r="AD90" s="62"/>
      <c r="AE90" s="62" t="s">
        <v>45</v>
      </c>
      <c r="AF90" s="62"/>
      <c r="AG90" s="62" t="s">
        <v>45</v>
      </c>
      <c r="AH90" s="62"/>
      <c r="AI90" s="62" t="s">
        <v>45</v>
      </c>
      <c r="AJ90" s="62"/>
      <c r="AK90" s="62" t="s">
        <v>45</v>
      </c>
      <c r="AL90" s="62"/>
      <c r="AM90" s="62" t="s">
        <v>45</v>
      </c>
      <c r="AN90" s="62"/>
      <c r="AO90" s="62"/>
      <c r="AP90" s="62" t="s">
        <v>45</v>
      </c>
      <c r="AQ90" s="62" t="s">
        <v>45</v>
      </c>
      <c r="AR90" s="62"/>
      <c r="AS90" s="65" t="s">
        <v>45</v>
      </c>
      <c r="AT90" s="65"/>
      <c r="AU90" s="65" t="s">
        <v>45</v>
      </c>
      <c r="AV90" s="65"/>
      <c r="AW90" s="65" t="s">
        <v>45</v>
      </c>
      <c r="AX90" s="65"/>
      <c r="AY90" s="65" t="s">
        <v>45</v>
      </c>
      <c r="AZ90" s="65"/>
      <c r="BA90" s="65" t="s">
        <v>45</v>
      </c>
      <c r="BB90" s="65"/>
      <c r="BC90" s="62" t="s">
        <v>45</v>
      </c>
      <c r="BD90" s="62"/>
      <c r="BE90" s="65" t="s">
        <v>45</v>
      </c>
      <c r="BF90" s="65"/>
      <c r="BG90" s="62" t="s">
        <v>45</v>
      </c>
      <c r="BH90" s="62"/>
    </row>
    <row r="91" spans="1:60" s="119" customFormat="1" ht="14.5" hidden="1" thickTop="1">
      <c r="A91" s="116"/>
      <c r="B91" s="117" t="s">
        <v>130</v>
      </c>
      <c r="C91" s="116"/>
      <c r="D91" s="116"/>
      <c r="E91" s="116"/>
      <c r="F91" s="116"/>
      <c r="G91" s="116"/>
      <c r="H91" s="116"/>
      <c r="I91" s="116"/>
      <c r="J91" s="116"/>
      <c r="K91" s="116"/>
      <c r="L91" s="116"/>
      <c r="M91" s="116"/>
      <c r="N91" s="116"/>
      <c r="O91" s="116"/>
      <c r="P91" s="116"/>
      <c r="Q91" s="116"/>
      <c r="R91" s="116"/>
      <c r="S91" s="116"/>
      <c r="T91" s="116"/>
      <c r="U91" s="116"/>
      <c r="V91" s="116"/>
      <c r="W91" s="116"/>
      <c r="X91" s="116"/>
      <c r="Y91" s="116"/>
      <c r="Z91" s="116"/>
      <c r="AA91" s="116"/>
      <c r="AB91" s="116"/>
      <c r="AC91" s="116"/>
      <c r="AD91" s="116"/>
      <c r="AE91" s="116"/>
      <c r="AF91" s="116"/>
      <c r="AG91" s="116"/>
      <c r="AH91" s="116"/>
      <c r="AI91" s="116"/>
      <c r="AJ91" s="116"/>
      <c r="AK91" s="116"/>
      <c r="AL91" s="116"/>
      <c r="AM91" s="116"/>
      <c r="AN91" s="116"/>
      <c r="AO91" s="116"/>
      <c r="AP91" s="116"/>
      <c r="AQ91" s="116"/>
      <c r="AR91" s="116"/>
      <c r="AS91" s="118"/>
      <c r="AT91" s="118"/>
      <c r="AU91" s="118"/>
      <c r="AV91" s="118"/>
      <c r="AW91" s="118"/>
      <c r="AX91" s="118"/>
      <c r="AY91" s="118"/>
      <c r="AZ91" s="118"/>
      <c r="BA91" s="118"/>
      <c r="BB91" s="118"/>
      <c r="BC91" s="116"/>
      <c r="BD91" s="116"/>
      <c r="BE91" s="118"/>
      <c r="BF91" s="118"/>
      <c r="BG91" s="116"/>
      <c r="BH91" s="116"/>
    </row>
    <row r="92" spans="1:60" ht="19" hidden="1" customHeight="1" thickBot="1">
      <c r="B92" s="120" t="s">
        <v>131</v>
      </c>
    </row>
    <row r="93" spans="1:60" ht="19" hidden="1" customHeight="1" thickTop="1" thickBot="1">
      <c r="A93" s="56"/>
      <c r="B93" s="122" t="s">
        <v>132</v>
      </c>
      <c r="C93" s="140">
        <v>1</v>
      </c>
      <c r="D93" s="140"/>
      <c r="E93" s="140">
        <v>2</v>
      </c>
      <c r="F93" s="140"/>
      <c r="G93" s="140">
        <v>3</v>
      </c>
      <c r="H93" s="140"/>
      <c r="I93" s="140">
        <v>4</v>
      </c>
      <c r="J93" s="140"/>
      <c r="K93" s="140">
        <v>5</v>
      </c>
      <c r="L93" s="140"/>
      <c r="M93" s="140">
        <v>6</v>
      </c>
      <c r="N93" s="140"/>
      <c r="O93" s="140">
        <v>7</v>
      </c>
      <c r="P93" s="140"/>
      <c r="Q93" s="140">
        <v>8</v>
      </c>
      <c r="R93" s="140"/>
      <c r="S93" s="140">
        <v>9</v>
      </c>
      <c r="T93" s="140"/>
      <c r="U93" s="140">
        <v>10</v>
      </c>
      <c r="V93" s="140"/>
      <c r="W93" s="140">
        <v>11</v>
      </c>
      <c r="X93" s="140"/>
      <c r="Y93" s="140">
        <v>12</v>
      </c>
      <c r="Z93" s="140"/>
      <c r="AA93" s="140">
        <v>13</v>
      </c>
      <c r="AB93" s="140"/>
      <c r="AC93" s="140">
        <v>14</v>
      </c>
      <c r="AD93" s="140"/>
      <c r="AE93" s="140">
        <v>15</v>
      </c>
      <c r="AF93" s="140"/>
      <c r="AG93" s="140">
        <v>16</v>
      </c>
      <c r="AH93" s="140"/>
      <c r="AI93" s="140">
        <v>17</v>
      </c>
      <c r="AJ93" s="140"/>
      <c r="AK93" s="140">
        <v>18</v>
      </c>
      <c r="AL93" s="140"/>
      <c r="AM93" s="140">
        <v>19</v>
      </c>
      <c r="AN93" s="140"/>
      <c r="AO93" s="140">
        <v>20</v>
      </c>
      <c r="AP93" s="140"/>
      <c r="AQ93" s="140">
        <v>21</v>
      </c>
      <c r="AR93" s="140"/>
      <c r="AS93" s="140">
        <v>22</v>
      </c>
      <c r="AT93" s="140"/>
      <c r="AU93" s="140">
        <v>23</v>
      </c>
      <c r="AV93" s="140"/>
      <c r="AW93" s="140">
        <v>24</v>
      </c>
      <c r="AX93" s="140"/>
      <c r="AY93" s="140">
        <v>25</v>
      </c>
      <c r="AZ93" s="140"/>
      <c r="BA93" s="140">
        <v>26</v>
      </c>
      <c r="BB93" s="140"/>
      <c r="BC93" s="140">
        <v>27</v>
      </c>
      <c r="BD93" s="140"/>
      <c r="BE93" s="140">
        <v>28</v>
      </c>
      <c r="BF93" s="140"/>
      <c r="BG93" s="140">
        <v>29</v>
      </c>
      <c r="BH93" s="140"/>
    </row>
    <row r="94" spans="1:60" ht="15" thickTop="1" thickBot="1">
      <c r="A94" s="123" t="s">
        <v>133</v>
      </c>
      <c r="B94" s="57"/>
      <c r="C94" s="140">
        <v>17</v>
      </c>
      <c r="D94" s="140"/>
      <c r="E94" s="140">
        <v>9</v>
      </c>
      <c r="F94" s="140"/>
      <c r="G94" s="140">
        <v>15</v>
      </c>
      <c r="H94" s="140"/>
      <c r="I94" s="140">
        <v>17</v>
      </c>
      <c r="J94" s="140"/>
      <c r="K94" s="140">
        <v>16</v>
      </c>
      <c r="L94" s="140"/>
      <c r="M94" s="140">
        <v>17</v>
      </c>
      <c r="N94" s="140"/>
      <c r="O94" s="140">
        <v>16</v>
      </c>
      <c r="P94" s="140"/>
      <c r="Q94" s="140">
        <v>15</v>
      </c>
      <c r="R94" s="140"/>
      <c r="S94" s="140">
        <v>15</v>
      </c>
      <c r="T94" s="140"/>
      <c r="U94" s="140">
        <v>15</v>
      </c>
      <c r="V94" s="140"/>
      <c r="W94" s="140">
        <v>16</v>
      </c>
      <c r="X94" s="140"/>
      <c r="Y94" s="140">
        <v>14</v>
      </c>
      <c r="Z94" s="140"/>
      <c r="AA94" s="140">
        <v>12</v>
      </c>
      <c r="AB94" s="140"/>
      <c r="AC94" s="140">
        <v>14</v>
      </c>
      <c r="AD94" s="140"/>
      <c r="AE94" s="140">
        <v>8</v>
      </c>
      <c r="AF94" s="140"/>
      <c r="AG94" s="140">
        <v>17</v>
      </c>
      <c r="AH94" s="140"/>
      <c r="AI94" s="140">
        <v>12</v>
      </c>
      <c r="AJ94" s="140"/>
      <c r="AK94" s="140">
        <v>13</v>
      </c>
      <c r="AL94" s="140"/>
      <c r="AM94" s="140">
        <v>14</v>
      </c>
      <c r="AN94" s="140"/>
      <c r="AO94" s="140">
        <v>11</v>
      </c>
      <c r="AP94" s="140"/>
      <c r="AQ94" s="140">
        <v>9</v>
      </c>
      <c r="AR94" s="140"/>
      <c r="AS94" s="137">
        <v>15</v>
      </c>
      <c r="AT94" s="137"/>
      <c r="AU94" s="137">
        <v>12</v>
      </c>
      <c r="AV94" s="137"/>
      <c r="AW94" s="137">
        <v>14</v>
      </c>
      <c r="AX94" s="137"/>
      <c r="AY94" s="137">
        <v>15</v>
      </c>
      <c r="AZ94" s="137"/>
      <c r="BA94" s="138">
        <v>12</v>
      </c>
      <c r="BB94" s="138"/>
      <c r="BC94" s="139">
        <v>9</v>
      </c>
      <c r="BD94" s="139"/>
      <c r="BE94" s="138">
        <v>18</v>
      </c>
      <c r="BF94" s="138"/>
      <c r="BG94" s="139">
        <v>8</v>
      </c>
      <c r="BH94" s="139"/>
    </row>
    <row r="95" spans="1:60" ht="15" thickTop="1" thickBot="1">
      <c r="A95" s="124" t="s">
        <v>134</v>
      </c>
      <c r="B95" s="57"/>
      <c r="C95" s="140">
        <v>11</v>
      </c>
      <c r="D95" s="140"/>
      <c r="E95" s="140">
        <v>20</v>
      </c>
      <c r="F95" s="140"/>
      <c r="G95" s="140">
        <v>8</v>
      </c>
      <c r="H95" s="140"/>
      <c r="I95" s="140">
        <v>6</v>
      </c>
      <c r="J95" s="140"/>
      <c r="K95" s="140">
        <v>8</v>
      </c>
      <c r="L95" s="140"/>
      <c r="M95" s="140">
        <v>10</v>
      </c>
      <c r="N95" s="140"/>
      <c r="O95" s="140">
        <v>10</v>
      </c>
      <c r="P95" s="140"/>
      <c r="Q95" s="140">
        <v>9</v>
      </c>
      <c r="R95" s="140"/>
      <c r="S95" s="140">
        <v>5</v>
      </c>
      <c r="T95" s="140"/>
      <c r="U95" s="140">
        <v>9</v>
      </c>
      <c r="V95" s="140"/>
      <c r="W95" s="140">
        <v>14</v>
      </c>
      <c r="X95" s="140"/>
      <c r="Y95" s="140">
        <v>16</v>
      </c>
      <c r="Z95" s="140"/>
      <c r="AA95" s="140">
        <v>15</v>
      </c>
      <c r="AB95" s="140"/>
      <c r="AC95" s="140">
        <v>19</v>
      </c>
      <c r="AD95" s="140"/>
      <c r="AE95" s="140">
        <v>10</v>
      </c>
      <c r="AF95" s="140"/>
      <c r="AG95" s="140">
        <v>13</v>
      </c>
      <c r="AH95" s="140"/>
      <c r="AI95" s="140">
        <v>10</v>
      </c>
      <c r="AJ95" s="140"/>
      <c r="AK95" s="140">
        <v>14</v>
      </c>
      <c r="AL95" s="140"/>
      <c r="AM95" s="140">
        <v>8</v>
      </c>
      <c r="AN95" s="140"/>
      <c r="AO95" s="140">
        <v>12</v>
      </c>
      <c r="AP95" s="140"/>
      <c r="AQ95" s="140">
        <v>4</v>
      </c>
      <c r="AR95" s="140"/>
      <c r="AS95" s="137">
        <v>22</v>
      </c>
      <c r="AT95" s="137"/>
      <c r="AU95" s="137">
        <v>10</v>
      </c>
      <c r="AV95" s="137"/>
      <c r="AW95" s="137">
        <v>8</v>
      </c>
      <c r="AX95" s="137"/>
      <c r="AY95" s="137">
        <v>11</v>
      </c>
      <c r="AZ95" s="137"/>
      <c r="BA95" s="138">
        <v>14</v>
      </c>
      <c r="BB95" s="138"/>
      <c r="BC95" s="139">
        <v>19</v>
      </c>
      <c r="BD95" s="139"/>
      <c r="BE95" s="138">
        <v>4</v>
      </c>
      <c r="BF95" s="138"/>
      <c r="BG95" s="139">
        <v>14</v>
      </c>
      <c r="BH95" s="139"/>
    </row>
    <row r="96" spans="1:60" ht="15" thickTop="1" thickBot="1">
      <c r="A96" s="125" t="s">
        <v>135</v>
      </c>
      <c r="B96" s="57"/>
      <c r="C96" s="140">
        <v>9</v>
      </c>
      <c r="D96" s="140"/>
      <c r="E96" s="140">
        <v>8</v>
      </c>
      <c r="F96" s="140"/>
      <c r="G96" s="140">
        <v>4</v>
      </c>
      <c r="H96" s="140"/>
      <c r="I96" s="140">
        <v>6</v>
      </c>
      <c r="J96" s="140"/>
      <c r="K96" s="140">
        <v>3</v>
      </c>
      <c r="L96" s="140"/>
      <c r="M96" s="140">
        <v>5</v>
      </c>
      <c r="N96" s="140"/>
      <c r="O96" s="140">
        <v>5</v>
      </c>
      <c r="P96" s="140"/>
      <c r="Q96" s="140">
        <v>4</v>
      </c>
      <c r="R96" s="140"/>
      <c r="S96" s="140">
        <v>4</v>
      </c>
      <c r="T96" s="140"/>
      <c r="U96" s="140">
        <v>4</v>
      </c>
      <c r="V96" s="140"/>
      <c r="W96" s="140">
        <v>4</v>
      </c>
      <c r="X96" s="140"/>
      <c r="Y96" s="140">
        <v>11</v>
      </c>
      <c r="Z96" s="140"/>
      <c r="AA96" s="140">
        <v>8</v>
      </c>
      <c r="AB96" s="140"/>
      <c r="AC96" s="140">
        <v>9</v>
      </c>
      <c r="AD96" s="140"/>
      <c r="AE96" s="140">
        <v>5</v>
      </c>
      <c r="AF96" s="140"/>
      <c r="AG96" s="140">
        <v>3</v>
      </c>
      <c r="AH96" s="140"/>
      <c r="AI96" s="140">
        <v>7</v>
      </c>
      <c r="AJ96" s="140"/>
      <c r="AK96" s="140">
        <v>2</v>
      </c>
      <c r="AL96" s="140"/>
      <c r="AM96" s="140">
        <v>5</v>
      </c>
      <c r="AN96" s="140"/>
      <c r="AO96" s="140">
        <v>10</v>
      </c>
      <c r="AP96" s="140"/>
      <c r="AQ96" s="140">
        <v>6</v>
      </c>
      <c r="AR96" s="140"/>
      <c r="AS96" s="137">
        <v>8</v>
      </c>
      <c r="AT96" s="137"/>
      <c r="AU96" s="137">
        <v>7</v>
      </c>
      <c r="AV96" s="137"/>
      <c r="AW96" s="137">
        <v>7</v>
      </c>
      <c r="AX96" s="137"/>
      <c r="AY96" s="137">
        <v>7</v>
      </c>
      <c r="AZ96" s="137"/>
      <c r="BA96" s="138">
        <v>1</v>
      </c>
      <c r="BB96" s="138"/>
      <c r="BC96" s="139">
        <v>2</v>
      </c>
      <c r="BD96" s="139"/>
      <c r="BE96" s="138">
        <v>2</v>
      </c>
      <c r="BF96" s="138"/>
      <c r="BG96" s="139">
        <v>5</v>
      </c>
      <c r="BH96" s="139"/>
    </row>
    <row r="97" spans="1:60" ht="15" thickTop="1" thickBot="1">
      <c r="A97" s="126" t="s">
        <v>136</v>
      </c>
      <c r="B97" s="57"/>
      <c r="C97" s="140">
        <v>5</v>
      </c>
      <c r="D97" s="140"/>
      <c r="E97" s="140">
        <v>4</v>
      </c>
      <c r="F97" s="140"/>
      <c r="G97" s="140">
        <v>7</v>
      </c>
      <c r="H97" s="140"/>
      <c r="I97" s="140">
        <v>8</v>
      </c>
      <c r="J97" s="140"/>
      <c r="K97" s="140">
        <v>10</v>
      </c>
      <c r="L97" s="140"/>
      <c r="M97" s="140">
        <v>15</v>
      </c>
      <c r="N97" s="140"/>
      <c r="O97" s="140">
        <v>15</v>
      </c>
      <c r="P97" s="140"/>
      <c r="Q97" s="140">
        <v>6</v>
      </c>
      <c r="R97" s="140"/>
      <c r="S97" s="140">
        <v>12</v>
      </c>
      <c r="T97" s="140"/>
      <c r="U97" s="140">
        <v>10</v>
      </c>
      <c r="V97" s="140"/>
      <c r="W97" s="140">
        <v>13</v>
      </c>
      <c r="X97" s="140"/>
      <c r="Y97" s="140">
        <v>6</v>
      </c>
      <c r="Z97" s="140"/>
      <c r="AA97" s="140">
        <v>6</v>
      </c>
      <c r="AB97" s="140"/>
      <c r="AC97" s="140">
        <v>6</v>
      </c>
      <c r="AD97" s="140"/>
      <c r="AE97" s="140">
        <v>8</v>
      </c>
      <c r="AF97" s="140"/>
      <c r="AG97" s="140">
        <v>11</v>
      </c>
      <c r="AH97" s="140"/>
      <c r="AI97" s="140">
        <v>6</v>
      </c>
      <c r="AJ97" s="140"/>
      <c r="AK97" s="140">
        <v>16</v>
      </c>
      <c r="AL97" s="140"/>
      <c r="AM97" s="140">
        <v>12</v>
      </c>
      <c r="AN97" s="140"/>
      <c r="AO97" s="140">
        <v>7</v>
      </c>
      <c r="AP97" s="140"/>
      <c r="AQ97" s="140">
        <v>10</v>
      </c>
      <c r="AR97" s="140"/>
      <c r="AS97" s="137">
        <v>10</v>
      </c>
      <c r="AT97" s="137"/>
      <c r="AU97" s="137">
        <v>9</v>
      </c>
      <c r="AV97" s="137"/>
      <c r="AW97" s="137">
        <v>11</v>
      </c>
      <c r="AX97" s="137"/>
      <c r="AY97" s="137">
        <v>7</v>
      </c>
      <c r="AZ97" s="137"/>
      <c r="BA97" s="138">
        <v>15</v>
      </c>
      <c r="BB97" s="138"/>
      <c r="BC97" s="139">
        <v>12</v>
      </c>
      <c r="BD97" s="139"/>
      <c r="BE97" s="138">
        <v>11</v>
      </c>
      <c r="BF97" s="138"/>
      <c r="BG97" s="139">
        <v>8</v>
      </c>
      <c r="BH97" s="139"/>
    </row>
    <row r="98" spans="1:60" ht="14.5" thickTop="1">
      <c r="B98" s="55"/>
    </row>
    <row r="106" spans="1:60">
      <c r="Y106" s="128"/>
      <c r="Z106" s="128"/>
    </row>
  </sheetData>
  <mergeCells count="234">
    <mergeCell ref="S1:T1"/>
    <mergeCell ref="U1:V1"/>
    <mergeCell ref="W1:X1"/>
    <mergeCell ref="Y1:Z1"/>
    <mergeCell ref="C1:D1"/>
    <mergeCell ref="E1:F1"/>
    <mergeCell ref="G1:H1"/>
    <mergeCell ref="I1:J1"/>
    <mergeCell ref="K1:L1"/>
    <mergeCell ref="M1:N1"/>
    <mergeCell ref="AY1:AZ1"/>
    <mergeCell ref="BA1:BB1"/>
    <mergeCell ref="BC1:BD1"/>
    <mergeCell ref="BE1:BF1"/>
    <mergeCell ref="BG1:BH1"/>
    <mergeCell ref="C2:D2"/>
    <mergeCell ref="E2:F2"/>
    <mergeCell ref="G2:H2"/>
    <mergeCell ref="I2:J2"/>
    <mergeCell ref="K2:L2"/>
    <mergeCell ref="AM1:AN1"/>
    <mergeCell ref="AO1:AP1"/>
    <mergeCell ref="AQ1:AR1"/>
    <mergeCell ref="AS1:AT1"/>
    <mergeCell ref="AU1:AV1"/>
    <mergeCell ref="AW1:AX1"/>
    <mergeCell ref="AA1:AB1"/>
    <mergeCell ref="AC1:AD1"/>
    <mergeCell ref="AE1:AF1"/>
    <mergeCell ref="AG1:AH1"/>
    <mergeCell ref="AI1:AJ1"/>
    <mergeCell ref="AK1:AL1"/>
    <mergeCell ref="O1:P1"/>
    <mergeCell ref="Q1:R1"/>
    <mergeCell ref="BC2:BD2"/>
    <mergeCell ref="BE2:BF2"/>
    <mergeCell ref="BG2:BH2"/>
    <mergeCell ref="AK2:AL2"/>
    <mergeCell ref="AM2:AN2"/>
    <mergeCell ref="AO2:AP2"/>
    <mergeCell ref="AQ2:AR2"/>
    <mergeCell ref="AS2:AT2"/>
    <mergeCell ref="AU2:AV2"/>
    <mergeCell ref="A3:A5"/>
    <mergeCell ref="B3:B5"/>
    <mergeCell ref="C3:D3"/>
    <mergeCell ref="E3:F3"/>
    <mergeCell ref="G3:H3"/>
    <mergeCell ref="I3:J3"/>
    <mergeCell ref="AW2:AX2"/>
    <mergeCell ref="AY2:AZ2"/>
    <mergeCell ref="BA2:BB2"/>
    <mergeCell ref="Y2:Z2"/>
    <mergeCell ref="AA2:AB2"/>
    <mergeCell ref="AC2:AD2"/>
    <mergeCell ref="AE2:AF2"/>
    <mergeCell ref="AG2:AH2"/>
    <mergeCell ref="AI2:AJ2"/>
    <mergeCell ref="M2:N2"/>
    <mergeCell ref="O2:P2"/>
    <mergeCell ref="Q2:R2"/>
    <mergeCell ref="S2:T2"/>
    <mergeCell ref="U2:V2"/>
    <mergeCell ref="W2:X2"/>
    <mergeCell ref="Y3:Z3"/>
    <mergeCell ref="AQ3:AR3"/>
    <mergeCell ref="AS3:AT3"/>
    <mergeCell ref="W3:X3"/>
    <mergeCell ref="AA3:AB3"/>
    <mergeCell ref="AC3:AD3"/>
    <mergeCell ref="AE3:AF3"/>
    <mergeCell ref="AG3:AH3"/>
    <mergeCell ref="K3:L3"/>
    <mergeCell ref="M3:N3"/>
    <mergeCell ref="O3:P3"/>
    <mergeCell ref="Q3:R3"/>
    <mergeCell ref="S3:T3"/>
    <mergeCell ref="U3:V3"/>
    <mergeCell ref="Y93:Z93"/>
    <mergeCell ref="AA93:AB93"/>
    <mergeCell ref="AC93:AD93"/>
    <mergeCell ref="AE93:AF93"/>
    <mergeCell ref="BG3:BH3"/>
    <mergeCell ref="C93:D93"/>
    <mergeCell ref="E93:F93"/>
    <mergeCell ref="G93:H93"/>
    <mergeCell ref="I93:J93"/>
    <mergeCell ref="K93:L93"/>
    <mergeCell ref="M93:N93"/>
    <mergeCell ref="O93:P93"/>
    <mergeCell ref="Q93:R93"/>
    <mergeCell ref="S93:T93"/>
    <mergeCell ref="AU3:AV3"/>
    <mergeCell ref="AW3:AX3"/>
    <mergeCell ref="AY3:AZ3"/>
    <mergeCell ref="BA3:BB3"/>
    <mergeCell ref="BC3:BD3"/>
    <mergeCell ref="BE3:BF3"/>
    <mergeCell ref="AI3:AJ3"/>
    <mergeCell ref="AK3:AL3"/>
    <mergeCell ref="AM3:AN3"/>
    <mergeCell ref="AO3:AP3"/>
    <mergeCell ref="BE93:BF93"/>
    <mergeCell ref="BG93:BH93"/>
    <mergeCell ref="C94:D94"/>
    <mergeCell ref="E94:F94"/>
    <mergeCell ref="G94:H94"/>
    <mergeCell ref="I94:J94"/>
    <mergeCell ref="K94:L94"/>
    <mergeCell ref="M94:N94"/>
    <mergeCell ref="O94:P94"/>
    <mergeCell ref="Q94:R94"/>
    <mergeCell ref="AS93:AT93"/>
    <mergeCell ref="AU93:AV93"/>
    <mergeCell ref="AW93:AX93"/>
    <mergeCell ref="AY93:AZ93"/>
    <mergeCell ref="BA93:BB93"/>
    <mergeCell ref="BC93:BD93"/>
    <mergeCell ref="AG93:AH93"/>
    <mergeCell ref="AI93:AJ93"/>
    <mergeCell ref="AK93:AL93"/>
    <mergeCell ref="AM93:AN93"/>
    <mergeCell ref="AO93:AP93"/>
    <mergeCell ref="AQ93:AR93"/>
    <mergeCell ref="U93:V93"/>
    <mergeCell ref="W93:X93"/>
    <mergeCell ref="BE94:BF94"/>
    <mergeCell ref="BG94:BH94"/>
    <mergeCell ref="C95:D95"/>
    <mergeCell ref="E95:F95"/>
    <mergeCell ref="G95:H95"/>
    <mergeCell ref="I95:J95"/>
    <mergeCell ref="K95:L95"/>
    <mergeCell ref="M95:N95"/>
    <mergeCell ref="O95:P95"/>
    <mergeCell ref="AQ94:AR94"/>
    <mergeCell ref="AS94:AT94"/>
    <mergeCell ref="AU94:AV94"/>
    <mergeCell ref="AW94:AX94"/>
    <mergeCell ref="AY94:AZ94"/>
    <mergeCell ref="BA94:BB94"/>
    <mergeCell ref="AE94:AF94"/>
    <mergeCell ref="AG94:AH94"/>
    <mergeCell ref="AI94:AJ94"/>
    <mergeCell ref="AK94:AL94"/>
    <mergeCell ref="AM94:AN94"/>
    <mergeCell ref="AO94:AP94"/>
    <mergeCell ref="S94:T94"/>
    <mergeCell ref="U94:V94"/>
    <mergeCell ref="W94:X94"/>
    <mergeCell ref="AK95:AL95"/>
    <mergeCell ref="AM95:AN95"/>
    <mergeCell ref="Q95:R95"/>
    <mergeCell ref="S95:T95"/>
    <mergeCell ref="U95:V95"/>
    <mergeCell ref="W95:X95"/>
    <mergeCell ref="Y95:Z95"/>
    <mergeCell ref="AA95:AB95"/>
    <mergeCell ref="BC94:BD94"/>
    <mergeCell ref="Y94:Z94"/>
    <mergeCell ref="AA94:AB94"/>
    <mergeCell ref="AC94:AD94"/>
    <mergeCell ref="S96:T96"/>
    <mergeCell ref="U96:V96"/>
    <mergeCell ref="W96:X96"/>
    <mergeCell ref="Y96:Z96"/>
    <mergeCell ref="BA95:BB95"/>
    <mergeCell ref="BC95:BD95"/>
    <mergeCell ref="BE95:BF95"/>
    <mergeCell ref="BG95:BH95"/>
    <mergeCell ref="C96:D96"/>
    <mergeCell ref="E96:F96"/>
    <mergeCell ref="G96:H96"/>
    <mergeCell ref="I96:J96"/>
    <mergeCell ref="K96:L96"/>
    <mergeCell ref="M96:N96"/>
    <mergeCell ref="AO95:AP95"/>
    <mergeCell ref="AQ95:AR95"/>
    <mergeCell ref="AS95:AT95"/>
    <mergeCell ref="AU95:AV95"/>
    <mergeCell ref="AW95:AX95"/>
    <mergeCell ref="AY95:AZ95"/>
    <mergeCell ref="AC95:AD95"/>
    <mergeCell ref="AE95:AF95"/>
    <mergeCell ref="AG95:AH95"/>
    <mergeCell ref="AI95:AJ95"/>
    <mergeCell ref="AY96:AZ96"/>
    <mergeCell ref="BA96:BB96"/>
    <mergeCell ref="BC96:BD96"/>
    <mergeCell ref="BE96:BF96"/>
    <mergeCell ref="BG96:BH96"/>
    <mergeCell ref="C97:D97"/>
    <mergeCell ref="E97:F97"/>
    <mergeCell ref="G97:H97"/>
    <mergeCell ref="I97:J97"/>
    <mergeCell ref="K97:L97"/>
    <mergeCell ref="AM96:AN96"/>
    <mergeCell ref="AO96:AP96"/>
    <mergeCell ref="AQ96:AR96"/>
    <mergeCell ref="AS96:AT96"/>
    <mergeCell ref="AU96:AV96"/>
    <mergeCell ref="AW96:AX96"/>
    <mergeCell ref="AA96:AB96"/>
    <mergeCell ref="AC96:AD96"/>
    <mergeCell ref="AE96:AF96"/>
    <mergeCell ref="AG96:AH96"/>
    <mergeCell ref="AI96:AJ96"/>
    <mergeCell ref="AK96:AL96"/>
    <mergeCell ref="O96:P96"/>
    <mergeCell ref="Q96:R96"/>
    <mergeCell ref="Y97:Z97"/>
    <mergeCell ref="AA97:AB97"/>
    <mergeCell ref="AC97:AD97"/>
    <mergeCell ref="AE97:AF97"/>
    <mergeCell ref="AG97:AH97"/>
    <mergeCell ref="AI97:AJ97"/>
    <mergeCell ref="M97:N97"/>
    <mergeCell ref="O97:P97"/>
    <mergeCell ref="Q97:R97"/>
    <mergeCell ref="S97:T97"/>
    <mergeCell ref="U97:V97"/>
    <mergeCell ref="W97:X97"/>
    <mergeCell ref="AW97:AX97"/>
    <mergeCell ref="AY97:AZ97"/>
    <mergeCell ref="BA97:BB97"/>
    <mergeCell ref="BC97:BD97"/>
    <mergeCell ref="BE97:BF97"/>
    <mergeCell ref="BG97:BH97"/>
    <mergeCell ref="AK97:AL97"/>
    <mergeCell ref="AM97:AN97"/>
    <mergeCell ref="AO97:AP97"/>
    <mergeCell ref="AQ97:AR97"/>
    <mergeCell ref="AS97:AT97"/>
    <mergeCell ref="AU97:AV97"/>
  </mergeCells>
  <phoneticPr fontId="1" type="noConversion"/>
  <conditionalFormatting sqref="Y4:Z4 Y106:Z106">
    <cfRule type="dataBar" priority="1">
      <dataBar>
        <cfvo type="min"/>
        <cfvo type="max"/>
        <color rgb="FF63C384"/>
      </dataBar>
      <extLst>
        <ext xmlns:x14="http://schemas.microsoft.com/office/spreadsheetml/2009/9/main" uri="{B025F937-C7B1-47D3-B67F-A62EFF666E3E}">
          <x14:id>{1688096A-6262-497F-80FD-E40F20A3CB14}</x14:id>
        </ext>
      </extLst>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1688096A-6262-497F-80FD-E40F20A3CB14}">
            <x14:dataBar minLength="0" maxLength="100" border="1" negativeBarBorderColorSameAsPositive="0">
              <x14:cfvo type="autoMin"/>
              <x14:cfvo type="autoMax"/>
              <x14:borderColor rgb="FF63C384"/>
              <x14:negativeFillColor rgb="FFFF0000"/>
              <x14:negativeBorderColor rgb="FFFF0000"/>
              <x14:axisColor rgb="FF000000"/>
            </x14:dataBar>
          </x14:cfRule>
          <xm:sqref>Y4:Z4 Y106:Z106</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I39"/>
  <sheetViews>
    <sheetView workbookViewId="0">
      <selection activeCell="T17" sqref="T17"/>
    </sheetView>
  </sheetViews>
  <sheetFormatPr defaultColWidth="8.90625" defaultRowHeight="14"/>
  <cols>
    <col min="1" max="1" width="6.26953125" style="1" customWidth="1"/>
    <col min="2" max="2" width="3.6328125" style="1" customWidth="1"/>
    <col min="3" max="3" width="10.1796875" style="1" hidden="1" customWidth="1"/>
    <col min="4" max="4" width="11.6328125" style="2" hidden="1" customWidth="1"/>
    <col min="5" max="5" width="5.08984375" style="3" hidden="1" customWidth="1"/>
    <col min="6" max="6" width="7.7265625" style="1" hidden="1" customWidth="1"/>
    <col min="7" max="7" width="11.26953125" style="1" hidden="1" customWidth="1"/>
    <col min="8" max="8" width="11.453125" style="1" hidden="1" customWidth="1"/>
    <col min="9" max="9" width="8.90625" style="1" hidden="1" customWidth="1"/>
    <col min="10" max="10" width="6.36328125" style="1" hidden="1" customWidth="1"/>
    <col min="11" max="12" width="6.6328125" style="1" hidden="1" customWidth="1"/>
    <col min="13" max="13" width="7.453125" style="1" hidden="1" customWidth="1"/>
    <col min="14" max="18" width="5.90625" style="18" customWidth="1"/>
    <col min="19" max="19" width="9" style="18" customWidth="1"/>
    <col min="20" max="21" width="6.6328125" style="1" customWidth="1"/>
    <col min="22" max="23" width="6.6328125" style="9" customWidth="1"/>
    <col min="24" max="24" width="8.81640625" style="9" customWidth="1"/>
    <col min="25" max="32" width="5.81640625" style="1" customWidth="1"/>
    <col min="33" max="45" width="5.453125" style="1" customWidth="1"/>
    <col min="46" max="52" width="5.6328125" style="1" customWidth="1"/>
    <col min="53" max="55" width="5.6328125" style="1" hidden="1" customWidth="1"/>
    <col min="56" max="60" width="6.08984375" style="1" customWidth="1"/>
    <col min="61" max="61" width="9.81640625" style="1" customWidth="1"/>
    <col min="62" max="65" width="6.08984375" style="1" customWidth="1"/>
    <col min="66" max="66" width="8" style="1" customWidth="1"/>
    <col min="67" max="71" width="5.81640625" style="1" customWidth="1"/>
    <col min="72" max="72" width="8.453125" style="1" customWidth="1"/>
    <col min="73" max="76" width="5.81640625" style="1" customWidth="1"/>
    <col min="77" max="77" width="9.1796875" style="1" customWidth="1"/>
    <col min="78" max="81" width="5.81640625" style="1" hidden="1" customWidth="1"/>
    <col min="82" max="82" width="7.90625" style="1" hidden="1" customWidth="1"/>
    <col min="83" max="87" width="7.81640625" style="1" customWidth="1"/>
    <col min="88" max="88" width="10.1796875" style="1" customWidth="1"/>
    <col min="89" max="92" width="7.81640625" style="1" customWidth="1"/>
    <col min="93" max="93" width="8" style="1" customWidth="1"/>
    <col min="94" max="97" width="7.81640625" style="1" hidden="1" customWidth="1"/>
    <col min="98" max="98" width="9.36328125" style="1" hidden="1" customWidth="1"/>
    <col min="99" max="105" width="8.1796875" style="9" customWidth="1"/>
    <col min="106" max="108" width="8.1796875" style="9" hidden="1" customWidth="1"/>
    <col min="109" max="112" width="5.81640625" style="1" customWidth="1"/>
    <col min="113" max="113" width="7" style="1" customWidth="1"/>
    <col min="114" max="114" width="8.08984375" style="1" customWidth="1"/>
    <col min="115" max="117" width="5.81640625" style="1" customWidth="1"/>
    <col min="118" max="118" width="7.08984375" style="1" customWidth="1"/>
    <col min="119" max="119" width="7.54296875" style="1" customWidth="1"/>
    <col min="120" max="122" width="5.81640625" style="1" hidden="1" customWidth="1"/>
    <col min="123" max="123" width="6.90625" style="1" hidden="1" customWidth="1"/>
    <col min="124" max="124" width="7" style="1" hidden="1" customWidth="1"/>
    <col min="125" max="129" width="5.81640625" style="1" customWidth="1"/>
    <col min="130" max="130" width="9.36328125" style="1" customWidth="1"/>
    <col min="131" max="134" width="5.81640625" style="1" customWidth="1"/>
    <col min="135" max="135" width="10.453125" style="1" customWidth="1"/>
    <col min="136" max="139" width="5.81640625" style="1" hidden="1" customWidth="1"/>
    <col min="140" max="140" width="8" style="1" hidden="1" customWidth="1"/>
    <col min="141" max="152" width="5.81640625" style="1" customWidth="1"/>
    <col min="153" max="153" width="9.6328125" style="1" customWidth="1"/>
    <col min="154" max="157" width="5.81640625" style="1" customWidth="1"/>
    <col min="158" max="158" width="8.90625" style="1" customWidth="1"/>
    <col min="159" max="163" width="5.81640625" style="1" customWidth="1"/>
    <col min="164" max="164" width="8.453125" style="1" customWidth="1"/>
    <col min="165" max="168" width="5.81640625" style="1" customWidth="1"/>
    <col min="169" max="169" width="9" style="1" customWidth="1"/>
    <col min="170" max="170" width="8.6328125" style="1" customWidth="1"/>
    <col min="171" max="172" width="6.36328125" style="1" customWidth="1"/>
    <col min="173" max="175" width="8.1796875" style="1" customWidth="1"/>
    <col min="176" max="178" width="7.08984375" style="1" customWidth="1"/>
    <col min="179" max="179" width="8.08984375" style="1" customWidth="1"/>
    <col min="180" max="189" width="8.1796875" style="1" customWidth="1"/>
    <col min="190" max="190" width="7.453125" style="1" customWidth="1"/>
    <col min="191" max="191" width="11" style="1" customWidth="1"/>
    <col min="192" max="16384" width="8.90625" style="1"/>
  </cols>
  <sheetData>
    <row r="1" spans="1:191" s="130" customFormat="1" ht="38.5" customHeight="1">
      <c r="D1" s="131"/>
      <c r="E1" s="132"/>
      <c r="N1" s="147" t="s">
        <v>153</v>
      </c>
      <c r="O1" s="148"/>
      <c r="P1" s="148"/>
      <c r="Q1" s="148"/>
      <c r="R1" s="148"/>
      <c r="S1" s="149"/>
      <c r="T1" s="150" t="s">
        <v>170</v>
      </c>
      <c r="U1" s="151"/>
      <c r="V1" s="151"/>
      <c r="W1" s="151"/>
      <c r="X1" s="152"/>
      <c r="Y1" s="150" t="s">
        <v>154</v>
      </c>
      <c r="Z1" s="151"/>
      <c r="AA1" s="151"/>
      <c r="AB1" s="152"/>
      <c r="AC1" s="150" t="s">
        <v>171</v>
      </c>
      <c r="AD1" s="151"/>
      <c r="AE1" s="152"/>
      <c r="AF1" s="150" t="s">
        <v>155</v>
      </c>
      <c r="AG1" s="151"/>
      <c r="AH1" s="151"/>
      <c r="AI1" s="152"/>
      <c r="AJ1" s="150" t="s">
        <v>172</v>
      </c>
      <c r="AK1" s="151"/>
      <c r="AL1" s="152"/>
      <c r="AM1" s="150" t="s">
        <v>156</v>
      </c>
      <c r="AN1" s="151"/>
      <c r="AO1" s="151"/>
      <c r="AP1" s="152"/>
      <c r="AQ1" s="150" t="s">
        <v>173</v>
      </c>
      <c r="AR1" s="151"/>
      <c r="AS1" s="152"/>
      <c r="AT1" s="150" t="s">
        <v>157</v>
      </c>
      <c r="AU1" s="151"/>
      <c r="AV1" s="151"/>
      <c r="AW1" s="152"/>
      <c r="AX1" s="150" t="s">
        <v>174</v>
      </c>
      <c r="AY1" s="151"/>
      <c r="AZ1" s="152"/>
      <c r="BA1" s="150" t="s">
        <v>9</v>
      </c>
      <c r="BB1" s="151"/>
      <c r="BC1" s="152"/>
      <c r="BD1" s="150" t="s">
        <v>158</v>
      </c>
      <c r="BE1" s="151"/>
      <c r="BF1" s="151"/>
      <c r="BG1" s="151"/>
      <c r="BH1" s="151"/>
      <c r="BI1" s="152"/>
      <c r="BJ1" s="150" t="s">
        <v>175</v>
      </c>
      <c r="BK1" s="151"/>
      <c r="BL1" s="151"/>
      <c r="BM1" s="151"/>
      <c r="BN1" s="152"/>
      <c r="BO1" s="150" t="s">
        <v>159</v>
      </c>
      <c r="BP1" s="151"/>
      <c r="BQ1" s="151"/>
      <c r="BR1" s="151"/>
      <c r="BS1" s="151"/>
      <c r="BT1" s="152"/>
      <c r="BU1" s="150" t="s">
        <v>176</v>
      </c>
      <c r="BV1" s="151"/>
      <c r="BW1" s="151"/>
      <c r="BX1" s="151"/>
      <c r="BY1" s="152"/>
      <c r="BZ1" s="150" t="s">
        <v>10</v>
      </c>
      <c r="CA1" s="151"/>
      <c r="CB1" s="151"/>
      <c r="CC1" s="151"/>
      <c r="CD1" s="152"/>
      <c r="CE1" s="150" t="s">
        <v>160</v>
      </c>
      <c r="CF1" s="151"/>
      <c r="CG1" s="151"/>
      <c r="CH1" s="151"/>
      <c r="CI1" s="151"/>
      <c r="CJ1" s="152"/>
      <c r="CK1" s="150" t="s">
        <v>177</v>
      </c>
      <c r="CL1" s="151"/>
      <c r="CM1" s="151"/>
      <c r="CN1" s="151"/>
      <c r="CO1" s="152"/>
      <c r="CP1" s="150" t="s">
        <v>11</v>
      </c>
      <c r="CQ1" s="151"/>
      <c r="CR1" s="151"/>
      <c r="CS1" s="151"/>
      <c r="CT1" s="152"/>
      <c r="CU1" s="158" t="s">
        <v>161</v>
      </c>
      <c r="CV1" s="159"/>
      <c r="CW1" s="159"/>
      <c r="CX1" s="160"/>
      <c r="CY1" s="158" t="s">
        <v>178</v>
      </c>
      <c r="CZ1" s="159"/>
      <c r="DA1" s="160"/>
      <c r="DB1" s="158" t="s">
        <v>12</v>
      </c>
      <c r="DC1" s="159"/>
      <c r="DD1" s="160"/>
      <c r="DE1" s="150" t="s">
        <v>162</v>
      </c>
      <c r="DF1" s="151"/>
      <c r="DG1" s="151"/>
      <c r="DH1" s="151"/>
      <c r="DI1" s="151"/>
      <c r="DJ1" s="152"/>
      <c r="DK1" s="150" t="s">
        <v>179</v>
      </c>
      <c r="DL1" s="151"/>
      <c r="DM1" s="151"/>
      <c r="DN1" s="151"/>
      <c r="DO1" s="152"/>
      <c r="DP1" s="150" t="s">
        <v>13</v>
      </c>
      <c r="DQ1" s="151"/>
      <c r="DR1" s="151"/>
      <c r="DS1" s="151"/>
      <c r="DT1" s="152"/>
      <c r="DU1" s="150" t="s">
        <v>163</v>
      </c>
      <c r="DV1" s="151"/>
      <c r="DW1" s="151"/>
      <c r="DX1" s="151"/>
      <c r="DY1" s="151"/>
      <c r="DZ1" s="152"/>
      <c r="EA1" s="150" t="s">
        <v>180</v>
      </c>
      <c r="EB1" s="151"/>
      <c r="EC1" s="151"/>
      <c r="ED1" s="151"/>
      <c r="EE1" s="152"/>
      <c r="EF1" s="150" t="s">
        <v>14</v>
      </c>
      <c r="EG1" s="151"/>
      <c r="EH1" s="151"/>
      <c r="EI1" s="151"/>
      <c r="EJ1" s="152"/>
      <c r="EK1" s="150" t="s">
        <v>164</v>
      </c>
      <c r="EL1" s="151"/>
      <c r="EM1" s="151"/>
      <c r="EN1" s="152"/>
      <c r="EO1" s="150" t="s">
        <v>181</v>
      </c>
      <c r="EP1" s="151"/>
      <c r="EQ1" s="152"/>
      <c r="ER1" s="150" t="s">
        <v>165</v>
      </c>
      <c r="ES1" s="151"/>
      <c r="ET1" s="151"/>
      <c r="EU1" s="151"/>
      <c r="EV1" s="151"/>
      <c r="EW1" s="152"/>
      <c r="EX1" s="150" t="s">
        <v>182</v>
      </c>
      <c r="EY1" s="151"/>
      <c r="EZ1" s="151"/>
      <c r="FA1" s="151"/>
      <c r="FB1" s="152"/>
      <c r="FC1" s="150" t="s">
        <v>166</v>
      </c>
      <c r="FD1" s="151"/>
      <c r="FE1" s="151"/>
      <c r="FF1" s="151"/>
      <c r="FG1" s="151"/>
      <c r="FH1" s="152"/>
      <c r="FI1" s="150" t="s">
        <v>183</v>
      </c>
      <c r="FJ1" s="151"/>
      <c r="FK1" s="151"/>
      <c r="FL1" s="151"/>
      <c r="FM1" s="152"/>
      <c r="FN1" s="150" t="s">
        <v>167</v>
      </c>
      <c r="FO1" s="151"/>
      <c r="FP1" s="151"/>
      <c r="FQ1" s="151"/>
      <c r="FR1" s="151"/>
      <c r="FS1" s="152"/>
      <c r="FT1" s="150" t="s">
        <v>184</v>
      </c>
      <c r="FU1" s="151"/>
      <c r="FV1" s="151"/>
      <c r="FW1" s="151"/>
      <c r="FX1" s="152"/>
      <c r="FY1" s="155" t="s">
        <v>168</v>
      </c>
      <c r="FZ1" s="155"/>
      <c r="GA1" s="155"/>
      <c r="GB1" s="155"/>
      <c r="GC1" s="151" t="s">
        <v>191</v>
      </c>
      <c r="GD1" s="151"/>
      <c r="GE1" s="151"/>
      <c r="GF1" s="133" t="s">
        <v>169</v>
      </c>
      <c r="GG1" s="133" t="s">
        <v>192</v>
      </c>
      <c r="GH1" s="156" t="s">
        <v>193</v>
      </c>
      <c r="GI1" s="157"/>
    </row>
    <row r="2" spans="1:191" s="4" customFormat="1" ht="59.4" customHeight="1">
      <c r="A2" s="34" t="s">
        <v>144</v>
      </c>
      <c r="B2" s="34" t="s">
        <v>220</v>
      </c>
      <c r="C2" s="34" t="s">
        <v>143</v>
      </c>
      <c r="D2" s="34" t="s">
        <v>145</v>
      </c>
      <c r="E2" s="34" t="s">
        <v>146</v>
      </c>
      <c r="F2" s="34" t="s">
        <v>147</v>
      </c>
      <c r="G2" s="34" t="s">
        <v>148</v>
      </c>
      <c r="H2" s="34" t="s">
        <v>149</v>
      </c>
      <c r="I2" s="34" t="s">
        <v>150</v>
      </c>
      <c r="J2" s="34" t="s">
        <v>151</v>
      </c>
      <c r="K2" s="34" t="s">
        <v>140</v>
      </c>
      <c r="L2" s="34" t="s">
        <v>141</v>
      </c>
      <c r="M2" s="4" t="s">
        <v>1</v>
      </c>
      <c r="N2" s="34" t="s">
        <v>203</v>
      </c>
      <c r="O2" s="34" t="s">
        <v>204</v>
      </c>
      <c r="P2" s="34" t="s">
        <v>205</v>
      </c>
      <c r="Q2" s="34" t="s">
        <v>206</v>
      </c>
      <c r="R2" s="34" t="s">
        <v>207</v>
      </c>
      <c r="S2" s="129" t="s">
        <v>187</v>
      </c>
      <c r="T2" s="34" t="s">
        <v>203</v>
      </c>
      <c r="U2" s="34" t="s">
        <v>204</v>
      </c>
      <c r="V2" s="34" t="s">
        <v>206</v>
      </c>
      <c r="W2" s="34" t="s">
        <v>207</v>
      </c>
      <c r="X2" s="129" t="s">
        <v>187</v>
      </c>
      <c r="Y2" s="34" t="s">
        <v>203</v>
      </c>
      <c r="Z2" s="34" t="s">
        <v>204</v>
      </c>
      <c r="AA2" s="34" t="s">
        <v>205</v>
      </c>
      <c r="AB2" s="34" t="s">
        <v>206</v>
      </c>
      <c r="AC2" s="34" t="s">
        <v>203</v>
      </c>
      <c r="AD2" s="34" t="s">
        <v>204</v>
      </c>
      <c r="AE2" s="34" t="s">
        <v>206</v>
      </c>
      <c r="AF2" s="34" t="s">
        <v>203</v>
      </c>
      <c r="AG2" s="34" t="s">
        <v>204</v>
      </c>
      <c r="AH2" s="34" t="s">
        <v>205</v>
      </c>
      <c r="AI2" s="34" t="s">
        <v>206</v>
      </c>
      <c r="AJ2" s="34" t="s">
        <v>203</v>
      </c>
      <c r="AK2" s="34" t="s">
        <v>204</v>
      </c>
      <c r="AL2" s="34" t="s">
        <v>206</v>
      </c>
      <c r="AM2" s="34" t="s">
        <v>203</v>
      </c>
      <c r="AN2" s="34" t="s">
        <v>204</v>
      </c>
      <c r="AO2" s="34" t="s">
        <v>205</v>
      </c>
      <c r="AP2" s="34" t="s">
        <v>206</v>
      </c>
      <c r="AQ2" s="34" t="s">
        <v>203</v>
      </c>
      <c r="AR2" s="34" t="s">
        <v>204</v>
      </c>
      <c r="AS2" s="34" t="s">
        <v>206</v>
      </c>
      <c r="AT2" s="34" t="s">
        <v>203</v>
      </c>
      <c r="AU2" s="34" t="s">
        <v>204</v>
      </c>
      <c r="AV2" s="34" t="s">
        <v>205</v>
      </c>
      <c r="AW2" s="34" t="s">
        <v>206</v>
      </c>
      <c r="AX2" s="34" t="s">
        <v>203</v>
      </c>
      <c r="AY2" s="34" t="s">
        <v>204</v>
      </c>
      <c r="AZ2" s="34" t="s">
        <v>206</v>
      </c>
      <c r="BA2" s="6">
        <v>1</v>
      </c>
      <c r="BB2" s="6">
        <v>2</v>
      </c>
      <c r="BC2" s="6" t="s">
        <v>15</v>
      </c>
      <c r="BD2" s="34" t="s">
        <v>203</v>
      </c>
      <c r="BE2" s="34" t="s">
        <v>204</v>
      </c>
      <c r="BF2" s="34" t="s">
        <v>205</v>
      </c>
      <c r="BG2" s="34" t="s">
        <v>206</v>
      </c>
      <c r="BH2" s="34" t="s">
        <v>207</v>
      </c>
      <c r="BI2" s="129" t="s">
        <v>187</v>
      </c>
      <c r="BJ2" s="34" t="s">
        <v>203</v>
      </c>
      <c r="BK2" s="34" t="s">
        <v>204</v>
      </c>
      <c r="BL2" s="34" t="s">
        <v>206</v>
      </c>
      <c r="BM2" s="34" t="s">
        <v>207</v>
      </c>
      <c r="BN2" s="129" t="s">
        <v>187</v>
      </c>
      <c r="BO2" s="34" t="s">
        <v>203</v>
      </c>
      <c r="BP2" s="34" t="s">
        <v>204</v>
      </c>
      <c r="BQ2" s="34" t="s">
        <v>205</v>
      </c>
      <c r="BR2" s="34" t="s">
        <v>206</v>
      </c>
      <c r="BS2" s="34" t="s">
        <v>207</v>
      </c>
      <c r="BT2" s="129" t="s">
        <v>187</v>
      </c>
      <c r="BU2" s="34" t="s">
        <v>203</v>
      </c>
      <c r="BV2" s="34" t="s">
        <v>204</v>
      </c>
      <c r="BW2" s="34" t="s">
        <v>206</v>
      </c>
      <c r="BX2" s="34" t="s">
        <v>207</v>
      </c>
      <c r="BY2" s="129" t="s">
        <v>187</v>
      </c>
      <c r="BZ2" s="6">
        <v>1</v>
      </c>
      <c r="CA2" s="6">
        <v>2</v>
      </c>
      <c r="CB2" s="6" t="s">
        <v>15</v>
      </c>
      <c r="CC2" s="40" t="s">
        <v>137</v>
      </c>
      <c r="CD2" s="40" t="s">
        <v>138</v>
      </c>
      <c r="CE2" s="34" t="s">
        <v>188</v>
      </c>
      <c r="CF2" s="34" t="s">
        <v>189</v>
      </c>
      <c r="CG2" s="34" t="s">
        <v>190</v>
      </c>
      <c r="CH2" s="34" t="s">
        <v>142</v>
      </c>
      <c r="CI2" s="34" t="s">
        <v>152</v>
      </c>
      <c r="CJ2" s="129" t="s">
        <v>187</v>
      </c>
      <c r="CK2" s="34" t="s">
        <v>188</v>
      </c>
      <c r="CL2" s="34" t="s">
        <v>189</v>
      </c>
      <c r="CM2" s="34" t="s">
        <v>142</v>
      </c>
      <c r="CN2" s="34" t="s">
        <v>152</v>
      </c>
      <c r="CO2" s="129" t="s">
        <v>187</v>
      </c>
      <c r="CP2" s="6">
        <v>1</v>
      </c>
      <c r="CQ2" s="6">
        <v>2</v>
      </c>
      <c r="CR2" s="6" t="s">
        <v>15</v>
      </c>
      <c r="CS2" s="40" t="s">
        <v>137</v>
      </c>
      <c r="CT2" s="40" t="s">
        <v>138</v>
      </c>
      <c r="CU2" s="34" t="s">
        <v>188</v>
      </c>
      <c r="CV2" s="34" t="s">
        <v>189</v>
      </c>
      <c r="CW2" s="34" t="s">
        <v>190</v>
      </c>
      <c r="CX2" s="34" t="s">
        <v>142</v>
      </c>
      <c r="CY2" s="34" t="s">
        <v>188</v>
      </c>
      <c r="CZ2" s="34" t="s">
        <v>189</v>
      </c>
      <c r="DA2" s="34" t="s">
        <v>142</v>
      </c>
      <c r="DB2" s="5">
        <v>1</v>
      </c>
      <c r="DC2" s="5">
        <v>2</v>
      </c>
      <c r="DD2" s="5" t="s">
        <v>15</v>
      </c>
      <c r="DE2" s="34" t="s">
        <v>208</v>
      </c>
      <c r="DF2" s="34" t="s">
        <v>209</v>
      </c>
      <c r="DG2" s="34" t="s">
        <v>210</v>
      </c>
      <c r="DH2" s="34" t="s">
        <v>211</v>
      </c>
      <c r="DI2" s="34" t="s">
        <v>212</v>
      </c>
      <c r="DJ2" s="129" t="s">
        <v>187</v>
      </c>
      <c r="DK2" s="34" t="s">
        <v>208</v>
      </c>
      <c r="DL2" s="34" t="s">
        <v>209</v>
      </c>
      <c r="DM2" s="34" t="s">
        <v>211</v>
      </c>
      <c r="DN2" s="34" t="s">
        <v>212</v>
      </c>
      <c r="DO2" s="129" t="s">
        <v>187</v>
      </c>
      <c r="DP2" s="4">
        <v>1</v>
      </c>
      <c r="DQ2" s="4">
        <v>2</v>
      </c>
      <c r="DR2" s="4" t="s">
        <v>15</v>
      </c>
      <c r="DS2" s="40" t="s">
        <v>137</v>
      </c>
      <c r="DT2" s="40" t="s">
        <v>138</v>
      </c>
      <c r="DU2" s="34" t="s">
        <v>208</v>
      </c>
      <c r="DV2" s="34" t="s">
        <v>209</v>
      </c>
      <c r="DW2" s="34" t="s">
        <v>210</v>
      </c>
      <c r="DX2" s="34" t="s">
        <v>211</v>
      </c>
      <c r="DY2" s="34" t="s">
        <v>212</v>
      </c>
      <c r="DZ2" s="129" t="s">
        <v>187</v>
      </c>
      <c r="EA2" s="34" t="s">
        <v>208</v>
      </c>
      <c r="EB2" s="34" t="s">
        <v>209</v>
      </c>
      <c r="EC2" s="34" t="s">
        <v>211</v>
      </c>
      <c r="ED2" s="34" t="s">
        <v>212</v>
      </c>
      <c r="EE2" s="129" t="s">
        <v>187</v>
      </c>
      <c r="EF2" s="4">
        <v>1</v>
      </c>
      <c r="EG2" s="4">
        <v>2</v>
      </c>
      <c r="EH2" s="4" t="s">
        <v>15</v>
      </c>
      <c r="EI2" s="40" t="s">
        <v>137</v>
      </c>
      <c r="EJ2" s="40" t="s">
        <v>138</v>
      </c>
      <c r="EK2" s="34" t="s">
        <v>208</v>
      </c>
      <c r="EL2" s="34" t="s">
        <v>209</v>
      </c>
      <c r="EM2" s="34" t="s">
        <v>210</v>
      </c>
      <c r="EN2" s="34" t="s">
        <v>211</v>
      </c>
      <c r="EO2" s="34" t="s">
        <v>208</v>
      </c>
      <c r="EP2" s="34" t="s">
        <v>209</v>
      </c>
      <c r="EQ2" s="34" t="s">
        <v>211</v>
      </c>
      <c r="ER2" s="34" t="s">
        <v>208</v>
      </c>
      <c r="ES2" s="34" t="s">
        <v>209</v>
      </c>
      <c r="ET2" s="34" t="s">
        <v>210</v>
      </c>
      <c r="EU2" s="34" t="s">
        <v>211</v>
      </c>
      <c r="EV2" s="34" t="s">
        <v>212</v>
      </c>
      <c r="EW2" s="129" t="s">
        <v>187</v>
      </c>
      <c r="EX2" s="34" t="s">
        <v>208</v>
      </c>
      <c r="EY2" s="34" t="s">
        <v>209</v>
      </c>
      <c r="EZ2" s="34" t="s">
        <v>211</v>
      </c>
      <c r="FA2" s="34" t="s">
        <v>212</v>
      </c>
      <c r="FB2" s="129" t="s">
        <v>187</v>
      </c>
      <c r="FC2" s="34" t="s">
        <v>208</v>
      </c>
      <c r="FD2" s="34" t="s">
        <v>209</v>
      </c>
      <c r="FE2" s="34" t="s">
        <v>210</v>
      </c>
      <c r="FF2" s="34" t="s">
        <v>211</v>
      </c>
      <c r="FG2" s="34" t="s">
        <v>212</v>
      </c>
      <c r="FH2" s="129" t="s">
        <v>187</v>
      </c>
      <c r="FI2" s="34" t="s">
        <v>208</v>
      </c>
      <c r="FJ2" s="34" t="s">
        <v>209</v>
      </c>
      <c r="FK2" s="34" t="s">
        <v>211</v>
      </c>
      <c r="FL2" s="34" t="s">
        <v>212</v>
      </c>
      <c r="FM2" s="129" t="s">
        <v>187</v>
      </c>
      <c r="FN2" s="34" t="s">
        <v>203</v>
      </c>
      <c r="FO2" s="34" t="s">
        <v>204</v>
      </c>
      <c r="FP2" s="34" t="s">
        <v>205</v>
      </c>
      <c r="FQ2" s="34" t="s">
        <v>215</v>
      </c>
      <c r="FR2" s="34" t="s">
        <v>207</v>
      </c>
      <c r="FS2" s="129" t="s">
        <v>187</v>
      </c>
      <c r="FT2" s="34" t="s">
        <v>203</v>
      </c>
      <c r="FU2" s="34" t="s">
        <v>204</v>
      </c>
      <c r="FV2" s="34" t="s">
        <v>215</v>
      </c>
      <c r="FW2" s="34" t="s">
        <v>207</v>
      </c>
      <c r="FX2" s="129" t="s">
        <v>187</v>
      </c>
      <c r="FY2" s="34" t="s">
        <v>203</v>
      </c>
      <c r="FZ2" s="34" t="s">
        <v>204</v>
      </c>
      <c r="GA2" s="34" t="s">
        <v>205</v>
      </c>
      <c r="GB2" s="34" t="s">
        <v>206</v>
      </c>
      <c r="GC2" s="34" t="s">
        <v>203</v>
      </c>
      <c r="GD2" s="34" t="s">
        <v>204</v>
      </c>
      <c r="GE2" s="34" t="s">
        <v>206</v>
      </c>
      <c r="GF2" s="34" t="s">
        <v>213</v>
      </c>
      <c r="GG2" s="34" t="s">
        <v>214</v>
      </c>
      <c r="GH2" s="34" t="s">
        <v>185</v>
      </c>
      <c r="GI2" s="34" t="s">
        <v>186</v>
      </c>
    </row>
    <row r="3" spans="1:191" ht="15" customHeight="1">
      <c r="A3" s="43">
        <v>1</v>
      </c>
      <c r="B3" s="43">
        <v>4</v>
      </c>
      <c r="C3" s="136" t="s">
        <v>216</v>
      </c>
      <c r="D3" s="44">
        <v>34284</v>
      </c>
      <c r="E3" s="45">
        <f>(DATE(2016,7,1)-D3)/365</f>
        <v>22.652054794520549</v>
      </c>
      <c r="F3" s="43">
        <v>23</v>
      </c>
      <c r="G3" s="43">
        <v>5</v>
      </c>
      <c r="H3" s="43">
        <v>0</v>
      </c>
      <c r="I3" s="43">
        <v>0</v>
      </c>
      <c r="J3" s="43">
        <v>63</v>
      </c>
      <c r="K3" s="43">
        <v>175</v>
      </c>
      <c r="L3" s="46">
        <v>1.75</v>
      </c>
      <c r="M3" s="47">
        <f>J3/L3^2</f>
        <v>20.571428571428573</v>
      </c>
      <c r="N3" s="48">
        <v>2.72</v>
      </c>
      <c r="O3" s="48">
        <v>2.79</v>
      </c>
      <c r="P3" s="48">
        <v>2.95</v>
      </c>
      <c r="Q3" s="48">
        <f>AVERAGE(N3:P3)</f>
        <v>2.8200000000000003</v>
      </c>
      <c r="R3" s="48">
        <v>4.4000000000000004</v>
      </c>
      <c r="S3" s="49">
        <f>Q3/R3</f>
        <v>0.64090909090909087</v>
      </c>
      <c r="T3" s="48">
        <v>3.04</v>
      </c>
      <c r="U3" s="48">
        <v>2.99</v>
      </c>
      <c r="V3" s="48">
        <f>AVERAGE(T3:U3)</f>
        <v>3.0150000000000001</v>
      </c>
      <c r="W3" s="48">
        <v>4.4000000000000004</v>
      </c>
      <c r="X3" s="49">
        <f>V3/W3</f>
        <v>0.68522727272727268</v>
      </c>
      <c r="Y3" s="42"/>
      <c r="Z3" s="42">
        <v>1.1299999999999999</v>
      </c>
      <c r="AA3" s="42">
        <v>1.17</v>
      </c>
      <c r="AB3" s="27">
        <f>AVERAGE(Z3:AA3)</f>
        <v>1.1499999999999999</v>
      </c>
      <c r="AC3" s="42">
        <v>1.51</v>
      </c>
      <c r="AD3" s="42">
        <v>1.52</v>
      </c>
      <c r="AE3" s="42">
        <f>AVERAGE(AC3:AD3)</f>
        <v>1.5150000000000001</v>
      </c>
      <c r="AF3" s="42"/>
      <c r="AG3" s="42">
        <v>0.8</v>
      </c>
      <c r="AH3" s="42">
        <v>0.88</v>
      </c>
      <c r="AI3" s="42">
        <f>AVERAGE(AF3:AH3)</f>
        <v>0.84000000000000008</v>
      </c>
      <c r="AJ3" s="42">
        <v>0.91</v>
      </c>
      <c r="AK3" s="42">
        <v>0.79</v>
      </c>
      <c r="AL3" s="42">
        <f>AVERAGE(AJ3:AK3)</f>
        <v>0.85000000000000009</v>
      </c>
      <c r="AM3" s="42"/>
      <c r="AN3" s="42">
        <v>0.86</v>
      </c>
      <c r="AO3" s="42">
        <v>0.9</v>
      </c>
      <c r="AP3" s="42">
        <f>AVERAGE(AM3:AO3)</f>
        <v>0.88</v>
      </c>
      <c r="AQ3" s="42">
        <v>0.62</v>
      </c>
      <c r="AR3" s="42">
        <v>0.68</v>
      </c>
      <c r="AS3" s="42">
        <f>AVERAGE(AQ3:AR3)</f>
        <v>0.65</v>
      </c>
      <c r="AT3" s="42"/>
      <c r="AU3" s="42">
        <v>1.93</v>
      </c>
      <c r="AV3" s="42">
        <v>2.0499999999999998</v>
      </c>
      <c r="AW3" s="42">
        <f>AVERAGE(AT3:AV3)</f>
        <v>1.9899999999999998</v>
      </c>
      <c r="AX3" s="42">
        <v>2.42</v>
      </c>
      <c r="AY3" s="42">
        <v>2.31</v>
      </c>
      <c r="AZ3" s="42">
        <f>AVERAGE(AX3:AY3)</f>
        <v>2.3650000000000002</v>
      </c>
      <c r="BA3" s="42"/>
      <c r="BB3" s="42"/>
      <c r="BC3" s="42"/>
      <c r="BD3" s="42">
        <v>2.98</v>
      </c>
      <c r="BE3" s="42">
        <v>2.67</v>
      </c>
      <c r="BF3" s="42">
        <v>2.58</v>
      </c>
      <c r="BG3" s="42">
        <f>AVERAGE(BD3:BF3)</f>
        <v>2.7433333333333336</v>
      </c>
      <c r="BH3" s="42">
        <v>4.26</v>
      </c>
      <c r="BI3" s="32">
        <f>BG3/BH3</f>
        <v>0.64397496087636941</v>
      </c>
      <c r="BJ3" s="42">
        <v>2.48</v>
      </c>
      <c r="BK3" s="42">
        <v>2.95</v>
      </c>
      <c r="BL3" s="42">
        <f>AVERAGE(BJ3:BK3)</f>
        <v>2.7149999999999999</v>
      </c>
      <c r="BM3" s="42">
        <v>4.26</v>
      </c>
      <c r="BN3" s="32">
        <f>BL3/BM3</f>
        <v>0.63732394366197187</v>
      </c>
      <c r="BO3" s="42">
        <v>1.58</v>
      </c>
      <c r="BP3" s="42">
        <v>1.57</v>
      </c>
      <c r="BQ3" s="42">
        <v>1.25</v>
      </c>
      <c r="BR3" s="42">
        <f>AVERAGE(BO3:BQ3)</f>
        <v>1.4666666666666668</v>
      </c>
      <c r="BS3" s="42">
        <v>4.1100000000000003</v>
      </c>
      <c r="BT3" s="32">
        <f>BR3/BS3</f>
        <v>0.35685320356853206</v>
      </c>
      <c r="BU3" s="42">
        <v>2.33</v>
      </c>
      <c r="BV3" s="42">
        <v>2.02</v>
      </c>
      <c r="BW3" s="42">
        <f>AVERAGE(BU3:BV3)</f>
        <v>2.1749999999999998</v>
      </c>
      <c r="BX3" s="42">
        <v>4.1100000000000003</v>
      </c>
      <c r="BY3" s="32">
        <f>BW3/BX3</f>
        <v>0.52919708029197077</v>
      </c>
      <c r="BZ3" s="42"/>
      <c r="CA3" s="42"/>
      <c r="CB3" s="42"/>
      <c r="CC3" s="42">
        <v>4.1100000000000003</v>
      </c>
      <c r="CD3" s="32"/>
      <c r="CE3" s="50">
        <v>0.53</v>
      </c>
      <c r="CF3" s="50">
        <v>0.58799999999999997</v>
      </c>
      <c r="CG3" s="50">
        <v>0.48399999999999999</v>
      </c>
      <c r="CH3" s="50">
        <f>AVERAGE(CE3:CG3)</f>
        <v>0.53399999999999992</v>
      </c>
      <c r="CI3" s="50">
        <v>0.76400000000000001</v>
      </c>
      <c r="CJ3" s="32">
        <f>CH3/CI3</f>
        <v>0.69895287958115171</v>
      </c>
      <c r="CK3" s="50">
        <v>0.94</v>
      </c>
      <c r="CL3" s="50">
        <v>0.68500000000000005</v>
      </c>
      <c r="CM3" s="50">
        <f>AVERAGE(CK3:CL3)</f>
        <v>0.8125</v>
      </c>
      <c r="CN3" s="50">
        <v>0.76400000000000001</v>
      </c>
      <c r="CO3" s="32">
        <f>CM3/CN3</f>
        <v>1.0634816753926701</v>
      </c>
      <c r="CP3" s="50"/>
      <c r="CQ3" s="50"/>
      <c r="CR3" s="50"/>
      <c r="CS3" s="50">
        <v>0.76400000000000001</v>
      </c>
      <c r="CT3" s="32"/>
      <c r="CU3" s="49">
        <v>0.58099999999999996</v>
      </c>
      <c r="CV3" s="49">
        <v>0.56299999999999994</v>
      </c>
      <c r="CW3" s="49">
        <v>0.42399999999999999</v>
      </c>
      <c r="CX3" s="32">
        <f>AVERAGE(CU3:CW3)</f>
        <v>0.52266666666666661</v>
      </c>
      <c r="CY3" s="32">
        <v>0.76600000000000001</v>
      </c>
      <c r="CZ3" s="32">
        <v>0.67600000000000005</v>
      </c>
      <c r="DA3" s="32">
        <f>AVERAGE(CY3:CZ3)</f>
        <v>0.72100000000000009</v>
      </c>
      <c r="DB3" s="32"/>
      <c r="DC3" s="32"/>
      <c r="DD3" s="32"/>
      <c r="DE3" s="42">
        <v>2.64</v>
      </c>
      <c r="DF3" s="42">
        <v>2.09</v>
      </c>
      <c r="DG3" s="42">
        <v>1.44</v>
      </c>
      <c r="DH3" s="42">
        <f>AVERAGE(DE3:DG3)</f>
        <v>2.0566666666666666</v>
      </c>
      <c r="DI3" s="42">
        <v>11.64</v>
      </c>
      <c r="DJ3" s="32">
        <f>DH3/DI3</f>
        <v>0.17668957617411224</v>
      </c>
      <c r="DK3" s="42">
        <v>3.15</v>
      </c>
      <c r="DL3" s="42">
        <v>2.4300000000000002</v>
      </c>
      <c r="DM3" s="42">
        <f>AVERAGE(DK3:DL3)</f>
        <v>2.79</v>
      </c>
      <c r="DN3" s="42">
        <v>11.64</v>
      </c>
      <c r="DO3" s="32">
        <f>DM3/DN3</f>
        <v>0.23969072164948452</v>
      </c>
      <c r="DP3" s="42"/>
      <c r="DQ3" s="42"/>
      <c r="DR3" s="42"/>
      <c r="DS3" s="42">
        <v>11.64</v>
      </c>
      <c r="DT3" s="32"/>
      <c r="DU3" s="42">
        <v>0.75</v>
      </c>
      <c r="DV3" s="42">
        <v>0.98</v>
      </c>
      <c r="DW3" s="42">
        <v>1.06</v>
      </c>
      <c r="DX3" s="42">
        <f>AVERAGE(DU3:DW3)</f>
        <v>0.93</v>
      </c>
      <c r="DY3" s="42">
        <v>5.46</v>
      </c>
      <c r="DZ3" s="32">
        <f>DX3/DY3</f>
        <v>0.17032967032967034</v>
      </c>
      <c r="EA3" s="42">
        <v>2.5299999999999998</v>
      </c>
      <c r="EB3" s="42">
        <v>1.69</v>
      </c>
      <c r="EC3" s="42">
        <f>AVERAGE(EA3:EB3)</f>
        <v>2.11</v>
      </c>
      <c r="ED3" s="42">
        <v>5.46</v>
      </c>
      <c r="EE3" s="32">
        <f>EC3/ED3</f>
        <v>0.38644688644688641</v>
      </c>
      <c r="EF3" s="42"/>
      <c r="EG3" s="42"/>
      <c r="EH3" s="42"/>
      <c r="EI3" s="42">
        <v>5.46</v>
      </c>
      <c r="EJ3" s="32"/>
      <c r="EK3" s="42">
        <v>2.13</v>
      </c>
      <c r="EL3" s="42">
        <v>1.97</v>
      </c>
      <c r="EM3" s="42">
        <v>1.29</v>
      </c>
      <c r="EN3" s="42">
        <f>AVERAGE(EK3:EM3)</f>
        <v>1.7966666666666666</v>
      </c>
      <c r="EO3" s="42">
        <v>3.04</v>
      </c>
      <c r="EP3" s="42">
        <v>2.2200000000000002</v>
      </c>
      <c r="EQ3" s="42">
        <f>AVERAGE(EO3:EP3)</f>
        <v>2.63</v>
      </c>
      <c r="ER3" s="42">
        <v>0.78</v>
      </c>
      <c r="ES3" s="42">
        <v>1.1200000000000001</v>
      </c>
      <c r="ET3" s="42">
        <v>1.1100000000000001</v>
      </c>
      <c r="EU3" s="42">
        <f>AVERAGE(ER3:ET3)</f>
        <v>1.0033333333333334</v>
      </c>
      <c r="EV3" s="42">
        <v>6.23</v>
      </c>
      <c r="EW3" s="32">
        <f>EU3/EV3</f>
        <v>0.16104868913857678</v>
      </c>
      <c r="EX3" s="42">
        <v>2.5299999999999998</v>
      </c>
      <c r="EY3" s="42">
        <v>1.76</v>
      </c>
      <c r="EZ3" s="42">
        <f>AVERAGE(EX3:EY3)</f>
        <v>2.145</v>
      </c>
      <c r="FA3" s="42">
        <v>6.23</v>
      </c>
      <c r="FB3" s="32">
        <f>EZ3/FA3</f>
        <v>0.34430176565008025</v>
      </c>
      <c r="FC3" s="42">
        <v>0.46</v>
      </c>
      <c r="FD3" s="42">
        <v>0.46</v>
      </c>
      <c r="FE3" s="42">
        <v>0.81</v>
      </c>
      <c r="FF3" s="42">
        <f>AVERAGE(FC3:FE3)</f>
        <v>0.57666666666666666</v>
      </c>
      <c r="FG3" s="42">
        <v>3.54</v>
      </c>
      <c r="FH3" s="32">
        <f>FF3/FG3</f>
        <v>0.16290018832391714</v>
      </c>
      <c r="FI3" s="42">
        <v>1.9</v>
      </c>
      <c r="FJ3" s="42">
        <v>1.48</v>
      </c>
      <c r="FK3" s="42">
        <f>AVERAGE(FI3:FJ3)</f>
        <v>1.69</v>
      </c>
      <c r="FL3" s="42">
        <v>3.54</v>
      </c>
      <c r="FM3" s="32">
        <f>FK3/FL3</f>
        <v>0.47740112994350281</v>
      </c>
      <c r="FN3" s="42">
        <v>53.2</v>
      </c>
      <c r="FO3" s="42">
        <v>50</v>
      </c>
      <c r="FP3" s="42">
        <v>47.5</v>
      </c>
      <c r="FQ3" s="42">
        <f>MAX(FN3:FP3)</f>
        <v>53.2</v>
      </c>
      <c r="FR3" s="43">
        <v>132.6</v>
      </c>
      <c r="FS3" s="32">
        <f>FQ3/FR3*100%</f>
        <v>0.40120663650075417</v>
      </c>
      <c r="FT3" s="42">
        <v>59.5</v>
      </c>
      <c r="FU3" s="42">
        <v>39.299999999999997</v>
      </c>
      <c r="FV3" s="42">
        <f>MAX(FT3:FU3)</f>
        <v>59.5</v>
      </c>
      <c r="FW3" s="42">
        <v>132.6</v>
      </c>
      <c r="FX3" s="32">
        <f>FV3/FW3*100%</f>
        <v>0.44871794871794873</v>
      </c>
      <c r="FY3" s="42">
        <v>35.799999999999997</v>
      </c>
      <c r="FZ3" s="42">
        <v>35.81</v>
      </c>
      <c r="GA3" s="42">
        <v>35.44</v>
      </c>
      <c r="GB3" s="42">
        <f>AVERAGE(FY3:GA3)</f>
        <v>35.68333333333333</v>
      </c>
      <c r="GC3" s="42">
        <v>39.450000000000003</v>
      </c>
      <c r="GD3" s="42">
        <v>30.39</v>
      </c>
      <c r="GE3" s="42">
        <f>AVERAGE(GC3:GD3)</f>
        <v>34.92</v>
      </c>
      <c r="GF3" s="9">
        <f>GB3/AB3</f>
        <v>31.028985507246375</v>
      </c>
      <c r="GG3" s="9">
        <f>GE3/AE3</f>
        <v>23.049504950495049</v>
      </c>
      <c r="GH3" s="32">
        <f>(FQ3-GB3)/FQ3*100%</f>
        <v>0.32926065162907275</v>
      </c>
      <c r="GI3" s="32">
        <f>(FV3-GE3)/FV3*100%</f>
        <v>0.41310924369747898</v>
      </c>
    </row>
    <row r="4" spans="1:191" s="11" customFormat="1" ht="14.5">
      <c r="A4" s="22">
        <v>1</v>
      </c>
      <c r="B4" s="22">
        <v>5</v>
      </c>
      <c r="C4" s="127" t="s">
        <v>216</v>
      </c>
      <c r="D4" s="23">
        <v>34752</v>
      </c>
      <c r="E4" s="45">
        <f>(DATE(2016,7,1)-D4)/365</f>
        <v>21.36986301369863</v>
      </c>
      <c r="F4" s="22">
        <v>20</v>
      </c>
      <c r="G4" s="22">
        <v>5</v>
      </c>
      <c r="H4" s="22">
        <v>0</v>
      </c>
      <c r="I4" s="22">
        <v>0</v>
      </c>
      <c r="J4" s="22">
        <v>67</v>
      </c>
      <c r="K4" s="22">
        <v>170</v>
      </c>
      <c r="L4" s="39">
        <v>1.7</v>
      </c>
      <c r="M4" s="25">
        <f>J4/L4^2</f>
        <v>23.183391003460208</v>
      </c>
      <c r="N4" s="26">
        <v>3.58</v>
      </c>
      <c r="O4" s="26">
        <v>3.63</v>
      </c>
      <c r="P4" s="26">
        <v>3.48</v>
      </c>
      <c r="Q4" s="26">
        <f>AVERAGE(N4:P4)</f>
        <v>3.563333333333333</v>
      </c>
      <c r="R4" s="26">
        <v>4.32</v>
      </c>
      <c r="S4" s="41">
        <f>Q4/R4</f>
        <v>0.82484567901234551</v>
      </c>
      <c r="T4" s="26">
        <v>3.57</v>
      </c>
      <c r="U4" s="26">
        <v>3.55</v>
      </c>
      <c r="V4" s="26">
        <f>AVERAGE(T4:U4)</f>
        <v>3.5599999999999996</v>
      </c>
      <c r="W4" s="26">
        <v>4.32</v>
      </c>
      <c r="X4" s="41">
        <f>V4/W4</f>
        <v>0.82407407407407396</v>
      </c>
      <c r="Y4" s="26">
        <v>0.7</v>
      </c>
      <c r="Z4" s="26">
        <v>0.7</v>
      </c>
      <c r="AA4" s="26">
        <v>0.98</v>
      </c>
      <c r="AB4" s="26">
        <f>AVERAGE(Y4:AA4)</f>
        <v>0.79333333333333333</v>
      </c>
      <c r="AC4" s="26">
        <v>0.6</v>
      </c>
      <c r="AD4" s="26">
        <v>0.65</v>
      </c>
      <c r="AE4" s="26">
        <f>AVERAGE(AC4:AD4)</f>
        <v>0.625</v>
      </c>
      <c r="AF4" s="26">
        <v>1.63</v>
      </c>
      <c r="AG4" s="26">
        <v>1.51</v>
      </c>
      <c r="AH4" s="26">
        <v>1.0900000000000001</v>
      </c>
      <c r="AI4" s="26">
        <f>AVERAGE(AF4:AH4)</f>
        <v>1.41</v>
      </c>
      <c r="AJ4" s="26">
        <v>1.43</v>
      </c>
      <c r="AK4" s="26">
        <v>1.45</v>
      </c>
      <c r="AL4" s="26">
        <f>AVERAGE(AJ4:AK4)</f>
        <v>1.44</v>
      </c>
      <c r="AM4" s="26">
        <v>1.25</v>
      </c>
      <c r="AN4" s="26">
        <v>1.42</v>
      </c>
      <c r="AO4" s="26">
        <v>1.41</v>
      </c>
      <c r="AP4" s="26">
        <f>AVERAGE(AM4:AO4)</f>
        <v>1.36</v>
      </c>
      <c r="AQ4" s="26">
        <v>1.54</v>
      </c>
      <c r="AR4" s="26">
        <v>1.45</v>
      </c>
      <c r="AS4" s="26">
        <f>AVERAGE(AQ4:AR4)</f>
        <v>1.4950000000000001</v>
      </c>
      <c r="AT4" s="26">
        <v>2.33</v>
      </c>
      <c r="AU4" s="26">
        <v>2.21</v>
      </c>
      <c r="AV4" s="26">
        <v>2.0699999999999998</v>
      </c>
      <c r="AW4" s="26">
        <f>AVERAGE(AT4:AV4)</f>
        <v>2.2033333333333331</v>
      </c>
      <c r="AX4" s="26">
        <v>2.0299999999999998</v>
      </c>
      <c r="AY4" s="26">
        <v>2.1</v>
      </c>
      <c r="AZ4" s="26">
        <f>AVERAGE(AX4:AY4)</f>
        <v>2.0649999999999999</v>
      </c>
      <c r="BA4" s="26">
        <v>2.3199999999999998</v>
      </c>
      <c r="BB4" s="27">
        <v>2.09</v>
      </c>
      <c r="BC4" s="27">
        <f>AVERAGE(BA4:BB4)</f>
        <v>2.2050000000000001</v>
      </c>
      <c r="BD4" s="27">
        <v>3.79</v>
      </c>
      <c r="BE4" s="26">
        <v>3.77</v>
      </c>
      <c r="BF4" s="26">
        <v>3.7</v>
      </c>
      <c r="BG4" s="26">
        <f>AVERAGE(BD4:BF4)</f>
        <v>3.7533333333333339</v>
      </c>
      <c r="BH4" s="26">
        <v>4.09</v>
      </c>
      <c r="BI4" s="41">
        <f>BG4/BH4</f>
        <v>0.91768541157294226</v>
      </c>
      <c r="BJ4" s="26">
        <v>3.58</v>
      </c>
      <c r="BK4" s="26">
        <v>3.44</v>
      </c>
      <c r="BL4" s="26">
        <f>AVERAGE(BJ4:BK4)</f>
        <v>3.51</v>
      </c>
      <c r="BM4" s="26">
        <v>4.09</v>
      </c>
      <c r="BN4" s="41">
        <f>BL4/BM4</f>
        <v>0.85819070904645478</v>
      </c>
      <c r="BO4" s="26">
        <v>1.77</v>
      </c>
      <c r="BP4" s="26">
        <v>2.0699999999999998</v>
      </c>
      <c r="BQ4" s="26">
        <v>2.4700000000000002</v>
      </c>
      <c r="BR4" s="26">
        <f>AVERAGE(BO4:BQ4)</f>
        <v>2.1033333333333335</v>
      </c>
      <c r="BS4" s="26">
        <v>4.0199999999999996</v>
      </c>
      <c r="BT4" s="41">
        <f>BR4/BS4</f>
        <v>0.52321724709784423</v>
      </c>
      <c r="BU4" s="26">
        <v>1.79</v>
      </c>
      <c r="BV4" s="26">
        <v>2.33</v>
      </c>
      <c r="BW4" s="26">
        <f>AVERAGE(BU4:BV4)</f>
        <v>2.06</v>
      </c>
      <c r="BX4" s="26">
        <v>4.0199999999999996</v>
      </c>
      <c r="BY4" s="41">
        <f>BW4/BX4</f>
        <v>0.51243781094527374</v>
      </c>
      <c r="BZ4" s="26">
        <v>1.05</v>
      </c>
      <c r="CA4" s="26">
        <v>1.9</v>
      </c>
      <c r="CB4" s="26">
        <f>AVERAGE(BZ4:CA4)</f>
        <v>1.4750000000000001</v>
      </c>
      <c r="CC4" s="26">
        <v>4.0199999999999996</v>
      </c>
      <c r="CD4" s="41">
        <f>CB4/CC4</f>
        <v>0.36691542288557222</v>
      </c>
      <c r="CE4" s="28">
        <v>0.46700000000000003</v>
      </c>
      <c r="CF4" s="28">
        <v>0.54900000000000004</v>
      </c>
      <c r="CG4" s="28">
        <v>0.66800000000000004</v>
      </c>
      <c r="CH4" s="28">
        <f>AVERAGE(CE4:CG4)</f>
        <v>0.56133333333333335</v>
      </c>
      <c r="CI4" s="28">
        <v>0.76800000000000002</v>
      </c>
      <c r="CJ4" s="29">
        <f>CH4/CI4</f>
        <v>0.73090277777777779</v>
      </c>
      <c r="CK4" s="28">
        <v>0.5</v>
      </c>
      <c r="CL4" s="28">
        <v>0.65600000000000003</v>
      </c>
      <c r="CM4" s="28">
        <f>AVERAGE(CK4:CL4)</f>
        <v>0.57800000000000007</v>
      </c>
      <c r="CN4" s="28">
        <v>0.76800000000000002</v>
      </c>
      <c r="CO4" s="29">
        <f>CL4/CN4</f>
        <v>0.85416666666666663</v>
      </c>
      <c r="CP4" s="28">
        <v>0.28899999999999998</v>
      </c>
      <c r="CQ4" s="28">
        <v>0.54100000000000004</v>
      </c>
      <c r="CR4" s="28">
        <f>AVERAGE(CP4:CQ4)</f>
        <v>0.41500000000000004</v>
      </c>
      <c r="CS4" s="28">
        <v>0.76800000000000002</v>
      </c>
      <c r="CT4" s="29">
        <f>CQ4/CS4</f>
        <v>0.70442708333333337</v>
      </c>
      <c r="CU4" s="29">
        <v>0.49399999999999999</v>
      </c>
      <c r="CV4" s="29">
        <v>0.56999999999999995</v>
      </c>
      <c r="CW4" s="29">
        <v>0.71</v>
      </c>
      <c r="CX4" s="29">
        <f>AVERAGE(CU4:CW4)</f>
        <v>0.59133333333333338</v>
      </c>
      <c r="CY4" s="29">
        <v>0.501</v>
      </c>
      <c r="CZ4" s="29">
        <v>0.65600000000000003</v>
      </c>
      <c r="DA4" s="29">
        <f>AVERAGE(CY4:CZ4)</f>
        <v>0.57850000000000001</v>
      </c>
      <c r="DB4" s="29">
        <v>0.29699999999999999</v>
      </c>
      <c r="DC4" s="29">
        <v>0.55900000000000005</v>
      </c>
      <c r="DD4" s="29">
        <f>AVERAGE(DB4:DC4)</f>
        <v>0.42800000000000005</v>
      </c>
      <c r="DE4" s="27">
        <v>1.83</v>
      </c>
      <c r="DF4" s="27">
        <v>2.09</v>
      </c>
      <c r="DG4" s="27">
        <v>2.4500000000000002</v>
      </c>
      <c r="DH4" s="27">
        <f>AVERAGE(DE4:DG4)</f>
        <v>2.1233333333333335</v>
      </c>
      <c r="DI4" s="27">
        <v>11.35</v>
      </c>
      <c r="DJ4" s="29">
        <f>DH4/DI4</f>
        <v>0.18707782672540385</v>
      </c>
      <c r="DK4" s="27">
        <v>1.76</v>
      </c>
      <c r="DL4" s="27">
        <v>2.57</v>
      </c>
      <c r="DM4" s="27">
        <f>AVERAGE(DK4:DL4)</f>
        <v>2.165</v>
      </c>
      <c r="DN4" s="27">
        <v>11.35</v>
      </c>
      <c r="DO4" s="29">
        <f>DM4/DN4</f>
        <v>0.1907488986784141</v>
      </c>
      <c r="DP4" s="27">
        <v>1.1100000000000001</v>
      </c>
      <c r="DQ4" s="27">
        <v>1.87</v>
      </c>
      <c r="DR4" s="27">
        <f>AVERAGE(DP4:DQ4)</f>
        <v>1.4900000000000002</v>
      </c>
      <c r="DS4" s="27">
        <v>11.35</v>
      </c>
      <c r="DT4" s="29">
        <f>DR4/DS4</f>
        <v>0.13127753303964759</v>
      </c>
      <c r="DU4" s="27">
        <v>1.4</v>
      </c>
      <c r="DV4" s="27">
        <v>1.88</v>
      </c>
      <c r="DW4" s="27">
        <v>2.15</v>
      </c>
      <c r="DX4" s="27">
        <f>AVERAGE(DU4:DW4)</f>
        <v>1.8099999999999998</v>
      </c>
      <c r="DY4" s="27">
        <v>5.4</v>
      </c>
      <c r="DZ4" s="29">
        <f>DX4/DY4</f>
        <v>0.33518518518518514</v>
      </c>
      <c r="EA4" s="27">
        <v>1.52</v>
      </c>
      <c r="EB4" s="27">
        <v>2.15</v>
      </c>
      <c r="EC4" s="27">
        <f>AVERAGE(EA4:EB4)</f>
        <v>1.835</v>
      </c>
      <c r="ED4" s="27">
        <v>5.4</v>
      </c>
      <c r="EE4" s="29">
        <f>EC4/ED4</f>
        <v>0.33981481481481479</v>
      </c>
      <c r="EF4" s="27">
        <v>0.82</v>
      </c>
      <c r="EG4" s="27">
        <v>1.72</v>
      </c>
      <c r="EH4" s="27">
        <f>AVERAGE(EF4:EG4)</f>
        <v>1.27</v>
      </c>
      <c r="EI4" s="27">
        <v>5.4</v>
      </c>
      <c r="EJ4" s="29">
        <f>EH4/EI4</f>
        <v>0.23518518518518516</v>
      </c>
      <c r="EK4" s="27">
        <v>1.83</v>
      </c>
      <c r="EL4" s="27">
        <v>1.7</v>
      </c>
      <c r="EM4" s="27">
        <v>2.15</v>
      </c>
      <c r="EN4" s="27">
        <f>AVERAGE(EK4:EM4)</f>
        <v>1.8933333333333333</v>
      </c>
      <c r="EO4" s="27">
        <v>1.67</v>
      </c>
      <c r="EP4" s="27">
        <v>2.3199999999999998</v>
      </c>
      <c r="EQ4" s="27">
        <f>AVERAGE(EO4:EP4)</f>
        <v>1.9949999999999999</v>
      </c>
      <c r="ER4" s="27">
        <v>1.37</v>
      </c>
      <c r="ES4" s="27">
        <v>1.93</v>
      </c>
      <c r="ET4" s="27">
        <v>1.98</v>
      </c>
      <c r="EU4" s="27">
        <f>AVERAGE(ER4:ET4)</f>
        <v>1.7599999999999998</v>
      </c>
      <c r="EV4" s="27">
        <v>6.13</v>
      </c>
      <c r="EW4" s="29">
        <f>EU4/EV4</f>
        <v>0.28711256117455136</v>
      </c>
      <c r="EX4" s="27">
        <v>1.65</v>
      </c>
      <c r="EY4" s="27">
        <v>2.29</v>
      </c>
      <c r="EZ4" s="27">
        <f>AVERAGE(EX4:EY4)</f>
        <v>1.97</v>
      </c>
      <c r="FA4" s="27">
        <v>6.13</v>
      </c>
      <c r="FB4" s="29">
        <f>EZ4/FA4</f>
        <v>0.32137030995106036</v>
      </c>
      <c r="FC4" s="27">
        <v>1</v>
      </c>
      <c r="FD4" s="27">
        <v>1.57</v>
      </c>
      <c r="FE4" s="27">
        <v>1.97</v>
      </c>
      <c r="FF4" s="27">
        <f>AVERAGE(FC4:FE4)</f>
        <v>1.5133333333333334</v>
      </c>
      <c r="FG4" s="27">
        <v>3.51</v>
      </c>
      <c r="FH4" s="29">
        <f>FF4/FG4</f>
        <v>0.43114909781576455</v>
      </c>
      <c r="FI4" s="27">
        <v>1.04</v>
      </c>
      <c r="FJ4" s="27">
        <v>1.67</v>
      </c>
      <c r="FK4" s="27">
        <f>AVERAGE(FI4:FJ4)</f>
        <v>1.355</v>
      </c>
      <c r="FL4" s="27">
        <v>3.51</v>
      </c>
      <c r="FM4" s="29">
        <f>FK4/FL4</f>
        <v>0.38603988603988604</v>
      </c>
      <c r="FN4" s="27">
        <v>34.700000000000003</v>
      </c>
      <c r="FO4" s="27">
        <v>35.700000000000003</v>
      </c>
      <c r="FP4" s="27">
        <v>40.299999999999997</v>
      </c>
      <c r="FQ4" s="27">
        <f>MAX(FN4:FP4)</f>
        <v>40.299999999999997</v>
      </c>
      <c r="FR4" s="27">
        <v>134.19999999999999</v>
      </c>
      <c r="FS4" s="29">
        <f>FQ4/FR4*100%</f>
        <v>0.30029806259314457</v>
      </c>
      <c r="FT4" s="27">
        <v>35.1</v>
      </c>
      <c r="FU4" s="27">
        <v>34.799999999999997</v>
      </c>
      <c r="FV4" s="27">
        <f>MAX(FT4:FU4)</f>
        <v>35.1</v>
      </c>
      <c r="FW4" s="27">
        <v>135.19999999999999</v>
      </c>
      <c r="FX4" s="29">
        <f>FV4/FW4*100%</f>
        <v>0.25961538461538464</v>
      </c>
      <c r="FY4" s="27">
        <v>12.9</v>
      </c>
      <c r="FZ4" s="27">
        <v>13.93</v>
      </c>
      <c r="GA4" s="27">
        <v>15.7</v>
      </c>
      <c r="GB4" s="27">
        <f>AVERAGE(FY4:GA4)</f>
        <v>14.176666666666668</v>
      </c>
      <c r="GC4" s="27">
        <v>14.24</v>
      </c>
      <c r="GD4" s="27">
        <v>14.44</v>
      </c>
      <c r="GE4" s="27">
        <f>AVERAGE(GC4:GD4)</f>
        <v>14.34</v>
      </c>
      <c r="GF4" s="9">
        <f>GB4/AB4</f>
        <v>17.869747899159666</v>
      </c>
      <c r="GG4" s="9">
        <f>GE4/AE4</f>
        <v>22.943999999999999</v>
      </c>
      <c r="GH4" s="29">
        <f>(FQ4-GB4)/FQ4*100%</f>
        <v>0.64822167080231585</v>
      </c>
      <c r="GI4" s="29">
        <f>(FV4-GE4)/FV4*100%</f>
        <v>0.59145299145299146</v>
      </c>
    </row>
    <row r="5" spans="1:191" s="22" customFormat="1" ht="14.5">
      <c r="A5" s="22">
        <v>1</v>
      </c>
      <c r="B5" s="22">
        <v>10</v>
      </c>
      <c r="C5" s="127" t="s">
        <v>216</v>
      </c>
      <c r="D5" s="23">
        <v>34530</v>
      </c>
      <c r="E5" s="24">
        <f>(DATE(2016,7,1)-D5)/365</f>
        <v>21.978082191780821</v>
      </c>
      <c r="F5" s="22">
        <v>20</v>
      </c>
      <c r="G5" s="22">
        <v>5</v>
      </c>
      <c r="H5" s="22">
        <v>1</v>
      </c>
      <c r="I5" s="22">
        <v>0</v>
      </c>
      <c r="J5" s="22">
        <v>78</v>
      </c>
      <c r="K5" s="22">
        <v>172</v>
      </c>
      <c r="L5" s="39">
        <v>1.72</v>
      </c>
      <c r="M5" s="25">
        <f>J5/L5^2</f>
        <v>26.365603028664147</v>
      </c>
      <c r="N5" s="26">
        <v>3.28</v>
      </c>
      <c r="O5" s="26">
        <v>3.2</v>
      </c>
      <c r="P5" s="26">
        <v>3.2</v>
      </c>
      <c r="Q5" s="26">
        <f>AVERAGE(N5:P5)</f>
        <v>3.2266666666666666</v>
      </c>
      <c r="R5" s="26">
        <v>4.33</v>
      </c>
      <c r="S5" s="41">
        <f>Q5/R5</f>
        <v>0.74518860662047726</v>
      </c>
      <c r="T5" s="26">
        <v>3.11</v>
      </c>
      <c r="U5" s="26">
        <v>3.15</v>
      </c>
      <c r="V5" s="26">
        <f>AVERAGE(T5:U5)</f>
        <v>3.13</v>
      </c>
      <c r="W5" s="26">
        <v>4.33</v>
      </c>
      <c r="X5" s="41">
        <f>V5/W5</f>
        <v>0.72286374133949183</v>
      </c>
      <c r="Y5" s="26">
        <v>0.55000000000000004</v>
      </c>
      <c r="Z5" s="26">
        <v>0.33</v>
      </c>
      <c r="AA5" s="26">
        <v>0.37</v>
      </c>
      <c r="AB5" s="26">
        <f>AVERAGE(Y5:AA5)</f>
        <v>0.41666666666666669</v>
      </c>
      <c r="AC5" s="26">
        <v>0.44</v>
      </c>
      <c r="AD5" s="26">
        <v>0.43</v>
      </c>
      <c r="AE5" s="26">
        <f>AVERAGE(AC5:AD5)</f>
        <v>0.435</v>
      </c>
      <c r="AF5" s="26">
        <v>1.51</v>
      </c>
      <c r="AG5" s="26">
        <v>1.81</v>
      </c>
      <c r="AH5" s="26">
        <v>1.94</v>
      </c>
      <c r="AI5" s="26">
        <f>AVERAGE(AF5:AH5)</f>
        <v>1.7533333333333332</v>
      </c>
      <c r="AJ5" s="26">
        <v>1.79</v>
      </c>
      <c r="AK5" s="26">
        <v>1.82</v>
      </c>
      <c r="AL5" s="26">
        <f>AVERAGE(AJ5:AK5)</f>
        <v>1.8050000000000002</v>
      </c>
      <c r="AM5" s="26">
        <v>1.22</v>
      </c>
      <c r="AN5" s="26">
        <v>1.06</v>
      </c>
      <c r="AO5" s="26">
        <v>0.89</v>
      </c>
      <c r="AP5" s="26">
        <f>AVERAGE(AM5:AO5)</f>
        <v>1.0566666666666669</v>
      </c>
      <c r="AQ5" s="26">
        <v>0.88</v>
      </c>
      <c r="AR5" s="26">
        <v>0.9</v>
      </c>
      <c r="AS5" s="26">
        <f>AVERAGE(AQ5:AR5)</f>
        <v>0.89</v>
      </c>
      <c r="AT5" s="26">
        <v>2.06</v>
      </c>
      <c r="AU5" s="26">
        <v>2.14</v>
      </c>
      <c r="AV5" s="26">
        <v>2.31</v>
      </c>
      <c r="AW5" s="26">
        <f>AVERAGE(AT5:AV5)</f>
        <v>2.17</v>
      </c>
      <c r="AX5" s="26">
        <v>2.23</v>
      </c>
      <c r="AY5" s="26">
        <v>2.25</v>
      </c>
      <c r="AZ5" s="26">
        <f>AVERAGE(AX5:AY5)</f>
        <v>2.2400000000000002</v>
      </c>
      <c r="BA5" s="26">
        <v>2.06</v>
      </c>
      <c r="BB5" s="26">
        <v>2.11</v>
      </c>
      <c r="BC5" s="26">
        <f>AVERAGE(BA5:BB5)</f>
        <v>2.085</v>
      </c>
      <c r="BD5" s="26">
        <v>3.48</v>
      </c>
      <c r="BE5" s="26">
        <v>3.23</v>
      </c>
      <c r="BF5" s="26">
        <v>3.18</v>
      </c>
      <c r="BG5" s="26">
        <f>AVERAGE(BD5:BF5)</f>
        <v>3.2966666666666669</v>
      </c>
      <c r="BH5" s="26">
        <v>4.1500000000000004</v>
      </c>
      <c r="BI5" s="41">
        <f>BG5/BH5</f>
        <v>0.79437751004016066</v>
      </c>
      <c r="BJ5" s="26">
        <v>3.24</v>
      </c>
      <c r="BK5" s="26">
        <v>3.17</v>
      </c>
      <c r="BL5" s="26">
        <f>AVERAGE(BJ5:BK5)</f>
        <v>3.2050000000000001</v>
      </c>
      <c r="BM5" s="26">
        <v>4.1500000000000004</v>
      </c>
      <c r="BN5" s="41">
        <f>BL5/BM5</f>
        <v>0.77228915662650599</v>
      </c>
      <c r="BO5" s="26">
        <v>2.98</v>
      </c>
      <c r="BP5" s="26">
        <v>3.11</v>
      </c>
      <c r="BQ5" s="26">
        <v>3.12</v>
      </c>
      <c r="BR5" s="26">
        <f>AVERAGE(BO5:BQ5)</f>
        <v>3.0700000000000003</v>
      </c>
      <c r="BS5" s="26">
        <v>4.04</v>
      </c>
      <c r="BT5" s="41">
        <f>BR5/BS5</f>
        <v>0.75990099009900991</v>
      </c>
      <c r="BU5" s="26">
        <v>2.93</v>
      </c>
      <c r="BV5" s="26">
        <v>3.12</v>
      </c>
      <c r="BW5" s="26">
        <f>AVERAGE(BU5:BV5)</f>
        <v>3.0250000000000004</v>
      </c>
      <c r="BX5" s="26">
        <v>4.04</v>
      </c>
      <c r="BY5" s="41">
        <f>BW5/BX5</f>
        <v>0.74876237623762387</v>
      </c>
      <c r="BZ5" s="26">
        <v>2.9</v>
      </c>
      <c r="CA5" s="26">
        <v>3.02</v>
      </c>
      <c r="CB5" s="26">
        <f>AVERAGE(BZ5:CA5)</f>
        <v>2.96</v>
      </c>
      <c r="CC5" s="26">
        <v>4.04</v>
      </c>
      <c r="CD5" s="41">
        <f>CB5/CC5</f>
        <v>0.73267326732673266</v>
      </c>
      <c r="CE5" s="28">
        <v>0.85599999999999998</v>
      </c>
      <c r="CF5" s="28">
        <v>0.96299999999999997</v>
      </c>
      <c r="CG5" s="28">
        <v>0.98099999999999998</v>
      </c>
      <c r="CH5" s="28">
        <f>AVERAGE(CE5:CG5)</f>
        <v>0.93333333333333324</v>
      </c>
      <c r="CI5" s="28">
        <v>0.76400000000000001</v>
      </c>
      <c r="CJ5" s="29">
        <f>CH5/CI5</f>
        <v>1.2216404886561953</v>
      </c>
      <c r="CK5" s="28">
        <v>0.90400000000000003</v>
      </c>
      <c r="CL5" s="28">
        <v>0.98399999999999999</v>
      </c>
      <c r="CM5" s="28">
        <f>AVERAGE(CK5:CL5)</f>
        <v>0.94399999999999995</v>
      </c>
      <c r="CN5" s="28">
        <v>0.76400000000000001</v>
      </c>
      <c r="CO5" s="29">
        <f>CM5/CN5</f>
        <v>1.2356020942408377</v>
      </c>
      <c r="CP5" s="28">
        <v>0.92100000000000004</v>
      </c>
      <c r="CQ5" s="28">
        <v>0.94699999999999995</v>
      </c>
      <c r="CR5" s="28">
        <f>AVERAGE(CP5:CQ5)</f>
        <v>0.93399999999999994</v>
      </c>
      <c r="CS5" s="28">
        <v>0.76400000000000001</v>
      </c>
      <c r="CT5" s="29">
        <f>CR5/CS5</f>
        <v>1.2225130890052356</v>
      </c>
      <c r="CU5" s="29">
        <v>0.90900000000000003</v>
      </c>
      <c r="CV5" s="29">
        <v>0.97199999999999998</v>
      </c>
      <c r="CW5" s="29">
        <v>0.97499999999999998</v>
      </c>
      <c r="CX5" s="29">
        <f>AVERAGE(CU5:CW5)</f>
        <v>0.95199999999999996</v>
      </c>
      <c r="CY5" s="29">
        <v>0.94199999999999995</v>
      </c>
      <c r="CZ5" s="29">
        <v>0.99</v>
      </c>
      <c r="DA5" s="29">
        <f>AVERAGE(CY5:CZ5)</f>
        <v>0.96599999999999997</v>
      </c>
      <c r="DB5" s="29">
        <v>0.92100000000000004</v>
      </c>
      <c r="DC5" s="29">
        <v>0.98399999999999999</v>
      </c>
      <c r="DD5" s="29">
        <f>AVERAGE(DB5:DC5)</f>
        <v>0.95250000000000001</v>
      </c>
      <c r="DE5" s="27">
        <v>4.42</v>
      </c>
      <c r="DF5" s="27">
        <v>7.97</v>
      </c>
      <c r="DG5" s="27">
        <v>6.19</v>
      </c>
      <c r="DH5" s="27">
        <f>AVERAGE(DE5:DG5)</f>
        <v>6.1933333333333342</v>
      </c>
      <c r="DI5" s="27">
        <v>11.44</v>
      </c>
      <c r="DJ5" s="29">
        <f>DH5/DI5</f>
        <v>0.5413752913752915</v>
      </c>
      <c r="DK5" s="27">
        <v>5.32</v>
      </c>
      <c r="DL5" s="27">
        <v>5.27</v>
      </c>
      <c r="DM5" s="27">
        <f>AVERAGE(DK5:DL5)</f>
        <v>5.2949999999999999</v>
      </c>
      <c r="DN5" s="27">
        <v>11.44</v>
      </c>
      <c r="DO5" s="29">
        <f>DM5/DN5</f>
        <v>0.46284965034965037</v>
      </c>
      <c r="DP5" s="27">
        <v>4.25</v>
      </c>
      <c r="DQ5" s="27">
        <v>4.87</v>
      </c>
      <c r="DR5" s="27">
        <f>AVERAGE(DP5:DQ5)</f>
        <v>4.5600000000000005</v>
      </c>
      <c r="DS5" s="27">
        <v>11.44</v>
      </c>
      <c r="DT5" s="29">
        <f>DR5/DS5</f>
        <v>0.39860139860139865</v>
      </c>
      <c r="DU5" s="27">
        <v>3.1</v>
      </c>
      <c r="DV5" s="27">
        <v>4.1399999999999997</v>
      </c>
      <c r="DW5" s="27">
        <v>4.29</v>
      </c>
      <c r="DX5" s="27">
        <f>AVERAGE(DU5:DW5)</f>
        <v>3.8433333333333337</v>
      </c>
      <c r="DY5" s="27">
        <v>5.4</v>
      </c>
      <c r="DZ5" s="29">
        <f>DX5/DY5</f>
        <v>0.71172839506172847</v>
      </c>
      <c r="EA5" s="27">
        <v>3.11</v>
      </c>
      <c r="EB5" s="27">
        <v>4.0599999999999996</v>
      </c>
      <c r="EC5" s="27">
        <f>AVERAGE(EA5:EB5)</f>
        <v>3.585</v>
      </c>
      <c r="ED5" s="27">
        <v>5.4</v>
      </c>
      <c r="EE5" s="29">
        <f>EC5/ED5</f>
        <v>0.66388888888888886</v>
      </c>
      <c r="EF5" s="27">
        <v>3.35</v>
      </c>
      <c r="EG5" s="27">
        <v>3.89</v>
      </c>
      <c r="EH5" s="27">
        <f>AVERAGE(EF5:EG5)</f>
        <v>3.62</v>
      </c>
      <c r="EI5" s="27">
        <v>5.4</v>
      </c>
      <c r="EJ5" s="29">
        <f>EH5/EI5</f>
        <v>0.67037037037037039</v>
      </c>
      <c r="EK5" s="27">
        <v>3.69</v>
      </c>
      <c r="EL5" s="27">
        <v>7.51</v>
      </c>
      <c r="EM5" s="27">
        <v>6.18</v>
      </c>
      <c r="EN5" s="27">
        <f>AVERAGE(EK5:EM5)</f>
        <v>5.793333333333333</v>
      </c>
      <c r="EO5" s="27">
        <v>4.6100000000000003</v>
      </c>
      <c r="EP5" s="27">
        <v>5.24</v>
      </c>
      <c r="EQ5" s="27">
        <f>AVERAGE(EO5:EP5)</f>
        <v>4.9250000000000007</v>
      </c>
      <c r="ER5" s="27">
        <v>3.08</v>
      </c>
      <c r="ES5" s="27">
        <v>4.47</v>
      </c>
      <c r="ET5" s="27">
        <v>5.2</v>
      </c>
      <c r="EU5" s="27">
        <f>AVERAGE(ER5:ET5)</f>
        <v>4.25</v>
      </c>
      <c r="EV5" s="27">
        <v>6.15</v>
      </c>
      <c r="EW5" s="29">
        <f>EU5/EV5</f>
        <v>0.69105691056910568</v>
      </c>
      <c r="EX5" s="27">
        <v>2.99</v>
      </c>
      <c r="EY5" s="27">
        <v>4.42</v>
      </c>
      <c r="EZ5" s="27">
        <f>AVERAGE(EX5:EY5)</f>
        <v>3.7050000000000001</v>
      </c>
      <c r="FA5" s="27">
        <v>6.15</v>
      </c>
      <c r="FB5" s="29">
        <f>EZ5/FA5</f>
        <v>0.60243902439024388</v>
      </c>
      <c r="FC5" s="27">
        <v>2.08</v>
      </c>
      <c r="FD5" s="27">
        <v>2.2000000000000002</v>
      </c>
      <c r="FE5" s="27">
        <v>2.46</v>
      </c>
      <c r="FF5" s="27">
        <f>AVERAGE(FC5:FE5)</f>
        <v>2.2466666666666666</v>
      </c>
      <c r="FG5" s="27">
        <v>3.5</v>
      </c>
      <c r="FH5" s="29">
        <f>FF5/FG5</f>
        <v>0.64190476190476187</v>
      </c>
      <c r="FI5" s="27">
        <v>2.25</v>
      </c>
      <c r="FJ5" s="27">
        <v>2.59</v>
      </c>
      <c r="FK5" s="27">
        <f>AVERAGE(FI5:FJ5)</f>
        <v>2.42</v>
      </c>
      <c r="FL5" s="27">
        <v>3.5</v>
      </c>
      <c r="FM5" s="29">
        <f>FK5/FL5</f>
        <v>0.69142857142857139</v>
      </c>
      <c r="FN5" s="27">
        <v>38</v>
      </c>
      <c r="FO5" s="27">
        <v>51.3</v>
      </c>
      <c r="FP5" s="27">
        <v>46.3</v>
      </c>
      <c r="FQ5" s="27">
        <f>MAX(FN5:FP5)</f>
        <v>51.3</v>
      </c>
      <c r="FR5" s="27">
        <v>143.4</v>
      </c>
      <c r="FS5" s="29">
        <f>FQ5/FR5*100%</f>
        <v>0.35774058577405854</v>
      </c>
      <c r="FT5" s="27">
        <v>62.6</v>
      </c>
      <c r="FU5" s="27">
        <v>62.7</v>
      </c>
      <c r="FV5" s="27">
        <f>MAX(FT5:FU5)</f>
        <v>62.7</v>
      </c>
      <c r="FW5" s="27">
        <v>143.4</v>
      </c>
      <c r="FX5" s="29">
        <f>FV5/FW5*100%</f>
        <v>0.43723849372384938</v>
      </c>
      <c r="FY5" s="27">
        <v>6.07</v>
      </c>
      <c r="FZ5" s="27">
        <v>4.1100000000000003</v>
      </c>
      <c r="GA5" s="27">
        <v>8.36</v>
      </c>
      <c r="GB5" s="27">
        <f>AVERAGE(FY5:GA5)</f>
        <v>6.18</v>
      </c>
      <c r="GC5" s="27">
        <v>7.9</v>
      </c>
      <c r="GD5" s="27">
        <v>6.37</v>
      </c>
      <c r="GE5" s="27">
        <f>AVERAGE(GC5:GD5)</f>
        <v>7.1349999999999998</v>
      </c>
      <c r="GF5" s="9">
        <f>GB5/AB5</f>
        <v>14.831999999999999</v>
      </c>
      <c r="GG5" s="9">
        <f>GE5/AE5</f>
        <v>16.402298850574713</v>
      </c>
      <c r="GH5" s="29">
        <f>(FQ5-GB5)/FQ5*100%</f>
        <v>0.87953216374269005</v>
      </c>
      <c r="GI5" s="29">
        <f>(FV5-GE5)/FV5*100%</f>
        <v>0.88620414673046255</v>
      </c>
    </row>
    <row r="6" spans="1:191" s="43" customFormat="1" ht="14.5">
      <c r="A6" s="22">
        <v>1</v>
      </c>
      <c r="B6" s="22">
        <v>18</v>
      </c>
      <c r="C6" s="127" t="s">
        <v>216</v>
      </c>
      <c r="D6" s="23">
        <v>34399</v>
      </c>
      <c r="E6" s="24">
        <f>(DATE(2016,7,1)-D6)/365</f>
        <v>22.336986301369862</v>
      </c>
      <c r="F6" s="22">
        <v>20</v>
      </c>
      <c r="G6" s="22">
        <v>5</v>
      </c>
      <c r="H6" s="22">
        <v>1</v>
      </c>
      <c r="I6" s="22">
        <v>0</v>
      </c>
      <c r="J6" s="22">
        <v>68</v>
      </c>
      <c r="K6" s="22">
        <v>175</v>
      </c>
      <c r="L6" s="39">
        <v>1.75</v>
      </c>
      <c r="M6" s="25">
        <f>J6/L6^2</f>
        <v>22.204081632653061</v>
      </c>
      <c r="N6" s="26">
        <v>3.68</v>
      </c>
      <c r="O6" s="26">
        <v>3.89</v>
      </c>
      <c r="P6" s="26">
        <v>3.67</v>
      </c>
      <c r="Q6" s="26">
        <f>AVERAGE(N6:P6)</f>
        <v>3.7466666666666666</v>
      </c>
      <c r="R6" s="26">
        <v>4.4000000000000004</v>
      </c>
      <c r="S6" s="41">
        <f>Q6/R6</f>
        <v>0.85151515151515145</v>
      </c>
      <c r="T6" s="26">
        <v>3.73</v>
      </c>
      <c r="U6" s="26">
        <v>3.84</v>
      </c>
      <c r="V6" s="26">
        <f>AVERAGE(T6:U6)</f>
        <v>3.7850000000000001</v>
      </c>
      <c r="W6" s="26">
        <v>4.4000000000000004</v>
      </c>
      <c r="X6" s="41">
        <f>V6/W6</f>
        <v>0.86022727272727273</v>
      </c>
      <c r="Y6" s="26">
        <v>2.14</v>
      </c>
      <c r="Z6" s="26">
        <v>2.37</v>
      </c>
      <c r="AA6" s="26">
        <v>2.5099999999999998</v>
      </c>
      <c r="AB6" s="26">
        <f>AVERAGE(Y6:AA6)</f>
        <v>2.34</v>
      </c>
      <c r="AC6" s="26">
        <v>2.68</v>
      </c>
      <c r="AD6" s="26">
        <v>2.67</v>
      </c>
      <c r="AE6" s="26">
        <f>AVERAGE(AC6:AD6)</f>
        <v>2.6749999999999998</v>
      </c>
      <c r="AF6" s="26">
        <v>0.57999999999999996</v>
      </c>
      <c r="AG6" s="26">
        <v>0.16</v>
      </c>
      <c r="AH6" s="26">
        <v>0.66</v>
      </c>
      <c r="AI6" s="26">
        <f>AVERAGE(AF6:AH6)</f>
        <v>0.46666666666666662</v>
      </c>
      <c r="AJ6" s="26">
        <v>0.6</v>
      </c>
      <c r="AK6" s="26">
        <v>0.74</v>
      </c>
      <c r="AL6" s="26">
        <f>AVERAGE(AJ6:AK6)</f>
        <v>0.66999999999999993</v>
      </c>
      <c r="AM6" s="26">
        <v>0.96</v>
      </c>
      <c r="AN6" s="26">
        <v>1.36</v>
      </c>
      <c r="AO6" s="26">
        <v>0.5</v>
      </c>
      <c r="AP6" s="26">
        <f>AVERAGE(AM6:AO6)</f>
        <v>0.94000000000000006</v>
      </c>
      <c r="AQ6" s="26">
        <v>0.45</v>
      </c>
      <c r="AR6" s="26">
        <v>0.43</v>
      </c>
      <c r="AS6" s="26">
        <f>AVERAGE(AQ6:AR6)</f>
        <v>0.44</v>
      </c>
      <c r="AT6" s="26">
        <v>2.72</v>
      </c>
      <c r="AU6" s="26">
        <v>2.5299999999999998</v>
      </c>
      <c r="AV6" s="26">
        <v>3.17</v>
      </c>
      <c r="AW6" s="26">
        <f>AVERAGE(AT6:AV6)</f>
        <v>2.8066666666666666</v>
      </c>
      <c r="AX6" s="26">
        <v>3.28</v>
      </c>
      <c r="AY6" s="26">
        <v>3.41</v>
      </c>
      <c r="AZ6" s="26">
        <f>AVERAGE(AX6:AY6)</f>
        <v>3.3449999999999998</v>
      </c>
      <c r="BA6" s="26">
        <v>3.03</v>
      </c>
      <c r="BB6" s="26">
        <v>2.7</v>
      </c>
      <c r="BC6" s="26">
        <f>AVERAGE(BA6:BB6)</f>
        <v>2.8650000000000002</v>
      </c>
      <c r="BD6" s="26">
        <v>3.97</v>
      </c>
      <c r="BE6" s="26">
        <v>2.25</v>
      </c>
      <c r="BF6" s="26">
        <v>4.07</v>
      </c>
      <c r="BG6" s="26">
        <f>AVERAGE(BD6:BF6)</f>
        <v>3.43</v>
      </c>
      <c r="BH6" s="26">
        <v>4.26</v>
      </c>
      <c r="BI6" s="41">
        <f>BG6/BH6</f>
        <v>0.80516431924882637</v>
      </c>
      <c r="BJ6" s="26">
        <v>3.9</v>
      </c>
      <c r="BK6" s="26">
        <v>4.0199999999999996</v>
      </c>
      <c r="BL6" s="26">
        <f>AVERAGE(BJ6:BK6)</f>
        <v>3.96</v>
      </c>
      <c r="BM6" s="26">
        <v>4.26</v>
      </c>
      <c r="BN6" s="41">
        <f>BL6/BM6</f>
        <v>0.92957746478873238</v>
      </c>
      <c r="BO6" s="26">
        <v>2.84</v>
      </c>
      <c r="BP6" s="26">
        <v>0.96</v>
      </c>
      <c r="BQ6" s="26">
        <v>2.11</v>
      </c>
      <c r="BR6" s="26">
        <f>AVERAGE(BO6:BQ6)</f>
        <v>1.97</v>
      </c>
      <c r="BS6" s="26">
        <v>4.1100000000000003</v>
      </c>
      <c r="BT6" s="41">
        <f>BR6/BS6</f>
        <v>0.47931873479318732</v>
      </c>
      <c r="BU6" s="26">
        <v>2.2599999999999998</v>
      </c>
      <c r="BV6" s="26">
        <v>1.56</v>
      </c>
      <c r="BW6" s="26">
        <f>AVERAGE(BU6:BV6)</f>
        <v>1.91</v>
      </c>
      <c r="BX6" s="26">
        <v>4.1100000000000003</v>
      </c>
      <c r="BY6" s="41">
        <f>BW6/BX6</f>
        <v>0.46472019464720188</v>
      </c>
      <c r="BZ6" s="26">
        <v>1.86</v>
      </c>
      <c r="CA6" s="26">
        <v>2.5</v>
      </c>
      <c r="CB6" s="26">
        <f>AVERAGE(BZ6:CA6)</f>
        <v>2.1800000000000002</v>
      </c>
      <c r="CC6" s="26">
        <v>4.1100000000000003</v>
      </c>
      <c r="CD6" s="41">
        <f>CB6/CC6</f>
        <v>0.53041362530413627</v>
      </c>
      <c r="CE6" s="28">
        <v>0.71499999999999997</v>
      </c>
      <c r="CF6" s="28">
        <v>0.42699999999999999</v>
      </c>
      <c r="CG6" s="28">
        <v>0.51800000000000002</v>
      </c>
      <c r="CH6" s="28">
        <f>AVERAGE(CE6:CG6)</f>
        <v>0.55333333333333334</v>
      </c>
      <c r="CI6" s="28">
        <v>0.76400000000000001</v>
      </c>
      <c r="CJ6" s="29">
        <f>CH6/CI6</f>
        <v>0.72425828970331585</v>
      </c>
      <c r="CK6" s="28">
        <v>0.57899999999999996</v>
      </c>
      <c r="CL6" s="28">
        <v>0.38800000000000001</v>
      </c>
      <c r="CM6" s="28">
        <f>AVERAGE(CK6:CL6)</f>
        <v>0.48349999999999999</v>
      </c>
      <c r="CN6" s="28">
        <v>0.76400000000000001</v>
      </c>
      <c r="CO6" s="29">
        <f>CK6/CN6</f>
        <v>0.75785340314136118</v>
      </c>
      <c r="CP6" s="28">
        <v>0.47399999999999998</v>
      </c>
      <c r="CQ6" s="28">
        <v>0.64300000000000002</v>
      </c>
      <c r="CR6" s="28">
        <f>AVERAGE(CP6:CQ6)</f>
        <v>0.5585</v>
      </c>
      <c r="CS6" s="28">
        <v>0.76400000000000001</v>
      </c>
      <c r="CT6" s="29">
        <f>CQ6/CS6</f>
        <v>0.84162303664921467</v>
      </c>
      <c r="CU6" s="29">
        <v>0.77200000000000002</v>
      </c>
      <c r="CV6" s="29">
        <v>0.247</v>
      </c>
      <c r="CW6" s="29">
        <v>0.57499999999999996</v>
      </c>
      <c r="CX6" s="29">
        <f>AVERAGE(CU6:CW6)</f>
        <v>0.53133333333333332</v>
      </c>
      <c r="CY6" s="29">
        <v>0.60599999999999998</v>
      </c>
      <c r="CZ6" s="29">
        <v>0.40600000000000003</v>
      </c>
      <c r="DA6" s="29">
        <f>AVERAGE(CY6:CZ6)</f>
        <v>0.50600000000000001</v>
      </c>
      <c r="DB6" s="29">
        <v>0.496</v>
      </c>
      <c r="DC6" s="29">
        <v>0.65800000000000003</v>
      </c>
      <c r="DD6" s="29">
        <f>AVERAGE(DB6:DC6)</f>
        <v>0.57699999999999996</v>
      </c>
      <c r="DE6" s="27">
        <v>2.86</v>
      </c>
      <c r="DF6" s="27">
        <v>1.1499999999999999</v>
      </c>
      <c r="DG6" s="27">
        <v>2.1</v>
      </c>
      <c r="DH6" s="27">
        <f>AVERAGE(DE6:DG6)</f>
        <v>2.0366666666666666</v>
      </c>
      <c r="DI6" s="27">
        <v>11.64</v>
      </c>
      <c r="DJ6" s="29">
        <f>DH6/DI6</f>
        <v>0.174971363115693</v>
      </c>
      <c r="DK6" s="27">
        <v>2.2999999999999998</v>
      </c>
      <c r="DL6" s="27">
        <v>1.51</v>
      </c>
      <c r="DM6" s="27">
        <f>AVERAGE(DK6:DL6)</f>
        <v>1.9049999999999998</v>
      </c>
      <c r="DN6" s="27">
        <v>11.64</v>
      </c>
      <c r="DO6" s="29">
        <f>DM6/DN6</f>
        <v>0.16365979381443296</v>
      </c>
      <c r="DP6" s="27">
        <v>1.72</v>
      </c>
      <c r="DQ6" s="27">
        <v>2.72</v>
      </c>
      <c r="DR6" s="27">
        <f>AVERAGE(DP6:DQ6)</f>
        <v>2.2200000000000002</v>
      </c>
      <c r="DS6" s="27">
        <v>11.64</v>
      </c>
      <c r="DT6" s="29">
        <f>DR6/DS6</f>
        <v>0.1907216494845361</v>
      </c>
      <c r="DU6" s="27">
        <v>2.5099999999999998</v>
      </c>
      <c r="DV6" s="27">
        <v>0.44</v>
      </c>
      <c r="DW6" s="27">
        <v>1.88</v>
      </c>
      <c r="DX6" s="27">
        <f>AVERAGE(DU6:DW6)</f>
        <v>1.61</v>
      </c>
      <c r="DY6" s="27">
        <v>5.46</v>
      </c>
      <c r="DZ6" s="29">
        <f>DX6/DY6</f>
        <v>0.29487179487179488</v>
      </c>
      <c r="EA6" s="27">
        <v>1.71</v>
      </c>
      <c r="EB6" s="27">
        <v>1.38</v>
      </c>
      <c r="EC6" s="27">
        <f>AVERAGE(EA6:EB6)</f>
        <v>1.5449999999999999</v>
      </c>
      <c r="ED6" s="27">
        <v>5.46</v>
      </c>
      <c r="EE6" s="29">
        <f>EC6/ED6</f>
        <v>0.28296703296703296</v>
      </c>
      <c r="EF6" s="27">
        <v>1.44</v>
      </c>
      <c r="EG6" s="27">
        <v>2.13</v>
      </c>
      <c r="EH6" s="27">
        <f>AVERAGE(EF6:EG6)</f>
        <v>1.7849999999999999</v>
      </c>
      <c r="EI6" s="27">
        <v>5.46</v>
      </c>
      <c r="EJ6" s="29">
        <f>EH6/EI6</f>
        <v>0.32692307692307693</v>
      </c>
      <c r="EK6" s="27">
        <v>2.4300000000000002</v>
      </c>
      <c r="EL6" s="27">
        <v>1.1000000000000001</v>
      </c>
      <c r="EM6" s="27">
        <v>2.02</v>
      </c>
      <c r="EN6" s="27">
        <f>AVERAGE(EK6:EM6)</f>
        <v>1.8500000000000003</v>
      </c>
      <c r="EO6" s="27">
        <v>1.83</v>
      </c>
      <c r="EP6" s="27">
        <v>1.34</v>
      </c>
      <c r="EQ6" s="27">
        <f>AVERAGE(EO6:EP6)</f>
        <v>1.585</v>
      </c>
      <c r="ER6" s="27">
        <v>2.83</v>
      </c>
      <c r="ES6" s="27">
        <v>0.31</v>
      </c>
      <c r="ET6" s="27">
        <v>1.96</v>
      </c>
      <c r="EU6" s="27">
        <f>AVERAGE(ER6:ET6)</f>
        <v>1.7</v>
      </c>
      <c r="EV6" s="27">
        <v>6.23</v>
      </c>
      <c r="EW6" s="29">
        <f>EU6/EV6</f>
        <v>0.2728731942215088</v>
      </c>
      <c r="EX6" s="27">
        <v>2.2000000000000002</v>
      </c>
      <c r="EY6" s="27">
        <v>1.37</v>
      </c>
      <c r="EZ6" s="27">
        <f>AVERAGE(EX6:EY6)</f>
        <v>1.7850000000000001</v>
      </c>
      <c r="FA6" s="27">
        <v>6.23</v>
      </c>
      <c r="FB6" s="29">
        <f>EZ6/FA6</f>
        <v>0.28651685393258425</v>
      </c>
      <c r="FC6" s="27">
        <v>1.47</v>
      </c>
      <c r="FD6" s="27">
        <v>0.93</v>
      </c>
      <c r="FE6" s="27">
        <v>1.37</v>
      </c>
      <c r="FF6" s="27">
        <f>AVERAGE(FC6:FE6)</f>
        <v>1.2566666666666666</v>
      </c>
      <c r="FG6" s="27">
        <v>3.54</v>
      </c>
      <c r="FH6" s="29">
        <f>FF6/FG6</f>
        <v>0.35499058380414311</v>
      </c>
      <c r="FI6" s="27">
        <v>1.1399999999999999</v>
      </c>
      <c r="FJ6" s="27">
        <v>1.33</v>
      </c>
      <c r="FK6" s="27">
        <f>AVERAGE(FI6:FJ6)</f>
        <v>1.2349999999999999</v>
      </c>
      <c r="FL6" s="27">
        <v>3.54</v>
      </c>
      <c r="FM6" s="29">
        <f>FK6/FL6</f>
        <v>0.34887005649717512</v>
      </c>
      <c r="FN6" s="27">
        <v>59.5</v>
      </c>
      <c r="FO6" s="27">
        <v>51.6</v>
      </c>
      <c r="FP6" s="27">
        <v>39.799999999999997</v>
      </c>
      <c r="FQ6" s="27">
        <f>MAX(FN6:FP6)</f>
        <v>59.5</v>
      </c>
      <c r="FR6" s="27">
        <v>136.9</v>
      </c>
      <c r="FS6" s="29">
        <f>FQ6/FR6*100%</f>
        <v>0.43462381300219138</v>
      </c>
      <c r="FT6" s="27">
        <v>52.9</v>
      </c>
      <c r="FU6" s="27">
        <v>37.4</v>
      </c>
      <c r="FV6" s="27">
        <f>MAX(FT6:FU6)</f>
        <v>52.9</v>
      </c>
      <c r="FW6" s="27">
        <v>136.9</v>
      </c>
      <c r="FX6" s="29">
        <f>FV6/FW6*100%</f>
        <v>0.38641344046749448</v>
      </c>
      <c r="FY6" s="27">
        <v>45.31</v>
      </c>
      <c r="FZ6" s="27">
        <v>48.32</v>
      </c>
      <c r="GA6" s="27">
        <v>40.92</v>
      </c>
      <c r="GB6" s="27">
        <f>AVERAGE(FY6:GA6)</f>
        <v>44.85</v>
      </c>
      <c r="GC6" s="27">
        <v>40.409999999999997</v>
      </c>
      <c r="GD6" s="27">
        <v>36.869999999999997</v>
      </c>
      <c r="GE6" s="27">
        <f>AVERAGE(GC6:GD6)</f>
        <v>38.64</v>
      </c>
      <c r="GF6" s="9">
        <f>GB6/AB6</f>
        <v>19.166666666666668</v>
      </c>
      <c r="GG6" s="9">
        <f>GE6/AE6</f>
        <v>14.444859813084113</v>
      </c>
      <c r="GH6" s="29">
        <f>(FQ6-GB6)/FQ6*100%</f>
        <v>0.24621848739495797</v>
      </c>
      <c r="GI6" s="29">
        <f>(FV6-GE6)/FV6*100%</f>
        <v>0.26956521739130429</v>
      </c>
    </row>
    <row r="7" spans="1:191" s="22" customFormat="1" ht="14.5">
      <c r="A7" s="22">
        <v>1</v>
      </c>
      <c r="B7" s="22">
        <v>20</v>
      </c>
      <c r="C7" s="127" t="s">
        <v>216</v>
      </c>
      <c r="D7" s="23">
        <v>35360</v>
      </c>
      <c r="E7" s="24">
        <f>(DATE(2016,7,1)-D7)/365</f>
        <v>19.704109589041096</v>
      </c>
      <c r="F7" s="22">
        <v>18</v>
      </c>
      <c r="G7" s="22">
        <v>2</v>
      </c>
      <c r="H7" s="22">
        <v>0</v>
      </c>
      <c r="I7" s="22">
        <v>0</v>
      </c>
      <c r="J7" s="22">
        <v>65</v>
      </c>
      <c r="K7" s="22">
        <v>173</v>
      </c>
      <c r="L7" s="39">
        <v>1.73</v>
      </c>
      <c r="M7" s="25">
        <f>J7/L7^2</f>
        <v>21.718066089745729</v>
      </c>
      <c r="N7" s="26">
        <v>4.7</v>
      </c>
      <c r="O7" s="26">
        <v>4.62</v>
      </c>
      <c r="P7" s="26">
        <v>4.58</v>
      </c>
      <c r="Q7" s="26">
        <f>AVERAGE(N7:P7)</f>
        <v>4.6333333333333337</v>
      </c>
      <c r="R7" s="26">
        <v>4.41</v>
      </c>
      <c r="S7" s="41">
        <f>Q7/R7</f>
        <v>1.0506424792139077</v>
      </c>
      <c r="T7" s="26">
        <v>4.71</v>
      </c>
      <c r="U7" s="26">
        <v>4.46</v>
      </c>
      <c r="V7" s="26">
        <f>AVERAGE(T7:U7)</f>
        <v>4.585</v>
      </c>
      <c r="W7" s="26">
        <v>4.41</v>
      </c>
      <c r="X7" s="41">
        <f>V7/W7</f>
        <v>1.0396825396825395</v>
      </c>
      <c r="Y7" s="26">
        <v>1.9</v>
      </c>
      <c r="Z7" s="26">
        <v>1.83</v>
      </c>
      <c r="AA7" s="26">
        <v>1.85</v>
      </c>
      <c r="AB7" s="26">
        <f>AVERAGE(Y7:AA7)</f>
        <v>1.86</v>
      </c>
      <c r="AC7" s="26">
        <v>1.61</v>
      </c>
      <c r="AD7" s="26">
        <v>1.78</v>
      </c>
      <c r="AE7" s="26">
        <f>AVERAGE(AC7:AD7)</f>
        <v>1.6950000000000001</v>
      </c>
      <c r="AF7" s="26">
        <v>1.35</v>
      </c>
      <c r="AG7" s="26">
        <v>1.96</v>
      </c>
      <c r="AH7" s="26">
        <v>1.35</v>
      </c>
      <c r="AI7" s="26">
        <f>AVERAGE(AF7:AH7)</f>
        <v>1.5533333333333335</v>
      </c>
      <c r="AJ7" s="26">
        <v>1.59</v>
      </c>
      <c r="AK7" s="26">
        <v>1.59</v>
      </c>
      <c r="AL7" s="26">
        <f>AVERAGE(AJ7:AK7)</f>
        <v>1.59</v>
      </c>
      <c r="AM7" s="26">
        <v>1.45</v>
      </c>
      <c r="AN7" s="26">
        <v>0.83</v>
      </c>
      <c r="AO7" s="26">
        <v>1.38</v>
      </c>
      <c r="AP7" s="26">
        <f>AVERAGE(AM7:AO7)</f>
        <v>1.22</v>
      </c>
      <c r="AQ7" s="26">
        <v>1.51</v>
      </c>
      <c r="AR7" s="26">
        <v>1.0900000000000001</v>
      </c>
      <c r="AS7" s="26">
        <f>AVERAGE(AQ7:AR7)</f>
        <v>1.3</v>
      </c>
      <c r="AT7" s="26">
        <v>3.25</v>
      </c>
      <c r="AU7" s="26">
        <v>3.79</v>
      </c>
      <c r="AV7" s="26">
        <v>3.2</v>
      </c>
      <c r="AW7" s="26">
        <f>AVERAGE(AT7:AV7)</f>
        <v>3.4133333333333336</v>
      </c>
      <c r="AX7" s="26">
        <v>3.2</v>
      </c>
      <c r="AY7" s="26">
        <v>3.37</v>
      </c>
      <c r="AZ7" s="26">
        <f>AVERAGE(AX7:AY7)</f>
        <v>3.2850000000000001</v>
      </c>
      <c r="BA7" s="26">
        <v>3.15</v>
      </c>
      <c r="BB7" s="26">
        <v>3.26</v>
      </c>
      <c r="BC7" s="26">
        <f>AVERAGE(BA7:BB7)</f>
        <v>3.2050000000000001</v>
      </c>
      <c r="BD7" s="26">
        <v>4.6100000000000003</v>
      </c>
      <c r="BE7" s="26">
        <v>4.5199999999999996</v>
      </c>
      <c r="BF7" s="26">
        <v>4.6500000000000004</v>
      </c>
      <c r="BG7" s="26">
        <f>AVERAGE(BD7:BF7)</f>
        <v>4.5933333333333328</v>
      </c>
      <c r="BH7" s="26">
        <v>4.24</v>
      </c>
      <c r="BI7" s="41">
        <f>BG7/BH7</f>
        <v>1.0833333333333333</v>
      </c>
      <c r="BJ7" s="26">
        <v>4.28</v>
      </c>
      <c r="BK7" s="26">
        <v>4.3899999999999997</v>
      </c>
      <c r="BL7" s="26">
        <f>AVERAGE(BJ7:BK7)</f>
        <v>4.335</v>
      </c>
      <c r="BM7" s="26">
        <v>4.24</v>
      </c>
      <c r="BN7" s="41">
        <f>BL7/BM7</f>
        <v>1.0224056603773584</v>
      </c>
      <c r="BO7" s="26">
        <v>3.91</v>
      </c>
      <c r="BP7" s="26">
        <v>3.65</v>
      </c>
      <c r="BQ7" s="26">
        <v>2.9</v>
      </c>
      <c r="BR7" s="26">
        <f>AVERAGE(BO7:BQ7)</f>
        <v>3.4866666666666668</v>
      </c>
      <c r="BS7" s="26">
        <v>4.1399999999999997</v>
      </c>
      <c r="BT7" s="41">
        <f>BR7/BS7</f>
        <v>0.84219001610305966</v>
      </c>
      <c r="BU7" s="26">
        <v>2.83</v>
      </c>
      <c r="BV7" s="26">
        <v>2.5</v>
      </c>
      <c r="BW7" s="26">
        <f>AVERAGE(BU7:BV7)</f>
        <v>2.665</v>
      </c>
      <c r="BX7" s="26">
        <v>4.1399999999999997</v>
      </c>
      <c r="BY7" s="41">
        <f>BW7/BX7</f>
        <v>0.64371980676328511</v>
      </c>
      <c r="BZ7" s="26">
        <v>2.56</v>
      </c>
      <c r="CA7" s="26">
        <v>1.71</v>
      </c>
      <c r="CB7" s="26">
        <f>AVERAGE(BZ7:CA7)</f>
        <v>2.1349999999999998</v>
      </c>
      <c r="CC7" s="26">
        <v>4.1399999999999997</v>
      </c>
      <c r="CD7" s="41">
        <f>CB7/CC7</f>
        <v>0.5157004830917874</v>
      </c>
      <c r="CE7" s="28">
        <v>0.84799999999999998</v>
      </c>
      <c r="CF7" s="28">
        <v>0.80800000000000005</v>
      </c>
      <c r="CG7" s="28">
        <v>0.624</v>
      </c>
      <c r="CH7" s="28">
        <f>AVERAGE(CE7:CG7)</f>
        <v>0.76000000000000012</v>
      </c>
      <c r="CI7" s="28">
        <v>0.77500000000000002</v>
      </c>
      <c r="CJ7" s="29">
        <f>CH7/CI7</f>
        <v>0.98064516129032275</v>
      </c>
      <c r="CK7" s="28">
        <v>0.66100000000000003</v>
      </c>
      <c r="CL7" s="28">
        <v>0.56899999999999995</v>
      </c>
      <c r="CM7" s="28">
        <f>AVERAGE(CK7:CL7)</f>
        <v>0.61499999999999999</v>
      </c>
      <c r="CN7" s="28">
        <v>0.77500000000000002</v>
      </c>
      <c r="CO7" s="29">
        <f>CK7/CN7</f>
        <v>0.85290322580645161</v>
      </c>
      <c r="CP7" s="28">
        <v>0.57699999999999996</v>
      </c>
      <c r="CQ7" s="28">
        <v>0.4</v>
      </c>
      <c r="CR7" s="28">
        <f>AVERAGE(CP7:CQ7)</f>
        <v>0.48849999999999999</v>
      </c>
      <c r="CS7" s="28">
        <v>0.77500000000000002</v>
      </c>
      <c r="CT7" s="29">
        <f>CP7/CS7</f>
        <v>0.74451612903225795</v>
      </c>
      <c r="CU7" s="29">
        <v>0.83199999999999996</v>
      </c>
      <c r="CV7" s="29">
        <v>0.79</v>
      </c>
      <c r="CW7" s="29">
        <v>0.63300000000000001</v>
      </c>
      <c r="CX7" s="29">
        <f>AVERAGE(CU7:CW7)</f>
        <v>0.75166666666666659</v>
      </c>
      <c r="CY7" s="29">
        <v>0.60099999999999998</v>
      </c>
      <c r="CZ7" s="29">
        <v>0.56100000000000005</v>
      </c>
      <c r="DA7" s="29">
        <f>AVERAGE(CY7:CZ7)</f>
        <v>0.58099999999999996</v>
      </c>
      <c r="DB7" s="29">
        <v>0.55800000000000005</v>
      </c>
      <c r="DC7" s="29">
        <v>0.38300000000000001</v>
      </c>
      <c r="DD7" s="29">
        <f>AVERAGE(DB7:DC7)</f>
        <v>0.47050000000000003</v>
      </c>
      <c r="DE7" s="27">
        <v>5.19</v>
      </c>
      <c r="DF7" s="27">
        <v>4.37</v>
      </c>
      <c r="DG7" s="27">
        <v>2.94</v>
      </c>
      <c r="DH7" s="27">
        <f>AVERAGE(DE7:DG7)</f>
        <v>4.166666666666667</v>
      </c>
      <c r="DI7" s="27">
        <v>11.63</v>
      </c>
      <c r="DJ7" s="29">
        <f>DH7/DI7</f>
        <v>0.35826884494124389</v>
      </c>
      <c r="DK7" s="27">
        <v>3</v>
      </c>
      <c r="DL7" s="27">
        <v>2.65</v>
      </c>
      <c r="DM7" s="27">
        <f>AVERAGE(DK7:DL7)</f>
        <v>2.8250000000000002</v>
      </c>
      <c r="DN7" s="27">
        <v>11.63</v>
      </c>
      <c r="DO7" s="29">
        <f>DM7/DN7</f>
        <v>0.24290627687016336</v>
      </c>
      <c r="DP7" s="27">
        <v>3.95</v>
      </c>
      <c r="DQ7" s="27">
        <v>3.05</v>
      </c>
      <c r="DR7" s="27">
        <f>AVERAGE(DP7:DQ7)</f>
        <v>3.5</v>
      </c>
      <c r="DS7" s="27">
        <v>11.63</v>
      </c>
      <c r="DT7" s="29">
        <f>DR7/DS7</f>
        <v>0.30094582975064488</v>
      </c>
      <c r="DU7" s="27">
        <v>4.1900000000000004</v>
      </c>
      <c r="DV7" s="27">
        <v>3.7</v>
      </c>
      <c r="DW7" s="27">
        <v>2.61</v>
      </c>
      <c r="DX7" s="27">
        <f>AVERAGE(DU7:DW7)</f>
        <v>3.5</v>
      </c>
      <c r="DY7" s="27">
        <v>5.55</v>
      </c>
      <c r="DZ7" s="29">
        <f>DX7/DY7</f>
        <v>0.63063063063063063</v>
      </c>
      <c r="EA7" s="27">
        <v>2.4</v>
      </c>
      <c r="EB7" s="27">
        <v>2.0499999999999998</v>
      </c>
      <c r="EC7" s="27">
        <f>AVERAGE(EA7:EB7)</f>
        <v>2.2249999999999996</v>
      </c>
      <c r="ED7" s="27">
        <v>5.55</v>
      </c>
      <c r="EE7" s="29">
        <f>EC7/ED7</f>
        <v>0.40090090090090086</v>
      </c>
      <c r="EF7" s="27">
        <v>1.72</v>
      </c>
      <c r="EG7" s="27">
        <v>1.51</v>
      </c>
      <c r="EH7" s="27">
        <f>AVERAGE(EF7:EG7)</f>
        <v>1.615</v>
      </c>
      <c r="EI7" s="27">
        <v>5.55</v>
      </c>
      <c r="EJ7" s="29">
        <f>EH7/EI7</f>
        <v>0.29099099099099102</v>
      </c>
      <c r="EK7" s="27">
        <v>4.75</v>
      </c>
      <c r="EL7" s="27">
        <v>4.01</v>
      </c>
      <c r="EM7" s="27">
        <v>2.78</v>
      </c>
      <c r="EN7" s="27">
        <f>AVERAGE(EK7:EM7)</f>
        <v>3.8466666666666662</v>
      </c>
      <c r="EO7" s="27">
        <v>2.89</v>
      </c>
      <c r="EP7" s="27">
        <v>2.54</v>
      </c>
      <c r="EQ7" s="27">
        <f>AVERAGE(EO7:EP7)</f>
        <v>2.7149999999999999</v>
      </c>
      <c r="ER7" s="27">
        <v>5.07</v>
      </c>
      <c r="ES7" s="27">
        <v>3.99</v>
      </c>
      <c r="ET7" s="27">
        <v>2.86</v>
      </c>
      <c r="EU7" s="27">
        <f>AVERAGE(ER7:ET7)</f>
        <v>3.9733333333333332</v>
      </c>
      <c r="EV7" s="27">
        <v>6.27</v>
      </c>
      <c r="EW7" s="29">
        <f>EU7/EV7</f>
        <v>0.63370547581073899</v>
      </c>
      <c r="EX7" s="27">
        <v>2.66</v>
      </c>
      <c r="EY7" s="27">
        <v>2.2400000000000002</v>
      </c>
      <c r="EZ7" s="27">
        <f>AVERAGE(EX7:EY7)</f>
        <v>2.4500000000000002</v>
      </c>
      <c r="FA7" s="27">
        <v>6.27</v>
      </c>
      <c r="FB7" s="29">
        <f>EZ7/FA7</f>
        <v>0.39074960127591712</v>
      </c>
      <c r="FC7" s="27">
        <v>2.29</v>
      </c>
      <c r="FD7" s="27">
        <v>1.97</v>
      </c>
      <c r="FE7" s="27">
        <v>1.89</v>
      </c>
      <c r="FF7" s="27">
        <f>AVERAGE(FC7:FE7)</f>
        <v>2.0499999999999998</v>
      </c>
      <c r="FG7" s="27">
        <v>3.64</v>
      </c>
      <c r="FH7" s="29">
        <f>FF7/FG7</f>
        <v>0.56318681318681307</v>
      </c>
      <c r="FI7" s="27">
        <v>1.65</v>
      </c>
      <c r="FJ7" s="27">
        <v>1.26</v>
      </c>
      <c r="FK7" s="27">
        <f>AVERAGE(FI7:FJ7)</f>
        <v>1.4550000000000001</v>
      </c>
      <c r="FL7" s="27">
        <v>3.64</v>
      </c>
      <c r="FM7" s="29">
        <f>FK7/FL7</f>
        <v>0.39972527472527475</v>
      </c>
      <c r="FN7" s="27">
        <v>64.099999999999994</v>
      </c>
      <c r="FO7" s="27">
        <v>63.6</v>
      </c>
      <c r="FP7" s="27">
        <v>48.8</v>
      </c>
      <c r="FQ7" s="27">
        <f>MAX(FN7:FP7)</f>
        <v>64.099999999999994</v>
      </c>
      <c r="FR7" s="27">
        <v>136</v>
      </c>
      <c r="FS7" s="29">
        <f>FQ7/FR7*100%</f>
        <v>0.47132352941176464</v>
      </c>
      <c r="FT7" s="27">
        <v>59.7</v>
      </c>
      <c r="FU7" s="27">
        <v>43.1</v>
      </c>
      <c r="FV7" s="27">
        <f>MAX(FT7:FU7)</f>
        <v>59.7</v>
      </c>
      <c r="FW7" s="27">
        <v>136</v>
      </c>
      <c r="FX7" s="29">
        <f>FV7/FW7*100%</f>
        <v>0.43897058823529411</v>
      </c>
      <c r="FY7" s="27">
        <v>42.37</v>
      </c>
      <c r="FZ7" s="27">
        <v>40.11</v>
      </c>
      <c r="GA7" s="27">
        <v>42.99</v>
      </c>
      <c r="GB7" s="27">
        <f>AVERAGE(FY7:GA7)</f>
        <v>41.823333333333331</v>
      </c>
      <c r="GC7" s="27">
        <v>43.02</v>
      </c>
      <c r="GD7" s="27">
        <v>38.409999999999997</v>
      </c>
      <c r="GE7" s="27">
        <f>AVERAGE(GC7:GD7)</f>
        <v>40.715000000000003</v>
      </c>
      <c r="GF7" s="9">
        <f>GB7/AB7</f>
        <v>22.485663082437274</v>
      </c>
      <c r="GG7" s="9">
        <f>GE7/AE7</f>
        <v>24.020648967551622</v>
      </c>
      <c r="GH7" s="29">
        <f>(FQ7-GB7)/FQ7*100%</f>
        <v>0.34752990119604782</v>
      </c>
      <c r="GI7" s="29">
        <f>(FV7-GE7)/FV7*100%</f>
        <v>0.31800670016750415</v>
      </c>
    </row>
    <row r="8" spans="1:191" s="43" customFormat="1" ht="14.5">
      <c r="A8" s="22">
        <v>1</v>
      </c>
      <c r="B8" s="22">
        <v>24</v>
      </c>
      <c r="C8" s="127" t="s">
        <v>216</v>
      </c>
      <c r="D8" s="23">
        <v>34925</v>
      </c>
      <c r="E8" s="24">
        <f>(DATE(2016,7,1)-D8)/365</f>
        <v>20.895890410958906</v>
      </c>
      <c r="F8" s="22">
        <v>20</v>
      </c>
      <c r="G8" s="22">
        <v>5</v>
      </c>
      <c r="H8" s="22">
        <v>0</v>
      </c>
      <c r="I8" s="22">
        <v>0</v>
      </c>
      <c r="J8" s="22">
        <v>69</v>
      </c>
      <c r="K8" s="22">
        <v>179</v>
      </c>
      <c r="L8" s="39">
        <v>1.79</v>
      </c>
      <c r="M8" s="25">
        <f>J8/L8^2</f>
        <v>21.534908398614277</v>
      </c>
      <c r="N8" s="26">
        <v>4.08</v>
      </c>
      <c r="O8" s="26">
        <v>3.99</v>
      </c>
      <c r="P8" s="26">
        <v>4.0199999999999996</v>
      </c>
      <c r="Q8" s="26">
        <f>AVERAGE(N8:P8)</f>
        <v>4.03</v>
      </c>
      <c r="R8" s="26">
        <v>4.5199999999999996</v>
      </c>
      <c r="S8" s="41">
        <f>Q8/R8</f>
        <v>0.89159292035398241</v>
      </c>
      <c r="T8" s="26">
        <v>4.07</v>
      </c>
      <c r="U8" s="26">
        <v>3.97</v>
      </c>
      <c r="V8" s="26">
        <f>AVERAGE(T8:U8)</f>
        <v>4.0200000000000005</v>
      </c>
      <c r="W8" s="26">
        <v>4.5199999999999996</v>
      </c>
      <c r="X8" s="41">
        <f>V8/W8</f>
        <v>0.88938053097345149</v>
      </c>
      <c r="Y8" s="26">
        <v>0.65</v>
      </c>
      <c r="Z8" s="26">
        <v>1.1000000000000001</v>
      </c>
      <c r="AA8" s="26">
        <v>1.41</v>
      </c>
      <c r="AB8" s="26">
        <f>AVERAGE(Y8:AA8)</f>
        <v>1.0533333333333335</v>
      </c>
      <c r="AC8" s="27"/>
      <c r="AD8" s="26">
        <v>0.73</v>
      </c>
      <c r="AE8" s="26">
        <f>AVERAGE(AC8:AD8)</f>
        <v>0.73</v>
      </c>
      <c r="AF8" s="26">
        <v>1.51</v>
      </c>
      <c r="AG8" s="26">
        <v>1.33</v>
      </c>
      <c r="AH8" s="26">
        <v>1</v>
      </c>
      <c r="AI8" s="26">
        <f>AVERAGE(AF8:AH8)</f>
        <v>1.28</v>
      </c>
      <c r="AJ8" s="27"/>
      <c r="AK8" s="26">
        <v>1.78</v>
      </c>
      <c r="AL8" s="26">
        <f>AVERAGE(AJ8:AK8)</f>
        <v>1.78</v>
      </c>
      <c r="AM8" s="26">
        <v>1.92</v>
      </c>
      <c r="AN8" s="26">
        <v>1.56</v>
      </c>
      <c r="AO8" s="26">
        <v>1.61</v>
      </c>
      <c r="AP8" s="26">
        <f>AVERAGE(AM8:AO8)</f>
        <v>1.6966666666666665</v>
      </c>
      <c r="AQ8" s="27"/>
      <c r="AR8" s="26">
        <v>1.46</v>
      </c>
      <c r="AS8" s="26">
        <f>AVERAGE(AQ8:AR8)</f>
        <v>1.46</v>
      </c>
      <c r="AT8" s="26">
        <v>2.16</v>
      </c>
      <c r="AU8" s="26">
        <v>2.4300000000000002</v>
      </c>
      <c r="AV8" s="26">
        <v>2.41</v>
      </c>
      <c r="AW8" s="26">
        <f>AVERAGE(AT8:AV8)</f>
        <v>2.3333333333333335</v>
      </c>
      <c r="AX8" s="27"/>
      <c r="AY8" s="26">
        <v>2.5099999999999998</v>
      </c>
      <c r="AZ8" s="26">
        <f>AVERAGE(AX8:AY8)</f>
        <v>2.5099999999999998</v>
      </c>
      <c r="BA8" s="26">
        <v>2.41</v>
      </c>
      <c r="BB8" s="26">
        <v>2.48</v>
      </c>
      <c r="BC8" s="26">
        <f>AVERAGE(BA8:BB8)</f>
        <v>2.4450000000000003</v>
      </c>
      <c r="BD8" s="26">
        <v>4.1500000000000004</v>
      </c>
      <c r="BE8" s="26">
        <v>4.0199999999999996</v>
      </c>
      <c r="BF8" s="26">
        <v>4.09</v>
      </c>
      <c r="BG8" s="26">
        <f>AVERAGE(BD8:BF8)</f>
        <v>4.0866666666666669</v>
      </c>
      <c r="BH8" s="26">
        <v>4.43</v>
      </c>
      <c r="BI8" s="41">
        <f>BG8/BH8</f>
        <v>0.92249811888638089</v>
      </c>
      <c r="BJ8" s="26">
        <v>3.85</v>
      </c>
      <c r="BK8" s="26">
        <v>4</v>
      </c>
      <c r="BL8" s="26">
        <f>AVERAGE(BJ8:BK8)</f>
        <v>3.9249999999999998</v>
      </c>
      <c r="BM8" s="26">
        <v>4.43</v>
      </c>
      <c r="BN8" s="41">
        <f>BL8/BM8</f>
        <v>0.88600451467268626</v>
      </c>
      <c r="BO8" s="26">
        <v>3.82</v>
      </c>
      <c r="BP8" s="26">
        <v>3.46</v>
      </c>
      <c r="BQ8" s="26">
        <v>3</v>
      </c>
      <c r="BR8" s="26">
        <f>AVERAGE(BO8:BQ8)</f>
        <v>3.4266666666666663</v>
      </c>
      <c r="BS8" s="26">
        <v>4.2300000000000004</v>
      </c>
      <c r="BT8" s="41">
        <f>BR8/BS8</f>
        <v>0.8100866824271078</v>
      </c>
      <c r="BU8" s="26">
        <v>3.14</v>
      </c>
      <c r="BV8" s="26">
        <v>3.4</v>
      </c>
      <c r="BW8" s="26">
        <f>AVERAGE(BU8:BV8)</f>
        <v>3.27</v>
      </c>
      <c r="BX8" s="26">
        <v>4.2300000000000004</v>
      </c>
      <c r="BY8" s="41">
        <f>BW8/BX8</f>
        <v>0.77304964539007082</v>
      </c>
      <c r="BZ8" s="26">
        <v>3.45</v>
      </c>
      <c r="CA8" s="26">
        <v>3.42</v>
      </c>
      <c r="CB8" s="26">
        <f>AVERAGE(BZ8:CA8)</f>
        <v>3.4350000000000001</v>
      </c>
      <c r="CC8" s="26">
        <v>4.2300000000000004</v>
      </c>
      <c r="CD8" s="41">
        <f>CB8/CC8</f>
        <v>0.81205673758865238</v>
      </c>
      <c r="CE8" s="28">
        <v>0.92</v>
      </c>
      <c r="CF8" s="28">
        <v>0.86099999999999999</v>
      </c>
      <c r="CG8" s="28">
        <v>0.73299999999999998</v>
      </c>
      <c r="CH8" s="28">
        <f>AVERAGE(CE8:CG8)</f>
        <v>0.83800000000000008</v>
      </c>
      <c r="CI8" s="28">
        <v>0.76800000000000002</v>
      </c>
      <c r="CJ8" s="29">
        <f>CH8/CI8</f>
        <v>1.0911458333333335</v>
      </c>
      <c r="CK8" s="28">
        <v>0.81599999999999995</v>
      </c>
      <c r="CL8" s="28">
        <v>0.85</v>
      </c>
      <c r="CM8" s="28">
        <f>AVERAGE(CK8:CL8)</f>
        <v>0.83299999999999996</v>
      </c>
      <c r="CN8" s="28">
        <v>0.76800000000000002</v>
      </c>
      <c r="CO8" s="29">
        <f>CM8/CN8</f>
        <v>1.0846354166666665</v>
      </c>
      <c r="CP8" s="28">
        <v>0.86899999999999999</v>
      </c>
      <c r="CQ8" s="28">
        <v>0.94499999999999995</v>
      </c>
      <c r="CR8" s="28">
        <f>AVERAGE(CP8:CQ8)</f>
        <v>0.90700000000000003</v>
      </c>
      <c r="CS8" s="28">
        <v>0.76800000000000002</v>
      </c>
      <c r="CT8" s="29">
        <f>CR8/CS8</f>
        <v>1.1809895833333333</v>
      </c>
      <c r="CU8" s="29">
        <v>0.93600000000000005</v>
      </c>
      <c r="CV8" s="29">
        <v>0.86699999999999999</v>
      </c>
      <c r="CW8" s="29">
        <v>0.746</v>
      </c>
      <c r="CX8" s="29">
        <f>AVERAGE(CU8:CW8)</f>
        <v>0.84966666666666668</v>
      </c>
      <c r="CY8" s="29">
        <v>0.77100000000000002</v>
      </c>
      <c r="CZ8" s="29">
        <v>0.85599999999999998</v>
      </c>
      <c r="DA8" s="29">
        <f>AVERAGE(CY8:CZ8)</f>
        <v>0.8135</v>
      </c>
      <c r="DB8" s="29">
        <v>0.88</v>
      </c>
      <c r="DC8" s="29">
        <v>0.81599999999999995</v>
      </c>
      <c r="DD8" s="29">
        <f>AVERAGE(DB8:DC8)</f>
        <v>0.84799999999999998</v>
      </c>
      <c r="DE8" s="27">
        <v>7.78</v>
      </c>
      <c r="DF8" s="27">
        <v>5.66</v>
      </c>
      <c r="DG8" s="27">
        <v>3.57</v>
      </c>
      <c r="DH8" s="27">
        <f>AVERAGE(DE8:DG8)</f>
        <v>5.6700000000000008</v>
      </c>
      <c r="DI8" s="27">
        <v>11.95</v>
      </c>
      <c r="DJ8" s="29">
        <f>DH8/DI8</f>
        <v>0.47447698744769884</v>
      </c>
      <c r="DK8" s="27">
        <v>4.1399999999999997</v>
      </c>
      <c r="DL8" s="27">
        <v>4.76</v>
      </c>
      <c r="DM8" s="27">
        <f>AVERAGE(DK8:DL8)</f>
        <v>4.4499999999999993</v>
      </c>
      <c r="DN8" s="27">
        <v>11.95</v>
      </c>
      <c r="DO8" s="29">
        <f>DM8/DN8</f>
        <v>0.3723849372384937</v>
      </c>
      <c r="DP8" s="27">
        <v>5.54</v>
      </c>
      <c r="DQ8" s="27">
        <v>6.21</v>
      </c>
      <c r="DR8" s="27">
        <f>AVERAGE(DP8:DQ8)</f>
        <v>5.875</v>
      </c>
      <c r="DS8" s="27">
        <v>11.95</v>
      </c>
      <c r="DT8" s="29">
        <f>DR8/DS8</f>
        <v>0.49163179916317995</v>
      </c>
      <c r="DU8" s="27">
        <v>4.9400000000000004</v>
      </c>
      <c r="DV8" s="27">
        <v>3.72</v>
      </c>
      <c r="DW8" s="27">
        <v>2.69</v>
      </c>
      <c r="DX8" s="27">
        <f>AVERAGE(DU8:DW8)</f>
        <v>3.7833333333333332</v>
      </c>
      <c r="DY8" s="27">
        <v>5.58</v>
      </c>
      <c r="DZ8" s="29">
        <f>DX8/DY8</f>
        <v>0.67801672640382316</v>
      </c>
      <c r="EA8" s="27">
        <v>2.96</v>
      </c>
      <c r="EB8" s="27">
        <v>3.44</v>
      </c>
      <c r="EC8" s="27">
        <f>AVERAGE(EA8:EB8)</f>
        <v>3.2</v>
      </c>
      <c r="ED8" s="27">
        <v>5.58</v>
      </c>
      <c r="EE8" s="29">
        <f>EC8/ED8</f>
        <v>0.57347670250896055</v>
      </c>
      <c r="EF8" s="27">
        <v>3.97</v>
      </c>
      <c r="EG8" s="27">
        <v>4.6399999999999997</v>
      </c>
      <c r="EH8" s="27">
        <f>AVERAGE(EF8:EG8)</f>
        <v>4.3049999999999997</v>
      </c>
      <c r="EI8" s="27">
        <v>5.58</v>
      </c>
      <c r="EJ8" s="29">
        <f>EH8/EI8</f>
        <v>0.771505376344086</v>
      </c>
      <c r="EK8" s="27">
        <v>7.15</v>
      </c>
      <c r="EL8" s="27">
        <v>5.59</v>
      </c>
      <c r="EM8" s="27">
        <v>3.43</v>
      </c>
      <c r="EN8" s="27">
        <f>AVERAGE(EK8:EM8)</f>
        <v>5.3900000000000006</v>
      </c>
      <c r="EO8" s="27">
        <v>4.05</v>
      </c>
      <c r="EP8" s="27">
        <v>4.75</v>
      </c>
      <c r="EQ8" s="27">
        <f>AVERAGE(EO8:EP8)</f>
        <v>4.4000000000000004</v>
      </c>
      <c r="ER8" s="27">
        <v>5.44</v>
      </c>
      <c r="ES8" s="27">
        <v>4.09</v>
      </c>
      <c r="ET8" s="27">
        <v>2.87</v>
      </c>
      <c r="EU8" s="27">
        <f>AVERAGE(ER8:ET8)</f>
        <v>4.1333333333333337</v>
      </c>
      <c r="EV8" s="27">
        <v>6.36</v>
      </c>
      <c r="EW8" s="29">
        <f>EU8/EV8</f>
        <v>0.64989517819706499</v>
      </c>
      <c r="EX8" s="27">
        <v>3.03</v>
      </c>
      <c r="EY8" s="27">
        <v>3.56</v>
      </c>
      <c r="EZ8" s="27">
        <f>AVERAGE(EX8:EY8)</f>
        <v>3.2949999999999999</v>
      </c>
      <c r="FA8" s="27">
        <v>6.36</v>
      </c>
      <c r="FB8" s="29">
        <f>EZ8/FA8</f>
        <v>0.51808176100628922</v>
      </c>
      <c r="FC8" s="27">
        <v>2.8</v>
      </c>
      <c r="FD8" s="27">
        <v>2.16</v>
      </c>
      <c r="FE8" s="27">
        <v>1.75</v>
      </c>
      <c r="FF8" s="27">
        <f>AVERAGE(FC8:FE8)</f>
        <v>2.2366666666666668</v>
      </c>
      <c r="FG8" s="27">
        <v>3.64</v>
      </c>
      <c r="FH8" s="29">
        <f>FF8/FG8</f>
        <v>0.61446886446886451</v>
      </c>
      <c r="FI8" s="27">
        <v>2.23</v>
      </c>
      <c r="FJ8" s="27">
        <v>2.16</v>
      </c>
      <c r="FK8" s="27">
        <f>AVERAGE(FI8:FJ8)</f>
        <v>2.1950000000000003</v>
      </c>
      <c r="FL8" s="27">
        <v>3.64</v>
      </c>
      <c r="FM8" s="29">
        <f>FK8/FL8</f>
        <v>0.6030219780219781</v>
      </c>
      <c r="FN8" s="27">
        <v>52.2</v>
      </c>
      <c r="FO8" s="27">
        <v>56.4</v>
      </c>
      <c r="FP8" s="27">
        <v>45.7</v>
      </c>
      <c r="FQ8" s="27">
        <f>MAX(FN8:FP8)</f>
        <v>56.4</v>
      </c>
      <c r="FR8" s="27">
        <v>141</v>
      </c>
      <c r="FS8" s="29">
        <f>FQ8/FR8*100%</f>
        <v>0.39999999999999997</v>
      </c>
      <c r="FT8" s="27">
        <v>66.599999999999994</v>
      </c>
      <c r="FU8" s="27">
        <v>44.2</v>
      </c>
      <c r="FV8" s="27">
        <f>MAX(FT8:FU8)</f>
        <v>66.599999999999994</v>
      </c>
      <c r="FW8" s="27">
        <v>141</v>
      </c>
      <c r="FX8" s="29">
        <f>FV8/FW8*100%</f>
        <v>0.47234042553191485</v>
      </c>
      <c r="FY8" s="27">
        <v>26.65</v>
      </c>
      <c r="FZ8" s="27">
        <v>25.29</v>
      </c>
      <c r="GA8" s="27">
        <v>26.24</v>
      </c>
      <c r="GB8" s="27">
        <f>AVERAGE(FY8:GA8)</f>
        <v>26.06</v>
      </c>
      <c r="GC8" s="27">
        <v>12.43</v>
      </c>
      <c r="GD8" s="27">
        <v>12.86</v>
      </c>
      <c r="GE8" s="27">
        <f>AVERAGE(GC8:GD8)</f>
        <v>12.645</v>
      </c>
      <c r="GF8" s="9">
        <f>GB8/AB8</f>
        <v>24.74050632911392</v>
      </c>
      <c r="GG8" s="9">
        <f>GE8/AE8</f>
        <v>17.32191780821918</v>
      </c>
      <c r="GH8" s="29">
        <f>(FQ8-GB8)/FQ8*100%</f>
        <v>0.53794326241134749</v>
      </c>
      <c r="GI8" s="29">
        <f>(FV8-GE8)/FV8*100%</f>
        <v>0.81013513513513513</v>
      </c>
    </row>
    <row r="9" spans="1:191" s="43" customFormat="1" ht="14.5">
      <c r="A9" s="22">
        <v>1</v>
      </c>
      <c r="B9" s="22">
        <v>27</v>
      </c>
      <c r="C9" s="127" t="s">
        <v>216</v>
      </c>
      <c r="D9" s="23">
        <v>34727</v>
      </c>
      <c r="E9" s="24">
        <f>(DATE(2016,7,1)-D9)/365</f>
        <v>21.438356164383563</v>
      </c>
      <c r="F9" s="22">
        <v>20</v>
      </c>
      <c r="G9" s="22">
        <v>5</v>
      </c>
      <c r="H9" s="22">
        <v>0</v>
      </c>
      <c r="I9" s="22">
        <v>0</v>
      </c>
      <c r="J9" s="22">
        <v>58</v>
      </c>
      <c r="K9" s="22">
        <v>170</v>
      </c>
      <c r="L9" s="39">
        <v>1.7</v>
      </c>
      <c r="M9" s="25">
        <f>J9/L9^2</f>
        <v>20.069204152249139</v>
      </c>
      <c r="N9" s="26">
        <v>2.98</v>
      </c>
      <c r="O9" s="26">
        <v>3</v>
      </c>
      <c r="P9" s="26">
        <v>3.37</v>
      </c>
      <c r="Q9" s="26">
        <f>AVERAGE(N9:P9)</f>
        <v>3.1166666666666671</v>
      </c>
      <c r="R9" s="26">
        <v>4.3</v>
      </c>
      <c r="S9" s="41">
        <f>Q9/R9</f>
        <v>0.72480620155038777</v>
      </c>
      <c r="T9" s="26">
        <v>3.43</v>
      </c>
      <c r="U9" s="26">
        <v>3.6</v>
      </c>
      <c r="V9" s="26">
        <f>AVERAGE(T9:U9)</f>
        <v>3.5150000000000001</v>
      </c>
      <c r="W9" s="26">
        <v>4.3</v>
      </c>
      <c r="X9" s="41">
        <f>V9/W9</f>
        <v>0.81744186046511635</v>
      </c>
      <c r="Y9" s="26">
        <v>1.08</v>
      </c>
      <c r="Z9" s="26">
        <v>1.49</v>
      </c>
      <c r="AA9" s="26">
        <v>1.41</v>
      </c>
      <c r="AB9" s="26">
        <f>AVERAGE(Y9:AA9)</f>
        <v>1.3266666666666669</v>
      </c>
      <c r="AC9" s="26">
        <v>1.2</v>
      </c>
      <c r="AD9" s="26">
        <v>1.75</v>
      </c>
      <c r="AE9" s="26">
        <f>AVERAGE(AC9:AD9)</f>
        <v>1.4750000000000001</v>
      </c>
      <c r="AF9" s="26">
        <v>1.06</v>
      </c>
      <c r="AG9" s="26">
        <v>0.51</v>
      </c>
      <c r="AH9" s="26">
        <v>0.88</v>
      </c>
      <c r="AI9" s="26">
        <f>AVERAGE(AF9:AH9)</f>
        <v>0.81666666666666676</v>
      </c>
      <c r="AJ9" s="26">
        <v>0.97</v>
      </c>
      <c r="AK9" s="26">
        <v>0.74</v>
      </c>
      <c r="AL9" s="26">
        <f>AVERAGE(AJ9:AK9)</f>
        <v>0.85499999999999998</v>
      </c>
      <c r="AM9" s="26">
        <v>0.84</v>
      </c>
      <c r="AN9" s="26">
        <v>1</v>
      </c>
      <c r="AO9" s="26">
        <v>1.08</v>
      </c>
      <c r="AP9" s="26">
        <f>AVERAGE(AM9:AO9)</f>
        <v>0.97333333333333327</v>
      </c>
      <c r="AQ9" s="26">
        <v>1.26</v>
      </c>
      <c r="AR9" s="26">
        <v>1.1100000000000001</v>
      </c>
      <c r="AS9" s="26">
        <f>AVERAGE(AQ9:AR9)</f>
        <v>1.1850000000000001</v>
      </c>
      <c r="AT9" s="26">
        <v>2.14</v>
      </c>
      <c r="AU9" s="26">
        <v>2</v>
      </c>
      <c r="AV9" s="26">
        <v>2.29</v>
      </c>
      <c r="AW9" s="26">
        <f>AVERAGE(AT9:AV9)</f>
        <v>2.1433333333333335</v>
      </c>
      <c r="AX9" s="26">
        <v>2.17</v>
      </c>
      <c r="AY9" s="26">
        <v>2.4900000000000002</v>
      </c>
      <c r="AZ9" s="26">
        <f>AVERAGE(AX9:AY9)</f>
        <v>2.33</v>
      </c>
      <c r="BA9" s="26">
        <v>2.36</v>
      </c>
      <c r="BB9" s="26">
        <v>2.25</v>
      </c>
      <c r="BC9" s="26">
        <f>AVERAGE(BA9:BB9)</f>
        <v>2.3049999999999997</v>
      </c>
      <c r="BD9" s="26">
        <v>3.96</v>
      </c>
      <c r="BE9" s="26">
        <v>1.91</v>
      </c>
      <c r="BF9" s="26">
        <v>3.78</v>
      </c>
      <c r="BG9" s="26">
        <f>AVERAGE(BD9:BF9)</f>
        <v>3.2166666666666668</v>
      </c>
      <c r="BH9" s="26">
        <v>4.09</v>
      </c>
      <c r="BI9" s="41">
        <f>BG9/BH9</f>
        <v>0.78647106764466179</v>
      </c>
      <c r="BJ9" s="26">
        <v>2.4300000000000002</v>
      </c>
      <c r="BK9" s="26">
        <v>3.12</v>
      </c>
      <c r="BL9" s="26">
        <f>AVERAGE(BJ9:BK9)</f>
        <v>2.7750000000000004</v>
      </c>
      <c r="BM9" s="26">
        <v>4.09</v>
      </c>
      <c r="BN9" s="41">
        <f>BL9/BM9</f>
        <v>0.6784841075794622</v>
      </c>
      <c r="BO9" s="26">
        <v>1.99</v>
      </c>
      <c r="BP9" s="26">
        <v>1.91</v>
      </c>
      <c r="BQ9" s="26">
        <v>2.93</v>
      </c>
      <c r="BR9" s="26">
        <f>AVERAGE(BO9:BQ9)</f>
        <v>2.2766666666666668</v>
      </c>
      <c r="BS9" s="26">
        <v>4.0199999999999996</v>
      </c>
      <c r="BT9" s="41">
        <f>BR9/BS9</f>
        <v>0.56633499170812618</v>
      </c>
      <c r="BU9" s="26">
        <v>2.4300000000000002</v>
      </c>
      <c r="BV9" s="26">
        <v>2.63</v>
      </c>
      <c r="BW9" s="26">
        <f>AVERAGE(BU9:BV9)</f>
        <v>2.5300000000000002</v>
      </c>
      <c r="BX9" s="26">
        <v>4.0199999999999996</v>
      </c>
      <c r="BY9" s="41">
        <f>BW9/BX9</f>
        <v>0.62935323383084585</v>
      </c>
      <c r="BZ9" s="26">
        <v>2.5299999999999998</v>
      </c>
      <c r="CA9" s="26">
        <v>3.01</v>
      </c>
      <c r="CB9" s="26">
        <f>AVERAGE(BZ9:CA9)</f>
        <v>2.7699999999999996</v>
      </c>
      <c r="CC9" s="26">
        <v>4.0199999999999996</v>
      </c>
      <c r="CD9" s="41">
        <f>CB9/CC9</f>
        <v>0.68905472636815912</v>
      </c>
      <c r="CE9" s="28">
        <v>0.503</v>
      </c>
      <c r="CF9" s="28">
        <v>1</v>
      </c>
      <c r="CG9" s="28">
        <v>0.77500000000000002</v>
      </c>
      <c r="CH9" s="28">
        <f>AVERAGE(CE9:CG9)</f>
        <v>0.7593333333333333</v>
      </c>
      <c r="CI9" s="28">
        <v>0.76800000000000002</v>
      </c>
      <c r="CJ9" s="29">
        <f>CH9/CI9</f>
        <v>0.98871527777777768</v>
      </c>
      <c r="CK9" s="28">
        <v>1</v>
      </c>
      <c r="CL9" s="28">
        <v>0.84299999999999997</v>
      </c>
      <c r="CM9" s="28">
        <f>AVERAGE(CK9:CL9)</f>
        <v>0.92149999999999999</v>
      </c>
      <c r="CN9" s="28">
        <v>0.76800000000000002</v>
      </c>
      <c r="CO9" s="29">
        <f>CL9/CN9</f>
        <v>1.09765625</v>
      </c>
      <c r="CP9" s="28">
        <v>0.74199999999999999</v>
      </c>
      <c r="CQ9" s="28">
        <v>0.87</v>
      </c>
      <c r="CR9" s="28">
        <f>AVERAGE(CP9:CQ9)</f>
        <v>0.80600000000000005</v>
      </c>
      <c r="CS9" s="28">
        <v>0.76800000000000002</v>
      </c>
      <c r="CT9" s="29">
        <f>CP9/CS9</f>
        <v>0.96614583333333326</v>
      </c>
      <c r="CU9" s="29">
        <v>0.66800000000000004</v>
      </c>
      <c r="CV9" s="29">
        <v>0.63700000000000001</v>
      </c>
      <c r="CW9" s="29">
        <v>0.86899999999999999</v>
      </c>
      <c r="CX9" s="29">
        <f>AVERAGE(CU9:CW9)</f>
        <v>0.72466666666666679</v>
      </c>
      <c r="CY9" s="29">
        <v>0.70799999999999996</v>
      </c>
      <c r="CZ9" s="29">
        <v>0.73099999999999998</v>
      </c>
      <c r="DA9" s="29">
        <f>AVERAGE(CY9:CZ9)</f>
        <v>0.71950000000000003</v>
      </c>
      <c r="DB9" s="29">
        <v>0.71099999999999997</v>
      </c>
      <c r="DC9" s="29">
        <v>0.85799999999999998</v>
      </c>
      <c r="DD9" s="29">
        <f>AVERAGE(DB9:DC9)</f>
        <v>0.78449999999999998</v>
      </c>
      <c r="DE9" s="27">
        <v>2.0299999999999998</v>
      </c>
      <c r="DF9" s="27">
        <v>4.21</v>
      </c>
      <c r="DG9" s="27">
        <v>3.88</v>
      </c>
      <c r="DH9" s="27">
        <f>AVERAGE(DE9:DG9)</f>
        <v>3.3733333333333335</v>
      </c>
      <c r="DI9" s="27">
        <v>11.35</v>
      </c>
      <c r="DJ9" s="29">
        <f>DH9/DI9</f>
        <v>0.29720998531571219</v>
      </c>
      <c r="DK9" s="27">
        <v>3.99</v>
      </c>
      <c r="DL9" s="27">
        <v>3.36</v>
      </c>
      <c r="DM9" s="27">
        <f>AVERAGE(DK9:DL9)</f>
        <v>3.6749999999999998</v>
      </c>
      <c r="DN9" s="27">
        <v>11.35</v>
      </c>
      <c r="DO9" s="29">
        <f>DM9/DN9</f>
        <v>0.32378854625550663</v>
      </c>
      <c r="DP9" s="27">
        <v>3.09</v>
      </c>
      <c r="DQ9" s="27">
        <v>4.45</v>
      </c>
      <c r="DR9" s="27">
        <f>AVERAGE(DP9:DQ9)</f>
        <v>3.77</v>
      </c>
      <c r="DS9" s="27">
        <v>11.35</v>
      </c>
      <c r="DT9" s="29">
        <f>DR9/DS9</f>
        <v>0.33215859030837008</v>
      </c>
      <c r="DU9" s="27">
        <v>1.39</v>
      </c>
      <c r="DV9" s="27">
        <v>4.1500000000000004</v>
      </c>
      <c r="DW9" s="27">
        <v>2.66</v>
      </c>
      <c r="DX9" s="27">
        <f>AVERAGE(DU9:DW9)</f>
        <v>2.7333333333333329</v>
      </c>
      <c r="DY9" s="27">
        <v>5.4</v>
      </c>
      <c r="DZ9" s="29">
        <f>DX9/DY9</f>
        <v>0.50617283950617276</v>
      </c>
      <c r="EA9" s="27">
        <v>3.37</v>
      </c>
      <c r="EB9" s="27">
        <v>2.5499999999999998</v>
      </c>
      <c r="EC9" s="27">
        <f>AVERAGE(EA9:EB9)</f>
        <v>2.96</v>
      </c>
      <c r="ED9" s="27">
        <v>5.4</v>
      </c>
      <c r="EE9" s="29">
        <f>EC9/ED9</f>
        <v>0.54814814814814805</v>
      </c>
      <c r="EF9" s="27">
        <v>2.2999999999999998</v>
      </c>
      <c r="EG9" s="27">
        <v>2.98</v>
      </c>
      <c r="EH9" s="27">
        <f>AVERAGE(EF9:EG9)</f>
        <v>2.6399999999999997</v>
      </c>
      <c r="EI9" s="27">
        <v>5.4</v>
      </c>
      <c r="EJ9" s="29">
        <f>EH9/EI9</f>
        <v>0.48888888888888882</v>
      </c>
      <c r="EK9" s="27">
        <v>1.54</v>
      </c>
      <c r="EL9" s="27">
        <v>4.07</v>
      </c>
      <c r="EM9" s="27">
        <v>3.79</v>
      </c>
      <c r="EN9" s="27">
        <f>AVERAGE(EK9:EM9)</f>
        <v>3.1333333333333333</v>
      </c>
      <c r="EO9" s="27">
        <v>3.64</v>
      </c>
      <c r="EP9" s="27">
        <v>3.25</v>
      </c>
      <c r="EQ9" s="27">
        <f>AVERAGE(EO9:EP9)</f>
        <v>3.4450000000000003</v>
      </c>
      <c r="ER9" s="27">
        <v>1.37</v>
      </c>
      <c r="ES9" s="27">
        <v>4.08</v>
      </c>
      <c r="ET9" s="27">
        <v>2.58</v>
      </c>
      <c r="EU9" s="27">
        <f>AVERAGE(ER9:ET9)</f>
        <v>2.6766666666666672</v>
      </c>
      <c r="EV9" s="27">
        <v>6.13</v>
      </c>
      <c r="EW9" s="29">
        <f>EU9/EV9</f>
        <v>0.43665035345296366</v>
      </c>
      <c r="EX9" s="27">
        <v>3.36</v>
      </c>
      <c r="EY9" s="27">
        <v>2.61</v>
      </c>
      <c r="EZ9" s="27">
        <f>AVERAGE(EX9:EY9)</f>
        <v>2.9849999999999999</v>
      </c>
      <c r="FA9" s="27">
        <v>6.13</v>
      </c>
      <c r="FB9" s="29">
        <f>EZ9/FA9</f>
        <v>0.48694942903752036</v>
      </c>
      <c r="FC9" s="27">
        <v>1.07</v>
      </c>
      <c r="FD9" s="27">
        <v>3.62</v>
      </c>
      <c r="FE9" s="27">
        <v>1.82</v>
      </c>
      <c r="FF9" s="27">
        <f>AVERAGE(FC9:FE9)</f>
        <v>2.1700000000000004</v>
      </c>
      <c r="FG9" s="27">
        <v>3.51</v>
      </c>
      <c r="FH9" s="29">
        <f>FF9/FG9</f>
        <v>0.61823361823361833</v>
      </c>
      <c r="FI9" s="27">
        <v>2.76</v>
      </c>
      <c r="FJ9" s="27">
        <v>1.88</v>
      </c>
      <c r="FK9" s="27">
        <f>AVERAGE(FI9:FJ9)</f>
        <v>2.3199999999999998</v>
      </c>
      <c r="FL9" s="27">
        <v>3.51</v>
      </c>
      <c r="FM9" s="29">
        <f>FK9/FL9</f>
        <v>0.66096866096866091</v>
      </c>
      <c r="FN9" s="27">
        <v>115.9</v>
      </c>
      <c r="FO9" s="27">
        <v>57</v>
      </c>
      <c r="FP9" s="27">
        <v>54.6</v>
      </c>
      <c r="FQ9" s="27">
        <f>MAX(FN9:FP9)</f>
        <v>115.9</v>
      </c>
      <c r="FR9" s="52">
        <v>126.2</v>
      </c>
      <c r="FS9" s="33">
        <f>FQ9/FR9*100%</f>
        <v>0.91838351822503961</v>
      </c>
      <c r="FT9" s="27">
        <v>75.400000000000006</v>
      </c>
      <c r="FU9" s="27">
        <v>61.9</v>
      </c>
      <c r="FV9" s="27">
        <f>MAX(FT9:FU9)</f>
        <v>75.400000000000006</v>
      </c>
      <c r="FW9" s="27">
        <v>127.1</v>
      </c>
      <c r="FX9" s="29">
        <f>FV9/FW9*100%</f>
        <v>0.59323367427222662</v>
      </c>
      <c r="FY9" s="27">
        <v>34.08</v>
      </c>
      <c r="FZ9" s="27">
        <v>40.25</v>
      </c>
      <c r="GA9" s="27">
        <v>28.4</v>
      </c>
      <c r="GB9" s="27">
        <f>AVERAGE(FY9:GA9)</f>
        <v>34.243333333333332</v>
      </c>
      <c r="GC9" s="27">
        <v>29.61</v>
      </c>
      <c r="GD9" s="27">
        <v>37.15</v>
      </c>
      <c r="GE9" s="27">
        <f>AVERAGE(GC9:GD9)</f>
        <v>33.379999999999995</v>
      </c>
      <c r="GF9" s="9">
        <f>GB9/AB9</f>
        <v>25.811557788944718</v>
      </c>
      <c r="GG9" s="9">
        <f>GE9/AE9</f>
        <v>22.630508474576267</v>
      </c>
      <c r="GH9" s="29">
        <f>(FQ9-GB9)/FQ9*100%</f>
        <v>0.70454414725337933</v>
      </c>
      <c r="GI9" s="29">
        <f>(FV9-GE9)/FV9*100%</f>
        <v>0.55729442970822296</v>
      </c>
    </row>
    <row r="10" spans="1:191" s="22" customFormat="1" ht="14.5">
      <c r="A10" s="22">
        <v>1</v>
      </c>
      <c r="B10" s="22">
        <v>31</v>
      </c>
      <c r="C10" s="127" t="s">
        <v>218</v>
      </c>
      <c r="D10" s="23">
        <v>34299</v>
      </c>
      <c r="E10" s="24">
        <f>(DATE(2016,7,1)-D10)/365</f>
        <v>22.610958904109587</v>
      </c>
      <c r="F10" s="22">
        <v>20</v>
      </c>
      <c r="G10" s="22">
        <v>5</v>
      </c>
      <c r="H10" s="22">
        <v>0</v>
      </c>
      <c r="I10" s="22">
        <v>0</v>
      </c>
      <c r="J10" s="22">
        <v>53</v>
      </c>
      <c r="K10" s="22">
        <v>166</v>
      </c>
      <c r="L10" s="39">
        <v>1.66</v>
      </c>
      <c r="M10" s="25">
        <f>J10/L10^2</f>
        <v>19.233560749020178</v>
      </c>
      <c r="N10" s="26">
        <v>3.09</v>
      </c>
      <c r="O10" s="26">
        <v>3.1</v>
      </c>
      <c r="P10" s="26">
        <v>3.22</v>
      </c>
      <c r="Q10" s="26">
        <f>AVERAGE(N10:P10)</f>
        <v>3.1366666666666667</v>
      </c>
      <c r="R10" s="26">
        <v>3.25</v>
      </c>
      <c r="S10" s="41">
        <f>Q10/R10</f>
        <v>0.96512820512820519</v>
      </c>
      <c r="T10" s="26">
        <v>3.06</v>
      </c>
      <c r="U10" s="26">
        <v>3.18</v>
      </c>
      <c r="V10" s="26">
        <f>AVERAGE(T10:U10)</f>
        <v>3.12</v>
      </c>
      <c r="W10" s="26">
        <v>3.25</v>
      </c>
      <c r="X10" s="41">
        <f>V10/W10</f>
        <v>0.96000000000000008</v>
      </c>
      <c r="Y10" s="26">
        <v>1.42</v>
      </c>
      <c r="Z10" s="26">
        <v>1.57</v>
      </c>
      <c r="AA10" s="26">
        <v>1.1399999999999999</v>
      </c>
      <c r="AB10" s="26">
        <f>AVERAGE(Y10:AA10)</f>
        <v>1.3766666666666667</v>
      </c>
      <c r="AC10" s="26">
        <v>1.2</v>
      </c>
      <c r="AD10" s="26">
        <v>1.06</v>
      </c>
      <c r="AE10" s="26">
        <f>AVERAGE(AC10:AD10)</f>
        <v>1.1299999999999999</v>
      </c>
      <c r="AF10" s="26">
        <v>0.4</v>
      </c>
      <c r="AG10" s="26">
        <v>0.37</v>
      </c>
      <c r="AH10" s="26">
        <v>0.73</v>
      </c>
      <c r="AI10" s="26">
        <f>AVERAGE(AF10:AH10)</f>
        <v>0.5</v>
      </c>
      <c r="AJ10" s="26">
        <v>0.42</v>
      </c>
      <c r="AK10" s="26">
        <v>0.59</v>
      </c>
      <c r="AL10" s="26">
        <f>AVERAGE(AJ10:AK10)</f>
        <v>0.505</v>
      </c>
      <c r="AM10" s="26">
        <v>1.27</v>
      </c>
      <c r="AN10" s="26">
        <v>1.1599999999999999</v>
      </c>
      <c r="AO10" s="26">
        <v>1.35</v>
      </c>
      <c r="AP10" s="26">
        <f>AVERAGE(AM10:AO10)</f>
        <v>1.26</v>
      </c>
      <c r="AQ10" s="26">
        <v>1.44</v>
      </c>
      <c r="AR10" s="26">
        <v>1.53</v>
      </c>
      <c r="AS10" s="26">
        <f>AVERAGE(AQ10:AR10)</f>
        <v>1.4849999999999999</v>
      </c>
      <c r="AT10" s="27">
        <v>1.82</v>
      </c>
      <c r="AU10" s="27">
        <v>1.94</v>
      </c>
      <c r="AV10" s="27">
        <v>1.87</v>
      </c>
      <c r="AW10" s="27">
        <f>AVERAGE(AT10:AV10)</f>
        <v>1.8766666666666667</v>
      </c>
      <c r="AX10" s="27">
        <v>1.62</v>
      </c>
      <c r="AY10" s="27">
        <v>1.65</v>
      </c>
      <c r="AZ10" s="27">
        <f>AVERAGE(AX10:AY10)</f>
        <v>1.635</v>
      </c>
      <c r="BA10" s="27">
        <v>1.31</v>
      </c>
      <c r="BB10" s="27">
        <v>1.84</v>
      </c>
      <c r="BC10" s="27">
        <f>AVERAGE(BA10:BB10)</f>
        <v>1.5750000000000002</v>
      </c>
      <c r="BD10" s="27">
        <v>3.18</v>
      </c>
      <c r="BE10" s="27">
        <v>3.19</v>
      </c>
      <c r="BF10" s="27">
        <v>3.17</v>
      </c>
      <c r="BG10" s="27">
        <f>AVERAGE(BD10:BF10)</f>
        <v>3.1799999999999997</v>
      </c>
      <c r="BH10" s="27">
        <v>3.07</v>
      </c>
      <c r="BI10" s="29">
        <f>BG10/BH10</f>
        <v>1.0358306188925082</v>
      </c>
      <c r="BJ10" s="27">
        <v>2.81</v>
      </c>
      <c r="BK10" s="27">
        <v>2.8</v>
      </c>
      <c r="BL10" s="27">
        <f>AVERAGE(BJ10:BK10)</f>
        <v>2.8049999999999997</v>
      </c>
      <c r="BM10" s="27">
        <v>3.07</v>
      </c>
      <c r="BN10" s="29">
        <f>BL10/BM10</f>
        <v>0.91368078175895762</v>
      </c>
      <c r="BO10" s="27">
        <v>3.05</v>
      </c>
      <c r="BP10" s="27">
        <v>3.04</v>
      </c>
      <c r="BQ10" s="27">
        <v>3.03</v>
      </c>
      <c r="BR10" s="27">
        <f>AVERAGE(BO10:BQ10)</f>
        <v>3.0399999999999996</v>
      </c>
      <c r="BS10" s="27">
        <v>2.76</v>
      </c>
      <c r="BT10" s="29">
        <f>BR10/BS10</f>
        <v>1.1014492753623188</v>
      </c>
      <c r="BU10" s="27">
        <v>2.81</v>
      </c>
      <c r="BV10" s="27">
        <v>2.8</v>
      </c>
      <c r="BW10" s="27">
        <f>AVERAGE(BU10:BV10)</f>
        <v>2.8049999999999997</v>
      </c>
      <c r="BX10" s="27">
        <v>2.76</v>
      </c>
      <c r="BY10" s="29">
        <f>BW10/BX10</f>
        <v>1.0163043478260869</v>
      </c>
      <c r="BZ10" s="27">
        <v>2.84</v>
      </c>
      <c r="CA10" s="27">
        <v>2.83</v>
      </c>
      <c r="CB10" s="27">
        <f>AVERAGE(BZ10:CA10)</f>
        <v>2.835</v>
      </c>
      <c r="CC10" s="27">
        <v>2.76</v>
      </c>
      <c r="CD10" s="29">
        <f>CB10/CC10</f>
        <v>1.0271739130434783</v>
      </c>
      <c r="CE10" s="28">
        <v>0.95899999999999996</v>
      </c>
      <c r="CF10" s="28">
        <v>0.95299999999999996</v>
      </c>
      <c r="CG10" s="28">
        <v>0.95599999999999996</v>
      </c>
      <c r="CH10" s="28">
        <f>AVERAGE(CE10:CG10)</f>
        <v>0.95599999999999996</v>
      </c>
      <c r="CI10" s="28">
        <v>0.81</v>
      </c>
      <c r="CJ10" s="29">
        <f>CH10/CI10</f>
        <v>1.1802469135802467</v>
      </c>
      <c r="CK10" s="28">
        <v>1</v>
      </c>
      <c r="CL10" s="28">
        <v>1</v>
      </c>
      <c r="CM10" s="28">
        <f>AVERAGE(CK10:CL10)</f>
        <v>1</v>
      </c>
      <c r="CN10" s="28">
        <v>0.81</v>
      </c>
      <c r="CO10" s="29">
        <f>CM10/CN10</f>
        <v>1.2345679012345678</v>
      </c>
      <c r="CP10" s="28">
        <v>0.96899999999999997</v>
      </c>
      <c r="CQ10" s="28">
        <v>0.86</v>
      </c>
      <c r="CR10" s="28">
        <f>AVERAGE(CP10:CQ10)</f>
        <v>0.91449999999999998</v>
      </c>
      <c r="CS10" s="28">
        <v>0.81</v>
      </c>
      <c r="CT10" s="29">
        <f>CR10/CS10</f>
        <v>1.1290123456790122</v>
      </c>
      <c r="CU10" s="29">
        <v>0.98699999999999999</v>
      </c>
      <c r="CV10" s="29">
        <v>0.98099999999999998</v>
      </c>
      <c r="CW10" s="29">
        <v>0.94099999999999995</v>
      </c>
      <c r="CX10" s="29">
        <f>AVERAGE(CU10:CW10)</f>
        <v>0.96966666666666657</v>
      </c>
      <c r="CY10" s="29">
        <v>0.91800000000000004</v>
      </c>
      <c r="CZ10" s="29">
        <v>0.88100000000000001</v>
      </c>
      <c r="DA10" s="29">
        <f>AVERAGE(CY10:CZ10)</f>
        <v>0.89949999999999997</v>
      </c>
      <c r="DB10" s="29">
        <v>0.97899999999999998</v>
      </c>
      <c r="DC10" s="29">
        <v>0.89</v>
      </c>
      <c r="DD10" s="29">
        <f>AVERAGE(DB10:DC10)</f>
        <v>0.9345</v>
      </c>
      <c r="DE10" s="27">
        <v>4.03</v>
      </c>
      <c r="DF10" s="27">
        <v>5.46</v>
      </c>
      <c r="DG10" s="27">
        <v>5.22</v>
      </c>
      <c r="DH10" s="27">
        <f>AVERAGE(DE10:DG10)</f>
        <v>4.9033333333333333</v>
      </c>
      <c r="DI10" s="27">
        <v>7.58</v>
      </c>
      <c r="DJ10" s="29">
        <f>DH10/DI10</f>
        <v>0.64687774846086188</v>
      </c>
      <c r="DK10" s="27">
        <v>4.7</v>
      </c>
      <c r="DL10" s="27">
        <v>5.0199999999999996</v>
      </c>
      <c r="DM10" s="27">
        <f>AVERAGE(DK10:DL10)</f>
        <v>4.8599999999999994</v>
      </c>
      <c r="DN10" s="27">
        <v>7.58</v>
      </c>
      <c r="DO10" s="29">
        <f>DM10/DN10</f>
        <v>0.64116094986807382</v>
      </c>
      <c r="DP10" s="27">
        <v>4.8499999999999996</v>
      </c>
      <c r="DQ10" s="27">
        <v>5.23</v>
      </c>
      <c r="DR10" s="27">
        <f>AVERAGE(DP10:DQ10)</f>
        <v>5.04</v>
      </c>
      <c r="DS10" s="27">
        <v>7.58</v>
      </c>
      <c r="DT10" s="29">
        <f>DR10/DS10</f>
        <v>0.66490765171503963</v>
      </c>
      <c r="DU10" s="27">
        <v>3.45</v>
      </c>
      <c r="DV10" s="27">
        <v>3.46</v>
      </c>
      <c r="DW10" s="27">
        <v>3.52</v>
      </c>
      <c r="DX10" s="27">
        <f>AVERAGE(DU10:DW10)</f>
        <v>3.4766666666666666</v>
      </c>
      <c r="DY10" s="27">
        <v>4.24</v>
      </c>
      <c r="DZ10" s="29">
        <f>DX10/DY10</f>
        <v>0.81996855345911945</v>
      </c>
      <c r="EA10" s="27">
        <v>3.6</v>
      </c>
      <c r="EB10" s="27">
        <v>3.5</v>
      </c>
      <c r="EC10" s="27">
        <f>AVERAGE(EA10:EB10)</f>
        <v>3.55</v>
      </c>
      <c r="ED10" s="27">
        <v>4.24</v>
      </c>
      <c r="EE10" s="29">
        <f>EC10/ED10</f>
        <v>0.83726415094339612</v>
      </c>
      <c r="EF10" s="27">
        <v>3.67</v>
      </c>
      <c r="EG10" s="27">
        <v>3.5</v>
      </c>
      <c r="EH10" s="27">
        <f>AVERAGE(EF10:EG10)</f>
        <v>3.585</v>
      </c>
      <c r="EI10" s="27">
        <v>4.24</v>
      </c>
      <c r="EJ10" s="29">
        <f>EH10/EI10</f>
        <v>0.84551886792452824</v>
      </c>
      <c r="EK10" s="27">
        <v>3.62</v>
      </c>
      <c r="EL10" s="27">
        <v>4.32</v>
      </c>
      <c r="EM10" s="27">
        <v>4.37</v>
      </c>
      <c r="EN10" s="27">
        <f>AVERAGE(EK10:EM10)</f>
        <v>4.1033333333333335</v>
      </c>
      <c r="EO10" s="27">
        <v>4.53</v>
      </c>
      <c r="EP10" s="27">
        <v>4.18</v>
      </c>
      <c r="EQ10" s="27">
        <f>AVERAGE(EO10:EP10)</f>
        <v>4.3550000000000004</v>
      </c>
      <c r="ER10" s="27">
        <v>3.66</v>
      </c>
      <c r="ES10" s="27">
        <v>3.53</v>
      </c>
      <c r="ET10" s="27">
        <v>3.64</v>
      </c>
      <c r="EU10" s="27">
        <f>AVERAGE(ER10:ET10)</f>
        <v>3.61</v>
      </c>
      <c r="EV10" s="27">
        <v>4.9800000000000004</v>
      </c>
      <c r="EW10" s="29">
        <f>EU10/EV10</f>
        <v>0.72489959839357421</v>
      </c>
      <c r="EX10" s="27">
        <v>3.55</v>
      </c>
      <c r="EY10" s="27">
        <v>3.67</v>
      </c>
      <c r="EZ10" s="27">
        <f>AVERAGE(EX10:EY10)</f>
        <v>3.61</v>
      </c>
      <c r="FA10" s="27">
        <v>4.9800000000000004</v>
      </c>
      <c r="FB10" s="29">
        <f>EZ10/FA10</f>
        <v>0.72489959839357421</v>
      </c>
      <c r="FC10" s="27">
        <v>2.71</v>
      </c>
      <c r="FD10" s="27">
        <v>2.67</v>
      </c>
      <c r="FE10" s="27">
        <v>2.64</v>
      </c>
      <c r="FF10" s="27">
        <f>AVERAGE(FC10:FE10)</f>
        <v>2.6733333333333333</v>
      </c>
      <c r="FG10" s="27">
        <v>2.98</v>
      </c>
      <c r="FH10" s="29">
        <f>FF10/FG10</f>
        <v>0.8970917225950783</v>
      </c>
      <c r="FI10" s="27">
        <v>2.75</v>
      </c>
      <c r="FJ10" s="27">
        <v>2.68</v>
      </c>
      <c r="FK10" s="27">
        <f>AVERAGE(FI10:FJ10)</f>
        <v>2.7149999999999999</v>
      </c>
      <c r="FL10" s="27">
        <v>2.98</v>
      </c>
      <c r="FM10" s="29">
        <f>FK10/FL10</f>
        <v>0.91107382550335569</v>
      </c>
      <c r="FN10" s="27">
        <v>52.4</v>
      </c>
      <c r="FO10" s="27">
        <v>64.900000000000006</v>
      </c>
      <c r="FP10" s="27">
        <v>65</v>
      </c>
      <c r="FQ10" s="27">
        <f>AVERAGE(FN10:FP10)</f>
        <v>60.766666666666673</v>
      </c>
      <c r="FR10" s="27">
        <v>96.2</v>
      </c>
      <c r="FS10" s="29">
        <f>FQ10/FR10*100%</f>
        <v>0.63167013167013175</v>
      </c>
      <c r="FT10" s="27">
        <v>66.5</v>
      </c>
      <c r="FU10" s="27">
        <v>69.2</v>
      </c>
      <c r="FV10" s="27">
        <f>MAX(FT10:FU10)</f>
        <v>69.2</v>
      </c>
      <c r="FW10" s="27">
        <v>96.8</v>
      </c>
      <c r="FX10" s="29">
        <f>FV10/FW10*100%</f>
        <v>0.7148760330578513</v>
      </c>
      <c r="FY10" s="27">
        <v>27.02</v>
      </c>
      <c r="FZ10" s="27">
        <v>35.299999999999997</v>
      </c>
      <c r="GA10" s="27">
        <v>29.14</v>
      </c>
      <c r="GB10" s="27">
        <f>AVERAGE(FY10:GA10)</f>
        <v>30.486666666666665</v>
      </c>
      <c r="GC10" s="27">
        <v>36.4</v>
      </c>
      <c r="GD10" s="27">
        <v>29.61</v>
      </c>
      <c r="GE10" s="27">
        <f>AVERAGE(GC10:GD10)</f>
        <v>33.004999999999995</v>
      </c>
      <c r="GF10" s="9">
        <f>GB10/AB10</f>
        <v>22.145278450363193</v>
      </c>
      <c r="GG10" s="9">
        <f>GE10/AE10</f>
        <v>29.207964601769909</v>
      </c>
      <c r="GH10" s="29">
        <f>(FQ10-GB10)/FQ10*100%</f>
        <v>0.49829950630828312</v>
      </c>
      <c r="GI10" s="29">
        <f>(FV10-GE10)/FV10*100%</f>
        <v>0.52304913294797695</v>
      </c>
    </row>
    <row r="11" spans="1:191" s="22" customFormat="1" ht="14.5">
      <c r="A11" s="22">
        <v>1</v>
      </c>
      <c r="B11" s="22">
        <v>33</v>
      </c>
      <c r="C11" s="127" t="s">
        <v>219</v>
      </c>
      <c r="D11" s="23">
        <v>34870</v>
      </c>
      <c r="E11" s="24">
        <f>(DATE(2016,7,1)-D11)/365</f>
        <v>21.046575342465754</v>
      </c>
      <c r="F11" s="22">
        <v>20</v>
      </c>
      <c r="G11" s="22">
        <v>5</v>
      </c>
      <c r="H11" s="22">
        <v>0</v>
      </c>
      <c r="I11" s="22">
        <v>0</v>
      </c>
      <c r="J11" s="22">
        <v>67</v>
      </c>
      <c r="K11" s="22">
        <v>179</v>
      </c>
      <c r="L11" s="39">
        <v>1.79</v>
      </c>
      <c r="M11" s="25">
        <f>J11/L11^2</f>
        <v>20.910708155176181</v>
      </c>
      <c r="N11" s="26">
        <v>4.22</v>
      </c>
      <c r="O11" s="26">
        <v>3.93</v>
      </c>
      <c r="P11" s="26">
        <v>4.0199999999999996</v>
      </c>
      <c r="Q11" s="26">
        <f>AVERAGE(N11:P11)</f>
        <v>4.0566666666666666</v>
      </c>
      <c r="R11" s="26">
        <v>4.5199999999999996</v>
      </c>
      <c r="S11" s="41">
        <f>Q11/R11</f>
        <v>0.89749262536873164</v>
      </c>
      <c r="T11" s="26">
        <v>3.96</v>
      </c>
      <c r="U11" s="26">
        <v>4.05</v>
      </c>
      <c r="V11" s="26">
        <f>AVERAGE(T11:U11)</f>
        <v>4.0049999999999999</v>
      </c>
      <c r="W11" s="26">
        <v>4.5199999999999996</v>
      </c>
      <c r="X11" s="41">
        <f>V11/W11</f>
        <v>0.88606194690265494</v>
      </c>
      <c r="Y11" s="26">
        <v>2.69</v>
      </c>
      <c r="Z11" s="26">
        <v>2.31</v>
      </c>
      <c r="AA11" s="26">
        <v>2.11</v>
      </c>
      <c r="AB11" s="26">
        <f>AVERAGE(Y11:AA11)</f>
        <v>2.3699999999999997</v>
      </c>
      <c r="AC11" s="26">
        <v>2.88</v>
      </c>
      <c r="AD11" s="26">
        <v>2.2799999999999998</v>
      </c>
      <c r="AE11" s="26">
        <f>AVERAGE(AC11:AD11)</f>
        <v>2.58</v>
      </c>
      <c r="AF11" s="26">
        <v>0.63</v>
      </c>
      <c r="AG11" s="26">
        <v>0.67</v>
      </c>
      <c r="AH11" s="26">
        <v>0.92</v>
      </c>
      <c r="AI11" s="26">
        <f>AVERAGE(AF11:AH11)</f>
        <v>0.7400000000000001</v>
      </c>
      <c r="AJ11" s="26">
        <v>0.43</v>
      </c>
      <c r="AK11" s="26">
        <v>0.76</v>
      </c>
      <c r="AL11" s="26">
        <f>AVERAGE(AJ11:AK11)</f>
        <v>0.59499999999999997</v>
      </c>
      <c r="AM11" s="26">
        <v>0.9</v>
      </c>
      <c r="AN11" s="26">
        <v>0.95</v>
      </c>
      <c r="AO11" s="26">
        <v>0.99</v>
      </c>
      <c r="AP11" s="26">
        <f>AVERAGE(AM11:AO11)</f>
        <v>0.94666666666666666</v>
      </c>
      <c r="AQ11" s="26">
        <v>0.65</v>
      </c>
      <c r="AR11" s="26">
        <v>1.01</v>
      </c>
      <c r="AS11" s="26">
        <f>AVERAGE(AQ11:AR11)</f>
        <v>0.83000000000000007</v>
      </c>
      <c r="AT11" s="26">
        <v>3.32</v>
      </c>
      <c r="AU11" s="26">
        <v>2.98</v>
      </c>
      <c r="AV11" s="26">
        <v>3.03</v>
      </c>
      <c r="AW11" s="26">
        <f>AVERAGE(AT11:AV11)</f>
        <v>3.11</v>
      </c>
      <c r="AX11" s="26">
        <v>3.31</v>
      </c>
      <c r="AY11" s="26">
        <v>3.04</v>
      </c>
      <c r="AZ11" s="26">
        <f>AVERAGE(AX11:AY11)</f>
        <v>3.1749999999999998</v>
      </c>
      <c r="BA11" s="26">
        <v>3.53</v>
      </c>
      <c r="BB11" s="26">
        <v>3.55</v>
      </c>
      <c r="BC11" s="26">
        <f>AVERAGE(BA11:BB11)</f>
        <v>3.54</v>
      </c>
      <c r="BD11" s="26">
        <v>4.34</v>
      </c>
      <c r="BE11" s="26">
        <v>4.2</v>
      </c>
      <c r="BF11" s="26">
        <v>4.13</v>
      </c>
      <c r="BG11" s="26">
        <f>AVERAGE(BD11:BF11)</f>
        <v>4.2233333333333327</v>
      </c>
      <c r="BH11" s="26">
        <v>4.43</v>
      </c>
      <c r="BI11" s="41">
        <f>BG11/BH11</f>
        <v>0.95334838224228735</v>
      </c>
      <c r="BJ11" s="26">
        <v>3.75</v>
      </c>
      <c r="BK11" s="26">
        <v>4.0599999999999996</v>
      </c>
      <c r="BL11" s="26">
        <f>AVERAGE(BJ11:BK11)</f>
        <v>3.9049999999999998</v>
      </c>
      <c r="BM11" s="26">
        <v>4.43</v>
      </c>
      <c r="BN11" s="41">
        <f>BL11/BM11</f>
        <v>0.88148984198645597</v>
      </c>
      <c r="BO11" s="26">
        <v>4.0599999999999996</v>
      </c>
      <c r="BP11" s="26">
        <v>3.5</v>
      </c>
      <c r="BQ11" s="26">
        <v>3.89</v>
      </c>
      <c r="BR11" s="26">
        <f>AVERAGE(BO11:BQ11)</f>
        <v>3.8166666666666664</v>
      </c>
      <c r="BS11" s="26">
        <v>4.2300000000000004</v>
      </c>
      <c r="BT11" s="41">
        <f>BR11/BS11</f>
        <v>0.90228526398739151</v>
      </c>
      <c r="BU11" s="26">
        <v>2.99</v>
      </c>
      <c r="BV11" s="26">
        <v>3.32</v>
      </c>
      <c r="BW11" s="26">
        <f>AVERAGE(BU11:BV11)</f>
        <v>3.1550000000000002</v>
      </c>
      <c r="BX11" s="26">
        <v>4.2300000000000004</v>
      </c>
      <c r="BY11" s="41">
        <f>BW11/BX11</f>
        <v>0.74586288416075652</v>
      </c>
      <c r="BZ11" s="26">
        <v>3.24</v>
      </c>
      <c r="CA11" s="26">
        <v>3.69</v>
      </c>
      <c r="CB11" s="26">
        <f>AVERAGE(BZ11:CA11)</f>
        <v>3.4649999999999999</v>
      </c>
      <c r="CC11" s="26">
        <v>4.2300000000000004</v>
      </c>
      <c r="CD11" s="41">
        <f>CB11/CC11</f>
        <v>0.81914893617021267</v>
      </c>
      <c r="CE11" s="28">
        <v>0.93500000000000005</v>
      </c>
      <c r="CF11" s="28">
        <v>0.83299999999999996</v>
      </c>
      <c r="CG11" s="28">
        <v>0.94199999999999995</v>
      </c>
      <c r="CH11" s="28">
        <f>AVERAGE(CE11:CG11)</f>
        <v>0.90333333333333332</v>
      </c>
      <c r="CI11" s="28">
        <v>0.76800000000000002</v>
      </c>
      <c r="CJ11" s="29">
        <f>CH11/CI11</f>
        <v>1.1762152777777777</v>
      </c>
      <c r="CK11" s="28">
        <v>0.79700000000000004</v>
      </c>
      <c r="CL11" s="28">
        <v>0.81799999999999995</v>
      </c>
      <c r="CM11" s="28">
        <f>AVERAGE(CK11:CL11)</f>
        <v>0.8075</v>
      </c>
      <c r="CN11" s="28">
        <v>0.76800000000000002</v>
      </c>
      <c r="CO11" s="29">
        <f>CK11/CN11</f>
        <v>1.0377604166666667</v>
      </c>
      <c r="CP11" s="28">
        <v>0.82199999999999995</v>
      </c>
      <c r="CQ11" s="28">
        <v>0.91300000000000003</v>
      </c>
      <c r="CR11" s="28">
        <f>AVERAGE(CP11:CQ11)</f>
        <v>0.86749999999999994</v>
      </c>
      <c r="CS11" s="28">
        <v>0.76800000000000002</v>
      </c>
      <c r="CT11" s="29">
        <f>CR11/CS11</f>
        <v>1.1295572916666665</v>
      </c>
      <c r="CU11" s="29">
        <v>0.96199999999999997</v>
      </c>
      <c r="CV11" s="29">
        <v>0.89100000000000001</v>
      </c>
      <c r="CW11" s="29">
        <v>0.96799999999999997</v>
      </c>
      <c r="CX11" s="29">
        <f>AVERAGE(CU11:CW11)</f>
        <v>0.94033333333333324</v>
      </c>
      <c r="CY11" s="29">
        <v>0.755</v>
      </c>
      <c r="CZ11" s="29">
        <v>0.82</v>
      </c>
      <c r="DA11" s="29">
        <f>AVERAGE(CY11:CZ11)</f>
        <v>0.78749999999999998</v>
      </c>
      <c r="DB11" s="29">
        <v>0.81200000000000006</v>
      </c>
      <c r="DC11" s="29">
        <v>0.91800000000000004</v>
      </c>
      <c r="DD11" s="29">
        <f>AVERAGE(DB11:DC11)</f>
        <v>0.86499999999999999</v>
      </c>
      <c r="DE11" s="27">
        <v>5.29</v>
      </c>
      <c r="DF11" s="27">
        <v>4.51</v>
      </c>
      <c r="DG11" s="27">
        <v>6.49</v>
      </c>
      <c r="DH11" s="27">
        <f>AVERAGE(DE11:DG11)</f>
        <v>5.43</v>
      </c>
      <c r="DI11" s="27">
        <v>11.95</v>
      </c>
      <c r="DJ11" s="29">
        <f>DH11/DI11</f>
        <v>0.45439330543933054</v>
      </c>
      <c r="DK11" s="27">
        <v>4.3</v>
      </c>
      <c r="DL11" s="27">
        <v>4.42</v>
      </c>
      <c r="DM11" s="27">
        <f>AVERAGE(DK11:DL11)</f>
        <v>4.3599999999999994</v>
      </c>
      <c r="DN11" s="27">
        <v>11.95</v>
      </c>
      <c r="DO11" s="29">
        <f>DM11/DN11</f>
        <v>0.36485355648535561</v>
      </c>
      <c r="DP11" s="27">
        <v>5.05</v>
      </c>
      <c r="DQ11" s="27">
        <v>5.9</v>
      </c>
      <c r="DR11" s="27">
        <f>AVERAGE(DP11:DQ11)</f>
        <v>5.4749999999999996</v>
      </c>
      <c r="DS11" s="27">
        <v>11.95</v>
      </c>
      <c r="DT11" s="29">
        <f>DR11/DS11</f>
        <v>0.45815899581589958</v>
      </c>
      <c r="DU11" s="27">
        <v>4.42</v>
      </c>
      <c r="DV11" s="27">
        <v>3.55</v>
      </c>
      <c r="DW11" s="27">
        <v>4.58</v>
      </c>
      <c r="DX11" s="27">
        <f>AVERAGE(DU11:DW11)</f>
        <v>4.1833333333333336</v>
      </c>
      <c r="DY11" s="27">
        <v>5.58</v>
      </c>
      <c r="DZ11" s="29">
        <f>DX11/DY11</f>
        <v>0.74970131421744324</v>
      </c>
      <c r="EA11" s="27">
        <v>2.75</v>
      </c>
      <c r="EB11" s="27">
        <v>3.17</v>
      </c>
      <c r="EC11" s="27">
        <f>AVERAGE(EA11:EB11)</f>
        <v>2.96</v>
      </c>
      <c r="ED11" s="27">
        <v>5.58</v>
      </c>
      <c r="EE11" s="29">
        <f>EC11/ED11</f>
        <v>0.53046594982078854</v>
      </c>
      <c r="EF11" s="27">
        <v>3.22</v>
      </c>
      <c r="EG11" s="27">
        <v>4.2</v>
      </c>
      <c r="EH11" s="27">
        <f>AVERAGE(EF11:EG11)</f>
        <v>3.71</v>
      </c>
      <c r="EI11" s="27">
        <v>5.58</v>
      </c>
      <c r="EJ11" s="29">
        <f>EH11/EI11</f>
        <v>0.66487455197132617</v>
      </c>
      <c r="EK11" s="27">
        <v>5.14</v>
      </c>
      <c r="EL11" s="27">
        <v>4.49</v>
      </c>
      <c r="EM11" s="27">
        <v>6.11</v>
      </c>
      <c r="EN11" s="27">
        <f>AVERAGE(EK11:EM11)</f>
        <v>5.2466666666666661</v>
      </c>
      <c r="EO11" s="27">
        <v>4.07</v>
      </c>
      <c r="EP11" s="27">
        <v>4.3600000000000003</v>
      </c>
      <c r="EQ11" s="27">
        <f>AVERAGE(EO11:EP11)</f>
        <v>4.2149999999999999</v>
      </c>
      <c r="ER11" s="27">
        <v>4.5999999999999996</v>
      </c>
      <c r="ES11" s="27">
        <v>3.98</v>
      </c>
      <c r="ET11" s="27">
        <v>4.79</v>
      </c>
      <c r="EU11" s="27">
        <f>AVERAGE(ER11:ET11)</f>
        <v>4.456666666666667</v>
      </c>
      <c r="EV11" s="27">
        <v>6.36</v>
      </c>
      <c r="EW11" s="29">
        <f>EU11/EV11</f>
        <v>0.70073375262054505</v>
      </c>
      <c r="EX11" s="27">
        <v>2.97</v>
      </c>
      <c r="EY11" s="27">
        <v>3.41</v>
      </c>
      <c r="EZ11" s="27">
        <f>AVERAGE(EX11:EY11)</f>
        <v>3.1900000000000004</v>
      </c>
      <c r="FA11" s="27">
        <v>6.36</v>
      </c>
      <c r="FB11" s="29">
        <f>EZ11/FA11</f>
        <v>0.50157232704402521</v>
      </c>
      <c r="FC11" s="27">
        <v>3.51</v>
      </c>
      <c r="FD11" s="27">
        <v>2.1</v>
      </c>
      <c r="FE11" s="27">
        <v>3.04</v>
      </c>
      <c r="FF11" s="27">
        <f>AVERAGE(FC11:FE11)</f>
        <v>2.8833333333333329</v>
      </c>
      <c r="FG11" s="27">
        <v>3.64</v>
      </c>
      <c r="FH11" s="29">
        <f>FF11/FG11</f>
        <v>0.79212454212454197</v>
      </c>
      <c r="FI11" s="27">
        <v>1.71</v>
      </c>
      <c r="FJ11" s="27">
        <v>2.12</v>
      </c>
      <c r="FK11" s="27">
        <f>AVERAGE(FI11:FJ11)</f>
        <v>1.915</v>
      </c>
      <c r="FL11" s="27">
        <v>3.64</v>
      </c>
      <c r="FM11" s="29">
        <f>FK11/FL11</f>
        <v>0.52609890109890112</v>
      </c>
      <c r="FN11" s="27">
        <v>78.8</v>
      </c>
      <c r="FO11" s="27">
        <v>60.5</v>
      </c>
      <c r="FP11" s="27">
        <v>60.5</v>
      </c>
      <c r="FQ11" s="27">
        <f>MAX(FN11:FP11)</f>
        <v>78.8</v>
      </c>
      <c r="FR11" s="27">
        <v>139.30000000000001</v>
      </c>
      <c r="FS11" s="29">
        <f>FQ11/FR11*100%</f>
        <v>0.56568557071069625</v>
      </c>
      <c r="FT11" s="27">
        <v>52.5</v>
      </c>
      <c r="FU11" s="27">
        <v>44.9</v>
      </c>
      <c r="FV11" s="27">
        <f>MAX(FT11:FU11)</f>
        <v>52.5</v>
      </c>
      <c r="FW11" s="27">
        <v>139.30000000000001</v>
      </c>
      <c r="FX11" s="29">
        <f>FV11/FW11*100%</f>
        <v>0.37688442211055273</v>
      </c>
      <c r="FY11" s="27">
        <v>51.52</v>
      </c>
      <c r="FZ11" s="27">
        <v>50.64</v>
      </c>
      <c r="GA11" s="27">
        <v>37.53</v>
      </c>
      <c r="GB11" s="27">
        <f>AVERAGE(FY11:GA11)</f>
        <v>46.563333333333333</v>
      </c>
      <c r="GC11" s="27">
        <v>46.1</v>
      </c>
      <c r="GD11" s="27">
        <v>33.54</v>
      </c>
      <c r="GE11" s="27">
        <f>AVERAGE(GC11:GD11)</f>
        <v>39.82</v>
      </c>
      <c r="GF11" s="9">
        <f>GB11/AB11</f>
        <v>19.646976090014068</v>
      </c>
      <c r="GG11" s="9">
        <f>GE11/AE11</f>
        <v>15.434108527131782</v>
      </c>
      <c r="GH11" s="29">
        <f>(FQ11-GB11)/FQ11*100%</f>
        <v>0.40909475465313028</v>
      </c>
      <c r="GI11" s="29">
        <f>(FV11-GE11)/FV11*100%</f>
        <v>0.24152380952380953</v>
      </c>
    </row>
    <row r="12" spans="1:191" s="22" customFormat="1" ht="14.5">
      <c r="A12" s="22">
        <v>1</v>
      </c>
      <c r="B12" s="22">
        <v>34</v>
      </c>
      <c r="C12" s="127" t="s">
        <v>219</v>
      </c>
      <c r="D12" s="23">
        <v>34932</v>
      </c>
      <c r="E12" s="24">
        <f>(DATE(2016,7,1)-D12)/365</f>
        <v>20.876712328767123</v>
      </c>
      <c r="F12" s="22">
        <v>22</v>
      </c>
      <c r="G12" s="22">
        <v>5</v>
      </c>
      <c r="H12" s="22">
        <v>1</v>
      </c>
      <c r="I12" s="22">
        <v>0</v>
      </c>
      <c r="J12" s="22">
        <v>67.2</v>
      </c>
      <c r="K12" s="22">
        <v>176</v>
      </c>
      <c r="L12" s="39">
        <v>1.76</v>
      </c>
      <c r="M12" s="25">
        <f>J12/L12^2</f>
        <v>21.694214876033058</v>
      </c>
      <c r="N12" s="26">
        <v>3.85</v>
      </c>
      <c r="O12" s="26">
        <v>3.79</v>
      </c>
      <c r="P12" s="27"/>
      <c r="Q12" s="26">
        <f>AVERAGE(N12:O12)</f>
        <v>3.8200000000000003</v>
      </c>
      <c r="R12" s="26">
        <v>4.45</v>
      </c>
      <c r="S12" s="41">
        <f>Q12/R12</f>
        <v>0.85842696629213489</v>
      </c>
      <c r="T12" s="26">
        <v>3.78</v>
      </c>
      <c r="U12" s="26">
        <v>3.95</v>
      </c>
      <c r="V12" s="26">
        <f>AVERAGE(T12:U12)</f>
        <v>3.8650000000000002</v>
      </c>
      <c r="W12" s="26">
        <v>4.45</v>
      </c>
      <c r="X12" s="41">
        <f>V12/W12</f>
        <v>0.86853932584269666</v>
      </c>
      <c r="Y12" s="26">
        <v>3.08</v>
      </c>
      <c r="Z12" s="27"/>
      <c r="AB12" s="27">
        <f>AVERAGE(Y12:Z12)</f>
        <v>3.08</v>
      </c>
      <c r="AC12" s="27"/>
      <c r="AD12" s="27">
        <v>2.44</v>
      </c>
      <c r="AE12" s="27">
        <f>AVERAGE(AC12:AD12)</f>
        <v>2.44</v>
      </c>
      <c r="AF12" s="27">
        <v>0.37</v>
      </c>
      <c r="AG12" s="27"/>
      <c r="AH12" s="27"/>
      <c r="AI12" s="27">
        <v>0.37</v>
      </c>
      <c r="AJ12" s="27"/>
      <c r="AK12" s="27">
        <v>0.41</v>
      </c>
      <c r="AL12" s="27">
        <f>AVERAGE(AJ12:AK12)</f>
        <v>0.41</v>
      </c>
      <c r="AM12" s="27">
        <v>0.4</v>
      </c>
      <c r="AN12" s="27"/>
      <c r="AO12" s="27"/>
      <c r="AP12" s="27">
        <f>AVERAGE(AM12:AO12)</f>
        <v>0.4</v>
      </c>
      <c r="AQ12" s="27"/>
      <c r="AR12" s="27">
        <v>1.1000000000000001</v>
      </c>
      <c r="AS12" s="27">
        <f>AVERAGE(AQ12:AR12)</f>
        <v>1.1000000000000001</v>
      </c>
      <c r="AT12" s="27">
        <v>3.45</v>
      </c>
      <c r="AU12" s="27"/>
      <c r="AV12" s="27"/>
      <c r="AW12" s="27">
        <f>AVERAGE(AT12:AV12)</f>
        <v>3.45</v>
      </c>
      <c r="AX12" s="27"/>
      <c r="AY12" s="27">
        <v>2.85</v>
      </c>
      <c r="AZ12" s="27">
        <f>AVERAGE(AX12:AY12)</f>
        <v>2.85</v>
      </c>
      <c r="BA12" s="27">
        <v>3.39</v>
      </c>
      <c r="BB12" s="27"/>
      <c r="BC12" s="27">
        <f>AVERAGE(BA12:BB12)</f>
        <v>3.39</v>
      </c>
      <c r="BD12" s="27">
        <v>3.77</v>
      </c>
      <c r="BE12" s="27">
        <v>3.68</v>
      </c>
      <c r="BF12" s="27"/>
      <c r="BG12" s="27">
        <f>AVERAGE(BD12:BF12)</f>
        <v>3.7250000000000001</v>
      </c>
      <c r="BH12" s="27">
        <v>4.32</v>
      </c>
      <c r="BI12" s="29">
        <f>BG12/BH12</f>
        <v>0.86226851851851849</v>
      </c>
      <c r="BJ12" s="27">
        <v>3.96</v>
      </c>
      <c r="BK12" s="27">
        <v>3.88</v>
      </c>
      <c r="BL12" s="27">
        <f>AVERAGE(BJ12:BK12)</f>
        <v>3.92</v>
      </c>
      <c r="BM12" s="27">
        <v>4.32</v>
      </c>
      <c r="BN12" s="29">
        <f>BL12/BM12</f>
        <v>0.90740740740740733</v>
      </c>
      <c r="BO12" s="27">
        <v>1.01</v>
      </c>
      <c r="BP12" s="27">
        <v>0.9</v>
      </c>
      <c r="BQ12" s="27"/>
      <c r="BR12" s="27">
        <f>AVERAGE(BO12:BQ12)</f>
        <v>0.95500000000000007</v>
      </c>
      <c r="BS12" s="27">
        <v>4.16</v>
      </c>
      <c r="BT12" s="29">
        <f>BR12/BS12</f>
        <v>0.22956730769230771</v>
      </c>
      <c r="BU12" s="27">
        <v>3.68</v>
      </c>
      <c r="BV12" s="27">
        <v>3.36</v>
      </c>
      <c r="BW12" s="27">
        <f>AVERAGE(BU12:BV12)</f>
        <v>3.52</v>
      </c>
      <c r="BX12" s="27">
        <v>4.16</v>
      </c>
      <c r="BY12" s="29">
        <f>BW12/BX12</f>
        <v>0.84615384615384615</v>
      </c>
      <c r="BZ12" s="27">
        <v>3.49</v>
      </c>
      <c r="CA12" s="27">
        <v>3.52</v>
      </c>
      <c r="CB12" s="27">
        <f>AVERAGE(BZ12:CA12)</f>
        <v>3.5049999999999999</v>
      </c>
      <c r="CC12" s="27">
        <v>4.16</v>
      </c>
      <c r="CD12" s="29">
        <f>CB12/CC12</f>
        <v>0.84254807692307687</v>
      </c>
      <c r="CE12" s="28">
        <v>0.26800000000000002</v>
      </c>
      <c r="CF12" s="28">
        <v>0.245</v>
      </c>
      <c r="CH12" s="28">
        <f>AVERAGE(CE12:CG12)</f>
        <v>0.25650000000000001</v>
      </c>
      <c r="CI12" s="28">
        <v>0.76800000000000002</v>
      </c>
      <c r="CJ12" s="29">
        <f>CH12/CI12</f>
        <v>0.333984375</v>
      </c>
      <c r="CK12" s="28">
        <v>0.92900000000000005</v>
      </c>
      <c r="CL12" s="28">
        <v>0.86599999999999999</v>
      </c>
      <c r="CM12" s="28">
        <f>AVERAGE(CK12:CL12)</f>
        <v>0.89749999999999996</v>
      </c>
      <c r="CN12" s="28">
        <v>0.76800000000000002</v>
      </c>
      <c r="CO12" s="29">
        <f>CM12/CN12</f>
        <v>1.1686197916666665</v>
      </c>
      <c r="CP12" s="28">
        <v>0.89700000000000002</v>
      </c>
      <c r="CQ12" s="28">
        <v>0.93400000000000005</v>
      </c>
      <c r="CR12" s="28">
        <f>AVERAGE(CP12:CQ12)</f>
        <v>0.91549999999999998</v>
      </c>
      <c r="CS12" s="28">
        <v>0.76800000000000002</v>
      </c>
      <c r="CT12" s="29">
        <f>CR12/CS12</f>
        <v>1.1920572916666665</v>
      </c>
      <c r="CU12" s="29">
        <v>0.26200000000000001</v>
      </c>
      <c r="CV12" s="29">
        <v>0.23699999999999999</v>
      </c>
      <c r="CW12" s="29"/>
      <c r="CX12" s="29">
        <f>AVERAGE(CU12:CW12)</f>
        <v>0.2495</v>
      </c>
      <c r="CY12" s="29">
        <v>0.97399999999999998</v>
      </c>
      <c r="CZ12" s="29">
        <v>0.85099999999999998</v>
      </c>
      <c r="DA12" s="29">
        <f>AVERAGE(CY12:CZ12)</f>
        <v>0.91249999999999998</v>
      </c>
      <c r="DB12" s="29">
        <v>0.879</v>
      </c>
      <c r="DC12" s="29">
        <v>0.91400000000000003</v>
      </c>
      <c r="DD12" s="29">
        <f>AVERAGE(DB12:DC12)</f>
        <v>0.89650000000000007</v>
      </c>
      <c r="DE12" s="27">
        <v>0.88</v>
      </c>
      <c r="DF12" s="27">
        <v>0.57999999999999996</v>
      </c>
      <c r="DH12" s="27">
        <f>AVERAGE(DE12:DG12)</f>
        <v>0.73</v>
      </c>
      <c r="DI12" s="27">
        <v>11.75</v>
      </c>
      <c r="DJ12" s="29">
        <f>DH12/DI12</f>
        <v>6.2127659574468086E-2</v>
      </c>
      <c r="DK12" s="27">
        <v>7.02</v>
      </c>
      <c r="DL12" s="27">
        <v>4.5999999999999996</v>
      </c>
      <c r="DM12" s="27">
        <f>AVERAGE(DK12:DL12)</f>
        <v>5.81</v>
      </c>
      <c r="DN12" s="27">
        <v>11.75</v>
      </c>
      <c r="DO12" s="29">
        <f>DM12/DN12</f>
        <v>0.49446808510638296</v>
      </c>
      <c r="DP12" s="27">
        <v>6.55</v>
      </c>
      <c r="DQ12" s="27">
        <v>5.94</v>
      </c>
      <c r="DR12" s="27">
        <f>AVERAGE(DP12:DQ12)</f>
        <v>6.2450000000000001</v>
      </c>
      <c r="DS12" s="27">
        <v>11.75</v>
      </c>
      <c r="DT12" s="29">
        <f>DR12/DS12</f>
        <v>0.53148936170212768</v>
      </c>
      <c r="DU12" s="27">
        <v>0.61</v>
      </c>
      <c r="DV12" s="27">
        <v>0.49</v>
      </c>
      <c r="DW12" s="27"/>
      <c r="DX12" s="27">
        <f>AVERAGE(DU12:DW12)</f>
        <v>0.55000000000000004</v>
      </c>
      <c r="DY12" s="27">
        <v>5.52</v>
      </c>
      <c r="DZ12" s="29">
        <f>DX12/DY12</f>
        <v>9.9637681159420302E-2</v>
      </c>
      <c r="EA12" s="27">
        <v>4.71</v>
      </c>
      <c r="EB12" s="27">
        <v>4.5999999999999996</v>
      </c>
      <c r="EC12" s="27">
        <f>AVERAGE(EA12:EB12)</f>
        <v>4.6549999999999994</v>
      </c>
      <c r="ED12" s="27">
        <v>5.52</v>
      </c>
      <c r="EE12" s="29">
        <f>EC12/ED12</f>
        <v>0.84329710144927528</v>
      </c>
      <c r="EF12" s="27">
        <v>3.74</v>
      </c>
      <c r="EG12" s="27">
        <v>4.28</v>
      </c>
      <c r="EH12" s="27">
        <f>AVERAGE(EF12:EG12)</f>
        <v>4.01</v>
      </c>
      <c r="EI12" s="27">
        <v>5.52</v>
      </c>
      <c r="EJ12" s="29">
        <f>EH12/EI12</f>
        <v>0.72644927536231885</v>
      </c>
      <c r="EK12" s="27">
        <v>0.55000000000000004</v>
      </c>
      <c r="EL12" s="27">
        <v>0.48</v>
      </c>
      <c r="EM12" s="27"/>
      <c r="EN12" s="27">
        <f>AVERAGE(EK12:EM12)</f>
        <v>0.51500000000000001</v>
      </c>
      <c r="EO12" s="27">
        <v>6.9</v>
      </c>
      <c r="EP12" s="27">
        <v>4.47</v>
      </c>
      <c r="EQ12" s="27">
        <f>AVERAGE(EO12:EP12)</f>
        <v>5.6850000000000005</v>
      </c>
      <c r="ER12" s="27">
        <v>0.68</v>
      </c>
      <c r="ES12" s="27">
        <v>0.53</v>
      </c>
      <c r="ET12" s="27"/>
      <c r="EU12" s="27">
        <f>AVERAGE(ER12:ET12)</f>
        <v>0.60499999999999998</v>
      </c>
      <c r="EV12" s="27">
        <v>6.29</v>
      </c>
      <c r="EW12" s="29">
        <f>EU12/EV12</f>
        <v>9.6184419713831473E-2</v>
      </c>
      <c r="EX12" s="27">
        <v>5.19</v>
      </c>
      <c r="EY12" s="27">
        <v>3.53</v>
      </c>
      <c r="EZ12" s="27">
        <f>AVERAGE(EX12:EY12)</f>
        <v>4.3600000000000003</v>
      </c>
      <c r="FA12" s="27">
        <v>6.29</v>
      </c>
      <c r="FB12" s="29">
        <f>EZ12/FA12</f>
        <v>0.69316375198728142</v>
      </c>
      <c r="FC12" s="27">
        <v>0.49</v>
      </c>
      <c r="FD12" s="27">
        <v>0.47</v>
      </c>
      <c r="FE12" s="27"/>
      <c r="FF12" s="27">
        <f>AVERAGE(FC12:FE12)</f>
        <v>0.48</v>
      </c>
      <c r="FG12" s="27">
        <v>3.6</v>
      </c>
      <c r="FH12" s="29">
        <f>FF12/FG12</f>
        <v>0.13333333333333333</v>
      </c>
      <c r="FI12" s="27">
        <v>2.63</v>
      </c>
      <c r="FJ12" s="27">
        <v>2.0699999999999998</v>
      </c>
      <c r="FK12" s="27">
        <f>AVERAGE(FI12:FJ12)</f>
        <v>2.3499999999999996</v>
      </c>
      <c r="FL12" s="27">
        <v>3.6</v>
      </c>
      <c r="FM12" s="29">
        <f>FK12/FL12</f>
        <v>0.65277777777777768</v>
      </c>
      <c r="FN12" s="27">
        <v>22</v>
      </c>
      <c r="FO12" s="27">
        <v>18.100000000000001</v>
      </c>
      <c r="FP12" s="27"/>
      <c r="FQ12" s="27">
        <v>22</v>
      </c>
      <c r="FR12" s="27">
        <v>137.80000000000001</v>
      </c>
      <c r="FS12" s="29">
        <f>FQ12/FR12*100%</f>
        <v>0.15965166908563133</v>
      </c>
      <c r="FT12" s="27">
        <v>56</v>
      </c>
      <c r="FU12" s="27">
        <v>37.799999999999997</v>
      </c>
      <c r="FV12" s="27">
        <f>MAX(FT12:FU12)</f>
        <v>56</v>
      </c>
      <c r="FW12" s="27">
        <v>137.6</v>
      </c>
      <c r="FX12" s="29">
        <f>FV12/FW12*100%</f>
        <v>0.40697674418604651</v>
      </c>
      <c r="FY12" s="27">
        <v>13.1</v>
      </c>
      <c r="FZ12" s="27">
        <v>15.94</v>
      </c>
      <c r="GA12" s="27"/>
      <c r="GB12" s="27">
        <f>AVERAGE(FY12:GA12)</f>
        <v>14.52</v>
      </c>
      <c r="GC12" s="27">
        <v>20.57</v>
      </c>
      <c r="GD12" s="27">
        <v>20.11</v>
      </c>
      <c r="GE12" s="27">
        <f>AVERAGE(GC12:GD12)</f>
        <v>20.34</v>
      </c>
      <c r="GF12" s="9">
        <f>GB12/AB12</f>
        <v>4.7142857142857144</v>
      </c>
      <c r="GG12" s="9">
        <f>GE12/AE12</f>
        <v>8.3360655737704921</v>
      </c>
      <c r="GH12" s="29">
        <f>(FQ12-GB12)/FQ12*100%</f>
        <v>0.34</v>
      </c>
      <c r="GI12" s="29">
        <f>(FV12-GE12)/FV12*100%</f>
        <v>0.63678571428571418</v>
      </c>
    </row>
    <row r="13" spans="1:191" s="22" customFormat="1" ht="14.5">
      <c r="A13" s="22">
        <v>1</v>
      </c>
      <c r="B13" s="22">
        <v>35</v>
      </c>
      <c r="C13" s="127" t="s">
        <v>219</v>
      </c>
      <c r="D13" s="23">
        <v>34338</v>
      </c>
      <c r="E13" s="24">
        <f>(DATE(2016,7,1)-D13)/365</f>
        <v>22.504109589041096</v>
      </c>
      <c r="F13" s="22">
        <v>20</v>
      </c>
      <c r="G13" s="22">
        <v>5</v>
      </c>
      <c r="H13" s="22">
        <v>0</v>
      </c>
      <c r="I13" s="22">
        <v>0</v>
      </c>
      <c r="J13" s="22">
        <v>70</v>
      </c>
      <c r="K13" s="22">
        <v>179</v>
      </c>
      <c r="L13" s="39">
        <v>1.79</v>
      </c>
      <c r="M13" s="25">
        <f>J13/L13^2</f>
        <v>21.847008520333322</v>
      </c>
      <c r="N13" s="26">
        <v>3.87</v>
      </c>
      <c r="O13" s="26">
        <v>4.07</v>
      </c>
      <c r="P13" s="26">
        <v>4.1399999999999997</v>
      </c>
      <c r="Q13" s="26">
        <f>AVERAGE(N13:P13)</f>
        <v>4.0266666666666664</v>
      </c>
      <c r="R13" s="26">
        <v>4.5</v>
      </c>
      <c r="S13" s="41">
        <f>Q13/R13</f>
        <v>0.89481481481481473</v>
      </c>
      <c r="T13" s="26">
        <v>3.75</v>
      </c>
      <c r="U13" s="26">
        <v>3.9</v>
      </c>
      <c r="V13" s="26">
        <f>AVERAGE(T13:U13)</f>
        <v>3.8250000000000002</v>
      </c>
      <c r="W13" s="26">
        <v>4.5</v>
      </c>
      <c r="X13" s="41">
        <f>V13/W13</f>
        <v>0.85000000000000009</v>
      </c>
      <c r="Y13" s="26">
        <v>0.92</v>
      </c>
      <c r="Z13" s="26">
        <v>2.0099999999999998</v>
      </c>
      <c r="AA13" s="26">
        <v>1.52</v>
      </c>
      <c r="AB13" s="26">
        <f>AVERAGE(Y13:AA13)</f>
        <v>1.4833333333333332</v>
      </c>
      <c r="AC13" s="26">
        <v>1.1599999999999999</v>
      </c>
      <c r="AD13" s="26">
        <v>1.28</v>
      </c>
      <c r="AE13" s="26">
        <f>AVERAGE(AC13:AD13)</f>
        <v>1.22</v>
      </c>
      <c r="AF13" s="26">
        <v>1.78</v>
      </c>
      <c r="AG13" s="26">
        <v>0.88</v>
      </c>
      <c r="AH13" s="26">
        <v>1.53</v>
      </c>
      <c r="AI13" s="26">
        <f>AVERAGE(AF13:AH13)</f>
        <v>1.3966666666666667</v>
      </c>
      <c r="AJ13" s="26">
        <v>1.28</v>
      </c>
      <c r="AK13" s="26">
        <v>1.55</v>
      </c>
      <c r="AL13" s="26">
        <f>AVERAGE(AJ13:AK13)</f>
        <v>1.415</v>
      </c>
      <c r="AM13" s="26">
        <v>1.17</v>
      </c>
      <c r="AN13" s="26">
        <v>1.18</v>
      </c>
      <c r="AO13" s="26">
        <v>1.0900000000000001</v>
      </c>
      <c r="AP13" s="26">
        <f>AVERAGE(AM13:AO13)</f>
        <v>1.1466666666666665</v>
      </c>
      <c r="AQ13" s="26">
        <v>1.31</v>
      </c>
      <c r="AR13" s="26">
        <v>1.07</v>
      </c>
      <c r="AS13" s="26">
        <f>AVERAGE(AQ13:AR13)</f>
        <v>1.19</v>
      </c>
      <c r="AT13" s="26">
        <v>2.7</v>
      </c>
      <c r="AU13" s="26">
        <v>2.89</v>
      </c>
      <c r="AV13" s="26">
        <v>3.05</v>
      </c>
      <c r="AW13" s="26">
        <f>AVERAGE(AT13:AV13)</f>
        <v>2.8800000000000003</v>
      </c>
      <c r="AX13" s="26">
        <v>2.44</v>
      </c>
      <c r="AY13" s="26">
        <v>2.83</v>
      </c>
      <c r="AZ13" s="26">
        <f>AVERAGE(AX13:AY13)</f>
        <v>2.6349999999999998</v>
      </c>
      <c r="BA13" s="26">
        <v>2.66</v>
      </c>
      <c r="BB13" s="26">
        <v>2.9</v>
      </c>
      <c r="BC13" s="26">
        <f>AVERAGE(BA13:BB13)</f>
        <v>2.7800000000000002</v>
      </c>
      <c r="BD13" s="26">
        <v>4.22</v>
      </c>
      <c r="BE13" s="26">
        <v>4.09</v>
      </c>
      <c r="BF13" s="27">
        <v>4.01</v>
      </c>
      <c r="BG13" s="27">
        <f>AVERAGE(BD13:BF13)</f>
        <v>4.1066666666666665</v>
      </c>
      <c r="BH13" s="27">
        <v>4.42</v>
      </c>
      <c r="BI13" s="29">
        <f>BG13/BH13</f>
        <v>0.92911010558069373</v>
      </c>
      <c r="BJ13" s="26">
        <v>3.75</v>
      </c>
      <c r="BK13" s="26">
        <v>3.9</v>
      </c>
      <c r="BL13" s="26">
        <f>AVERAGE(BJ13:BK13)</f>
        <v>3.8250000000000002</v>
      </c>
      <c r="BM13" s="27">
        <v>4.42</v>
      </c>
      <c r="BN13" s="41">
        <f>BL13/BM13</f>
        <v>0.86538461538461542</v>
      </c>
      <c r="BO13" s="26">
        <v>4.1900000000000004</v>
      </c>
      <c r="BP13" s="26">
        <v>4.09</v>
      </c>
      <c r="BQ13" s="27">
        <v>3.98</v>
      </c>
      <c r="BR13" s="27">
        <f>AVERAGE(BO13:BQ13)</f>
        <v>4.0866666666666669</v>
      </c>
      <c r="BS13" s="27">
        <v>4.21</v>
      </c>
      <c r="BT13" s="29">
        <f>BR13/BS13</f>
        <v>0.97070467141726058</v>
      </c>
      <c r="BU13" s="27">
        <v>3.75</v>
      </c>
      <c r="BV13" s="27">
        <v>3.74</v>
      </c>
      <c r="BW13" s="27">
        <f>AVERAGE(BU13:BV13)</f>
        <v>3.7450000000000001</v>
      </c>
      <c r="BX13" s="27">
        <v>4.21</v>
      </c>
      <c r="BY13" s="29">
        <f>BW13/BX13</f>
        <v>0.88954869358669841</v>
      </c>
      <c r="BZ13" s="27">
        <v>3.76</v>
      </c>
      <c r="CA13" s="27">
        <v>3.65</v>
      </c>
      <c r="CB13" s="27">
        <f>AVERAGE(BZ13:CA13)</f>
        <v>3.7050000000000001</v>
      </c>
      <c r="CC13" s="27">
        <v>4.21</v>
      </c>
      <c r="CD13" s="29">
        <f>CB13/CC13</f>
        <v>0.88004750593824232</v>
      </c>
      <c r="CE13" s="28">
        <v>0.99299999999999999</v>
      </c>
      <c r="CF13" s="28">
        <v>1</v>
      </c>
      <c r="CG13" s="28">
        <v>0.99299999999999999</v>
      </c>
      <c r="CH13" s="28">
        <f>AVERAGE(CE13:CG13)</f>
        <v>0.99533333333333329</v>
      </c>
      <c r="CI13" s="28">
        <v>0.76400000000000001</v>
      </c>
      <c r="CJ13" s="29">
        <f>CH13/CI13</f>
        <v>1.3027923211169283</v>
      </c>
      <c r="CK13" s="28">
        <v>0.99199999999999999</v>
      </c>
      <c r="CL13" s="28">
        <v>1</v>
      </c>
      <c r="CM13" s="28">
        <f>AVERAGE(CK13:CL13)</f>
        <v>0.996</v>
      </c>
      <c r="CN13" s="28">
        <v>0.76400000000000001</v>
      </c>
      <c r="CO13" s="29">
        <f>CM13/CN13</f>
        <v>1.3036649214659686</v>
      </c>
      <c r="CP13" s="28">
        <v>1</v>
      </c>
      <c r="CQ13" s="28">
        <v>1</v>
      </c>
      <c r="CR13" s="28">
        <f>AVERAGE(CP13:CQ13)</f>
        <v>1</v>
      </c>
      <c r="CS13" s="28">
        <v>0.76400000000000001</v>
      </c>
      <c r="CT13" s="29">
        <f>CR13/CS13</f>
        <v>1.3089005235602094</v>
      </c>
      <c r="CU13" s="29">
        <v>1.083</v>
      </c>
      <c r="CV13" s="29">
        <v>1.0049999999999999</v>
      </c>
      <c r="CW13" s="29">
        <v>0.96099999999999997</v>
      </c>
      <c r="CX13" s="29">
        <f>AVERAGE(CU13:CW13)</f>
        <v>1.0163333333333333</v>
      </c>
      <c r="CY13" s="29">
        <v>1</v>
      </c>
      <c r="CZ13" s="29">
        <v>0.95899999999999996</v>
      </c>
      <c r="DA13" s="29">
        <f>AVERAGE(CY13:CZ13)</f>
        <v>0.97950000000000004</v>
      </c>
      <c r="DB13" s="29">
        <v>1.016</v>
      </c>
      <c r="DC13" s="29">
        <v>0.96099999999999997</v>
      </c>
      <c r="DD13" s="29">
        <f>AVERAGE(DB13:DC13)</f>
        <v>0.98849999999999993</v>
      </c>
      <c r="DE13" s="27">
        <v>8.06</v>
      </c>
      <c r="DF13" s="27">
        <v>7.43</v>
      </c>
      <c r="DG13" s="27">
        <v>6.49</v>
      </c>
      <c r="DH13" s="27">
        <f>AVERAGE(DE13:DG13)</f>
        <v>7.3266666666666671</v>
      </c>
      <c r="DI13" s="27">
        <v>11.91</v>
      </c>
      <c r="DJ13" s="29">
        <f>DH13/DI13</f>
        <v>0.61516932549678149</v>
      </c>
      <c r="DK13" s="27">
        <v>8.86</v>
      </c>
      <c r="DL13" s="27">
        <v>8.66</v>
      </c>
      <c r="DM13" s="27">
        <f>AVERAGE(DK13:DL13)</f>
        <v>8.76</v>
      </c>
      <c r="DN13" s="27">
        <v>11.91</v>
      </c>
      <c r="DO13" s="29">
        <f>DM13/DN13</f>
        <v>0.73551637279596971</v>
      </c>
      <c r="DP13" s="27">
        <v>8.34</v>
      </c>
      <c r="DQ13" s="27">
        <v>7.62</v>
      </c>
      <c r="DR13" s="27">
        <f>AVERAGE(DP13:DQ13)</f>
        <v>7.98</v>
      </c>
      <c r="DS13" s="27">
        <v>11.91</v>
      </c>
      <c r="DT13" s="29">
        <f>DR13/DS13</f>
        <v>0.67002518891687657</v>
      </c>
      <c r="DU13" s="27">
        <v>6.59</v>
      </c>
      <c r="DV13" s="27">
        <v>6.39</v>
      </c>
      <c r="DW13" s="27">
        <v>5.89</v>
      </c>
      <c r="DX13" s="27">
        <f>AVERAGE(DU13:DW13)</f>
        <v>6.29</v>
      </c>
      <c r="DY13" s="27">
        <v>5.54</v>
      </c>
      <c r="DZ13" s="29">
        <f>DX13/DY13</f>
        <v>1.1353790613718411</v>
      </c>
      <c r="EA13" s="27">
        <v>6.51</v>
      </c>
      <c r="EB13" s="27">
        <v>6.67</v>
      </c>
      <c r="EC13" s="27">
        <f>AVERAGE(EA13:EB13)</f>
        <v>6.59</v>
      </c>
      <c r="ED13" s="27">
        <v>5.54</v>
      </c>
      <c r="EE13" s="29">
        <f>EC13/ED13</f>
        <v>1.1895306859205776</v>
      </c>
      <c r="EF13" s="27">
        <v>6.48</v>
      </c>
      <c r="EG13" s="27">
        <v>6.29</v>
      </c>
      <c r="EH13" s="27">
        <f>AVERAGE(EF13:EG13)</f>
        <v>6.3849999999999998</v>
      </c>
      <c r="EI13" s="27">
        <v>5.54</v>
      </c>
      <c r="EJ13" s="29">
        <f>EH13/EI13</f>
        <v>1.1525270758122743</v>
      </c>
      <c r="EK13" s="27">
        <v>7.89</v>
      </c>
      <c r="EL13" s="27">
        <v>7.41</v>
      </c>
      <c r="EM13" s="27">
        <v>6.43</v>
      </c>
      <c r="EN13" s="27">
        <f>AVERAGE(EK13:EM13)</f>
        <v>7.2433333333333332</v>
      </c>
      <c r="EO13" s="27">
        <v>8.56</v>
      </c>
      <c r="EP13" s="27">
        <v>8.5</v>
      </c>
      <c r="EQ13" s="27">
        <f>AVERAGE(EO13:EP13)</f>
        <v>8.5300000000000011</v>
      </c>
      <c r="ER13" s="27">
        <v>7.19</v>
      </c>
      <c r="ES13" s="27">
        <v>7.05</v>
      </c>
      <c r="ET13" s="27">
        <v>6.23</v>
      </c>
      <c r="EU13" s="27">
        <f>AVERAGE(ER13:ET13)</f>
        <v>6.8233333333333333</v>
      </c>
      <c r="EV13" s="27">
        <v>6.33</v>
      </c>
      <c r="EW13" s="29">
        <f>EU13/EV13</f>
        <v>1.0779357556608742</v>
      </c>
      <c r="EX13" s="27">
        <v>6.28</v>
      </c>
      <c r="EY13" s="27">
        <v>6.61</v>
      </c>
      <c r="EZ13" s="27">
        <f>AVERAGE(EX13:EY13)</f>
        <v>6.4450000000000003</v>
      </c>
      <c r="FA13" s="27">
        <v>6.33</v>
      </c>
      <c r="FB13" s="29">
        <f>EZ13/FA13</f>
        <v>1.0181674565560821</v>
      </c>
      <c r="FC13" s="27">
        <v>4.2</v>
      </c>
      <c r="FD13" s="27">
        <v>4.51</v>
      </c>
      <c r="FE13" s="27">
        <v>4.32</v>
      </c>
      <c r="FF13" s="27">
        <f>AVERAGE(FC13:FE13)</f>
        <v>4.3433333333333337</v>
      </c>
      <c r="FG13" s="27">
        <v>3.6</v>
      </c>
      <c r="FH13" s="29">
        <f>FF13/FG13</f>
        <v>1.2064814814814815</v>
      </c>
      <c r="FI13" s="27">
        <v>4.91</v>
      </c>
      <c r="FJ13" s="27">
        <v>4.55</v>
      </c>
      <c r="FK13" s="27">
        <f>AVERAGE(FI13:FJ13)</f>
        <v>4.7300000000000004</v>
      </c>
      <c r="FL13" s="27">
        <v>3.6</v>
      </c>
      <c r="FM13" s="29">
        <f>FK13/FL13</f>
        <v>1.3138888888888889</v>
      </c>
      <c r="FN13" s="27">
        <v>61.8</v>
      </c>
      <c r="FO13" s="27">
        <v>58.6</v>
      </c>
      <c r="FP13" s="27">
        <v>58.6</v>
      </c>
      <c r="FQ13" s="27">
        <f>MAX(FN13:FP13)</f>
        <v>61.8</v>
      </c>
      <c r="FR13" s="27">
        <v>140.9</v>
      </c>
      <c r="FS13" s="29">
        <f>FQ13/FR13*100%</f>
        <v>0.43860894251242011</v>
      </c>
      <c r="FT13" s="27">
        <v>71.8</v>
      </c>
      <c r="FU13" s="27">
        <v>69.8</v>
      </c>
      <c r="FV13" s="27">
        <f>MAX(FT13:FU13)</f>
        <v>71.8</v>
      </c>
      <c r="FW13" s="27">
        <v>140.9</v>
      </c>
      <c r="FX13" s="29">
        <f>FV13/FW13*100%</f>
        <v>0.50958126330731013</v>
      </c>
      <c r="FY13" s="27">
        <v>40.49</v>
      </c>
      <c r="FZ13" s="27">
        <v>42.43</v>
      </c>
      <c r="GA13" s="27">
        <v>46.65</v>
      </c>
      <c r="GB13" s="27">
        <f>AVERAGE(FY13:GA13)</f>
        <v>43.19</v>
      </c>
      <c r="GC13" s="27">
        <v>42.73</v>
      </c>
      <c r="GD13" s="27">
        <v>39.43</v>
      </c>
      <c r="GE13" s="27">
        <f>AVERAGE(GC13:GD13)</f>
        <v>41.08</v>
      </c>
      <c r="GF13" s="9">
        <f>GB13/AB13</f>
        <v>29.11685393258427</v>
      </c>
      <c r="GG13" s="9">
        <f>GE13/AE13</f>
        <v>33.672131147540981</v>
      </c>
      <c r="GH13" s="29">
        <f>(FQ13-GB13)/FQ13*100%</f>
        <v>0.3011326860841424</v>
      </c>
      <c r="GI13" s="29">
        <f>(FV13-GE13)/FV13*100%</f>
        <v>0.42785515320334261</v>
      </c>
    </row>
    <row r="14" spans="1:191" s="22" customFormat="1" ht="14.5">
      <c r="A14" s="22">
        <v>1</v>
      </c>
      <c r="B14" s="22">
        <v>39</v>
      </c>
      <c r="C14" s="127" t="s">
        <v>219</v>
      </c>
      <c r="D14" s="23">
        <v>34403</v>
      </c>
      <c r="E14" s="24">
        <f>(DATE(2016,7,1)-D14)/365</f>
        <v>22.326027397260273</v>
      </c>
      <c r="F14" s="22">
        <v>20</v>
      </c>
      <c r="G14" s="22">
        <v>5</v>
      </c>
      <c r="H14" s="22">
        <v>0</v>
      </c>
      <c r="I14" s="22">
        <v>0</v>
      </c>
      <c r="J14" s="22">
        <v>60</v>
      </c>
      <c r="K14" s="22">
        <v>165</v>
      </c>
      <c r="L14" s="39">
        <v>1.65</v>
      </c>
      <c r="M14" s="25">
        <f>J14/L14^2</f>
        <v>22.03856749311295</v>
      </c>
      <c r="N14" s="26">
        <v>3.79</v>
      </c>
      <c r="O14" s="26">
        <v>3.51</v>
      </c>
      <c r="P14" s="26">
        <v>3.47</v>
      </c>
      <c r="Q14" s="26">
        <f>AVERAGE(N14:P14)</f>
        <v>3.59</v>
      </c>
      <c r="R14" s="26">
        <v>4.1500000000000004</v>
      </c>
      <c r="S14" s="41">
        <f>Q14/R14</f>
        <v>0.86506024096385536</v>
      </c>
      <c r="T14" s="26">
        <v>3.84</v>
      </c>
      <c r="U14" s="26">
        <v>3.78</v>
      </c>
      <c r="V14" s="26">
        <f>AVERAGE(T14:U14)</f>
        <v>3.8099999999999996</v>
      </c>
      <c r="W14" s="26">
        <v>4.1500000000000004</v>
      </c>
      <c r="X14" s="41">
        <f>V14/W14</f>
        <v>0.91807228915662631</v>
      </c>
      <c r="Y14" s="26">
        <v>1.56</v>
      </c>
      <c r="Z14" s="27"/>
      <c r="AA14" s="26">
        <v>1.08</v>
      </c>
      <c r="AB14" s="26">
        <f>AVERAGE(Y14:AA14)</f>
        <v>1.32</v>
      </c>
      <c r="AC14" s="26">
        <v>1.78</v>
      </c>
      <c r="AD14" s="26">
        <v>1.47</v>
      </c>
      <c r="AE14" s="26">
        <f>AVERAGE(AC14:AD14)</f>
        <v>1.625</v>
      </c>
      <c r="AF14" s="26">
        <v>0.53</v>
      </c>
      <c r="AG14" s="27"/>
      <c r="AH14" s="26">
        <v>0.45</v>
      </c>
      <c r="AI14" s="26">
        <f>AVERAGE(AF14:AH14)</f>
        <v>0.49</v>
      </c>
      <c r="AJ14" s="26">
        <v>0.72</v>
      </c>
      <c r="AK14" s="26">
        <v>1.47</v>
      </c>
      <c r="AL14" s="26">
        <f>AVERAGE(AJ14:AK14)</f>
        <v>1.095</v>
      </c>
      <c r="AM14" s="26">
        <v>1.7</v>
      </c>
      <c r="AN14" s="27"/>
      <c r="AO14" s="26">
        <v>1.94</v>
      </c>
      <c r="AP14" s="26">
        <f>AVERAGE(AM14:AO14)</f>
        <v>1.8199999999999998</v>
      </c>
      <c r="AQ14" s="26">
        <v>1.34</v>
      </c>
      <c r="AR14" s="26">
        <v>0.84</v>
      </c>
      <c r="AS14" s="26">
        <f>AVERAGE(AQ14:AR14)</f>
        <v>1.0900000000000001</v>
      </c>
      <c r="AT14" s="26">
        <v>2.09</v>
      </c>
      <c r="AU14" s="27"/>
      <c r="AV14" s="27">
        <v>1.53</v>
      </c>
      <c r="AW14" s="27">
        <f>AVERAGE(AT14:AV14)</f>
        <v>1.81</v>
      </c>
      <c r="AX14" s="27">
        <v>2.5</v>
      </c>
      <c r="AY14" s="26">
        <v>2.94</v>
      </c>
      <c r="AZ14" s="26">
        <f>AVERAGE(AX14:AY14)</f>
        <v>2.7199999999999998</v>
      </c>
      <c r="BA14" s="27">
        <v>2.56</v>
      </c>
      <c r="BB14" s="27">
        <v>2.72</v>
      </c>
      <c r="BC14" s="27">
        <f>AVERAGE(BA14:BB14)</f>
        <v>2.64</v>
      </c>
      <c r="BD14" s="27">
        <v>3.95</v>
      </c>
      <c r="BE14" s="27">
        <v>3.24</v>
      </c>
      <c r="BF14" s="27">
        <v>3.97</v>
      </c>
      <c r="BG14" s="27">
        <f>AVERAGE(BD14:BF14)</f>
        <v>3.72</v>
      </c>
      <c r="BH14" s="27">
        <v>3.88</v>
      </c>
      <c r="BI14" s="29">
        <f>BG14/BH14</f>
        <v>0.95876288659793818</v>
      </c>
      <c r="BJ14" s="27">
        <v>3.82</v>
      </c>
      <c r="BK14" s="27">
        <v>3.8</v>
      </c>
      <c r="BL14" s="27">
        <f>AVERAGE(BJ14:BK14)</f>
        <v>3.8099999999999996</v>
      </c>
      <c r="BM14" s="27">
        <v>3.88</v>
      </c>
      <c r="BN14" s="29">
        <f>BL14/BM14</f>
        <v>0.98195876288659789</v>
      </c>
      <c r="BO14" s="27">
        <v>3.51</v>
      </c>
      <c r="BP14" s="27">
        <v>3.24</v>
      </c>
      <c r="BQ14" s="27">
        <v>3.48</v>
      </c>
      <c r="BR14" s="27">
        <f>AVERAGE(BO14:BQ14)</f>
        <v>3.41</v>
      </c>
      <c r="BS14" s="27">
        <v>3.88</v>
      </c>
      <c r="BT14" s="29">
        <f>BR14/BS14</f>
        <v>0.8788659793814434</v>
      </c>
      <c r="BU14" s="27">
        <v>3.31</v>
      </c>
      <c r="BV14" s="27">
        <v>3.29</v>
      </c>
      <c r="BW14" s="27">
        <f>AVERAGE(BU14:BV14)</f>
        <v>3.3</v>
      </c>
      <c r="BX14" s="27">
        <v>3.88</v>
      </c>
      <c r="BY14" s="29">
        <f>BW14/BX14</f>
        <v>0.85051546391752575</v>
      </c>
      <c r="BZ14" s="27">
        <v>3.34</v>
      </c>
      <c r="CA14" s="27">
        <v>3.12</v>
      </c>
      <c r="CB14" s="27">
        <f>AVERAGE(BZ14:CA14)</f>
        <v>3.23</v>
      </c>
      <c r="CC14" s="27">
        <v>3.88</v>
      </c>
      <c r="CD14" s="29">
        <f>CB14/CC14</f>
        <v>0.83247422680412375</v>
      </c>
      <c r="CE14" s="28">
        <v>0.88900000000000001</v>
      </c>
      <c r="CF14" s="28">
        <v>1</v>
      </c>
      <c r="CG14" s="28">
        <v>0.877</v>
      </c>
      <c r="CH14" s="28">
        <f>AVERAGE(CE14:CG14)</f>
        <v>0.92200000000000004</v>
      </c>
      <c r="CI14" s="28">
        <v>0.76400000000000001</v>
      </c>
      <c r="CJ14" s="29">
        <f>CG14/CI14</f>
        <v>1.1479057591623036</v>
      </c>
      <c r="CK14" s="28">
        <v>0.86599999999999999</v>
      </c>
      <c r="CL14" s="28">
        <v>0.86599999999999999</v>
      </c>
      <c r="CM14" s="28">
        <f>AVERAGE(CK14:CL14)</f>
        <v>0.86599999999999999</v>
      </c>
      <c r="CN14" s="28">
        <v>0.76400000000000001</v>
      </c>
      <c r="CO14" s="29">
        <f>CM14/CN14</f>
        <v>1.1335078534031413</v>
      </c>
      <c r="CP14" s="28">
        <v>0.88800000000000001</v>
      </c>
      <c r="CQ14" s="28">
        <v>0.89700000000000002</v>
      </c>
      <c r="CR14" s="28">
        <f>AVERAGE(CP14:CQ14)</f>
        <v>0.89250000000000007</v>
      </c>
      <c r="CS14" s="28">
        <v>0.76400000000000001</v>
      </c>
      <c r="CT14" s="29">
        <f>CR14/CS14</f>
        <v>1.168193717277487</v>
      </c>
      <c r="CU14" s="29">
        <v>0.92600000000000005</v>
      </c>
      <c r="CV14" s="29">
        <v>0.92300000000000004</v>
      </c>
      <c r="CW14" s="29">
        <v>1.0029999999999999</v>
      </c>
      <c r="CX14" s="29">
        <f>AVERAGE(CU14:CW14)</f>
        <v>0.95066666666666677</v>
      </c>
      <c r="CY14" s="29">
        <v>0.86199999999999999</v>
      </c>
      <c r="CZ14" s="29">
        <v>0.87</v>
      </c>
      <c r="DA14" s="29">
        <f>AVERAGE(CY14:CZ14)</f>
        <v>0.86599999999999999</v>
      </c>
      <c r="DB14" s="29">
        <v>0.91500000000000004</v>
      </c>
      <c r="DC14" s="29">
        <v>0.91200000000000003</v>
      </c>
      <c r="DD14" s="29">
        <f>AVERAGE(DB14:DC14)</f>
        <v>0.91349999999999998</v>
      </c>
      <c r="DE14" s="27">
        <v>5.91</v>
      </c>
      <c r="DF14" s="27">
        <v>6.53</v>
      </c>
      <c r="DG14" s="27">
        <v>5.93</v>
      </c>
      <c r="DH14" s="27">
        <f>AVERAGE(DE14:DG14)</f>
        <v>6.123333333333334</v>
      </c>
      <c r="DI14" s="27">
        <v>10.98</v>
      </c>
      <c r="DJ14" s="29">
        <f>DH14/DI14</f>
        <v>0.55768063145112334</v>
      </c>
      <c r="DK14" s="27">
        <v>5.84</v>
      </c>
      <c r="DL14" s="27">
        <v>6.47</v>
      </c>
      <c r="DM14" s="27">
        <f>AVERAGE(DK14:DL14)</f>
        <v>6.1549999999999994</v>
      </c>
      <c r="DN14" s="27">
        <v>10.98</v>
      </c>
      <c r="DO14" s="29">
        <f>DM14/DN14</f>
        <v>0.56056466302367935</v>
      </c>
      <c r="DP14" s="27">
        <v>6.42</v>
      </c>
      <c r="DQ14" s="27">
        <v>6.72</v>
      </c>
      <c r="DR14" s="27">
        <f>AVERAGE(DP14:DQ14)</f>
        <v>6.57</v>
      </c>
      <c r="DS14" s="27">
        <v>10.98</v>
      </c>
      <c r="DT14" s="29">
        <f>DR14/DS14</f>
        <v>0.59836065573770492</v>
      </c>
      <c r="DU14" s="27">
        <v>3.87</v>
      </c>
      <c r="DV14" s="27">
        <v>4.62</v>
      </c>
      <c r="DW14" s="27">
        <v>3.89</v>
      </c>
      <c r="DX14" s="27">
        <f>AVERAGE(DU14:DW14)</f>
        <v>4.1266666666666669</v>
      </c>
      <c r="DY14" s="27">
        <v>5.25</v>
      </c>
      <c r="DZ14" s="29">
        <f>DX14/DY14</f>
        <v>0.78603174603174608</v>
      </c>
      <c r="EA14" s="27">
        <v>3.53</v>
      </c>
      <c r="EB14" s="27">
        <v>3.45</v>
      </c>
      <c r="EC14" s="27">
        <f>AVERAGE(EA14:EB14)</f>
        <v>3.49</v>
      </c>
      <c r="ED14" s="27">
        <v>5.25</v>
      </c>
      <c r="EE14" s="29">
        <f>EC14/ED14</f>
        <v>0.66476190476190478</v>
      </c>
      <c r="EF14" s="27">
        <v>3.54</v>
      </c>
      <c r="EG14" s="27">
        <v>3.41</v>
      </c>
      <c r="EH14" s="27">
        <f>AVERAGE(EF14:EG14)</f>
        <v>3.4750000000000001</v>
      </c>
      <c r="EI14" s="27">
        <v>5.25</v>
      </c>
      <c r="EJ14" s="29">
        <f>EH14/EI14</f>
        <v>0.66190476190476188</v>
      </c>
      <c r="EK14" s="27">
        <v>5.48</v>
      </c>
      <c r="EL14" s="27">
        <v>6.11</v>
      </c>
      <c r="EM14" s="27">
        <v>5.56</v>
      </c>
      <c r="EN14" s="27">
        <f>AVERAGE(EK14:EM14)</f>
        <v>5.7166666666666659</v>
      </c>
      <c r="EO14" s="27">
        <v>5.67</v>
      </c>
      <c r="EP14" s="27">
        <v>6.13</v>
      </c>
      <c r="EQ14" s="27">
        <f>AVERAGE(EO14:EP14)</f>
        <v>5.9</v>
      </c>
      <c r="ER14" s="27">
        <v>4.2300000000000004</v>
      </c>
      <c r="ES14" s="27">
        <v>5</v>
      </c>
      <c r="ET14" s="27">
        <v>4.43</v>
      </c>
      <c r="EU14" s="27">
        <f>AVERAGE(ER14:ET14)</f>
        <v>4.5533333333333337</v>
      </c>
      <c r="EV14" s="27">
        <v>5.97</v>
      </c>
      <c r="EW14" s="29">
        <f>EU14/EV14</f>
        <v>0.76270240089335573</v>
      </c>
      <c r="EX14" s="27">
        <v>4.12</v>
      </c>
      <c r="EY14" s="27">
        <v>3.77</v>
      </c>
      <c r="EZ14" s="27">
        <f>AVERAGE(EX14:EY14)</f>
        <v>3.9450000000000003</v>
      </c>
      <c r="FA14" s="27">
        <v>5.97</v>
      </c>
      <c r="FB14" s="29">
        <f>EZ14/FA14</f>
        <v>0.66080402010050254</v>
      </c>
      <c r="FC14" s="27">
        <v>2.36</v>
      </c>
      <c r="FD14" s="27">
        <v>3.01</v>
      </c>
      <c r="FE14" s="27">
        <v>2.16</v>
      </c>
      <c r="FF14" s="27">
        <f>AVERAGE(FC14:FE14)</f>
        <v>2.5099999999999998</v>
      </c>
      <c r="FG14" s="27">
        <v>3.4</v>
      </c>
      <c r="FH14" s="29">
        <f>FF14/FG14</f>
        <v>0.73823529411764699</v>
      </c>
      <c r="FI14" s="27">
        <v>1.91</v>
      </c>
      <c r="FJ14" s="27">
        <v>1.89</v>
      </c>
      <c r="FK14" s="27">
        <f>AVERAGE(FI14:FJ14)</f>
        <v>1.9</v>
      </c>
      <c r="FL14" s="27">
        <v>3.4</v>
      </c>
      <c r="FM14" s="29">
        <f>FK14/FL14</f>
        <v>0.55882352941176472</v>
      </c>
      <c r="FN14" s="27">
        <v>67.5</v>
      </c>
      <c r="FO14" s="27">
        <v>69.900000000000006</v>
      </c>
      <c r="FP14" s="27">
        <v>85.5</v>
      </c>
      <c r="FQ14" s="27">
        <f>MAX(FN14:FP14)</f>
        <v>85.5</v>
      </c>
      <c r="FR14" s="27">
        <v>124.4</v>
      </c>
      <c r="FS14" s="29">
        <f>FQ14/FR14*100%</f>
        <v>0.68729903536977488</v>
      </c>
      <c r="FT14" s="27">
        <v>80</v>
      </c>
      <c r="FU14" s="27">
        <v>78.2</v>
      </c>
      <c r="FV14" s="27">
        <f>MAX(FT14:FU14)</f>
        <v>80</v>
      </c>
      <c r="FW14" s="27">
        <v>124.4</v>
      </c>
      <c r="FX14" s="29">
        <f>FV14/FW14</f>
        <v>0.64308681672025725</v>
      </c>
      <c r="FY14" s="27">
        <v>49.44</v>
      </c>
      <c r="FZ14" s="27">
        <v>51.06</v>
      </c>
      <c r="GA14" s="27">
        <v>47.32</v>
      </c>
      <c r="GB14" s="27">
        <f>AVERAGE(FY14:GA14)</f>
        <v>49.273333333333333</v>
      </c>
      <c r="GC14" s="27">
        <v>43.69</v>
      </c>
      <c r="GD14" s="27">
        <v>45.5</v>
      </c>
      <c r="GE14" s="27">
        <f>AVERAGE(GC14:GD14)</f>
        <v>44.594999999999999</v>
      </c>
      <c r="GF14" s="9">
        <f>GB14/AB14</f>
        <v>37.328282828282823</v>
      </c>
      <c r="GG14" s="9">
        <f>GE14/AE14</f>
        <v>27.443076923076923</v>
      </c>
      <c r="GH14" s="29">
        <f>(FQ14-GB14)/FQ14*100%</f>
        <v>0.42370370370370369</v>
      </c>
      <c r="GI14" s="29">
        <f>(FV14-GE14)/FV14*100%</f>
        <v>0.44256250000000003</v>
      </c>
    </row>
    <row r="15" spans="1:191" s="22" customFormat="1" ht="14.5">
      <c r="A15" s="43">
        <v>1</v>
      </c>
      <c r="B15" s="43">
        <v>41</v>
      </c>
      <c r="C15" s="136" t="s">
        <v>219</v>
      </c>
      <c r="D15" s="44">
        <v>34065</v>
      </c>
      <c r="E15" s="45">
        <f>(DATE(2016,7,1)-D15)/365</f>
        <v>23.252054794520546</v>
      </c>
      <c r="F15" s="43">
        <v>20</v>
      </c>
      <c r="G15" s="43">
        <v>5</v>
      </c>
      <c r="H15" s="43">
        <v>1</v>
      </c>
      <c r="I15" s="43">
        <v>0</v>
      </c>
      <c r="J15" s="43">
        <v>62</v>
      </c>
      <c r="K15" s="43">
        <v>171</v>
      </c>
      <c r="L15" s="46">
        <v>1.71</v>
      </c>
      <c r="M15" s="47">
        <f>J15/L15^2</f>
        <v>21.203105228959341</v>
      </c>
      <c r="N15" s="48">
        <v>4.07</v>
      </c>
      <c r="O15" s="48">
        <v>4.0599999999999996</v>
      </c>
      <c r="P15" s="48">
        <v>4.1900000000000004</v>
      </c>
      <c r="Q15" s="48">
        <f>AVERAGE(N15:P15)</f>
        <v>4.1066666666666665</v>
      </c>
      <c r="R15" s="48">
        <v>4.28</v>
      </c>
      <c r="S15" s="49">
        <f>Q15/R15</f>
        <v>0.95950155763239864</v>
      </c>
      <c r="T15" s="48">
        <v>4.04</v>
      </c>
      <c r="U15" s="48">
        <v>4.16</v>
      </c>
      <c r="V15" s="48">
        <f>AVERAGE(T15:U15)</f>
        <v>4.0999999999999996</v>
      </c>
      <c r="W15" s="48">
        <v>4.28</v>
      </c>
      <c r="X15" s="49">
        <f>V15/W15</f>
        <v>0.95794392523364469</v>
      </c>
      <c r="Y15" s="48">
        <v>1.29</v>
      </c>
      <c r="Z15" s="48">
        <v>1.96</v>
      </c>
      <c r="AA15" s="48">
        <v>1.81</v>
      </c>
      <c r="AB15" s="48">
        <f>AVERAGE(Y15:AA15)</f>
        <v>1.6866666666666668</v>
      </c>
      <c r="AC15" s="48">
        <v>2.2000000000000002</v>
      </c>
      <c r="AD15" s="43"/>
      <c r="AE15" s="42">
        <f>AVERAGE(AC15)</f>
        <v>2.2000000000000002</v>
      </c>
      <c r="AF15" s="42">
        <v>1.49</v>
      </c>
      <c r="AG15" s="42">
        <v>0.95</v>
      </c>
      <c r="AH15" s="42">
        <v>1.28</v>
      </c>
      <c r="AI15" s="42">
        <f>AVERAGE(AF15:AH15)</f>
        <v>1.24</v>
      </c>
      <c r="AJ15" s="42">
        <v>0.78</v>
      </c>
      <c r="AK15" s="43"/>
      <c r="AL15" s="42">
        <f>AVERAGE(AJ15)</f>
        <v>0.78</v>
      </c>
      <c r="AM15" s="42">
        <v>1.29</v>
      </c>
      <c r="AN15" s="42">
        <v>1.1499999999999999</v>
      </c>
      <c r="AO15" s="42">
        <v>1.1000000000000001</v>
      </c>
      <c r="AP15" s="42">
        <f>AVERAGE(AM15:AO15)</f>
        <v>1.18</v>
      </c>
      <c r="AQ15" s="42">
        <v>1.06</v>
      </c>
      <c r="AR15" s="42"/>
      <c r="AS15" s="42">
        <f>AVERAGE(AQ15:AR15)</f>
        <v>1.06</v>
      </c>
      <c r="AT15" s="42">
        <v>2.78</v>
      </c>
      <c r="AU15" s="42">
        <v>2.91</v>
      </c>
      <c r="AV15" s="42">
        <v>3.09</v>
      </c>
      <c r="AW15" s="42">
        <f>AVERAGE(AT15:AV15)</f>
        <v>2.9266666666666663</v>
      </c>
      <c r="AX15" s="42">
        <v>2.98</v>
      </c>
      <c r="AY15" s="42"/>
      <c r="AZ15" s="42">
        <f>AVERAGE(AX15:AY15)</f>
        <v>2.98</v>
      </c>
      <c r="BA15" s="42"/>
      <c r="BB15" s="42"/>
      <c r="BC15" s="42"/>
      <c r="BD15" s="42">
        <v>4.07</v>
      </c>
      <c r="BE15" s="42">
        <v>4.0599999999999996</v>
      </c>
      <c r="BF15" s="42">
        <v>4.3499999999999996</v>
      </c>
      <c r="BG15" s="42">
        <f>AVERAGE(BD15:BF15)</f>
        <v>4.1599999999999993</v>
      </c>
      <c r="BH15" s="42">
        <v>4.09</v>
      </c>
      <c r="BI15" s="32">
        <f>BG15/BH15</f>
        <v>1.0171149144254277</v>
      </c>
      <c r="BJ15" s="42">
        <v>3.91</v>
      </c>
      <c r="BK15" s="42">
        <v>3.99</v>
      </c>
      <c r="BL15" s="42">
        <f>AVERAGE(BJ15:BK15)</f>
        <v>3.95</v>
      </c>
      <c r="BM15" s="42">
        <v>4.09</v>
      </c>
      <c r="BN15" s="32">
        <f>BL15/BM15</f>
        <v>0.96577017114914432</v>
      </c>
      <c r="BO15" s="42">
        <v>3.61</v>
      </c>
      <c r="BP15" s="42">
        <v>2.71</v>
      </c>
      <c r="BQ15" s="42">
        <v>1.32</v>
      </c>
      <c r="BR15" s="42">
        <f>AVERAGE(BO15:BQ15)</f>
        <v>2.5466666666666669</v>
      </c>
      <c r="BS15" s="42">
        <v>3.99</v>
      </c>
      <c r="BT15" s="32">
        <f>BR15/BS15</f>
        <v>0.63826232247284875</v>
      </c>
      <c r="BU15" s="42">
        <v>3.35</v>
      </c>
      <c r="BV15" s="42">
        <v>3.28</v>
      </c>
      <c r="BW15" s="42">
        <f>AVERAGE(BU15:BV15)</f>
        <v>3.3149999999999999</v>
      </c>
      <c r="BX15" s="42">
        <v>3.99</v>
      </c>
      <c r="BY15" s="32">
        <f>BW15/BX15</f>
        <v>0.83082706766917291</v>
      </c>
      <c r="BZ15" s="42"/>
      <c r="CA15" s="42"/>
      <c r="CB15" s="42"/>
      <c r="CC15" s="42">
        <v>3.99</v>
      </c>
      <c r="CD15" s="32"/>
      <c r="CE15" s="50">
        <v>0.88700000000000001</v>
      </c>
      <c r="CF15" s="50">
        <v>0.66700000000000004</v>
      </c>
      <c r="CG15" s="50">
        <v>0.30299999999999999</v>
      </c>
      <c r="CH15" s="50">
        <f>AVERAGE(CE15:CG15)</f>
        <v>0.61899999999999999</v>
      </c>
      <c r="CI15" s="50">
        <v>0.76</v>
      </c>
      <c r="CJ15" s="32">
        <f>CF15/CI15</f>
        <v>0.87763157894736843</v>
      </c>
      <c r="CK15" s="50">
        <v>0.85699999999999998</v>
      </c>
      <c r="CL15" s="50">
        <v>0.82199999999999995</v>
      </c>
      <c r="CM15" s="50">
        <f>AVERAGE(CK15:CL15)</f>
        <v>0.83949999999999991</v>
      </c>
      <c r="CN15" s="50">
        <v>0.76</v>
      </c>
      <c r="CO15" s="32">
        <f>CM15/CN15</f>
        <v>1.1046052631578946</v>
      </c>
      <c r="CP15" s="50"/>
      <c r="CQ15" s="50"/>
      <c r="CR15" s="50"/>
      <c r="CS15" s="50">
        <v>0.76</v>
      </c>
      <c r="CT15" s="32"/>
      <c r="CU15" s="32">
        <v>0.88700000000000001</v>
      </c>
      <c r="CV15" s="32">
        <v>0.66700000000000004</v>
      </c>
      <c r="CW15" s="32">
        <v>0.315</v>
      </c>
      <c r="CX15" s="32">
        <f>AVERAGE(CU15:CW15)</f>
        <v>0.623</v>
      </c>
      <c r="CY15" s="32">
        <v>0.82899999999999996</v>
      </c>
      <c r="CZ15" s="32">
        <v>0.78800000000000003</v>
      </c>
      <c r="DA15" s="32">
        <f>AVERAGE(CY15:CZ15)</f>
        <v>0.8085</v>
      </c>
      <c r="DB15" s="32"/>
      <c r="DC15" s="32"/>
      <c r="DD15" s="32"/>
      <c r="DE15" s="42">
        <v>6.08</v>
      </c>
      <c r="DF15" s="42">
        <v>2.74</v>
      </c>
      <c r="DG15" s="42">
        <v>1.56</v>
      </c>
      <c r="DH15" s="42">
        <f>AVERAGE(DE15:DG15)</f>
        <v>3.4600000000000004</v>
      </c>
      <c r="DI15" s="42">
        <v>11.33</v>
      </c>
      <c r="DJ15" s="32">
        <f>DH15/DI15</f>
        <v>0.30538393645189765</v>
      </c>
      <c r="DK15" s="42">
        <v>4.5599999999999996</v>
      </c>
      <c r="DL15" s="42">
        <v>3.81</v>
      </c>
      <c r="DM15" s="42">
        <f>AVERAGE(DK15:DL15)</f>
        <v>4.1849999999999996</v>
      </c>
      <c r="DN15" s="42">
        <v>11.33</v>
      </c>
      <c r="DO15" s="32">
        <f>DM15/DN15</f>
        <v>0.36937334510150038</v>
      </c>
      <c r="DP15" s="42"/>
      <c r="DQ15" s="42"/>
      <c r="DR15" s="42"/>
      <c r="DS15" s="42">
        <v>11.33</v>
      </c>
      <c r="DT15" s="32"/>
      <c r="DU15" s="42">
        <v>3.83</v>
      </c>
      <c r="DV15" s="42">
        <v>2.4700000000000002</v>
      </c>
      <c r="DW15" s="42">
        <v>0.85</v>
      </c>
      <c r="DX15" s="42">
        <f>AVERAGE(DU15:DW15)</f>
        <v>2.3833333333333333</v>
      </c>
      <c r="DY15" s="42">
        <v>5.33</v>
      </c>
      <c r="DZ15" s="32">
        <f>DX15/DY15</f>
        <v>0.44715447154471544</v>
      </c>
      <c r="EA15" s="42">
        <v>3.49</v>
      </c>
      <c r="EB15" s="42">
        <v>3.81</v>
      </c>
      <c r="EC15" s="42">
        <f>AVERAGE(EA15:EB15)</f>
        <v>3.6500000000000004</v>
      </c>
      <c r="ED15" s="42">
        <v>5.33</v>
      </c>
      <c r="EE15" s="32">
        <f>EC15/ED15</f>
        <v>0.68480300187617271</v>
      </c>
      <c r="EF15" s="42"/>
      <c r="EG15" s="42"/>
      <c r="EH15" s="42"/>
      <c r="EI15" s="42">
        <v>5.33</v>
      </c>
      <c r="EJ15" s="32"/>
      <c r="EK15" s="42">
        <v>6.08</v>
      </c>
      <c r="EL15" s="42">
        <v>2.6</v>
      </c>
      <c r="EM15" s="42">
        <v>1</v>
      </c>
      <c r="EN15" s="42">
        <f>AVERAGE(EK15:EM15)</f>
        <v>3.2266666666666666</v>
      </c>
      <c r="EO15" s="42">
        <v>4.55</v>
      </c>
      <c r="EP15" s="42">
        <v>3.47</v>
      </c>
      <c r="EQ15" s="42">
        <f>AVERAGE(EO15:EP15)</f>
        <v>4.01</v>
      </c>
      <c r="ER15" s="42">
        <v>4.33</v>
      </c>
      <c r="ES15" s="42">
        <v>2.71</v>
      </c>
      <c r="ET15" s="42">
        <v>0.56000000000000005</v>
      </c>
      <c r="EU15" s="42">
        <f>AVERAGE(ER15:ET15)</f>
        <v>2.5333333333333332</v>
      </c>
      <c r="EV15" s="42">
        <v>6.1</v>
      </c>
      <c r="EW15" s="32">
        <f>EU15/EV15</f>
        <v>0.41530054644808745</v>
      </c>
      <c r="EX15" s="42">
        <v>3.57</v>
      </c>
      <c r="EY15" s="42">
        <v>3.76</v>
      </c>
      <c r="EZ15" s="42">
        <f>AVERAGE(EX15:EY15)</f>
        <v>3.665</v>
      </c>
      <c r="FA15" s="42">
        <v>6.1</v>
      </c>
      <c r="FB15" s="32">
        <f>EZ15/FA15</f>
        <v>0.60081967213114762</v>
      </c>
      <c r="FC15" s="42">
        <v>2.29</v>
      </c>
      <c r="FD15" s="42">
        <v>2.09</v>
      </c>
      <c r="FE15" s="42">
        <v>1.43</v>
      </c>
      <c r="FF15" s="42">
        <f>AVERAGE(FC15:FE15)</f>
        <v>1.9366666666666665</v>
      </c>
      <c r="FG15" s="42">
        <v>3.44</v>
      </c>
      <c r="FH15" s="32">
        <f>FF15/FG15</f>
        <v>0.56298449612403101</v>
      </c>
      <c r="FI15" s="42">
        <v>2.29</v>
      </c>
      <c r="FJ15" s="42">
        <v>2.3199999999999998</v>
      </c>
      <c r="FK15" s="42">
        <f>AVERAGE(FI15:FJ15)</f>
        <v>2.3049999999999997</v>
      </c>
      <c r="FL15" s="42">
        <v>3.44</v>
      </c>
      <c r="FM15" s="32">
        <f>FK15/FL15</f>
        <v>0.67005813953488369</v>
      </c>
      <c r="FN15" s="42">
        <v>21.2</v>
      </c>
      <c r="FO15" s="42">
        <v>39.299999999999997</v>
      </c>
      <c r="FP15" s="42">
        <v>57.5</v>
      </c>
      <c r="FQ15" s="42">
        <f>MAX(FN15:FP15)</f>
        <v>57.5</v>
      </c>
      <c r="FR15" s="42">
        <v>128.6</v>
      </c>
      <c r="FS15" s="32">
        <f>FQ15/FR15*100%</f>
        <v>0.44712286158631415</v>
      </c>
      <c r="FT15" s="42">
        <v>36.6</v>
      </c>
      <c r="FU15" s="42">
        <v>55.9</v>
      </c>
      <c r="FV15" s="42">
        <f>MAX(FT15:FU15)</f>
        <v>55.9</v>
      </c>
      <c r="FW15" s="42">
        <v>127.7</v>
      </c>
      <c r="FX15" s="32">
        <f>FV15/FW15</f>
        <v>0.43774471417384492</v>
      </c>
      <c r="FY15" s="42">
        <v>18.25</v>
      </c>
      <c r="FZ15" s="42">
        <v>18.28</v>
      </c>
      <c r="GA15" s="42">
        <v>22.22</v>
      </c>
      <c r="GB15" s="42">
        <f>AVERAGE(FY15:GA15)</f>
        <v>19.583333333333332</v>
      </c>
      <c r="GC15" s="42">
        <v>15.68</v>
      </c>
      <c r="GD15" s="42">
        <v>18.39</v>
      </c>
      <c r="GE15" s="42">
        <f>AVERAGE(GC15:GD15)</f>
        <v>17.035</v>
      </c>
      <c r="GF15" s="9">
        <f>GB15/AB15</f>
        <v>11.610671936758893</v>
      </c>
      <c r="GG15" s="9">
        <f>GE15/AE15</f>
        <v>7.7431818181818173</v>
      </c>
      <c r="GH15" s="32">
        <f>(FQ15-GB15)/FQ15*100%</f>
        <v>0.65942028985507251</v>
      </c>
      <c r="GI15" s="32">
        <f>(FV15-GE15)/FV15*100%</f>
        <v>0.69525939177101959</v>
      </c>
    </row>
    <row r="16" spans="1:191" s="22" customFormat="1" ht="14.5">
      <c r="A16" s="22">
        <v>1</v>
      </c>
      <c r="B16" s="22">
        <v>42</v>
      </c>
      <c r="C16" s="127" t="s">
        <v>218</v>
      </c>
      <c r="D16" s="23">
        <v>34774</v>
      </c>
      <c r="E16" s="24">
        <f>(DATE(2016,7,1)-D16)/365</f>
        <v>21.30958904109589</v>
      </c>
      <c r="F16" s="22">
        <v>12</v>
      </c>
      <c r="G16" s="22">
        <v>30</v>
      </c>
      <c r="H16" s="22">
        <v>0</v>
      </c>
      <c r="I16" s="22">
        <v>0</v>
      </c>
      <c r="J16" s="22">
        <v>53.7</v>
      </c>
      <c r="K16" s="22">
        <v>165</v>
      </c>
      <c r="L16" s="39">
        <v>1.65</v>
      </c>
      <c r="M16" s="25">
        <f>J16/L16^2</f>
        <v>19.724517906336093</v>
      </c>
      <c r="N16" s="26">
        <v>2.2999999999999998</v>
      </c>
      <c r="O16" s="26">
        <v>2.75</v>
      </c>
      <c r="P16" s="26">
        <v>2.91</v>
      </c>
      <c r="Q16" s="26">
        <f>AVERAGE(N16:P16)</f>
        <v>2.6533333333333333</v>
      </c>
      <c r="R16" s="26">
        <v>3.24</v>
      </c>
      <c r="S16" s="41">
        <f>Q16/R16</f>
        <v>0.81893004115226331</v>
      </c>
      <c r="T16" s="26">
        <v>2.97</v>
      </c>
      <c r="U16" s="26">
        <v>2.92</v>
      </c>
      <c r="V16" s="26">
        <f>AVERAGE(T16:U16)</f>
        <v>2.9450000000000003</v>
      </c>
      <c r="W16" s="26">
        <v>3.24</v>
      </c>
      <c r="X16" s="41">
        <f>V16/W16</f>
        <v>0.90895061728395066</v>
      </c>
      <c r="Y16" s="26">
        <v>0.8</v>
      </c>
      <c r="Z16" s="26">
        <v>0.63</v>
      </c>
      <c r="AB16" s="27">
        <f>AVERAGE(Y16:Z16)</f>
        <v>0.71500000000000008</v>
      </c>
      <c r="AC16" s="26">
        <v>1.48</v>
      </c>
      <c r="AD16" s="26">
        <v>1.72</v>
      </c>
      <c r="AE16" s="26">
        <f>AVERAGE(AC16:AD16)</f>
        <v>1.6</v>
      </c>
      <c r="AF16" s="26">
        <v>1.06</v>
      </c>
      <c r="AG16" s="26">
        <v>1</v>
      </c>
      <c r="AI16" s="27">
        <f>AVERAGE(AF16:AG16)</f>
        <v>1.03</v>
      </c>
      <c r="AJ16" s="26">
        <v>0.96</v>
      </c>
      <c r="AK16" s="26">
        <v>0.75</v>
      </c>
      <c r="AL16" s="26">
        <f>AVERAGE(AJ16:AK16)</f>
        <v>0.85499999999999998</v>
      </c>
      <c r="AM16" s="26">
        <v>0.44</v>
      </c>
      <c r="AN16" s="26">
        <v>1.1200000000000001</v>
      </c>
      <c r="AO16" s="27"/>
      <c r="AP16" s="27">
        <f>AVERAGE(AM16:AO16)</f>
        <v>0.78</v>
      </c>
      <c r="AQ16" s="26">
        <v>0.53</v>
      </c>
      <c r="AR16" s="26">
        <v>0.45</v>
      </c>
      <c r="AS16" s="26">
        <f>AVERAGE(AQ16:AR16)</f>
        <v>0.49</v>
      </c>
      <c r="AT16" s="26">
        <v>1.86</v>
      </c>
      <c r="AU16" s="26">
        <v>1.63</v>
      </c>
      <c r="AV16" s="27"/>
      <c r="AW16" s="27">
        <f>AVERAGE(AT16:AV16)</f>
        <v>1.7450000000000001</v>
      </c>
      <c r="AX16" s="26">
        <v>2.44</v>
      </c>
      <c r="AY16" s="26">
        <v>2.4700000000000002</v>
      </c>
      <c r="AZ16" s="26">
        <f>AVERAGE(AX16:AY16)</f>
        <v>2.4550000000000001</v>
      </c>
      <c r="BA16" s="26">
        <v>1.98</v>
      </c>
      <c r="BB16" s="26">
        <v>1.88</v>
      </c>
      <c r="BC16" s="26">
        <f>AVERAGE(BA16:BB16)</f>
        <v>1.93</v>
      </c>
      <c r="BD16" s="26">
        <v>2.27</v>
      </c>
      <c r="BE16" s="26">
        <v>3</v>
      </c>
      <c r="BF16" s="26">
        <v>2.8</v>
      </c>
      <c r="BG16" s="26">
        <f>AVERAGE(BD16:BF16)</f>
        <v>2.69</v>
      </c>
      <c r="BH16" s="26">
        <v>3.04</v>
      </c>
      <c r="BI16" s="41">
        <f>BG16/BH16</f>
        <v>0.88486842105263153</v>
      </c>
      <c r="BJ16" s="26">
        <v>2.97</v>
      </c>
      <c r="BK16" s="26">
        <v>3</v>
      </c>
      <c r="BL16" s="26">
        <f>AVERAGE(BJ16:BK16)</f>
        <v>2.9850000000000003</v>
      </c>
      <c r="BM16" s="26">
        <v>3.04</v>
      </c>
      <c r="BN16" s="41">
        <f>BL16/BM16</f>
        <v>0.98190789473684215</v>
      </c>
      <c r="BO16" s="26">
        <v>0.57999999999999996</v>
      </c>
      <c r="BP16" s="26">
        <v>2.4</v>
      </c>
      <c r="BQ16" s="26">
        <v>2.33</v>
      </c>
      <c r="BR16" s="26">
        <f>AVERAGE(BO16:BQ16)</f>
        <v>1.7700000000000002</v>
      </c>
      <c r="BS16" s="26">
        <v>2.76</v>
      </c>
      <c r="BT16" s="41">
        <f>BR16/BS16</f>
        <v>0.64130434782608714</v>
      </c>
      <c r="BU16" s="26">
        <v>2.19</v>
      </c>
      <c r="BV16" s="26">
        <v>2.19</v>
      </c>
      <c r="BW16" s="26">
        <f>AVERAGE(BU16:BV16)</f>
        <v>2.19</v>
      </c>
      <c r="BX16" s="26">
        <v>2.76</v>
      </c>
      <c r="BY16" s="41">
        <f>BW16/BX16</f>
        <v>0.7934782608695653</v>
      </c>
      <c r="BZ16" s="26">
        <v>1.85</v>
      </c>
      <c r="CA16" s="26">
        <v>1.87</v>
      </c>
      <c r="CB16" s="26">
        <f>AVERAGE(BZ16:CA16)</f>
        <v>1.86</v>
      </c>
      <c r="CC16" s="26">
        <v>2.76</v>
      </c>
      <c r="CD16" s="41">
        <f>CB16/CC16</f>
        <v>0.67391304347826098</v>
      </c>
      <c r="CE16" s="28">
        <v>0.25600000000000001</v>
      </c>
      <c r="CF16" s="28">
        <v>0.8</v>
      </c>
      <c r="CG16" s="28">
        <v>0.83199999999999996</v>
      </c>
      <c r="CH16" s="28">
        <f>AVERAGE(CE16:CG16)</f>
        <v>0.6293333333333333</v>
      </c>
      <c r="CI16" s="28">
        <v>0.81200000000000006</v>
      </c>
      <c r="CJ16" s="29">
        <f>CF16/CI16</f>
        <v>0.98522167487684731</v>
      </c>
      <c r="CK16" s="28">
        <v>0.73699999999999999</v>
      </c>
      <c r="CL16" s="28">
        <v>0.73</v>
      </c>
      <c r="CM16" s="28">
        <f>AVERAGE(CK16:CL16)</f>
        <v>0.73350000000000004</v>
      </c>
      <c r="CN16" s="28">
        <v>0.81200000000000006</v>
      </c>
      <c r="CO16" s="29">
        <f>CM16/CN16</f>
        <v>0.9033251231527093</v>
      </c>
      <c r="CP16" s="28">
        <v>0.70299999999999996</v>
      </c>
      <c r="CQ16" s="28">
        <v>0.71599999999999997</v>
      </c>
      <c r="CR16" s="28">
        <f>AVERAGE(CP16:CQ16)</f>
        <v>0.70950000000000002</v>
      </c>
      <c r="CS16" s="28">
        <v>0.81200000000000006</v>
      </c>
      <c r="CT16" s="29">
        <f>CR16/CS16</f>
        <v>0.87376847290640391</v>
      </c>
      <c r="CU16" s="29">
        <v>0.252</v>
      </c>
      <c r="CV16" s="29">
        <v>0.873</v>
      </c>
      <c r="CW16" s="29">
        <v>0.80100000000000005</v>
      </c>
      <c r="CX16" s="29">
        <f>AVERAGE(CU16:CW16)</f>
        <v>0.64200000000000002</v>
      </c>
      <c r="CY16" s="29">
        <v>0.73699999999999999</v>
      </c>
      <c r="CZ16" s="29">
        <v>0.75</v>
      </c>
      <c r="DA16" s="29">
        <f>AVERAGE(CY16:CZ16)</f>
        <v>0.74350000000000005</v>
      </c>
      <c r="DB16" s="29">
        <v>0.73399999999999999</v>
      </c>
      <c r="DC16" s="29">
        <v>0.79900000000000004</v>
      </c>
      <c r="DD16" s="29">
        <f>AVERAGE(DB16:DC16)</f>
        <v>0.76649999999999996</v>
      </c>
      <c r="DE16" s="27">
        <v>0.6</v>
      </c>
      <c r="DF16" s="27">
        <v>2.6</v>
      </c>
      <c r="DG16" s="27">
        <v>2.68</v>
      </c>
      <c r="DH16" s="27">
        <f>AVERAGE(DE16:DG16)</f>
        <v>1.9600000000000002</v>
      </c>
      <c r="DI16" s="27">
        <v>7.55</v>
      </c>
      <c r="DJ16" s="29">
        <f>DH16/DI16</f>
        <v>0.25960264900662255</v>
      </c>
      <c r="DK16" s="27">
        <v>2.74</v>
      </c>
      <c r="DL16" s="27">
        <v>2.4300000000000002</v>
      </c>
      <c r="DM16" s="27">
        <f>AVERAGE(DK16:DL16)</f>
        <v>2.585</v>
      </c>
      <c r="DN16" s="27">
        <v>7.55</v>
      </c>
      <c r="DO16" s="29">
        <f>DM16/DN16</f>
        <v>0.34238410596026492</v>
      </c>
      <c r="DP16" s="27">
        <v>1.86</v>
      </c>
      <c r="DQ16" s="27">
        <v>2.09</v>
      </c>
      <c r="DR16" s="27">
        <f>AVERAGE(DP16:DQ16)</f>
        <v>1.9750000000000001</v>
      </c>
      <c r="DS16" s="27">
        <v>7.55</v>
      </c>
      <c r="DT16" s="29">
        <f>DR16/DS16</f>
        <v>0.26158940397350994</v>
      </c>
      <c r="DU16" s="27">
        <v>0.39</v>
      </c>
      <c r="DV16" s="27">
        <v>2.34</v>
      </c>
      <c r="DW16" s="27">
        <v>2.33</v>
      </c>
      <c r="DX16" s="27">
        <f>AVERAGE(DU16:DW16)</f>
        <v>1.6866666666666668</v>
      </c>
      <c r="DY16" s="27">
        <v>4.26</v>
      </c>
      <c r="DZ16" s="29">
        <f>DX16/DY16</f>
        <v>0.3959311424100157</v>
      </c>
      <c r="EA16" s="27">
        <v>1.95</v>
      </c>
      <c r="EB16" s="27">
        <v>2</v>
      </c>
      <c r="EC16" s="27">
        <f>AVERAGE(EA16:EB16)</f>
        <v>1.9750000000000001</v>
      </c>
      <c r="ED16" s="27">
        <v>4.26</v>
      </c>
      <c r="EE16" s="29">
        <f>EC16/ED16</f>
        <v>0.46361502347417843</v>
      </c>
      <c r="EF16" s="27">
        <v>1.68</v>
      </c>
      <c r="EG16" s="27">
        <v>1.67</v>
      </c>
      <c r="EH16" s="27">
        <f>AVERAGE(EF16:EG16)</f>
        <v>1.6749999999999998</v>
      </c>
      <c r="EI16" s="27">
        <v>4.26</v>
      </c>
      <c r="EJ16" s="29">
        <f>EH16/EI16</f>
        <v>0.39319248826291076</v>
      </c>
      <c r="EK16" s="27">
        <v>0.43</v>
      </c>
      <c r="EL16" s="27">
        <v>2.42</v>
      </c>
      <c r="EM16" s="27">
        <v>2.6</v>
      </c>
      <c r="EN16" s="27">
        <f>AVERAGE(EK16:EM16)</f>
        <v>1.8166666666666667</v>
      </c>
      <c r="EO16" s="27">
        <v>2.38</v>
      </c>
      <c r="EP16" s="27">
        <v>2.14</v>
      </c>
      <c r="EQ16" s="27">
        <f>AVERAGE(EO16:EP16)</f>
        <v>2.2599999999999998</v>
      </c>
      <c r="ER16" s="27">
        <v>0.43</v>
      </c>
      <c r="ES16" s="27">
        <v>2.5299999999999998</v>
      </c>
      <c r="ET16" s="27">
        <v>2.57</v>
      </c>
      <c r="EU16" s="27">
        <f>AVERAGE(ER16:ET16)</f>
        <v>1.843333333333333</v>
      </c>
      <c r="EV16" s="27">
        <v>4.9800000000000004</v>
      </c>
      <c r="EW16" s="29">
        <f>EU16/EV16</f>
        <v>0.37014725568942425</v>
      </c>
      <c r="EX16" s="27">
        <v>1.95</v>
      </c>
      <c r="EY16" s="27">
        <v>2.2000000000000002</v>
      </c>
      <c r="EZ16" s="27">
        <f>AVERAGE(EX16:EY16)</f>
        <v>2.0750000000000002</v>
      </c>
      <c r="FA16" s="27">
        <v>4.9800000000000004</v>
      </c>
      <c r="FB16" s="29">
        <f>EZ16/FA16</f>
        <v>0.41666666666666669</v>
      </c>
      <c r="FC16" s="27">
        <v>0.36</v>
      </c>
      <c r="FD16" s="27">
        <v>1.75</v>
      </c>
      <c r="FE16" s="27">
        <v>1.66</v>
      </c>
      <c r="FF16" s="27">
        <f>AVERAGE(FC16:FE16)</f>
        <v>1.2566666666666666</v>
      </c>
      <c r="FG16" s="27">
        <v>3.01</v>
      </c>
      <c r="FH16" s="29">
        <f>FF16/FG16</f>
        <v>0.41749723145071982</v>
      </c>
      <c r="FI16" s="27">
        <v>1.45</v>
      </c>
      <c r="FJ16" s="27">
        <v>1.18</v>
      </c>
      <c r="FK16" s="27">
        <f>AVERAGE(FI16:FJ16)</f>
        <v>1.3149999999999999</v>
      </c>
      <c r="FL16" s="27">
        <v>3.01</v>
      </c>
      <c r="FM16" s="29">
        <f>FK16/FL16</f>
        <v>0.43687707641196016</v>
      </c>
      <c r="FN16" s="27">
        <v>19.7</v>
      </c>
      <c r="FO16" s="27">
        <v>33.6</v>
      </c>
      <c r="FP16" s="27">
        <v>19.5</v>
      </c>
      <c r="FQ16" s="27">
        <f>MAX(FN16:FP16)</f>
        <v>33.6</v>
      </c>
      <c r="FR16" s="27">
        <v>95.7</v>
      </c>
      <c r="FS16" s="29">
        <f>FQ16/FR16*100%</f>
        <v>0.35109717868338558</v>
      </c>
      <c r="FT16" s="27">
        <v>28.1</v>
      </c>
      <c r="FU16" s="27">
        <v>15</v>
      </c>
      <c r="FV16" s="27">
        <f>MAX(FT16:FU16)</f>
        <v>28.1</v>
      </c>
      <c r="FW16" s="27">
        <v>95.7</v>
      </c>
      <c r="FX16" s="29">
        <f>FV16/FW16</f>
        <v>0.2936259143155695</v>
      </c>
      <c r="FY16" s="27">
        <v>11.65</v>
      </c>
      <c r="FZ16" s="27">
        <v>12.46</v>
      </c>
      <c r="GA16" s="27">
        <v>19.920000000000002</v>
      </c>
      <c r="GB16" s="27">
        <f>AVERAGE(FY16:GA16)</f>
        <v>14.676666666666668</v>
      </c>
      <c r="GC16" s="27">
        <v>14.85</v>
      </c>
      <c r="GD16" s="27">
        <v>13.28</v>
      </c>
      <c r="GE16" s="27">
        <f>AVERAGE(GC16:GD16)</f>
        <v>14.065</v>
      </c>
      <c r="GF16" s="9">
        <f>GB16/AB16</f>
        <v>20.526806526806524</v>
      </c>
      <c r="GG16" s="9">
        <f>GE16/AE16</f>
        <v>8.7906249999999986</v>
      </c>
      <c r="GH16" s="29">
        <f>(FQ16-GB16)/FQ16*100%</f>
        <v>0.56319444444444433</v>
      </c>
      <c r="GI16" s="29">
        <f>(FV16-GE16)/FV16*100%</f>
        <v>0.49946619217081856</v>
      </c>
    </row>
    <row r="17" spans="1:191" s="22" customFormat="1" ht="14.5">
      <c r="A17" s="1">
        <v>2</v>
      </c>
      <c r="B17" s="1">
        <v>1</v>
      </c>
      <c r="C17" s="134" t="s">
        <v>216</v>
      </c>
      <c r="D17" s="2">
        <v>34437</v>
      </c>
      <c r="E17" s="3">
        <f>(DATE(2016,7,1)-D17)/365</f>
        <v>22.232876712328768</v>
      </c>
      <c r="F17" s="1">
        <v>20</v>
      </c>
      <c r="G17" s="1">
        <v>5</v>
      </c>
      <c r="H17" s="1">
        <v>0</v>
      </c>
      <c r="I17" s="1">
        <v>0</v>
      </c>
      <c r="J17" s="1">
        <v>63</v>
      </c>
      <c r="K17" s="1">
        <v>172</v>
      </c>
      <c r="L17" s="37">
        <v>1.72</v>
      </c>
      <c r="M17" s="7">
        <f>J17/L17^2</f>
        <v>21.295294753921041</v>
      </c>
      <c r="N17" s="8">
        <v>3.6</v>
      </c>
      <c r="O17" s="8">
        <v>3.68</v>
      </c>
      <c r="P17" s="8">
        <v>3.65</v>
      </c>
      <c r="Q17" s="8">
        <f>AVERAGE(N17:P17)</f>
        <v>3.6433333333333331</v>
      </c>
      <c r="R17" s="8">
        <v>4.33</v>
      </c>
      <c r="S17" s="30">
        <f>Q17/R17</f>
        <v>0.84141647421093146</v>
      </c>
      <c r="T17" s="9">
        <v>3.86</v>
      </c>
      <c r="U17" s="9">
        <v>3.91</v>
      </c>
      <c r="V17" s="9">
        <f>AVERAGE(T17:U17)</f>
        <v>3.8849999999999998</v>
      </c>
      <c r="W17" s="8">
        <v>4.33</v>
      </c>
      <c r="X17" s="20">
        <f>V17/W17</f>
        <v>0.89722863741339487</v>
      </c>
      <c r="Y17" s="9">
        <v>0.92</v>
      </c>
      <c r="Z17" s="9">
        <v>0.77</v>
      </c>
      <c r="AA17" s="9">
        <v>0.77</v>
      </c>
      <c r="AB17" s="9">
        <f>AVERAGE(Y17:AA17)</f>
        <v>0.82</v>
      </c>
      <c r="AC17" s="9">
        <v>0.66</v>
      </c>
      <c r="AD17" s="9">
        <v>0.91</v>
      </c>
      <c r="AE17" s="9">
        <f>AVERAGE(AC17:AD17)</f>
        <v>0.78500000000000003</v>
      </c>
      <c r="AF17" s="9">
        <v>1.88</v>
      </c>
      <c r="AG17" s="9">
        <v>1.27</v>
      </c>
      <c r="AH17" s="9">
        <v>1.44</v>
      </c>
      <c r="AI17" s="9">
        <f>AVERAGE(AF17:AH17)</f>
        <v>1.53</v>
      </c>
      <c r="AJ17" s="9">
        <v>1.78</v>
      </c>
      <c r="AK17" s="9">
        <v>1.66</v>
      </c>
      <c r="AL17" s="9">
        <f>AVERAGE(AJ17:AK17)</f>
        <v>1.72</v>
      </c>
      <c r="AM17" s="9">
        <v>0.8</v>
      </c>
      <c r="AN17" s="9">
        <v>1.64</v>
      </c>
      <c r="AO17" s="9">
        <v>1.44</v>
      </c>
      <c r="AP17" s="9">
        <f>AVERAGE(AM17:AO17)</f>
        <v>1.2933333333333332</v>
      </c>
      <c r="AQ17" s="9">
        <v>1.42</v>
      </c>
      <c r="AR17" s="9">
        <v>1.34</v>
      </c>
      <c r="AS17" s="9">
        <f>AVERAGE(AQ17:AR17)</f>
        <v>1.38</v>
      </c>
      <c r="AT17" s="9">
        <v>2.8</v>
      </c>
      <c r="AU17" s="9">
        <v>2.04</v>
      </c>
      <c r="AV17" s="9">
        <v>2.21</v>
      </c>
      <c r="AW17" s="9">
        <f>AVERAGE(AT17:AV17)</f>
        <v>2.35</v>
      </c>
      <c r="AX17" s="9">
        <v>2.44</v>
      </c>
      <c r="AY17" s="9">
        <v>2.57</v>
      </c>
      <c r="AZ17" s="9">
        <f>AVERAGE(AX17:AY17)</f>
        <v>2.5049999999999999</v>
      </c>
      <c r="BA17" s="9">
        <v>2.81</v>
      </c>
      <c r="BB17" s="9">
        <v>2.8</v>
      </c>
      <c r="BC17" s="9">
        <f>AVERAGE(BA17:BB17)</f>
        <v>2.8049999999999997</v>
      </c>
      <c r="BD17" s="9">
        <v>3.66</v>
      </c>
      <c r="BE17" s="9">
        <v>3.82</v>
      </c>
      <c r="BF17" s="9">
        <v>3.57</v>
      </c>
      <c r="BG17" s="9">
        <f>AVERAGE(BD17:BF17)</f>
        <v>3.6833333333333336</v>
      </c>
      <c r="BH17" s="9">
        <v>4.1500000000000004</v>
      </c>
      <c r="BI17" s="20">
        <f>BG17/BH17</f>
        <v>0.88755020080321279</v>
      </c>
      <c r="BJ17" s="9">
        <v>3.94</v>
      </c>
      <c r="BK17" s="9">
        <v>3.84</v>
      </c>
      <c r="BL17" s="9">
        <f>AVERAGE(BJ17:BK17)</f>
        <v>3.8899999999999997</v>
      </c>
      <c r="BM17" s="9">
        <v>4.1500000000000004</v>
      </c>
      <c r="BN17" s="20">
        <f>BL17/BM17</f>
        <v>0.93734939759036129</v>
      </c>
      <c r="BO17" s="9">
        <v>3.66</v>
      </c>
      <c r="BP17" s="9">
        <v>3.57</v>
      </c>
      <c r="BQ17" s="9">
        <v>3.57</v>
      </c>
      <c r="BR17" s="9">
        <f>AVERAGE(BO17:BQ17)</f>
        <v>3.6</v>
      </c>
      <c r="BS17" s="9">
        <v>4.04</v>
      </c>
      <c r="BT17" s="20">
        <f>BR17/BS17</f>
        <v>0.8910891089108911</v>
      </c>
      <c r="BU17" s="9">
        <v>3.33</v>
      </c>
      <c r="BV17" s="9">
        <v>3.07</v>
      </c>
      <c r="BW17" s="9">
        <f>AVERAGE(BU17:BV17)</f>
        <v>3.2</v>
      </c>
      <c r="BX17" s="9">
        <v>4.04</v>
      </c>
      <c r="BY17" s="20">
        <f>BW17/BX17</f>
        <v>0.79207920792079212</v>
      </c>
      <c r="BZ17" s="9">
        <v>3.31</v>
      </c>
      <c r="CA17" s="9">
        <v>3.09</v>
      </c>
      <c r="CB17" s="9">
        <f>AVERAGE(BZ17:CA17)</f>
        <v>3.2</v>
      </c>
      <c r="CC17" s="9">
        <v>4.04</v>
      </c>
      <c r="CD17" s="20">
        <f>CB17/CC17</f>
        <v>0.79207920792079212</v>
      </c>
      <c r="CE17" s="10">
        <v>1</v>
      </c>
      <c r="CF17" s="10">
        <v>0.97</v>
      </c>
      <c r="CG17" s="10">
        <v>1</v>
      </c>
      <c r="CH17" s="10">
        <f>AVERAGE(CE17:CG17)</f>
        <v>0.98999999999999988</v>
      </c>
      <c r="CI17" s="10">
        <v>0.76400000000000001</v>
      </c>
      <c r="CJ17" s="20">
        <f>CH17/CI17</f>
        <v>1.2958115183246071</v>
      </c>
      <c r="CK17" s="10">
        <v>0.84499999999999997</v>
      </c>
      <c r="CL17" s="10">
        <v>0.80200000000000005</v>
      </c>
      <c r="CM17" s="10">
        <f>AVERAGE(CK17:CL17)</f>
        <v>0.82350000000000001</v>
      </c>
      <c r="CN17" s="10">
        <v>0.76400000000000001</v>
      </c>
      <c r="CO17" s="20">
        <f>CM17/CN17</f>
        <v>1.0778795811518325</v>
      </c>
      <c r="CP17" s="10">
        <v>0.88300000000000001</v>
      </c>
      <c r="CQ17" s="10">
        <v>0.82799999999999996</v>
      </c>
      <c r="CR17" s="10">
        <f>AVERAGE(CP17:CQ17)</f>
        <v>0.85549999999999993</v>
      </c>
      <c r="CS17" s="10">
        <v>0.76400000000000001</v>
      </c>
      <c r="CT17" s="20">
        <f>CR17/CS17</f>
        <v>1.119764397905759</v>
      </c>
      <c r="CU17" s="30">
        <v>1.0169999999999999</v>
      </c>
      <c r="CV17" s="30">
        <v>0.97</v>
      </c>
      <c r="CW17" s="30">
        <v>0.97799999999999998</v>
      </c>
      <c r="CX17" s="30">
        <f>AVERAGE(CU17:CW17)</f>
        <v>0.98833333333333329</v>
      </c>
      <c r="CY17" s="20">
        <v>0.86299999999999999</v>
      </c>
      <c r="CZ17" s="20">
        <v>0.78500000000000003</v>
      </c>
      <c r="DA17" s="20">
        <f>AVERAGE(CY17:CZ17)</f>
        <v>0.82400000000000007</v>
      </c>
      <c r="DB17" s="20">
        <v>0.86599999999999999</v>
      </c>
      <c r="DC17" s="20">
        <v>0.80900000000000005</v>
      </c>
      <c r="DD17" s="20">
        <f>AVERAGE(DB17:DC17)</f>
        <v>0.83750000000000002</v>
      </c>
      <c r="DE17" s="9">
        <v>7.33</v>
      </c>
      <c r="DF17" s="9">
        <v>6.75</v>
      </c>
      <c r="DG17" s="9">
        <v>7.67</v>
      </c>
      <c r="DH17" s="9">
        <f>AVERAGE(DE17:DG17)</f>
        <v>7.25</v>
      </c>
      <c r="DI17" s="9">
        <v>11.44</v>
      </c>
      <c r="DJ17" s="20">
        <f>DH17/DI17</f>
        <v>0.63374125874125875</v>
      </c>
      <c r="DK17" s="9">
        <v>4.76</v>
      </c>
      <c r="DL17" s="9">
        <v>4.3600000000000003</v>
      </c>
      <c r="DM17" s="9">
        <f>AVERAGE(DK17:DL17)</f>
        <v>4.5600000000000005</v>
      </c>
      <c r="DN17" s="9">
        <v>11.44</v>
      </c>
      <c r="DO17" s="20">
        <f>DM17/DN17</f>
        <v>0.39860139860139865</v>
      </c>
      <c r="DP17" s="9">
        <v>4.75</v>
      </c>
      <c r="DQ17" s="9">
        <v>5.34</v>
      </c>
      <c r="DR17" s="9">
        <f>AVERAGE(DP17:DQ17)</f>
        <v>5.0449999999999999</v>
      </c>
      <c r="DS17" s="9">
        <v>11.44</v>
      </c>
      <c r="DT17" s="20">
        <f>DR17/DS17</f>
        <v>0.44099650349650349</v>
      </c>
      <c r="DU17" s="9">
        <v>5.08</v>
      </c>
      <c r="DV17" s="9">
        <v>4.8899999999999997</v>
      </c>
      <c r="DW17" s="9">
        <v>6.15</v>
      </c>
      <c r="DX17" s="9">
        <f>AVERAGE(DU17:DW17)</f>
        <v>5.3733333333333322</v>
      </c>
      <c r="DY17" s="9">
        <v>5.4</v>
      </c>
      <c r="DZ17" s="20">
        <f>DX17/DY17</f>
        <v>0.99506172839506146</v>
      </c>
      <c r="EA17" s="9">
        <v>3.33</v>
      </c>
      <c r="EB17" s="9">
        <v>2.99</v>
      </c>
      <c r="EC17" s="9">
        <f>AVERAGE(EA17:EB17)</f>
        <v>3.16</v>
      </c>
      <c r="ED17" s="9">
        <v>5.4</v>
      </c>
      <c r="EE17" s="20">
        <f>EC17/ED17</f>
        <v>0.58518518518518514</v>
      </c>
      <c r="EF17" s="9">
        <v>3.67</v>
      </c>
      <c r="EG17" s="9">
        <v>3.16</v>
      </c>
      <c r="EH17" s="9">
        <f>AVERAGE(EF17:EG17)</f>
        <v>3.415</v>
      </c>
      <c r="EI17" s="9">
        <v>5.4</v>
      </c>
      <c r="EJ17" s="20">
        <f>EH17/EI17</f>
        <v>0.63240740740740742</v>
      </c>
      <c r="EK17" s="9">
        <v>7.33</v>
      </c>
      <c r="EL17" s="9">
        <v>6.68</v>
      </c>
      <c r="EM17" s="9">
        <v>7.53</v>
      </c>
      <c r="EN17" s="9">
        <f>AVERAGE(EK17:EM17)</f>
        <v>7.18</v>
      </c>
      <c r="EO17" s="9">
        <v>4.5199999999999996</v>
      </c>
      <c r="EP17" s="9">
        <v>4.3099999999999996</v>
      </c>
      <c r="EQ17" s="9">
        <f>AVERAGE(EO17:EP17)</f>
        <v>4.4149999999999991</v>
      </c>
      <c r="ER17" s="9">
        <v>5.44</v>
      </c>
      <c r="ES17" s="9">
        <v>5.32</v>
      </c>
      <c r="ET17" s="9">
        <v>6.45</v>
      </c>
      <c r="EU17" s="9">
        <f>AVERAGE(ER17:ET17)</f>
        <v>5.7366666666666672</v>
      </c>
      <c r="EV17" s="9">
        <v>6.15</v>
      </c>
      <c r="EW17" s="20">
        <f>EU17/EV17</f>
        <v>0.93279132791327912</v>
      </c>
      <c r="EX17" s="9">
        <v>3.74</v>
      </c>
      <c r="EY17" s="9">
        <v>3.34</v>
      </c>
      <c r="EZ17" s="9">
        <f>AVERAGE(EX17:EY17)</f>
        <v>3.54</v>
      </c>
      <c r="FA17" s="9">
        <v>6.15</v>
      </c>
      <c r="FB17" s="20">
        <f>EZ17/FA17</f>
        <v>0.57560975609756093</v>
      </c>
      <c r="FC17" s="9">
        <v>3.31</v>
      </c>
      <c r="FD17" s="9">
        <v>2.86</v>
      </c>
      <c r="FE17" s="9">
        <v>4.2300000000000004</v>
      </c>
      <c r="FF17" s="9">
        <f>AVERAGE(FC17:FE17)</f>
        <v>3.4666666666666668</v>
      </c>
      <c r="FG17" s="9">
        <v>3.5</v>
      </c>
      <c r="FH17" s="20">
        <f>FF17/FG17</f>
        <v>0.99047619047619051</v>
      </c>
      <c r="FI17" s="9">
        <v>2.02</v>
      </c>
      <c r="FJ17" s="9">
        <v>1.62</v>
      </c>
      <c r="FK17" s="9">
        <f>AVERAGE(FI17:FJ17)</f>
        <v>1.82</v>
      </c>
      <c r="FL17" s="9">
        <v>3.5</v>
      </c>
      <c r="FM17" s="20">
        <f>FK17/FL17</f>
        <v>0.52</v>
      </c>
      <c r="FN17" s="9">
        <v>51.5</v>
      </c>
      <c r="FO17" s="9">
        <v>35.6</v>
      </c>
      <c r="FP17" s="9">
        <v>51.6</v>
      </c>
      <c r="FQ17" s="9">
        <f>MAX(FN17:FP17)</f>
        <v>51.6</v>
      </c>
      <c r="FR17" s="9">
        <v>130.9</v>
      </c>
      <c r="FS17" s="20">
        <f>FQ17/FR17*100%</f>
        <v>0.39419404125286478</v>
      </c>
      <c r="FT17" s="9">
        <v>38.1</v>
      </c>
      <c r="FU17" s="9">
        <v>35.5</v>
      </c>
      <c r="FV17" s="9">
        <f>MAX(FT17:FU17)</f>
        <v>38.1</v>
      </c>
      <c r="FW17" s="9">
        <v>130.9</v>
      </c>
      <c r="FX17" s="20">
        <f>FV17/FW17*100%</f>
        <v>0.29106187929717342</v>
      </c>
      <c r="FY17" s="9">
        <v>27.95</v>
      </c>
      <c r="FZ17" s="9">
        <v>21.12</v>
      </c>
      <c r="GA17" s="9">
        <v>24.32</v>
      </c>
      <c r="GB17" s="9">
        <f>AVERAGE(FY17:GA17)</f>
        <v>24.463333333333335</v>
      </c>
      <c r="GC17" s="9">
        <v>18.29</v>
      </c>
      <c r="GD17" s="9">
        <v>15.98</v>
      </c>
      <c r="GE17" s="9">
        <f>AVERAGE(GC17:GD17)</f>
        <v>17.134999999999998</v>
      </c>
      <c r="GF17" s="9">
        <f>GB17/AB17</f>
        <v>29.833333333333336</v>
      </c>
      <c r="GG17" s="9">
        <f>GE17/AE17</f>
        <v>21.828025477707001</v>
      </c>
      <c r="GH17" s="33">
        <f>(FQ17-GB17)/FQ17*100%</f>
        <v>0.5259043927648579</v>
      </c>
      <c r="GI17" s="33">
        <f>(FV17-GE17)/FV17*100%</f>
        <v>0.5502624671916011</v>
      </c>
    </row>
    <row r="18" spans="1:191" s="22" customFormat="1" ht="14.5">
      <c r="A18" s="11">
        <v>2</v>
      </c>
      <c r="B18" s="11">
        <v>2</v>
      </c>
      <c r="C18" s="135" t="s">
        <v>216</v>
      </c>
      <c r="D18" s="12">
        <v>34917</v>
      </c>
      <c r="E18" s="13">
        <f>(DATE(2016,7,1)-D18)/365</f>
        <v>20.917808219178081</v>
      </c>
      <c r="F18" s="11">
        <v>22</v>
      </c>
      <c r="G18" s="11">
        <v>2</v>
      </c>
      <c r="H18" s="11">
        <v>1</v>
      </c>
      <c r="I18" s="11">
        <v>0</v>
      </c>
      <c r="J18" s="11">
        <v>62</v>
      </c>
      <c r="K18" s="11">
        <v>169</v>
      </c>
      <c r="L18" s="38">
        <v>1.69</v>
      </c>
      <c r="M18" s="14">
        <f>J18/L18^2</f>
        <v>21.707923392038097</v>
      </c>
      <c r="N18" s="15">
        <v>3.84</v>
      </c>
      <c r="O18" s="15">
        <v>3.6</v>
      </c>
      <c r="P18" s="15">
        <v>3.78</v>
      </c>
      <c r="Q18" s="15">
        <f>AVERAGE(N18:P18)</f>
        <v>3.7399999999999998</v>
      </c>
      <c r="R18" s="15">
        <v>4.29</v>
      </c>
      <c r="S18" s="31">
        <f>Q18/R18</f>
        <v>0.8717948717948717</v>
      </c>
      <c r="T18" s="16">
        <v>3.92</v>
      </c>
      <c r="U18" s="16">
        <v>4.01</v>
      </c>
      <c r="V18" s="16">
        <f>AVERAGE(T18:U18)</f>
        <v>3.9649999999999999</v>
      </c>
      <c r="W18" s="15">
        <v>4.29</v>
      </c>
      <c r="X18" s="19">
        <f>V18/W18</f>
        <v>0.9242424242424242</v>
      </c>
      <c r="Y18" s="16">
        <v>1.0900000000000001</v>
      </c>
      <c r="Z18" s="16">
        <v>0.97</v>
      </c>
      <c r="AA18" s="16">
        <v>0.76</v>
      </c>
      <c r="AB18" s="16">
        <f>AVERAGE(Y18:AA18)</f>
        <v>0.94000000000000006</v>
      </c>
      <c r="AC18" s="16">
        <v>0.73</v>
      </c>
      <c r="AD18" s="16">
        <v>0.82</v>
      </c>
      <c r="AE18" s="16">
        <f>AVERAGE(AC18:AD18)</f>
        <v>0.77499999999999991</v>
      </c>
      <c r="AF18" s="16">
        <v>0.7</v>
      </c>
      <c r="AG18" s="16">
        <v>0.94</v>
      </c>
      <c r="AH18" s="16">
        <v>1.32</v>
      </c>
      <c r="AI18" s="16">
        <f>AVERAGE(AF18:AH18)</f>
        <v>0.98666666666666669</v>
      </c>
      <c r="AJ18" s="16">
        <v>1.53</v>
      </c>
      <c r="AK18" s="16">
        <v>1.77</v>
      </c>
      <c r="AL18" s="16">
        <f>AVERAGE(AJ18:AK18)</f>
        <v>1.65</v>
      </c>
      <c r="AM18" s="16">
        <v>2.0499999999999998</v>
      </c>
      <c r="AN18" s="16">
        <v>1.69</v>
      </c>
      <c r="AO18" s="16">
        <v>1.7</v>
      </c>
      <c r="AP18" s="16">
        <f>AVERAGE(AM18:AO18)</f>
        <v>1.8133333333333332</v>
      </c>
      <c r="AQ18" s="16">
        <v>1.66</v>
      </c>
      <c r="AR18" s="16">
        <v>1.42</v>
      </c>
      <c r="AS18" s="16">
        <f>AVERAGE(AQ18:AR18)</f>
        <v>1.54</v>
      </c>
      <c r="AT18" s="16">
        <v>1.79</v>
      </c>
      <c r="AU18" s="16">
        <v>1.91</v>
      </c>
      <c r="AV18" s="16">
        <v>2.08</v>
      </c>
      <c r="AW18" s="16">
        <f>AVERAGE(AT18:AV18)</f>
        <v>1.9266666666666667</v>
      </c>
      <c r="AX18" s="16">
        <v>2.2599999999999998</v>
      </c>
      <c r="AY18" s="16">
        <v>2.59</v>
      </c>
      <c r="AZ18" s="16">
        <f>AVERAGE(AX18:AY18)</f>
        <v>2.4249999999999998</v>
      </c>
      <c r="BA18" s="16"/>
      <c r="BB18" s="16"/>
      <c r="BC18" s="16"/>
      <c r="BD18" s="16">
        <v>3.92</v>
      </c>
      <c r="BE18" s="16">
        <v>3.94</v>
      </c>
      <c r="BF18" s="16">
        <v>3.8</v>
      </c>
      <c r="BG18" s="16">
        <f>AVERAGE(BD18:BF18)</f>
        <v>3.8866666666666667</v>
      </c>
      <c r="BH18" s="16">
        <v>4.07</v>
      </c>
      <c r="BI18" s="19">
        <f>BG18/BH18</f>
        <v>0.95495495495495486</v>
      </c>
      <c r="BJ18" s="16">
        <v>3.9</v>
      </c>
      <c r="BK18" s="16">
        <v>3.89</v>
      </c>
      <c r="BL18" s="16">
        <f>AVERAGE(BJ18:BK18)</f>
        <v>3.895</v>
      </c>
      <c r="BM18" s="16">
        <v>4.07</v>
      </c>
      <c r="BN18" s="19">
        <f>BL18/BM18</f>
        <v>0.9570024570024569</v>
      </c>
      <c r="BO18" s="16">
        <v>2.73</v>
      </c>
      <c r="BP18" s="16">
        <v>3.52</v>
      </c>
      <c r="BQ18" s="16">
        <v>2.4300000000000002</v>
      </c>
      <c r="BR18" s="16">
        <f>AVERAGE(BO18:BQ18)</f>
        <v>2.8933333333333331</v>
      </c>
      <c r="BS18" s="16">
        <v>4.0199999999999996</v>
      </c>
      <c r="BT18" s="19">
        <f>BR18/BS18</f>
        <v>0.71973466003316755</v>
      </c>
      <c r="BU18" s="16">
        <v>2.2599999999999998</v>
      </c>
      <c r="BV18" s="16">
        <v>3.28</v>
      </c>
      <c r="BW18" s="16">
        <f>AVERAGE(BU18:BV18)</f>
        <v>2.7699999999999996</v>
      </c>
      <c r="BX18" s="16">
        <v>4.0199999999999996</v>
      </c>
      <c r="BY18" s="19">
        <f>BW18/BX18</f>
        <v>0.68905472636815912</v>
      </c>
      <c r="BZ18" s="16"/>
      <c r="CA18" s="16"/>
      <c r="CB18" s="16"/>
      <c r="CC18" s="16">
        <v>4.0199999999999996</v>
      </c>
      <c r="CD18" s="19"/>
      <c r="CE18" s="17">
        <v>0.69599999999999995</v>
      </c>
      <c r="CF18" s="17">
        <v>0.89300000000000002</v>
      </c>
      <c r="CG18" s="17">
        <v>0.63900000000000001</v>
      </c>
      <c r="CH18" s="17">
        <f>AVERAGE(CE18:CG18)</f>
        <v>0.74266666666666659</v>
      </c>
      <c r="CI18" s="17">
        <v>0.77100000000000002</v>
      </c>
      <c r="CJ18" s="19">
        <f>CH18/CI18</f>
        <v>0.96325118893212269</v>
      </c>
      <c r="CK18" s="17">
        <v>0.57899999999999996</v>
      </c>
      <c r="CL18" s="17">
        <v>0.84299999999999997</v>
      </c>
      <c r="CM18" s="17">
        <f>AVERAGE(CK18:CL18)</f>
        <v>0.71099999999999997</v>
      </c>
      <c r="CN18" s="17">
        <v>0.77100000000000002</v>
      </c>
      <c r="CO18" s="19">
        <f>CM18/CN18</f>
        <v>0.92217898832684819</v>
      </c>
      <c r="CP18" s="17"/>
      <c r="CQ18" s="17"/>
      <c r="CR18" s="17"/>
      <c r="CS18" s="17">
        <v>0.77100000000000002</v>
      </c>
      <c r="CT18" s="19"/>
      <c r="CU18" s="31">
        <v>0.71099999999999997</v>
      </c>
      <c r="CV18" s="31">
        <v>0.97799999999999998</v>
      </c>
      <c r="CW18" s="31">
        <v>0.64300000000000002</v>
      </c>
      <c r="CX18" s="31">
        <f>AVERAGE(CU18:CW18)</f>
        <v>0.77733333333333332</v>
      </c>
      <c r="CY18" s="19">
        <v>0.57699999999999996</v>
      </c>
      <c r="CZ18" s="19">
        <v>0.81799999999999995</v>
      </c>
      <c r="DA18" s="19">
        <f>AVERAGE(CY18:CZ18)</f>
        <v>0.69750000000000001</v>
      </c>
      <c r="DB18" s="19"/>
      <c r="DC18" s="19"/>
      <c r="DD18" s="19"/>
      <c r="DE18" s="16">
        <v>2.78</v>
      </c>
      <c r="DF18" s="16">
        <v>6.98</v>
      </c>
      <c r="DG18" s="16">
        <v>2.74</v>
      </c>
      <c r="DH18" s="16">
        <f>AVERAGE(DE18:DG18)</f>
        <v>4.166666666666667</v>
      </c>
      <c r="DI18" s="16">
        <v>11.32</v>
      </c>
      <c r="DJ18" s="19">
        <f>DH18/DI18</f>
        <v>0.36808009422850413</v>
      </c>
      <c r="DK18" s="16">
        <v>2.17</v>
      </c>
      <c r="DL18" s="16">
        <v>3.43</v>
      </c>
      <c r="DM18" s="16">
        <f>AVERAGE(DK18:DL18)</f>
        <v>2.8</v>
      </c>
      <c r="DN18" s="16">
        <v>11.32</v>
      </c>
      <c r="DO18" s="19">
        <f>DM18/DN18</f>
        <v>0.24734982332155475</v>
      </c>
      <c r="DP18" s="16"/>
      <c r="DQ18" s="16"/>
      <c r="DR18" s="16"/>
      <c r="DS18" s="16">
        <v>11.32</v>
      </c>
      <c r="DT18" s="19"/>
      <c r="DU18" s="16">
        <v>2.06</v>
      </c>
      <c r="DV18" s="16">
        <v>4.0199999999999996</v>
      </c>
      <c r="DW18" s="16">
        <v>2.13</v>
      </c>
      <c r="DX18" s="16">
        <f>AVERAGE(DU18:DW18)</f>
        <v>2.7366666666666668</v>
      </c>
      <c r="DY18" s="16">
        <v>5.43</v>
      </c>
      <c r="DZ18" s="19">
        <f>DX18/DY18</f>
        <v>0.50399017802332724</v>
      </c>
      <c r="EA18" s="16">
        <v>1.66</v>
      </c>
      <c r="EB18" s="16">
        <v>2.7</v>
      </c>
      <c r="EC18" s="16">
        <f>AVERAGE(EA18:EB18)</f>
        <v>2.1800000000000002</v>
      </c>
      <c r="ED18" s="16">
        <v>5.43</v>
      </c>
      <c r="EE18" s="19">
        <f>EC18/ED18</f>
        <v>0.40147329650092084</v>
      </c>
      <c r="EF18" s="16"/>
      <c r="EG18" s="16"/>
      <c r="EH18" s="16"/>
      <c r="EI18" s="16">
        <v>5.43</v>
      </c>
      <c r="EJ18" s="19"/>
      <c r="EK18" s="16">
        <v>1.96</v>
      </c>
      <c r="EL18" s="16">
        <v>5.73</v>
      </c>
      <c r="EM18" s="16">
        <v>2.72</v>
      </c>
      <c r="EN18" s="16">
        <f>AVERAGE(EK18:EM18)</f>
        <v>3.47</v>
      </c>
      <c r="EO18" s="16">
        <v>1.32</v>
      </c>
      <c r="EP18" s="16">
        <v>2.2999999999999998</v>
      </c>
      <c r="EQ18" s="16">
        <f>AVERAGE(EO18:EP18)</f>
        <v>1.81</v>
      </c>
      <c r="ER18" s="16">
        <v>2.62</v>
      </c>
      <c r="ES18" s="16">
        <v>4.72</v>
      </c>
      <c r="ET18" s="16">
        <v>1.99</v>
      </c>
      <c r="EU18" s="16">
        <f>AVERAGE(ER18:ET18)</f>
        <v>3.11</v>
      </c>
      <c r="EV18" s="16">
        <v>6.14</v>
      </c>
      <c r="EW18" s="19">
        <f>EU18/EV18</f>
        <v>0.50651465798045603</v>
      </c>
      <c r="EX18" s="16">
        <v>1.81</v>
      </c>
      <c r="EY18" s="16">
        <v>3.11</v>
      </c>
      <c r="EZ18" s="16">
        <f>AVERAGE(EX18:EY18)</f>
        <v>2.46</v>
      </c>
      <c r="FA18" s="16">
        <v>6.14</v>
      </c>
      <c r="FB18" s="19">
        <f>EZ18/FA18</f>
        <v>0.40065146579804561</v>
      </c>
      <c r="FC18" s="16">
        <v>1.73</v>
      </c>
      <c r="FD18" s="16">
        <v>2.17</v>
      </c>
      <c r="FE18" s="16">
        <v>2.0699999999999998</v>
      </c>
      <c r="FF18" s="16">
        <f>AVERAGE(FC18:FE18)</f>
        <v>1.99</v>
      </c>
      <c r="FG18" s="16">
        <v>3.54</v>
      </c>
      <c r="FH18" s="19">
        <f>FF18/FG18</f>
        <v>0.56214689265536721</v>
      </c>
      <c r="FI18" s="16">
        <v>2.1</v>
      </c>
      <c r="FJ18" s="16">
        <v>3.03</v>
      </c>
      <c r="FK18" s="16">
        <f>AVERAGE(FI18:FJ18)</f>
        <v>2.5649999999999999</v>
      </c>
      <c r="FL18" s="16">
        <v>3.54</v>
      </c>
      <c r="FM18" s="19">
        <f>FK18/FL18</f>
        <v>0.72457627118644063</v>
      </c>
      <c r="FN18" s="16">
        <v>35.6</v>
      </c>
      <c r="FO18" s="16">
        <v>36</v>
      </c>
      <c r="FP18" s="16">
        <v>31.7</v>
      </c>
      <c r="FQ18" s="16">
        <f>MAX(FN18:FP18)</f>
        <v>36</v>
      </c>
      <c r="FR18" s="16">
        <v>130.19999999999999</v>
      </c>
      <c r="FS18" s="19">
        <f>FQ18/FR18*100%</f>
        <v>0.27649769585253459</v>
      </c>
      <c r="FT18" s="16">
        <v>37.5</v>
      </c>
      <c r="FU18" s="16">
        <v>54.7</v>
      </c>
      <c r="FV18" s="16">
        <f>MAX(FT18:FU18)</f>
        <v>54.7</v>
      </c>
      <c r="FW18" s="16">
        <v>130.19999999999999</v>
      </c>
      <c r="FX18" s="19">
        <f>FV18/FW18*100%</f>
        <v>0.42012288786482338</v>
      </c>
      <c r="FY18" s="16">
        <v>14.92</v>
      </c>
      <c r="FZ18" s="16">
        <v>10.65</v>
      </c>
      <c r="GA18" s="16">
        <v>11.98</v>
      </c>
      <c r="GB18" s="16">
        <f>AVERAGE(FY18:GA18)</f>
        <v>12.516666666666666</v>
      </c>
      <c r="GC18" s="16">
        <v>12.12</v>
      </c>
      <c r="GD18" s="16">
        <v>15.71</v>
      </c>
      <c r="GE18" s="16">
        <f>AVERAGE(GC18:GD18)</f>
        <v>13.914999999999999</v>
      </c>
      <c r="GF18" s="9">
        <f>GB18/AB18</f>
        <v>13.31560283687943</v>
      </c>
      <c r="GG18" s="9">
        <f>GE18/AE18</f>
        <v>17.954838709677421</v>
      </c>
      <c r="GH18" s="32">
        <f>(FQ18-GB18)/FQ18*100%</f>
        <v>0.65231481481481479</v>
      </c>
      <c r="GI18" s="32">
        <f>(FV18-GE18)/FV18*100%</f>
        <v>0.74561243144424139</v>
      </c>
    </row>
    <row r="19" spans="1:191" s="22" customFormat="1" ht="14.5">
      <c r="A19" s="22">
        <v>2</v>
      </c>
      <c r="B19" s="22">
        <v>3</v>
      </c>
      <c r="C19" s="127" t="s">
        <v>216</v>
      </c>
      <c r="D19" s="23">
        <v>33926</v>
      </c>
      <c r="E19" s="24">
        <f>(DATE(2016,7,1)-D19)/365</f>
        <v>23.632876712328766</v>
      </c>
      <c r="F19" s="22">
        <v>20</v>
      </c>
      <c r="G19" s="22">
        <v>5</v>
      </c>
      <c r="H19" s="22">
        <v>0</v>
      </c>
      <c r="I19" s="22">
        <v>0</v>
      </c>
      <c r="J19" s="22">
        <v>74</v>
      </c>
      <c r="K19" s="22">
        <v>185.5</v>
      </c>
      <c r="L19" s="39">
        <v>1.855</v>
      </c>
      <c r="M19" s="25">
        <f>J19/L19^2</f>
        <v>21.505220101568575</v>
      </c>
      <c r="N19" s="26">
        <v>4.42</v>
      </c>
      <c r="O19" s="26">
        <v>4.66</v>
      </c>
      <c r="P19" s="26">
        <v>4.2300000000000004</v>
      </c>
      <c r="Q19" s="26">
        <f>AVERAGE(N19:P19)</f>
        <v>4.4366666666666665</v>
      </c>
      <c r="R19" s="26">
        <v>4.6500000000000004</v>
      </c>
      <c r="S19" s="41">
        <f>Q19/R19</f>
        <v>0.9541218637992831</v>
      </c>
      <c r="T19" s="27">
        <v>4.63</v>
      </c>
      <c r="U19" s="27">
        <v>4.71</v>
      </c>
      <c r="V19" s="27">
        <f>AVERAGE(T19:U19)</f>
        <v>4.67</v>
      </c>
      <c r="W19" s="26">
        <v>4.6500000000000004</v>
      </c>
      <c r="X19" s="29">
        <f>V19/W19</f>
        <v>1.0043010752688171</v>
      </c>
      <c r="Y19" s="27">
        <v>1.37</v>
      </c>
      <c r="Z19" s="27">
        <v>1.34</v>
      </c>
      <c r="AA19" s="27">
        <v>1.94</v>
      </c>
      <c r="AB19" s="27">
        <f>AVERAGE(Y19:AA19)</f>
        <v>1.55</v>
      </c>
      <c r="AC19" s="27">
        <v>1.24</v>
      </c>
      <c r="AD19" s="27">
        <v>1.66</v>
      </c>
      <c r="AE19" s="27">
        <f>AVERAGE(AC19:AD19)</f>
        <v>1.45</v>
      </c>
      <c r="AF19" s="27">
        <v>1.1200000000000001</v>
      </c>
      <c r="AG19" s="27">
        <v>1.6</v>
      </c>
      <c r="AH19" s="27">
        <v>0.73</v>
      </c>
      <c r="AI19" s="27">
        <f>AVERAGE(AF19:AH19)</f>
        <v>1.1500000000000001</v>
      </c>
      <c r="AJ19" s="27">
        <v>1.79</v>
      </c>
      <c r="AK19" s="27">
        <v>1.7</v>
      </c>
      <c r="AL19" s="27">
        <f>AVERAGE(AJ19:AK19)</f>
        <v>1.7450000000000001</v>
      </c>
      <c r="AM19" s="27">
        <v>1.93</v>
      </c>
      <c r="AN19" s="27">
        <v>1.72</v>
      </c>
      <c r="AO19" s="27">
        <v>1.56</v>
      </c>
      <c r="AP19" s="27">
        <f>AVERAGE(AM19:AO19)</f>
        <v>1.7366666666666666</v>
      </c>
      <c r="AQ19" s="27">
        <v>1.6</v>
      </c>
      <c r="AR19" s="27">
        <v>1.35</v>
      </c>
      <c r="AS19" s="27">
        <f>AVERAGE(AQ19:AR19)</f>
        <v>1.4750000000000001</v>
      </c>
      <c r="AT19" s="27">
        <v>2.4900000000000002</v>
      </c>
      <c r="AU19" s="27">
        <v>2.94</v>
      </c>
      <c r="AV19" s="27">
        <v>2.67</v>
      </c>
      <c r="AW19" s="27">
        <f>AVERAGE(AT19:AV19)</f>
        <v>2.6999999999999997</v>
      </c>
      <c r="AX19" s="27">
        <v>3.03</v>
      </c>
      <c r="AY19" s="27">
        <v>3.36</v>
      </c>
      <c r="AZ19" s="27">
        <f>AVERAGE(AX19:AY19)</f>
        <v>3.1949999999999998</v>
      </c>
      <c r="BA19" s="27">
        <v>3.01</v>
      </c>
      <c r="BB19" s="27"/>
      <c r="BC19" s="27">
        <f>AVERAGE(BA19:BB19)</f>
        <v>3.01</v>
      </c>
      <c r="BD19" s="27">
        <v>4.7</v>
      </c>
      <c r="BE19" s="27">
        <v>4.6399999999999997</v>
      </c>
      <c r="BF19" s="27">
        <v>4.3</v>
      </c>
      <c r="BG19" s="27">
        <f>AVERAGE(BD19:BF19)</f>
        <v>4.5466666666666669</v>
      </c>
      <c r="BH19" s="27">
        <v>4.6500000000000004</v>
      </c>
      <c r="BI19" s="29">
        <f>BG19/BH19</f>
        <v>0.97777777777777775</v>
      </c>
      <c r="BJ19" s="27">
        <v>4.82</v>
      </c>
      <c r="BK19" s="27">
        <v>4.99</v>
      </c>
      <c r="BL19" s="27">
        <f>AVERAGE(BJ19:BK19)</f>
        <v>4.9050000000000002</v>
      </c>
      <c r="BM19" s="27">
        <v>4.6500000000000004</v>
      </c>
      <c r="BN19" s="29">
        <f>BL19/BM19</f>
        <v>1.0548387096774192</v>
      </c>
      <c r="BO19" s="27">
        <v>4.0599999999999996</v>
      </c>
      <c r="BP19" s="27">
        <v>3.92</v>
      </c>
      <c r="BQ19" s="27">
        <v>2.87</v>
      </c>
      <c r="BR19" s="27">
        <f>AVERAGE(BO19:BQ19)</f>
        <v>3.6166666666666667</v>
      </c>
      <c r="BS19" s="27">
        <v>4.33</v>
      </c>
      <c r="BT19" s="29">
        <f>BR19/BS19</f>
        <v>0.83525789068514245</v>
      </c>
      <c r="BU19" s="27">
        <v>3.63</v>
      </c>
      <c r="BV19" s="27">
        <v>3.58</v>
      </c>
      <c r="BW19" s="27">
        <f>AVERAGE(BU19:BV19)</f>
        <v>3.605</v>
      </c>
      <c r="BX19" s="27">
        <v>4.33</v>
      </c>
      <c r="BY19" s="29">
        <f>BW19/BX19</f>
        <v>0.83256351039260967</v>
      </c>
      <c r="BZ19" s="27">
        <v>3.92</v>
      </c>
      <c r="CA19" s="27">
        <v>3.64</v>
      </c>
      <c r="CB19" s="27">
        <f>AVERAGE(BZ19:CA19)</f>
        <v>3.7800000000000002</v>
      </c>
      <c r="CC19" s="27">
        <v>4.33</v>
      </c>
      <c r="CD19" s="29">
        <f>CB19/CC19</f>
        <v>0.87297921478060048</v>
      </c>
      <c r="CE19" s="28">
        <v>0.86399999999999999</v>
      </c>
      <c r="CF19" s="28">
        <v>0.84099999999999997</v>
      </c>
      <c r="CG19" s="28">
        <v>0.66700000000000004</v>
      </c>
      <c r="CH19" s="28">
        <f>AVERAGE(CE19:CG19)</f>
        <v>0.79066666666666663</v>
      </c>
      <c r="CI19" s="28">
        <v>0.76</v>
      </c>
      <c r="CJ19" s="29">
        <f>CH19/CI19</f>
        <v>1.0403508771929824</v>
      </c>
      <c r="CK19" s="28">
        <v>0.72699999999999998</v>
      </c>
      <c r="CL19" s="28">
        <v>0.74099999999999999</v>
      </c>
      <c r="CM19" s="28">
        <f>AVERAGE(CK19:CL19)</f>
        <v>0.73399999999999999</v>
      </c>
      <c r="CN19" s="28">
        <v>0.76</v>
      </c>
      <c r="CO19" s="29">
        <f>CM19/CN19</f>
        <v>0.96578947368421053</v>
      </c>
      <c r="CP19" s="28">
        <v>0.83399999999999996</v>
      </c>
      <c r="CQ19" s="28">
        <v>0.754</v>
      </c>
      <c r="CR19" s="28">
        <f>AVERAGE(CP19:CQ19)</f>
        <v>0.79400000000000004</v>
      </c>
      <c r="CS19" s="28">
        <v>0.76</v>
      </c>
      <c r="CT19" s="29">
        <f>CQ19/CS19</f>
        <v>0.99210526315789471</v>
      </c>
      <c r="CU19" s="41">
        <v>0.91900000000000004</v>
      </c>
      <c r="CV19" s="41">
        <v>0.84099999999999997</v>
      </c>
      <c r="CW19" s="41">
        <v>0.67800000000000005</v>
      </c>
      <c r="CX19" s="41">
        <f>AVERAGE(CU19:CW19)</f>
        <v>0.81266666666666676</v>
      </c>
      <c r="CY19" s="29">
        <v>0.78400000000000003</v>
      </c>
      <c r="CZ19" s="29">
        <v>0.76</v>
      </c>
      <c r="DA19" s="29">
        <f>AVERAGE(CY19:CZ19)</f>
        <v>0.77200000000000002</v>
      </c>
      <c r="DB19" s="29">
        <v>0.86199999999999999</v>
      </c>
      <c r="DC19" s="29">
        <v>0.79100000000000004</v>
      </c>
      <c r="DD19" s="29">
        <f>AVERAGE(DB19:DC19)</f>
        <v>0.82650000000000001</v>
      </c>
      <c r="DE19" s="27">
        <v>7.25</v>
      </c>
      <c r="DF19" s="27">
        <v>6.08</v>
      </c>
      <c r="DG19" s="27">
        <v>3.19</v>
      </c>
      <c r="DH19" s="27">
        <f>AVERAGE(DE19:DG19)</f>
        <v>5.5066666666666668</v>
      </c>
      <c r="DI19" s="27">
        <v>12.29</v>
      </c>
      <c r="DJ19" s="29">
        <f>DH19/DI19</f>
        <v>0.44806075400054252</v>
      </c>
      <c r="DK19" s="27">
        <v>4.29</v>
      </c>
      <c r="DL19" s="27">
        <v>4.34</v>
      </c>
      <c r="DM19" s="27">
        <f>AVERAGE(DK19:DL19)</f>
        <v>4.3149999999999995</v>
      </c>
      <c r="DN19" s="27">
        <v>12.29</v>
      </c>
      <c r="DO19" s="29">
        <f>DM19/DN19</f>
        <v>0.35109845402766476</v>
      </c>
      <c r="DP19" s="22">
        <v>5.05</v>
      </c>
      <c r="DQ19" s="27">
        <v>4.1900000000000004</v>
      </c>
      <c r="DR19" s="27">
        <f>AVERAGE(DP19:DQ19)</f>
        <v>4.62</v>
      </c>
      <c r="DS19" s="27">
        <v>12.29</v>
      </c>
      <c r="DT19" s="29">
        <f>DR19/DS19</f>
        <v>0.37591537835638733</v>
      </c>
      <c r="DU19" s="27">
        <v>4.2699999999999996</v>
      </c>
      <c r="DV19" s="27">
        <v>3.8</v>
      </c>
      <c r="DW19" s="27">
        <v>2.5</v>
      </c>
      <c r="DX19" s="27">
        <f>AVERAGE(DU19:DW19)</f>
        <v>3.5233333333333334</v>
      </c>
      <c r="DY19" s="27">
        <v>5.62</v>
      </c>
      <c r="DZ19" s="29">
        <f>DX19/DY19</f>
        <v>0.62692763938315543</v>
      </c>
      <c r="EA19" s="27">
        <v>3.19</v>
      </c>
      <c r="EB19" s="27">
        <v>3.17</v>
      </c>
      <c r="EC19" s="27">
        <f>AVERAGE(EA19:EB19)</f>
        <v>3.1799999999999997</v>
      </c>
      <c r="ED19" s="27">
        <v>5.62</v>
      </c>
      <c r="EE19" s="29">
        <f>EC19/ED19</f>
        <v>0.5658362989323843</v>
      </c>
      <c r="EF19" s="27">
        <v>4.05</v>
      </c>
      <c r="EG19" s="27">
        <v>3.35</v>
      </c>
      <c r="EH19" s="27">
        <f>AVERAGE(EF19:EG19)</f>
        <v>3.7</v>
      </c>
      <c r="EI19" s="27">
        <v>5.62</v>
      </c>
      <c r="EJ19" s="29">
        <f>EH19/EI19</f>
        <v>0.65836298932384341</v>
      </c>
      <c r="EK19" s="27">
        <v>6.42</v>
      </c>
      <c r="EL19" s="27">
        <v>5.82</v>
      </c>
      <c r="EM19" s="27">
        <v>3.09</v>
      </c>
      <c r="EN19" s="27">
        <f>AVERAGE(EK19:EM19)</f>
        <v>5.1100000000000003</v>
      </c>
      <c r="EO19" s="27">
        <v>3.72</v>
      </c>
      <c r="EP19" s="27">
        <v>4.3</v>
      </c>
      <c r="EQ19" s="27">
        <f>AVERAGE(EO19:EP19)</f>
        <v>4.01</v>
      </c>
      <c r="ER19" s="27">
        <v>4.72</v>
      </c>
      <c r="ES19" s="27">
        <v>4.43</v>
      </c>
      <c r="ET19" s="27">
        <v>2.4700000000000002</v>
      </c>
      <c r="EU19" s="27">
        <f>AVERAGE(ER19:ET19)</f>
        <v>3.8733333333333331</v>
      </c>
      <c r="EV19" s="27">
        <v>6.47</v>
      </c>
      <c r="EW19" s="29">
        <f>EU19/EV19</f>
        <v>0.59866048428645025</v>
      </c>
      <c r="EX19" s="27">
        <v>3.72</v>
      </c>
      <c r="EY19" s="27">
        <v>3.76</v>
      </c>
      <c r="EZ19" s="27">
        <f>AVERAGE(EX19:EY19)</f>
        <v>3.74</v>
      </c>
      <c r="FA19" s="27">
        <v>6.47</v>
      </c>
      <c r="FB19" s="29">
        <f>EZ19/FA19</f>
        <v>0.57805255023183932</v>
      </c>
      <c r="FC19" s="27">
        <v>2.66</v>
      </c>
      <c r="FD19" s="27">
        <v>2.4</v>
      </c>
      <c r="FE19" s="27">
        <v>1.89</v>
      </c>
      <c r="FF19" s="27">
        <f>AVERAGE(FC19:FE19)</f>
        <v>2.3166666666666669</v>
      </c>
      <c r="FG19" s="27">
        <v>3.65</v>
      </c>
      <c r="FH19" s="29">
        <f>FF19/FG19</f>
        <v>0.63470319634703198</v>
      </c>
      <c r="FI19" s="27">
        <v>2.08</v>
      </c>
      <c r="FJ19" s="27">
        <v>1.96</v>
      </c>
      <c r="FK19" s="27">
        <f>AVERAGE(FI19:FJ19)</f>
        <v>2.02</v>
      </c>
      <c r="FL19" s="27">
        <v>3.65</v>
      </c>
      <c r="FM19" s="29">
        <f>FK19/FL19</f>
        <v>0.55342465753424663</v>
      </c>
      <c r="FN19" s="27">
        <v>93.6</v>
      </c>
      <c r="FO19" s="27">
        <v>80.599999999999994</v>
      </c>
      <c r="FP19" s="27">
        <v>68</v>
      </c>
      <c r="FQ19" s="27">
        <f>MAX(FN19:FP19)</f>
        <v>93.6</v>
      </c>
      <c r="FR19" s="27">
        <v>147</v>
      </c>
      <c r="FS19" s="29">
        <f>FQ19/FR19*100%</f>
        <v>0.63673469387755099</v>
      </c>
      <c r="FT19" s="27">
        <v>80.2</v>
      </c>
      <c r="FU19" s="27">
        <v>74.599999999999994</v>
      </c>
      <c r="FV19" s="27">
        <f>MAX(FT19:FU19)</f>
        <v>80.2</v>
      </c>
      <c r="FW19" s="27">
        <v>147</v>
      </c>
      <c r="FX19" s="29">
        <f>FV19/FW19*100%</f>
        <v>0.54557823129251704</v>
      </c>
      <c r="FY19" s="27">
        <v>39.24</v>
      </c>
      <c r="FZ19" s="27">
        <v>45.48</v>
      </c>
      <c r="GA19" s="27">
        <v>47.54</v>
      </c>
      <c r="GB19" s="27">
        <f>AVERAGE(FY19:GA19)</f>
        <v>44.086666666666666</v>
      </c>
      <c r="GC19" s="27">
        <v>29.09</v>
      </c>
      <c r="GD19" s="27">
        <v>32.47</v>
      </c>
      <c r="GE19" s="27">
        <f>AVERAGE(GC19:GD19)</f>
        <v>30.78</v>
      </c>
      <c r="GF19" s="9">
        <f>GB19/AB19</f>
        <v>28.443010752688171</v>
      </c>
      <c r="GG19" s="9">
        <f>GE19/AE19</f>
        <v>21.227586206896554</v>
      </c>
      <c r="GH19" s="33">
        <f>(FQ19-GB19)/FQ19*100%</f>
        <v>0.52898860398860392</v>
      </c>
      <c r="GI19" s="33">
        <f>(FV19-GE19)/FV19*100%</f>
        <v>0.61620947630922696</v>
      </c>
    </row>
    <row r="20" spans="1:191" s="22" customFormat="1" ht="14.5">
      <c r="A20" s="43">
        <v>2</v>
      </c>
      <c r="B20" s="43">
        <v>6</v>
      </c>
      <c r="C20" s="136" t="s">
        <v>216</v>
      </c>
      <c r="D20" s="44">
        <v>34581</v>
      </c>
      <c r="E20" s="45">
        <f>(DATE(2016,7,1)-D20)/365</f>
        <v>21.838356164383562</v>
      </c>
      <c r="F20" s="43">
        <v>20</v>
      </c>
      <c r="G20" s="43">
        <v>5</v>
      </c>
      <c r="H20" s="43">
        <v>1</v>
      </c>
      <c r="I20" s="43">
        <v>0</v>
      </c>
      <c r="J20" s="43">
        <v>68</v>
      </c>
      <c r="K20" s="43">
        <v>169</v>
      </c>
      <c r="L20" s="46">
        <v>1.69</v>
      </c>
      <c r="M20" s="47">
        <f>J20/L20^2</f>
        <v>23.808690171912751</v>
      </c>
      <c r="N20" s="48">
        <v>3.85</v>
      </c>
      <c r="O20" s="48">
        <v>3.98</v>
      </c>
      <c r="P20" s="48">
        <v>3.88</v>
      </c>
      <c r="Q20" s="48">
        <f>AVERAGE(N20:P20)</f>
        <v>3.9033333333333338</v>
      </c>
      <c r="R20" s="48">
        <v>4.25</v>
      </c>
      <c r="S20" s="49">
        <f>Q20/R20</f>
        <v>0.91843137254901974</v>
      </c>
      <c r="T20" s="42">
        <v>3.85</v>
      </c>
      <c r="U20" s="42">
        <v>3.78</v>
      </c>
      <c r="V20" s="42">
        <f>AVERAGE(T20:U20)</f>
        <v>3.8149999999999999</v>
      </c>
      <c r="W20" s="48">
        <v>4.25</v>
      </c>
      <c r="X20" s="32">
        <f>V20/W20</f>
        <v>0.89764705882352935</v>
      </c>
      <c r="Y20" s="42">
        <v>1.06</v>
      </c>
      <c r="Z20" s="42">
        <v>1.4</v>
      </c>
      <c r="AA20" s="42">
        <v>1.66</v>
      </c>
      <c r="AB20" s="42">
        <f>AVERAGE(Y20:AA20)</f>
        <v>1.3733333333333333</v>
      </c>
      <c r="AC20" s="42">
        <v>1.3</v>
      </c>
      <c r="AD20" s="42">
        <v>2.0099999999999998</v>
      </c>
      <c r="AE20" s="42">
        <f>AVERAGE(AC20:AD20)</f>
        <v>1.6549999999999998</v>
      </c>
      <c r="AF20" s="42">
        <v>0.93</v>
      </c>
      <c r="AG20" s="42">
        <v>0.99</v>
      </c>
      <c r="AH20" s="42">
        <v>0.62</v>
      </c>
      <c r="AI20" s="42">
        <f>AVERAGE(AF20:AH20)</f>
        <v>0.84666666666666668</v>
      </c>
      <c r="AJ20" s="42">
        <v>1.06</v>
      </c>
      <c r="AK20" s="42">
        <v>0.43</v>
      </c>
      <c r="AL20" s="42">
        <f>AVERAGE(AJ20:AK20)</f>
        <v>0.745</v>
      </c>
      <c r="AM20" s="42">
        <v>1.86</v>
      </c>
      <c r="AN20" s="42">
        <v>1.59</v>
      </c>
      <c r="AO20" s="42">
        <v>1.6</v>
      </c>
      <c r="AP20" s="42">
        <f>AVERAGE(AM20:AO20)</f>
        <v>1.6833333333333336</v>
      </c>
      <c r="AQ20" s="42">
        <v>1.49</v>
      </c>
      <c r="AR20" s="42">
        <v>1.34</v>
      </c>
      <c r="AS20" s="42">
        <f>AVERAGE(AQ20:AR20)</f>
        <v>1.415</v>
      </c>
      <c r="AT20" s="42">
        <v>1.99</v>
      </c>
      <c r="AU20" s="42">
        <v>2.39</v>
      </c>
      <c r="AV20" s="42">
        <v>2.2799999999999998</v>
      </c>
      <c r="AW20" s="42">
        <f>AVERAGE(AT20:AV20)</f>
        <v>2.2200000000000002</v>
      </c>
      <c r="AX20" s="42">
        <v>2.36</v>
      </c>
      <c r="AY20" s="42">
        <v>2.44</v>
      </c>
      <c r="AZ20" s="42">
        <f>AVERAGE(AX20:AY20)</f>
        <v>2.4</v>
      </c>
      <c r="BA20" s="42"/>
      <c r="BB20" s="42"/>
      <c r="BC20" s="42"/>
      <c r="BD20" s="42">
        <v>4.12</v>
      </c>
      <c r="BE20" s="42">
        <v>3.73</v>
      </c>
      <c r="BF20" s="42">
        <v>3.14</v>
      </c>
      <c r="BG20" s="42">
        <f>AVERAGE(BD20:BF20)</f>
        <v>3.6633333333333336</v>
      </c>
      <c r="BH20" s="42">
        <v>4.04</v>
      </c>
      <c r="BI20" s="32">
        <f>BG20/BH20</f>
        <v>0.90676567656765683</v>
      </c>
      <c r="BJ20" s="42">
        <v>3.75</v>
      </c>
      <c r="BK20" s="42">
        <v>3.55</v>
      </c>
      <c r="BL20" s="42">
        <f>AVERAGE(BJ20:BK20)</f>
        <v>3.65</v>
      </c>
      <c r="BM20" s="42">
        <v>4.04</v>
      </c>
      <c r="BN20" s="32">
        <f>BL20/BM20</f>
        <v>0.90346534653465349</v>
      </c>
      <c r="BO20" s="42">
        <v>3.38</v>
      </c>
      <c r="BP20" s="42">
        <v>3</v>
      </c>
      <c r="BQ20" s="42">
        <v>2.5299999999999998</v>
      </c>
      <c r="BR20" s="42">
        <f>AVERAGE(BO20:BQ20)</f>
        <v>2.97</v>
      </c>
      <c r="BS20" s="42">
        <v>3.97</v>
      </c>
      <c r="BT20" s="32">
        <f>BR20/BS20</f>
        <v>0.74811083123425692</v>
      </c>
      <c r="BU20" s="42">
        <v>3.26</v>
      </c>
      <c r="BV20" s="42">
        <v>3.17</v>
      </c>
      <c r="BW20" s="42">
        <f>AVERAGE(BU20:BV20)</f>
        <v>3.2149999999999999</v>
      </c>
      <c r="BX20" s="42">
        <v>3.97</v>
      </c>
      <c r="BY20" s="32">
        <f>BW20/BX20</f>
        <v>0.80982367758186391</v>
      </c>
      <c r="BZ20" s="42"/>
      <c r="CA20" s="42"/>
      <c r="CB20" s="42"/>
      <c r="CC20" s="42">
        <v>3.97</v>
      </c>
      <c r="CD20" s="32"/>
      <c r="CE20" s="50">
        <v>0.82</v>
      </c>
      <c r="CF20" s="50">
        <v>0.80400000000000005</v>
      </c>
      <c r="CG20" s="50">
        <v>0.80600000000000005</v>
      </c>
      <c r="CH20" s="50">
        <f>AVERAGE(CE20:CG20)</f>
        <v>0.81</v>
      </c>
      <c r="CI20" s="50">
        <v>0.76400000000000001</v>
      </c>
      <c r="CJ20" s="32">
        <f>CH20/CI20</f>
        <v>1.0602094240837696</v>
      </c>
      <c r="CK20" s="50">
        <v>0.86899999999999999</v>
      </c>
      <c r="CL20" s="50">
        <v>0.89300000000000002</v>
      </c>
      <c r="CM20" s="50">
        <f>AVERAGE(CK20:CL20)</f>
        <v>0.88100000000000001</v>
      </c>
      <c r="CN20" s="50">
        <v>0.76400000000000001</v>
      </c>
      <c r="CO20" s="32">
        <f>CM20/CN20</f>
        <v>1.1531413612565444</v>
      </c>
      <c r="CP20" s="50"/>
      <c r="CQ20" s="50"/>
      <c r="CR20" s="50"/>
      <c r="CS20" s="50">
        <v>0.76400000000000001</v>
      </c>
      <c r="CT20" s="32"/>
      <c r="CU20" s="32">
        <v>0.878</v>
      </c>
      <c r="CV20" s="32">
        <v>0.754</v>
      </c>
      <c r="CW20" s="32">
        <v>0.65200000000000002</v>
      </c>
      <c r="CX20" s="32">
        <f>AVERAGE(CU20:CW20)</f>
        <v>0.76133333333333342</v>
      </c>
      <c r="CY20" s="32">
        <v>0.84699999999999998</v>
      </c>
      <c r="CZ20" s="32">
        <v>0.83899999999999997</v>
      </c>
      <c r="DA20" s="32">
        <f>AVERAGE(CY20:CZ20)</f>
        <v>0.84299999999999997</v>
      </c>
      <c r="DB20" s="32"/>
      <c r="DC20" s="32"/>
      <c r="DD20" s="32"/>
      <c r="DE20" s="42">
        <v>5.18</v>
      </c>
      <c r="DF20" s="42">
        <v>3.86</v>
      </c>
      <c r="DG20" s="42">
        <v>3.22</v>
      </c>
      <c r="DH20" s="42">
        <f>AVERAGE(DE20:DG20)</f>
        <v>4.0866666666666669</v>
      </c>
      <c r="DI20" s="42">
        <v>11.24</v>
      </c>
      <c r="DJ20" s="32">
        <f>DH20/DI20</f>
        <v>0.36358244365361803</v>
      </c>
      <c r="DK20" s="42">
        <v>4.03</v>
      </c>
      <c r="DL20" s="42">
        <v>3.54</v>
      </c>
      <c r="DM20" s="42">
        <f>AVERAGE(DK20:DL20)</f>
        <v>3.7850000000000001</v>
      </c>
      <c r="DN20" s="42">
        <v>11.24</v>
      </c>
      <c r="DO20" s="32">
        <f>DM20/DN20</f>
        <v>0.33674377224199287</v>
      </c>
      <c r="DP20" s="43"/>
      <c r="DQ20" s="43"/>
      <c r="DR20" s="43"/>
      <c r="DS20" s="42">
        <v>11.24</v>
      </c>
      <c r="DT20" s="32"/>
      <c r="DU20" s="42">
        <v>3.37</v>
      </c>
      <c r="DV20" s="42">
        <v>2.78</v>
      </c>
      <c r="DW20" s="42">
        <v>2.37</v>
      </c>
      <c r="DX20" s="42">
        <f>AVERAGE(DU20:DW20)</f>
        <v>2.84</v>
      </c>
      <c r="DY20" s="42">
        <v>5.34</v>
      </c>
      <c r="DZ20" s="32">
        <f>DX20/DY20</f>
        <v>0.53183520599250933</v>
      </c>
      <c r="EA20" s="42">
        <v>3.53</v>
      </c>
      <c r="EB20" s="42">
        <v>3.41</v>
      </c>
      <c r="EC20" s="42">
        <f>AVERAGE(EA20:EB20)</f>
        <v>3.4699999999999998</v>
      </c>
      <c r="ED20" s="42">
        <v>5.34</v>
      </c>
      <c r="EE20" s="32">
        <f>EC20/ED20</f>
        <v>0.64981273408239693</v>
      </c>
      <c r="EF20" s="42"/>
      <c r="EG20" s="42"/>
      <c r="EH20" s="42"/>
      <c r="EI20" s="42">
        <v>5.34</v>
      </c>
      <c r="EJ20" s="32"/>
      <c r="EK20" s="42">
        <v>4.91</v>
      </c>
      <c r="EL20" s="42">
        <v>3.61</v>
      </c>
      <c r="EM20" s="42">
        <v>2.95</v>
      </c>
      <c r="EN20" s="42">
        <f>AVERAGE(EK20:EM20)</f>
        <v>3.8233333333333328</v>
      </c>
      <c r="EO20" s="42">
        <v>3.99</v>
      </c>
      <c r="EP20" s="42">
        <v>3.51</v>
      </c>
      <c r="EQ20" s="42">
        <f>AVERAGE(EO20:EP20)</f>
        <v>3.75</v>
      </c>
      <c r="ER20" s="42">
        <v>3.97</v>
      </c>
      <c r="ES20" s="42">
        <v>2.94</v>
      </c>
      <c r="ET20" s="42">
        <v>2.42</v>
      </c>
      <c r="EU20" s="42">
        <f>AVERAGE(ER20:ET20)</f>
        <v>3.11</v>
      </c>
      <c r="EV20" s="42">
        <v>6.08</v>
      </c>
      <c r="EW20" s="32">
        <f>EU20/EV20</f>
        <v>0.51151315789473684</v>
      </c>
      <c r="EX20" s="42">
        <v>3.72</v>
      </c>
      <c r="EY20" s="42">
        <v>3.45</v>
      </c>
      <c r="EZ20" s="42">
        <f>AVERAGE(EX20:EY20)</f>
        <v>3.585</v>
      </c>
      <c r="FA20" s="42">
        <v>6.08</v>
      </c>
      <c r="FB20" s="32">
        <f>EZ20/FA20</f>
        <v>0.58963815789473684</v>
      </c>
      <c r="FC20" s="42">
        <v>1.77</v>
      </c>
      <c r="FD20" s="42">
        <v>2.12</v>
      </c>
      <c r="FE20" s="42">
        <v>2.02</v>
      </c>
      <c r="FF20" s="42">
        <f>AVERAGE(FC20:FE20)</f>
        <v>1.97</v>
      </c>
      <c r="FG20" s="42">
        <v>3.46</v>
      </c>
      <c r="FH20" s="32">
        <f>FF20/FG20</f>
        <v>0.56936416184971095</v>
      </c>
      <c r="FI20" s="42">
        <v>2.41</v>
      </c>
      <c r="FJ20" s="42">
        <v>2.89</v>
      </c>
      <c r="FK20" s="42">
        <f>AVERAGE(FI20:FJ20)</f>
        <v>2.6500000000000004</v>
      </c>
      <c r="FL20" s="42">
        <v>3.46</v>
      </c>
      <c r="FM20" s="32">
        <f>FK20/FL20</f>
        <v>0.76589595375722552</v>
      </c>
      <c r="FN20" s="42">
        <v>56.2</v>
      </c>
      <c r="FO20" s="42">
        <v>40.6</v>
      </c>
      <c r="FP20" s="42">
        <v>56.5</v>
      </c>
      <c r="FQ20" s="42">
        <f>MAX(FN20:FP20)</f>
        <v>56.5</v>
      </c>
      <c r="FR20" s="42">
        <v>133.5</v>
      </c>
      <c r="FS20" s="32">
        <f>FQ20/FR20*100%</f>
        <v>0.42322097378277151</v>
      </c>
      <c r="FT20" s="42">
        <v>52.3</v>
      </c>
      <c r="FU20" s="42">
        <v>52.3</v>
      </c>
      <c r="FV20" s="42">
        <f>MAX(FT20:FU20)</f>
        <v>52.3</v>
      </c>
      <c r="FW20" s="42">
        <v>133.5</v>
      </c>
      <c r="FX20" s="32">
        <f>FV20/FW20*100%</f>
        <v>0.39176029962546816</v>
      </c>
      <c r="FY20" s="42">
        <v>29.62</v>
      </c>
      <c r="FZ20" s="42">
        <v>30.96</v>
      </c>
      <c r="GA20" s="42">
        <v>42.04</v>
      </c>
      <c r="GB20" s="42">
        <f>AVERAGE(FY20:GA20)</f>
        <v>34.206666666666671</v>
      </c>
      <c r="GC20" s="42">
        <v>30.26</v>
      </c>
      <c r="GD20" s="42">
        <v>35.119999999999997</v>
      </c>
      <c r="GE20" s="42">
        <f>AVERAGE(GC20:GD20)</f>
        <v>32.69</v>
      </c>
      <c r="GF20" s="9">
        <f>GB20/AB20</f>
        <v>24.907766990291265</v>
      </c>
      <c r="GG20" s="9">
        <f>GE20/AE20</f>
        <v>19.75226586102719</v>
      </c>
      <c r="GH20" s="32">
        <f>(FQ20-GB20)/FQ20*100%</f>
        <v>0.39457227138643058</v>
      </c>
      <c r="GI20" s="32">
        <f>(FV20-GE20)/FV20*100%</f>
        <v>0.37495219885277248</v>
      </c>
    </row>
    <row r="21" spans="1:191" s="22" customFormat="1" ht="14.5">
      <c r="A21" s="43">
        <v>2</v>
      </c>
      <c r="B21" s="43">
        <v>7</v>
      </c>
      <c r="C21" s="136" t="s">
        <v>216</v>
      </c>
      <c r="D21" s="44">
        <v>35138</v>
      </c>
      <c r="E21" s="45">
        <f ca="1">(TODAY()-D21)/365</f>
        <v>21.257534246575343</v>
      </c>
      <c r="F21" s="43">
        <v>23</v>
      </c>
      <c r="G21" s="43">
        <v>5</v>
      </c>
      <c r="H21" s="43">
        <v>0</v>
      </c>
      <c r="I21" s="43">
        <v>0</v>
      </c>
      <c r="J21" s="43">
        <v>69</v>
      </c>
      <c r="K21" s="43">
        <v>175</v>
      </c>
      <c r="L21" s="46">
        <v>1.75</v>
      </c>
      <c r="M21" s="47">
        <f>J21/L21^2</f>
        <v>22.530612244897959</v>
      </c>
      <c r="N21" s="48">
        <v>4.13</v>
      </c>
      <c r="O21" s="48">
        <v>3.82</v>
      </c>
      <c r="P21" s="48">
        <v>3.63</v>
      </c>
      <c r="Q21" s="48">
        <f>AVERAGE(N21:P21)</f>
        <v>3.8599999999999994</v>
      </c>
      <c r="R21" s="48">
        <v>4.4400000000000004</v>
      </c>
      <c r="S21" s="49">
        <f>Q21/R21</f>
        <v>0.86936936936936915</v>
      </c>
      <c r="T21" s="42">
        <v>4.1900000000000004</v>
      </c>
      <c r="U21" s="42">
        <v>4.1399999999999997</v>
      </c>
      <c r="V21" s="42">
        <f>AVERAGE(T21:U21)</f>
        <v>4.165</v>
      </c>
      <c r="W21" s="48">
        <v>4.4400000000000004</v>
      </c>
      <c r="X21" s="32">
        <f>V21/W21</f>
        <v>0.93806306306306297</v>
      </c>
      <c r="Y21" s="42"/>
      <c r="Z21" s="42">
        <v>2.78</v>
      </c>
      <c r="AA21" s="42"/>
      <c r="AB21" s="42">
        <v>2.78</v>
      </c>
      <c r="AC21" s="42">
        <v>2.33</v>
      </c>
      <c r="AD21" s="42">
        <v>2.06</v>
      </c>
      <c r="AE21" s="42">
        <f>AVERAGE(AC21:AD21)</f>
        <v>2.1950000000000003</v>
      </c>
      <c r="AF21" s="42"/>
      <c r="AG21" s="42">
        <v>0.32</v>
      </c>
      <c r="AH21" s="43"/>
      <c r="AI21" s="42">
        <f>AVERAGE(AG21)</f>
        <v>0.32</v>
      </c>
      <c r="AJ21" s="42">
        <v>1.05</v>
      </c>
      <c r="AK21" s="42">
        <v>1.28</v>
      </c>
      <c r="AL21" s="42">
        <f>AVERAGE(AJ21:AK21)</f>
        <v>1.165</v>
      </c>
      <c r="AM21" s="42"/>
      <c r="AN21" s="42">
        <v>0.72</v>
      </c>
      <c r="AO21" s="42"/>
      <c r="AP21" s="42">
        <f>AVERAGE(AM21:AO21)</f>
        <v>0.72</v>
      </c>
      <c r="AQ21" s="42">
        <v>0.81</v>
      </c>
      <c r="AR21" s="42">
        <v>0.8</v>
      </c>
      <c r="AS21" s="42">
        <f>AVERAGE(AQ21:AR21)</f>
        <v>0.80500000000000005</v>
      </c>
      <c r="AT21" s="42"/>
      <c r="AU21" s="42">
        <v>3.1</v>
      </c>
      <c r="AV21" s="42"/>
      <c r="AW21" s="42">
        <f>AVERAGE(AT21:AV21)</f>
        <v>3.1</v>
      </c>
      <c r="AX21" s="42">
        <v>3.38</v>
      </c>
      <c r="AY21" s="42">
        <v>3.34</v>
      </c>
      <c r="AZ21" s="42">
        <f>AVERAGE(AX21:AY21)</f>
        <v>3.36</v>
      </c>
      <c r="BA21" s="42"/>
      <c r="BB21" s="42"/>
      <c r="BC21" s="42"/>
      <c r="BD21" s="42">
        <v>4.13</v>
      </c>
      <c r="BE21" s="42">
        <v>4.1100000000000003</v>
      </c>
      <c r="BF21" s="42">
        <v>4</v>
      </c>
      <c r="BG21" s="42">
        <f>AVERAGE(BD21:BF21)</f>
        <v>4.08</v>
      </c>
      <c r="BH21" s="42">
        <v>4.3</v>
      </c>
      <c r="BI21" s="32">
        <f>BG21/BH21</f>
        <v>0.94883720930232562</v>
      </c>
      <c r="BJ21" s="42">
        <v>4.2699999999999996</v>
      </c>
      <c r="BK21" s="42">
        <v>4.22</v>
      </c>
      <c r="BL21" s="42">
        <f>AVERAGE(BJ21:BK21)</f>
        <v>4.2449999999999992</v>
      </c>
      <c r="BM21" s="42">
        <v>4.3</v>
      </c>
      <c r="BN21" s="32">
        <f>BL21/BM21</f>
        <v>0.98720930232558124</v>
      </c>
      <c r="BO21" s="42">
        <v>3.72</v>
      </c>
      <c r="BP21" s="42">
        <v>3.74</v>
      </c>
      <c r="BQ21" s="42">
        <v>3.73</v>
      </c>
      <c r="BR21" s="42">
        <f>AVERAGE(BO21:BQ21)</f>
        <v>3.7300000000000004</v>
      </c>
      <c r="BS21" s="42">
        <v>4.17</v>
      </c>
      <c r="BT21" s="32">
        <f>BR21/BS21</f>
        <v>0.89448441247002408</v>
      </c>
      <c r="BU21" s="42">
        <v>3.87</v>
      </c>
      <c r="BV21" s="42">
        <v>3.8</v>
      </c>
      <c r="BW21" s="42">
        <f>AVERAGE(BU21:BV21)</f>
        <v>3.835</v>
      </c>
      <c r="BX21" s="42">
        <v>4.17</v>
      </c>
      <c r="BY21" s="32">
        <f>BW21/BX21</f>
        <v>0.91966426858513195</v>
      </c>
      <c r="BZ21" s="42"/>
      <c r="CA21" s="42"/>
      <c r="CB21" s="42"/>
      <c r="CC21" s="42">
        <v>4.17</v>
      </c>
      <c r="CD21" s="32"/>
      <c r="CE21" s="50">
        <v>0.90100000000000002</v>
      </c>
      <c r="CF21" s="50">
        <v>0.91</v>
      </c>
      <c r="CG21" s="50">
        <v>0.93300000000000005</v>
      </c>
      <c r="CH21" s="50">
        <f>AVERAGE(CE21:CG21)</f>
        <v>0.91466666666666663</v>
      </c>
      <c r="CI21" s="50">
        <v>0.77100000000000002</v>
      </c>
      <c r="CJ21" s="32">
        <f>CH21/CI21</f>
        <v>1.1863380890618245</v>
      </c>
      <c r="CK21" s="50">
        <v>0.90600000000000003</v>
      </c>
      <c r="CL21" s="50">
        <v>0.9</v>
      </c>
      <c r="CM21" s="50">
        <f>AVERAGE(CK21:CL21)</f>
        <v>0.90300000000000002</v>
      </c>
      <c r="CN21" s="50">
        <v>0.77100000000000002</v>
      </c>
      <c r="CO21" s="32">
        <f>CM21/CN21</f>
        <v>1.1712062256809339</v>
      </c>
      <c r="CP21" s="50"/>
      <c r="CQ21" s="50"/>
      <c r="CR21" s="50"/>
      <c r="CS21" s="50">
        <v>0.77100000000000002</v>
      </c>
      <c r="CT21" s="32"/>
      <c r="CU21" s="32">
        <v>0.90100000000000002</v>
      </c>
      <c r="CV21" s="32">
        <v>0.97899999999999998</v>
      </c>
      <c r="CW21" s="32">
        <v>1.028</v>
      </c>
      <c r="CX21" s="32">
        <f>AVERAGE(CU21:CW21)</f>
        <v>0.96933333333333327</v>
      </c>
      <c r="CY21" s="32">
        <v>0.92400000000000004</v>
      </c>
      <c r="CZ21" s="32">
        <v>0.91800000000000004</v>
      </c>
      <c r="DA21" s="32">
        <f>AVERAGE(CY21:CZ21)</f>
        <v>0.92100000000000004</v>
      </c>
      <c r="DB21" s="32"/>
      <c r="DC21" s="32"/>
      <c r="DD21" s="32"/>
      <c r="DE21" s="42">
        <v>4.62</v>
      </c>
      <c r="DF21" s="42">
        <v>4.46</v>
      </c>
      <c r="DG21" s="42">
        <v>6.36</v>
      </c>
      <c r="DH21" s="42">
        <f>AVERAGE(DE21:DG21)</f>
        <v>5.1466666666666674</v>
      </c>
      <c r="DI21" s="42">
        <v>11.72</v>
      </c>
      <c r="DJ21" s="32">
        <f>DH21/DI21</f>
        <v>0.43913538111490336</v>
      </c>
      <c r="DK21" s="42">
        <v>5.58</v>
      </c>
      <c r="DL21" s="42">
        <v>5.32</v>
      </c>
      <c r="DM21" s="42">
        <f>AVERAGE(DK21:DL21)</f>
        <v>5.45</v>
      </c>
      <c r="DN21" s="42">
        <v>11.72</v>
      </c>
      <c r="DO21" s="32">
        <f>DM21/DN21</f>
        <v>0.46501706484641636</v>
      </c>
      <c r="DP21" s="42"/>
      <c r="DQ21" s="42"/>
      <c r="DR21" s="42"/>
      <c r="DS21" s="42">
        <v>11.72</v>
      </c>
      <c r="DT21" s="32"/>
      <c r="DU21" s="42">
        <v>4.3</v>
      </c>
      <c r="DV21" s="42">
        <v>4.46</v>
      </c>
      <c r="DW21" s="42">
        <v>4.6500000000000004</v>
      </c>
      <c r="DX21" s="42">
        <f>AVERAGE(DU21:DW21)</f>
        <v>4.47</v>
      </c>
      <c r="DY21" s="42">
        <v>5.55</v>
      </c>
      <c r="DZ21" s="32">
        <f>DX21/DY21</f>
        <v>0.80540540540540539</v>
      </c>
      <c r="EA21" s="42">
        <v>4.74</v>
      </c>
      <c r="EB21" s="42">
        <v>4.58</v>
      </c>
      <c r="EC21" s="42">
        <f>AVERAGE(EA21:EB21)</f>
        <v>4.66</v>
      </c>
      <c r="ED21" s="42">
        <v>5.55</v>
      </c>
      <c r="EE21" s="32">
        <f>EC21/ED21</f>
        <v>0.83963963963963972</v>
      </c>
      <c r="EF21" s="42"/>
      <c r="EG21" s="42"/>
      <c r="EH21" s="42"/>
      <c r="EI21" s="42">
        <v>5.55</v>
      </c>
      <c r="EJ21" s="32"/>
      <c r="EK21" s="42">
        <v>4.51</v>
      </c>
      <c r="EL21" s="42">
        <v>5.05</v>
      </c>
      <c r="EM21" s="42">
        <v>6.13</v>
      </c>
      <c r="EN21" s="42">
        <f>AVERAGE(EK21:EM21)</f>
        <v>5.2299999999999995</v>
      </c>
      <c r="EO21" s="42">
        <v>5.42</v>
      </c>
      <c r="EP21" s="42">
        <v>5.28</v>
      </c>
      <c r="EQ21" s="42">
        <f>AVERAGE(EO21:EP21)</f>
        <v>5.35</v>
      </c>
      <c r="ER21" s="42">
        <v>4.49</v>
      </c>
      <c r="ES21" s="42">
        <v>5.03</v>
      </c>
      <c r="ET21" s="42">
        <v>5.47</v>
      </c>
      <c r="EU21" s="42">
        <f>AVERAGE(ER21:ET21)</f>
        <v>4.9966666666666661</v>
      </c>
      <c r="EV21" s="42">
        <v>6.29</v>
      </c>
      <c r="EW21" s="32">
        <f>EU21/EV21</f>
        <v>0.79438261791202958</v>
      </c>
      <c r="EX21" s="42">
        <v>5.56</v>
      </c>
      <c r="EY21" s="42">
        <v>4.9400000000000004</v>
      </c>
      <c r="EZ21" s="42">
        <f>AVERAGE(EX21:EY21)</f>
        <v>5.25</v>
      </c>
      <c r="FA21" s="42">
        <v>6.29</v>
      </c>
      <c r="FB21" s="32">
        <f>EZ21/FA21</f>
        <v>0.83465818759936405</v>
      </c>
      <c r="FC21" s="42">
        <v>3.27</v>
      </c>
      <c r="FD21" s="42">
        <v>2.7</v>
      </c>
      <c r="FE21" s="42">
        <v>2.7</v>
      </c>
      <c r="FF21" s="42">
        <f>AVERAGE(FC21:FE21)</f>
        <v>2.8900000000000006</v>
      </c>
      <c r="FG21" s="42">
        <v>3.62</v>
      </c>
      <c r="FH21" s="32">
        <f>FF21/FG21</f>
        <v>0.79834254143646421</v>
      </c>
      <c r="FI21" s="42">
        <v>2.84</v>
      </c>
      <c r="FJ21" s="42">
        <v>2.97</v>
      </c>
      <c r="FK21" s="42">
        <f>AVERAGE(FI21:FJ21)</f>
        <v>2.9050000000000002</v>
      </c>
      <c r="FL21" s="42">
        <v>3.62</v>
      </c>
      <c r="FM21" s="32">
        <f>FK21/FL21</f>
        <v>0.8024861878453039</v>
      </c>
      <c r="FN21" s="42">
        <v>77.3</v>
      </c>
      <c r="FO21" s="42">
        <v>66.8</v>
      </c>
      <c r="FP21" s="42">
        <v>57.4</v>
      </c>
      <c r="FQ21" s="42">
        <f>MAX(FN21:FP21)</f>
        <v>77.3</v>
      </c>
      <c r="FR21" s="42">
        <v>139.69999999999999</v>
      </c>
      <c r="FS21" s="32">
        <f>FQ21/FR21*100%</f>
        <v>0.55332856120257701</v>
      </c>
      <c r="FT21" s="42">
        <v>46.1</v>
      </c>
      <c r="FU21" s="42">
        <v>60</v>
      </c>
      <c r="FV21" s="42">
        <f>MAX(FT21:FU21)</f>
        <v>60</v>
      </c>
      <c r="FW21" s="42">
        <v>139.69999999999999</v>
      </c>
      <c r="FX21" s="32">
        <f>FV21/FW21*100%</f>
        <v>0.42949176807444528</v>
      </c>
      <c r="FY21" s="42">
        <v>46.4</v>
      </c>
      <c r="FZ21" s="42">
        <v>43.93</v>
      </c>
      <c r="GA21" s="42">
        <v>31.22</v>
      </c>
      <c r="GB21" s="42">
        <f>AVERAGE(FY21:GA21)</f>
        <v>40.516666666666666</v>
      </c>
      <c r="GC21" s="42">
        <v>31.11</v>
      </c>
      <c r="GD21" s="42">
        <v>32.659999999999997</v>
      </c>
      <c r="GE21" s="42">
        <f>AVERAGE(GC21:GD21)</f>
        <v>31.884999999999998</v>
      </c>
      <c r="GF21" s="9">
        <f>GB21/AB21</f>
        <v>14.574340527577938</v>
      </c>
      <c r="GG21" s="9">
        <f>GE21/AE21</f>
        <v>14.526195899772206</v>
      </c>
      <c r="GH21" s="32">
        <f>(FQ21-GB21)/FQ21*100%</f>
        <v>0.47585166019836134</v>
      </c>
      <c r="GI21" s="32">
        <f>(FV21-GE21)/FV21*100%</f>
        <v>0.46858333333333335</v>
      </c>
    </row>
    <row r="22" spans="1:191" s="22" customFormat="1" ht="14.5">
      <c r="A22" s="22">
        <v>2</v>
      </c>
      <c r="B22" s="22">
        <v>8</v>
      </c>
      <c r="C22" s="127" t="s">
        <v>216</v>
      </c>
      <c r="D22" s="23">
        <v>34560</v>
      </c>
      <c r="E22" s="24">
        <f>(DATE(2016,7,1)-D22)/365</f>
        <v>21.895890410958906</v>
      </c>
      <c r="F22" s="22">
        <v>12</v>
      </c>
      <c r="G22" s="22">
        <v>5</v>
      </c>
      <c r="H22" s="22">
        <v>0</v>
      </c>
      <c r="I22" s="22">
        <v>0</v>
      </c>
      <c r="J22" s="22">
        <v>74</v>
      </c>
      <c r="K22" s="22">
        <v>188</v>
      </c>
      <c r="L22" s="39">
        <v>1.88</v>
      </c>
      <c r="M22" s="25">
        <f>J22/L22^2</f>
        <v>20.937075599818925</v>
      </c>
      <c r="N22" s="26">
        <v>3.51</v>
      </c>
      <c r="O22" s="26">
        <v>3.69</v>
      </c>
      <c r="P22" s="26">
        <v>3.85</v>
      </c>
      <c r="Q22" s="26">
        <f>AVERAGE(N22:P22)</f>
        <v>3.6833333333333331</v>
      </c>
      <c r="R22" s="26">
        <v>4.68</v>
      </c>
      <c r="S22" s="41">
        <f>Q22/R22</f>
        <v>0.78703703703703709</v>
      </c>
      <c r="T22" s="27">
        <v>3.52</v>
      </c>
      <c r="U22" s="27">
        <v>3.43</v>
      </c>
      <c r="V22" s="27">
        <f>AVERAGE(T22:U22)</f>
        <v>3.4750000000000001</v>
      </c>
      <c r="W22" s="26">
        <v>4.68</v>
      </c>
      <c r="X22" s="29">
        <f>V22/W22</f>
        <v>0.74252136752136755</v>
      </c>
      <c r="Y22" s="27">
        <v>0.75</v>
      </c>
      <c r="Z22" s="27">
        <v>1.2</v>
      </c>
      <c r="AA22" s="27">
        <v>2.34</v>
      </c>
      <c r="AB22" s="27">
        <f>AVERAGE(Y22:AA22)</f>
        <v>1.43</v>
      </c>
      <c r="AC22" s="27">
        <v>0.75</v>
      </c>
      <c r="AD22" s="27">
        <v>1.73</v>
      </c>
      <c r="AE22" s="27">
        <f>AVERAGE(AC22:AD22)</f>
        <v>1.24</v>
      </c>
      <c r="AF22" s="27">
        <v>1.51</v>
      </c>
      <c r="AG22" s="27">
        <v>0.62</v>
      </c>
      <c r="AH22" s="27">
        <v>0.27</v>
      </c>
      <c r="AI22" s="27">
        <f>AVERAGE(AF22:AH22)</f>
        <v>0.79999999999999993</v>
      </c>
      <c r="AJ22" s="27">
        <v>1.89</v>
      </c>
      <c r="AK22" s="27">
        <v>0.99</v>
      </c>
      <c r="AL22" s="27">
        <f>AVERAGE(AJ22:AK22)</f>
        <v>1.44</v>
      </c>
      <c r="AM22" s="27">
        <v>1.25</v>
      </c>
      <c r="AN22" s="27">
        <v>1.87</v>
      </c>
      <c r="AO22" s="27">
        <v>1.24</v>
      </c>
      <c r="AP22" s="27">
        <f>AVERAGE(AM22:AO22)</f>
        <v>1.4533333333333334</v>
      </c>
      <c r="AQ22" s="27">
        <v>0.88</v>
      </c>
      <c r="AR22" s="27">
        <v>0.71</v>
      </c>
      <c r="AS22" s="27">
        <f>AVERAGE(AQ22:AR22)</f>
        <v>0.79499999999999993</v>
      </c>
      <c r="AT22" s="27">
        <v>2.2599999999999998</v>
      </c>
      <c r="AU22" s="27">
        <v>1.82</v>
      </c>
      <c r="AV22" s="27">
        <v>2.61</v>
      </c>
      <c r="AW22" s="27">
        <f>AVERAGE(AT22:AV22)</f>
        <v>2.23</v>
      </c>
      <c r="AX22" s="27">
        <v>2.64</v>
      </c>
      <c r="AY22" s="27">
        <v>2.72</v>
      </c>
      <c r="AZ22" s="27">
        <f>AVERAGE(AX22:AY22)</f>
        <v>2.68</v>
      </c>
      <c r="BA22" s="27">
        <v>2.66</v>
      </c>
      <c r="BB22" s="27">
        <v>2.2599999999999998</v>
      </c>
      <c r="BC22" s="27">
        <f>AVERAGE(BA22:BB22)</f>
        <v>2.46</v>
      </c>
      <c r="BD22" s="27">
        <v>3.96</v>
      </c>
      <c r="BE22" s="27">
        <v>3.87</v>
      </c>
      <c r="BF22" s="27">
        <v>3.81</v>
      </c>
      <c r="BG22" s="27">
        <f>AVERAGE(BD22:BF22)</f>
        <v>3.8800000000000003</v>
      </c>
      <c r="BH22" s="27">
        <v>4.76</v>
      </c>
      <c r="BI22" s="29">
        <f>BG22/BH22</f>
        <v>0.81512605042016817</v>
      </c>
      <c r="BJ22" s="27">
        <v>3.65</v>
      </c>
      <c r="BK22" s="27">
        <v>3.36</v>
      </c>
      <c r="BL22" s="27">
        <f>AVERAGE(BJ22:BK22)</f>
        <v>3.5049999999999999</v>
      </c>
      <c r="BM22" s="27">
        <v>4.76</v>
      </c>
      <c r="BN22" s="29">
        <f>BL22/BM22</f>
        <v>0.7363445378151261</v>
      </c>
      <c r="BO22" s="27">
        <v>3.69</v>
      </c>
      <c r="BP22" s="27">
        <v>3.47</v>
      </c>
      <c r="BQ22" s="27">
        <v>3.6</v>
      </c>
      <c r="BR22" s="27">
        <f>AVERAGE(BO22:BQ22)</f>
        <v>3.5866666666666664</v>
      </c>
      <c r="BS22" s="27">
        <v>4.42</v>
      </c>
      <c r="BT22" s="29">
        <f>BR22/BS22</f>
        <v>0.81146304675716441</v>
      </c>
      <c r="BU22" s="27">
        <v>3.39</v>
      </c>
      <c r="BV22" s="27">
        <v>3.04</v>
      </c>
      <c r="BW22" s="27">
        <f>AVERAGE(BU22:BV22)</f>
        <v>3.2149999999999999</v>
      </c>
      <c r="BX22" s="27">
        <v>4.42</v>
      </c>
      <c r="BY22" s="29">
        <f>BW22/BX22</f>
        <v>0.7273755656108597</v>
      </c>
      <c r="BZ22" s="27">
        <v>3.51</v>
      </c>
      <c r="CA22" s="27">
        <v>3.46</v>
      </c>
      <c r="CB22" s="27">
        <f>AVERAGE(BZ22:CA22)</f>
        <v>3.4849999999999999</v>
      </c>
      <c r="CC22" s="27">
        <v>4.42</v>
      </c>
      <c r="CD22" s="29">
        <f>CB22/CC22</f>
        <v>0.78846153846153844</v>
      </c>
      <c r="CE22" s="28">
        <v>0.93200000000000005</v>
      </c>
      <c r="CF22" s="28">
        <v>0.89700000000000002</v>
      </c>
      <c r="CG22" s="28">
        <v>0.94499999999999995</v>
      </c>
      <c r="CH22" s="28">
        <f>AVERAGE(CE22:CG22)</f>
        <v>0.92466666666666664</v>
      </c>
      <c r="CI22" s="28">
        <v>0.76400000000000001</v>
      </c>
      <c r="CJ22" s="29">
        <f>CH22/CI22</f>
        <v>1.2102966841186735</v>
      </c>
      <c r="CK22" s="28">
        <v>0.92900000000000005</v>
      </c>
      <c r="CL22" s="28">
        <v>0.90500000000000003</v>
      </c>
      <c r="CM22" s="28">
        <f>AVERAGE(CK22:CL22)</f>
        <v>0.91700000000000004</v>
      </c>
      <c r="CN22" s="28">
        <v>0.76400000000000001</v>
      </c>
      <c r="CO22" s="29">
        <f>CM22/CN22</f>
        <v>1.200261780104712</v>
      </c>
      <c r="CP22" s="28">
        <v>0.97499999999999998</v>
      </c>
      <c r="CQ22" s="28">
        <v>0.96899999999999997</v>
      </c>
      <c r="CR22" s="28">
        <f>AVERAGE(CP22:CQ22)</f>
        <v>0.97199999999999998</v>
      </c>
      <c r="CS22" s="28">
        <v>0.76400000000000001</v>
      </c>
      <c r="CT22" s="29">
        <f>CR22/CS22</f>
        <v>1.2722513089005234</v>
      </c>
      <c r="CU22" s="29">
        <v>1.0509999999999999</v>
      </c>
      <c r="CV22" s="29">
        <v>0.94</v>
      </c>
      <c r="CW22" s="29">
        <v>0.93500000000000005</v>
      </c>
      <c r="CX22" s="29">
        <f>AVERAGE(CU22:CW22)</f>
        <v>0.97533333333333339</v>
      </c>
      <c r="CY22" s="29">
        <v>0.96299999999999997</v>
      </c>
      <c r="CZ22" s="29">
        <v>0.88600000000000001</v>
      </c>
      <c r="DA22" s="29">
        <f>AVERAGE(CY22:CZ22)</f>
        <v>0.92449999999999999</v>
      </c>
      <c r="DB22" s="29">
        <v>0.95599999999999996</v>
      </c>
      <c r="DC22" s="29">
        <v>0.95599999999999996</v>
      </c>
      <c r="DD22" s="29">
        <f>AVERAGE(DB22:DC22)</f>
        <v>0.95599999999999996</v>
      </c>
      <c r="DE22" s="27">
        <v>5.8</v>
      </c>
      <c r="DF22" s="27">
        <v>4.08</v>
      </c>
      <c r="DG22" s="27">
        <v>4.5599999999999996</v>
      </c>
      <c r="DH22" s="27">
        <f>AVERAGE(DE22:DG22)</f>
        <v>4.8133333333333326</v>
      </c>
      <c r="DI22" s="27">
        <v>12.51</v>
      </c>
      <c r="DJ22" s="29">
        <f>DH22/DI22</f>
        <v>0.38475885957900341</v>
      </c>
      <c r="DK22" s="27">
        <v>4.1399999999999997</v>
      </c>
      <c r="DL22" s="27">
        <v>4.18</v>
      </c>
      <c r="DM22" s="27">
        <f>AVERAGE(DK22:DL22)</f>
        <v>4.16</v>
      </c>
      <c r="DN22" s="27">
        <v>12.51</v>
      </c>
      <c r="DO22" s="29">
        <f>DM22/DN22</f>
        <v>0.33253397282174263</v>
      </c>
      <c r="DP22" s="27">
        <v>6.18</v>
      </c>
      <c r="DQ22" s="27">
        <v>5.17</v>
      </c>
      <c r="DR22" s="27">
        <f>AVERAGE(DP22:DQ22)</f>
        <v>5.6749999999999998</v>
      </c>
      <c r="DS22" s="27">
        <v>12.51</v>
      </c>
      <c r="DT22" s="29">
        <f>DR22/DS22</f>
        <v>0.4536370903277378</v>
      </c>
      <c r="DU22" s="27">
        <v>4.5</v>
      </c>
      <c r="DV22" s="27">
        <v>3.87</v>
      </c>
      <c r="DW22" s="27">
        <v>4.1399999999999997</v>
      </c>
      <c r="DX22" s="27">
        <f>AVERAGE(DU22:DW22)</f>
        <v>4.1700000000000008</v>
      </c>
      <c r="DY22" s="27">
        <v>5.72</v>
      </c>
      <c r="DZ22" s="29">
        <f>DX22/DY22</f>
        <v>0.72902097902097918</v>
      </c>
      <c r="EA22" s="27">
        <v>3.72</v>
      </c>
      <c r="EB22" s="27">
        <v>3.23</v>
      </c>
      <c r="EC22" s="27">
        <f>AVERAGE(EA22:EB22)</f>
        <v>3.4750000000000001</v>
      </c>
      <c r="ED22" s="27">
        <v>5.72</v>
      </c>
      <c r="EE22" s="29">
        <f>EC22/ED22</f>
        <v>0.60751748251748261</v>
      </c>
      <c r="EF22" s="27">
        <v>4.3899999999999997</v>
      </c>
      <c r="EG22" s="27">
        <v>4.25</v>
      </c>
      <c r="EH22" s="27">
        <f>AVERAGE(EF22:EG22)</f>
        <v>4.32</v>
      </c>
      <c r="EI22" s="27">
        <v>5.72</v>
      </c>
      <c r="EJ22" s="29">
        <f>EH22/EI22</f>
        <v>0.75524475524475532</v>
      </c>
      <c r="EK22" s="27">
        <v>5.62</v>
      </c>
      <c r="EL22" s="27">
        <v>4.05</v>
      </c>
      <c r="EM22" s="27">
        <v>4.49</v>
      </c>
      <c r="EN22" s="27">
        <f>AVERAGE(EK22:EM22)</f>
        <v>4.72</v>
      </c>
      <c r="EO22" s="27">
        <v>4.1399999999999997</v>
      </c>
      <c r="EP22" s="27">
        <v>4.18</v>
      </c>
      <c r="EQ22" s="27">
        <f>AVERAGE(EO22:EP22)</f>
        <v>4.16</v>
      </c>
      <c r="ER22" s="27">
        <v>4.84</v>
      </c>
      <c r="ES22" s="27">
        <v>3.97</v>
      </c>
      <c r="ET22" s="27">
        <v>4.3600000000000003</v>
      </c>
      <c r="EU22" s="27">
        <f>AVERAGE(ER22:ET22)</f>
        <v>4.3900000000000006</v>
      </c>
      <c r="EV22" s="27">
        <v>6.56</v>
      </c>
      <c r="EW22" s="29">
        <f>EU22/EV22</f>
        <v>0.66920731707317083</v>
      </c>
      <c r="EX22" s="27">
        <v>3.82</v>
      </c>
      <c r="EY22" s="27">
        <v>3.32</v>
      </c>
      <c r="EZ22" s="27">
        <f>AVERAGE(EX22:EY22)</f>
        <v>3.57</v>
      </c>
      <c r="FA22" s="27">
        <v>6.56</v>
      </c>
      <c r="FB22" s="29">
        <f>EZ22/FA22</f>
        <v>0.54420731707317072</v>
      </c>
      <c r="FC22" s="27">
        <v>2.92</v>
      </c>
      <c r="FD22" s="27">
        <v>3.09</v>
      </c>
      <c r="FE22" s="27">
        <v>3.21</v>
      </c>
      <c r="FF22" s="27">
        <f>AVERAGE(FC22:FE22)</f>
        <v>3.0733333333333328</v>
      </c>
      <c r="FG22" s="27">
        <v>3.72</v>
      </c>
      <c r="FH22" s="29">
        <f>FF22/FG22</f>
        <v>0.82616487455197118</v>
      </c>
      <c r="FI22" s="27">
        <v>2.95</v>
      </c>
      <c r="FJ22" s="27">
        <v>2.2000000000000002</v>
      </c>
      <c r="FK22" s="27">
        <f>AVERAGE(FI22:FJ22)</f>
        <v>2.5750000000000002</v>
      </c>
      <c r="FL22" s="27">
        <v>3.72</v>
      </c>
      <c r="FM22" s="29">
        <f>FK22/FL22</f>
        <v>0.69220430107526887</v>
      </c>
      <c r="FN22" s="27">
        <v>58.3</v>
      </c>
      <c r="FO22" s="27">
        <v>48.8</v>
      </c>
      <c r="FP22" s="27">
        <v>41.5</v>
      </c>
      <c r="FQ22" s="27">
        <f>MAX(FN22:FP22)</f>
        <v>58.3</v>
      </c>
      <c r="FR22" s="27">
        <v>149.5</v>
      </c>
      <c r="FS22" s="29">
        <f>FQ22/FR22*100%</f>
        <v>0.38996655518394646</v>
      </c>
      <c r="FT22" s="27">
        <v>47.7</v>
      </c>
      <c r="FU22" s="27">
        <v>59.9</v>
      </c>
      <c r="FV22" s="27">
        <f>MAX(FT22:FU22)</f>
        <v>59.9</v>
      </c>
      <c r="FW22" s="27">
        <v>149.19999999999999</v>
      </c>
      <c r="FX22" s="29">
        <f>FV22/FW22*100%</f>
        <v>0.40147453083109924</v>
      </c>
      <c r="FY22" s="27">
        <v>26.73</v>
      </c>
      <c r="FZ22" s="27">
        <v>25.71</v>
      </c>
      <c r="GA22" s="27">
        <v>25.66</v>
      </c>
      <c r="GB22" s="27">
        <f>AVERAGE(FY22:GA22)</f>
        <v>26.033333333333331</v>
      </c>
      <c r="GC22" s="27">
        <v>23.25</v>
      </c>
      <c r="GD22" s="27">
        <v>25.75</v>
      </c>
      <c r="GE22" s="27">
        <f>AVERAGE(GC22:GD22)</f>
        <v>24.5</v>
      </c>
      <c r="GF22" s="9">
        <f>GB22/AB22</f>
        <v>18.205128205128204</v>
      </c>
      <c r="GG22" s="9">
        <f>GE22/AE22</f>
        <v>19.758064516129032</v>
      </c>
      <c r="GH22" s="33">
        <f>(FQ22-GB22)/FQ22*100%</f>
        <v>0.55345911949685533</v>
      </c>
      <c r="GI22" s="33">
        <f>(FV22-GE22)/FV22*100%</f>
        <v>0.59098497495826374</v>
      </c>
    </row>
    <row r="23" spans="1:191" s="22" customFormat="1" ht="14.5">
      <c r="A23" s="22">
        <v>2</v>
      </c>
      <c r="B23" s="22">
        <v>9</v>
      </c>
      <c r="C23" s="127" t="s">
        <v>216</v>
      </c>
      <c r="D23" s="23">
        <v>34458</v>
      </c>
      <c r="E23" s="24">
        <f>(DATE(2016,7,1)-D23)/365</f>
        <v>22.175342465753424</v>
      </c>
      <c r="F23" s="22">
        <v>23</v>
      </c>
      <c r="G23" s="22">
        <v>5</v>
      </c>
      <c r="H23" s="22">
        <v>0</v>
      </c>
      <c r="I23" s="22">
        <v>0</v>
      </c>
      <c r="J23" s="22">
        <v>65</v>
      </c>
      <c r="K23" s="22">
        <v>172</v>
      </c>
      <c r="L23" s="39">
        <v>1.72</v>
      </c>
      <c r="M23" s="25">
        <f>J23/L23^2</f>
        <v>21.971335857220122</v>
      </c>
      <c r="N23" s="26">
        <v>3.53</v>
      </c>
      <c r="O23" s="26">
        <v>3.47</v>
      </c>
      <c r="P23" s="26">
        <v>3.59</v>
      </c>
      <c r="Q23" s="26">
        <f>AVERAGE(N23:P23)</f>
        <v>3.53</v>
      </c>
      <c r="R23" s="26">
        <v>4.33</v>
      </c>
      <c r="S23" s="41">
        <f>Q23/R23</f>
        <v>0.81524249422632789</v>
      </c>
      <c r="T23" s="27">
        <v>3.52</v>
      </c>
      <c r="U23" s="27">
        <v>3.65</v>
      </c>
      <c r="V23" s="27">
        <f>AVERAGE(T23:U23)</f>
        <v>3.585</v>
      </c>
      <c r="W23" s="26">
        <v>4.33</v>
      </c>
      <c r="X23" s="29">
        <f>V23/W23</f>
        <v>0.82794457274826783</v>
      </c>
      <c r="Y23" s="27"/>
      <c r="Z23" s="27">
        <v>2.2799999999999998</v>
      </c>
      <c r="AA23" s="27"/>
      <c r="AB23" s="27">
        <v>2.2799999999999998</v>
      </c>
      <c r="AC23" s="27"/>
      <c r="AD23" s="27">
        <v>3.05</v>
      </c>
      <c r="AE23" s="27">
        <f>AVERAGE(AC23:AD23)</f>
        <v>3.05</v>
      </c>
      <c r="AF23" s="27"/>
      <c r="AG23" s="27">
        <v>0.45</v>
      </c>
      <c r="AH23" s="27"/>
      <c r="AI23" s="27">
        <v>0.45</v>
      </c>
      <c r="AJ23" s="27"/>
      <c r="AK23" s="27">
        <v>0.3</v>
      </c>
      <c r="AL23" s="27">
        <f>AVERAGE(AJ23:AK23)</f>
        <v>0.3</v>
      </c>
      <c r="AM23" s="27"/>
      <c r="AN23" s="27">
        <v>0.74</v>
      </c>
      <c r="AO23" s="27"/>
      <c r="AP23" s="27">
        <f>AVERAGE(AM23:AO23)</f>
        <v>0.74</v>
      </c>
      <c r="AQ23" s="27"/>
      <c r="AR23" s="27">
        <v>0.3</v>
      </c>
      <c r="AS23" s="27">
        <f>AVERAGE(AQ23:AR23)</f>
        <v>0.3</v>
      </c>
      <c r="AT23" s="27"/>
      <c r="AU23" s="27">
        <v>2.73</v>
      </c>
      <c r="AV23" s="27"/>
      <c r="AW23" s="27">
        <f>AVERAGE(AT23:AV23)</f>
        <v>2.73</v>
      </c>
      <c r="AX23" s="27"/>
      <c r="AY23" s="27">
        <v>3.35</v>
      </c>
      <c r="AZ23" s="27">
        <f>AVERAGE(AX23:AY23)</f>
        <v>3.35</v>
      </c>
      <c r="BA23" s="27"/>
      <c r="BB23" s="27">
        <v>2.67</v>
      </c>
      <c r="BC23" s="27">
        <f>AVERAGE(BA23:BB23)</f>
        <v>2.67</v>
      </c>
      <c r="BD23" s="27">
        <v>3.73</v>
      </c>
      <c r="BE23" s="27">
        <v>3.73</v>
      </c>
      <c r="BF23" s="27">
        <v>3.73</v>
      </c>
      <c r="BG23" s="27">
        <f>AVERAGE(BD23:BF23)</f>
        <v>3.73</v>
      </c>
      <c r="BH23" s="27">
        <v>4.1500000000000004</v>
      </c>
      <c r="BI23" s="29">
        <f>BG23/BH23</f>
        <v>0.89879518072289144</v>
      </c>
      <c r="BJ23" s="27">
        <v>3.21</v>
      </c>
      <c r="BK23" s="27">
        <v>3.62</v>
      </c>
      <c r="BL23" s="27">
        <f>AVERAGE(BJ23:BK23)</f>
        <v>3.415</v>
      </c>
      <c r="BM23" s="27">
        <v>4.1500000000000004</v>
      </c>
      <c r="BN23" s="29">
        <f>BL23/BM23</f>
        <v>0.82289156626506021</v>
      </c>
      <c r="BO23" s="27">
        <v>3.64</v>
      </c>
      <c r="BP23" s="27">
        <v>3.67</v>
      </c>
      <c r="BQ23" s="27">
        <v>3.58</v>
      </c>
      <c r="BR23" s="27">
        <f>AVERAGE(BO23:BQ23)</f>
        <v>3.6300000000000003</v>
      </c>
      <c r="BS23" s="27">
        <v>4.04</v>
      </c>
      <c r="BT23" s="29">
        <f>BR23/BS23</f>
        <v>0.89851485148514854</v>
      </c>
      <c r="BU23" s="27">
        <v>3.19</v>
      </c>
      <c r="BV23" s="27">
        <v>3.6</v>
      </c>
      <c r="BW23" s="27">
        <f>AVERAGE(BU23:BV23)</f>
        <v>3.395</v>
      </c>
      <c r="BX23" s="27">
        <v>4.04</v>
      </c>
      <c r="BY23" s="29">
        <f>BW23/BX23</f>
        <v>0.84034653465346532</v>
      </c>
      <c r="BZ23" s="27">
        <v>3.45</v>
      </c>
      <c r="CA23" s="27">
        <v>3.48</v>
      </c>
      <c r="CB23" s="27">
        <f>AVERAGE(BZ23:CA23)</f>
        <v>3.4649999999999999</v>
      </c>
      <c r="CC23" s="27">
        <v>4.04</v>
      </c>
      <c r="CD23" s="29">
        <f>CB23/CC23</f>
        <v>0.85767326732673266</v>
      </c>
      <c r="CE23" s="28">
        <v>0.97599999999999998</v>
      </c>
      <c r="CF23" s="28">
        <v>0.98399999999999999</v>
      </c>
      <c r="CG23" s="28">
        <v>0.96</v>
      </c>
      <c r="CH23" s="28">
        <f>AVERAGE(CE23:CG23)</f>
        <v>0.97333333333333327</v>
      </c>
      <c r="CI23" s="28">
        <v>0.76400000000000001</v>
      </c>
      <c r="CJ23" s="29">
        <f>CH23/CI23</f>
        <v>1.2739965095986037</v>
      </c>
      <c r="CK23" s="28">
        <v>0.99399999999999999</v>
      </c>
      <c r="CL23" s="28">
        <v>0.99399999999999999</v>
      </c>
      <c r="CM23" s="28">
        <f>AVERAGE(CK23:CL23)</f>
        <v>0.99399999999999999</v>
      </c>
      <c r="CN23" s="28">
        <v>0.76400000000000001</v>
      </c>
      <c r="CO23" s="29">
        <f>CM23/CN23</f>
        <v>1.3010471204188481</v>
      </c>
      <c r="CP23" s="28">
        <v>1</v>
      </c>
      <c r="CQ23" s="28">
        <v>0.99399999999999999</v>
      </c>
      <c r="CR23" s="28">
        <f>AVERAGE(CP23:CQ23)</f>
        <v>0.997</v>
      </c>
      <c r="CS23" s="28">
        <v>0.76400000000000001</v>
      </c>
      <c r="CT23" s="29">
        <f>CR23/CS23</f>
        <v>1.3049738219895288</v>
      </c>
      <c r="CU23" s="29">
        <v>1.0309999999999999</v>
      </c>
      <c r="CV23" s="29">
        <v>1.0580000000000001</v>
      </c>
      <c r="CW23" s="29">
        <v>0.997</v>
      </c>
      <c r="CX23" s="29">
        <f>AVERAGE(CU23:CW23)</f>
        <v>1.0286666666666666</v>
      </c>
      <c r="CY23" s="29">
        <v>0.90600000000000003</v>
      </c>
      <c r="CZ23" s="29">
        <v>0.98599999999999999</v>
      </c>
      <c r="DA23" s="29">
        <f>AVERAGE(CY23:CZ23)</f>
        <v>0.94599999999999995</v>
      </c>
      <c r="DB23" s="29">
        <v>1.0329999999999999</v>
      </c>
      <c r="DC23" s="29">
        <v>1.0669999999999999</v>
      </c>
      <c r="DD23" s="29">
        <f>AVERAGE(DB23:DC23)</f>
        <v>1.0499999999999998</v>
      </c>
      <c r="DE23" s="27">
        <v>6.79</v>
      </c>
      <c r="DF23" s="27">
        <v>5.21</v>
      </c>
      <c r="DG23" s="27">
        <v>5.58</v>
      </c>
      <c r="DH23" s="27">
        <f>AVERAGE(DE23:DG23)</f>
        <v>5.8599999999999994</v>
      </c>
      <c r="DI23" s="27">
        <v>11.44</v>
      </c>
      <c r="DJ23" s="29">
        <f>DH23/DI23</f>
        <v>0.51223776223776218</v>
      </c>
      <c r="DK23" s="27">
        <v>6.83</v>
      </c>
      <c r="DL23" s="27">
        <v>6.5</v>
      </c>
      <c r="DM23" s="27">
        <f>AVERAGE(DK23:DL23)</f>
        <v>6.665</v>
      </c>
      <c r="DN23" s="27">
        <v>11.44</v>
      </c>
      <c r="DO23" s="29">
        <f>DM23/DN23</f>
        <v>0.5826048951048951</v>
      </c>
      <c r="DP23" s="27">
        <v>7.15</v>
      </c>
      <c r="DQ23" s="27">
        <v>6.82</v>
      </c>
      <c r="DR23" s="27">
        <f>AVERAGE(DP23:DQ23)</f>
        <v>6.9850000000000003</v>
      </c>
      <c r="DS23" s="27">
        <v>11.44</v>
      </c>
      <c r="DT23" s="29">
        <f>DR23/DS23</f>
        <v>0.61057692307692313</v>
      </c>
      <c r="DU23" s="27">
        <v>5.18</v>
      </c>
      <c r="DV23" s="27">
        <v>4.54</v>
      </c>
      <c r="DW23" s="27">
        <v>4.4400000000000004</v>
      </c>
      <c r="DX23" s="27">
        <f>AVERAGE(DU23:DW23)</f>
        <v>4.72</v>
      </c>
      <c r="DY23" s="27">
        <v>5.4</v>
      </c>
      <c r="DZ23" s="29">
        <f>DX23/DY23</f>
        <v>0.874074074074074</v>
      </c>
      <c r="EA23" s="27">
        <v>4.8600000000000003</v>
      </c>
      <c r="EB23" s="27">
        <v>5.48</v>
      </c>
      <c r="EC23" s="27">
        <f>AVERAGE(EA23:EB23)</f>
        <v>5.17</v>
      </c>
      <c r="ED23" s="27">
        <v>5.4</v>
      </c>
      <c r="EE23" s="29">
        <f>EC23/ED23</f>
        <v>0.95740740740740737</v>
      </c>
      <c r="EF23" s="27">
        <v>4.92</v>
      </c>
      <c r="EG23" s="27">
        <v>5</v>
      </c>
      <c r="EH23" s="27">
        <f>AVERAGE(EF23:EG23)</f>
        <v>4.96</v>
      </c>
      <c r="EI23" s="27">
        <v>5.4</v>
      </c>
      <c r="EJ23" s="29">
        <f>EH23/EI23</f>
        <v>0.9185185185185184</v>
      </c>
      <c r="EK23" s="27">
        <v>6.48</v>
      </c>
      <c r="EL23" s="27">
        <v>4.78</v>
      </c>
      <c r="EM23" s="27">
        <v>5.47</v>
      </c>
      <c r="EN23" s="27">
        <f>AVERAGE(EK23:EM23)</f>
        <v>5.5766666666666671</v>
      </c>
      <c r="EO23" s="27">
        <v>6.12</v>
      </c>
      <c r="EP23" s="27">
        <v>6.49</v>
      </c>
      <c r="EQ23" s="27">
        <f>AVERAGE(EO23:EP23)</f>
        <v>6.3049999999999997</v>
      </c>
      <c r="ER23" s="27">
        <v>5.37</v>
      </c>
      <c r="ES23" s="27">
        <v>4.9400000000000004</v>
      </c>
      <c r="ET23" s="27">
        <v>4.59</v>
      </c>
      <c r="EU23" s="27">
        <f>AVERAGE(ER23:ET23)</f>
        <v>4.9666666666666668</v>
      </c>
      <c r="EV23" s="27">
        <v>6.15</v>
      </c>
      <c r="EW23" s="29">
        <f>EU23/EV23</f>
        <v>0.80758807588075876</v>
      </c>
      <c r="EX23" s="27">
        <v>4.8099999999999996</v>
      </c>
      <c r="EY23" s="27">
        <v>5.72</v>
      </c>
      <c r="EZ23" s="27">
        <f>AVERAGE(EX23:EY23)</f>
        <v>5.2649999999999997</v>
      </c>
      <c r="FA23" s="27">
        <v>6.15</v>
      </c>
      <c r="FB23" s="29">
        <f>EZ23/FA23</f>
        <v>0.85609756097560963</v>
      </c>
      <c r="FC23" s="27">
        <v>3.72</v>
      </c>
      <c r="FD23" s="27">
        <v>3.67</v>
      </c>
      <c r="FE23" s="27">
        <v>3.32</v>
      </c>
      <c r="FF23" s="27">
        <f>AVERAGE(FC23:FE23)</f>
        <v>3.5700000000000003</v>
      </c>
      <c r="FG23" s="27">
        <v>3.5</v>
      </c>
      <c r="FH23" s="29">
        <f>FF23/FG23</f>
        <v>1.02</v>
      </c>
      <c r="FI23" s="27">
        <v>4.05</v>
      </c>
      <c r="FJ23" s="27">
        <v>4.2699999999999996</v>
      </c>
      <c r="FK23" s="27">
        <f>AVERAGE(FI23:FJ23)</f>
        <v>4.16</v>
      </c>
      <c r="FL23" s="27">
        <v>3.5</v>
      </c>
      <c r="FM23" s="29">
        <f>FK23/FL23</f>
        <v>1.1885714285714286</v>
      </c>
      <c r="FN23" s="27">
        <v>51.7</v>
      </c>
      <c r="FO23" s="27">
        <v>26.6</v>
      </c>
      <c r="FP23" s="27">
        <v>45.9</v>
      </c>
      <c r="FQ23" s="27">
        <f>MAX(FN23:FP23)</f>
        <v>51.7</v>
      </c>
      <c r="FR23" s="27">
        <v>132.69999999999999</v>
      </c>
      <c r="FS23" s="29">
        <f>FQ23/FR23*100%</f>
        <v>0.38960060286360215</v>
      </c>
      <c r="FT23" s="27">
        <v>53.2</v>
      </c>
      <c r="FU23" s="27">
        <v>68.5</v>
      </c>
      <c r="FV23" s="27">
        <f>MAX(FT23:FU23)</f>
        <v>68.5</v>
      </c>
      <c r="FW23" s="27">
        <v>132.69999999999999</v>
      </c>
      <c r="FX23" s="29">
        <f>FV23/FW23*100%</f>
        <v>0.51620195930670687</v>
      </c>
      <c r="FY23" s="27">
        <v>39.03</v>
      </c>
      <c r="FZ23" s="27">
        <v>35.92</v>
      </c>
      <c r="GA23" s="27">
        <v>46.43</v>
      </c>
      <c r="GB23" s="27">
        <f>AVERAGE(FY23:GA23)</f>
        <v>40.46</v>
      </c>
      <c r="GC23" s="27">
        <v>41.16</v>
      </c>
      <c r="GD23" s="27">
        <v>38.18</v>
      </c>
      <c r="GE23" s="27">
        <f>AVERAGE(GC23:GD23)</f>
        <v>39.67</v>
      </c>
      <c r="GF23" s="9">
        <f>GB23/AB23</f>
        <v>17.745614035087723</v>
      </c>
      <c r="GG23" s="9">
        <f>GE23/AE23</f>
        <v>13.006557377049182</v>
      </c>
      <c r="GH23" s="33">
        <f>(FQ23-GB23)/FQ23*100%</f>
        <v>0.21740812379110255</v>
      </c>
      <c r="GI23" s="33">
        <f>(FV23-GE23)/FV23*100%</f>
        <v>0.4208759124087591</v>
      </c>
    </row>
    <row r="24" spans="1:191" s="22" customFormat="1" ht="14.5">
      <c r="A24" s="22">
        <v>2</v>
      </c>
      <c r="B24" s="22">
        <v>11</v>
      </c>
      <c r="C24" s="127" t="s">
        <v>216</v>
      </c>
      <c r="D24" s="23">
        <v>34962</v>
      </c>
      <c r="E24" s="24">
        <f>(DATE(2016,7,1)-D24)/365</f>
        <v>20.794520547945204</v>
      </c>
      <c r="F24" s="22">
        <v>20</v>
      </c>
      <c r="G24" s="22">
        <v>5</v>
      </c>
      <c r="H24" s="22">
        <v>0</v>
      </c>
      <c r="I24" s="22">
        <v>0</v>
      </c>
      <c r="J24" s="22">
        <v>57</v>
      </c>
      <c r="K24" s="22">
        <v>169</v>
      </c>
      <c r="L24" s="39">
        <v>1.69</v>
      </c>
      <c r="M24" s="25">
        <f>J24/L24^2</f>
        <v>19.957284408809219</v>
      </c>
      <c r="N24" s="26">
        <v>3.16</v>
      </c>
      <c r="O24" s="26">
        <v>3.12</v>
      </c>
      <c r="P24" s="26">
        <v>3.37</v>
      </c>
      <c r="Q24" s="26">
        <f>AVERAGE(N24:P24)</f>
        <v>3.2166666666666668</v>
      </c>
      <c r="R24" s="26">
        <v>4.2699999999999996</v>
      </c>
      <c r="S24" s="41">
        <f>Q24/R24</f>
        <v>0.75331772053083534</v>
      </c>
      <c r="T24" s="27">
        <v>3.19</v>
      </c>
      <c r="U24" s="27">
        <v>3.28</v>
      </c>
      <c r="V24" s="27">
        <f>AVERAGE(T24:U24)</f>
        <v>3.2349999999999999</v>
      </c>
      <c r="W24" s="26">
        <v>4.2699999999999996</v>
      </c>
      <c r="X24" s="29">
        <f>V24/W24</f>
        <v>0.75761124121779866</v>
      </c>
      <c r="Y24" s="27">
        <v>0.47</v>
      </c>
      <c r="Z24" s="27">
        <v>0.69</v>
      </c>
      <c r="AA24" s="27">
        <v>0.84</v>
      </c>
      <c r="AB24" s="27">
        <f>AVERAGE(Y24:AA24)</f>
        <v>0.66666666666666663</v>
      </c>
      <c r="AC24" s="27">
        <v>0.57999999999999996</v>
      </c>
      <c r="AD24" s="27">
        <v>0.65</v>
      </c>
      <c r="AE24" s="27">
        <f>AVERAGE(AC24:AD24)</f>
        <v>0.61499999999999999</v>
      </c>
      <c r="AF24" s="27">
        <v>1.84</v>
      </c>
      <c r="AG24" s="27">
        <v>1.49</v>
      </c>
      <c r="AH24" s="27">
        <v>1.38</v>
      </c>
      <c r="AI24" s="27">
        <f>AVERAGE(AF24:AH24)</f>
        <v>1.57</v>
      </c>
      <c r="AJ24" s="27">
        <v>1.78</v>
      </c>
      <c r="AK24" s="27">
        <v>1.69</v>
      </c>
      <c r="AL24" s="27">
        <f>AVERAGE(AJ24:AK24)</f>
        <v>1.7349999999999999</v>
      </c>
      <c r="AM24" s="27">
        <v>0.85</v>
      </c>
      <c r="AN24" s="27">
        <v>0.94</v>
      </c>
      <c r="AO24" s="27">
        <v>1.1499999999999999</v>
      </c>
      <c r="AP24" s="27">
        <f>AVERAGE(AM24:AO24)</f>
        <v>0.98</v>
      </c>
      <c r="AQ24" s="27">
        <v>0.83</v>
      </c>
      <c r="AR24" s="27">
        <v>0.94</v>
      </c>
      <c r="AS24" s="27">
        <f>AVERAGE(AQ24:AR24)</f>
        <v>0.88500000000000001</v>
      </c>
      <c r="AT24" s="27">
        <v>2.31</v>
      </c>
      <c r="AU24" s="27">
        <v>2.1800000000000002</v>
      </c>
      <c r="AV24" s="27">
        <v>2.2200000000000002</v>
      </c>
      <c r="AW24" s="27">
        <f>AVERAGE(AT24:AV24)</f>
        <v>2.2366666666666668</v>
      </c>
      <c r="AX24" s="27">
        <v>2.36</v>
      </c>
      <c r="AY24" s="27">
        <v>2.34</v>
      </c>
      <c r="AZ24" s="27">
        <f>AVERAGE(AX24:AY24)</f>
        <v>2.3499999999999996</v>
      </c>
      <c r="BA24" s="27">
        <v>2.42</v>
      </c>
      <c r="BB24" s="27">
        <v>1.91</v>
      </c>
      <c r="BC24" s="27">
        <f>AVERAGE(BA24:BB24)</f>
        <v>2.165</v>
      </c>
      <c r="BD24" s="27">
        <v>3.27</v>
      </c>
      <c r="BE24" s="27">
        <v>3.13</v>
      </c>
      <c r="BF24" s="27">
        <v>3.1</v>
      </c>
      <c r="BG24" s="27">
        <f>AVERAGE(BD24:BF24)</f>
        <v>3.1666666666666665</v>
      </c>
      <c r="BH24" s="27">
        <v>4.05</v>
      </c>
      <c r="BI24" s="29">
        <f>BG24/BH24</f>
        <v>0.78189300411522633</v>
      </c>
      <c r="BJ24" s="27">
        <v>3</v>
      </c>
      <c r="BK24" s="27">
        <v>2.61</v>
      </c>
      <c r="BL24" s="27">
        <f>AVERAGE(BJ24:BK24)</f>
        <v>2.8049999999999997</v>
      </c>
      <c r="BM24" s="27">
        <v>4.05</v>
      </c>
      <c r="BN24" s="29">
        <f>BL24/BM24</f>
        <v>0.69259259259259254</v>
      </c>
      <c r="BO24" s="27">
        <v>3.18</v>
      </c>
      <c r="BP24" s="27">
        <v>3.1</v>
      </c>
      <c r="BQ24" s="27">
        <v>3.1</v>
      </c>
      <c r="BR24" s="27">
        <f>AVERAGE(BO24:BQ24)</f>
        <v>3.1266666666666669</v>
      </c>
      <c r="BS24" s="27">
        <v>4</v>
      </c>
      <c r="BT24" s="29">
        <f>BR24/BS24</f>
        <v>0.78166666666666673</v>
      </c>
      <c r="BU24" s="27">
        <v>2.98</v>
      </c>
      <c r="BV24" s="27">
        <v>2.61</v>
      </c>
      <c r="BW24" s="27">
        <f>AVERAGE(BU24:BV24)</f>
        <v>2.7949999999999999</v>
      </c>
      <c r="BX24" s="27">
        <v>4</v>
      </c>
      <c r="BY24" s="29">
        <f>BW24/BX24</f>
        <v>0.69874999999999998</v>
      </c>
      <c r="BZ24" s="27">
        <v>3.02</v>
      </c>
      <c r="CA24" s="27">
        <v>3.14</v>
      </c>
      <c r="CB24" s="27">
        <f>AVERAGE(BZ24:CA24)</f>
        <v>3.08</v>
      </c>
      <c r="CC24" s="27">
        <v>4</v>
      </c>
      <c r="CD24" s="29">
        <f>CB24/CC24</f>
        <v>0.77</v>
      </c>
      <c r="CE24" s="28">
        <v>0.97199999999999998</v>
      </c>
      <c r="CF24" s="28">
        <v>0.99</v>
      </c>
      <c r="CG24" s="28">
        <v>1</v>
      </c>
      <c r="CH24" s="28">
        <f>AVERAGE(CE24:CG24)</f>
        <v>0.98733333333333329</v>
      </c>
      <c r="CI24" s="28">
        <v>0.76800000000000002</v>
      </c>
      <c r="CJ24" s="29">
        <f>CH24/CI24</f>
        <v>1.2855902777777777</v>
      </c>
      <c r="CK24" s="28">
        <v>0.99299999999999999</v>
      </c>
      <c r="CL24" s="28">
        <v>1</v>
      </c>
      <c r="CM24" s="28">
        <f>AVERAGE(CK24:CL24)</f>
        <v>0.99649999999999994</v>
      </c>
      <c r="CN24" s="28">
        <v>0.76800000000000002</v>
      </c>
      <c r="CO24" s="29">
        <f>CM24/CN24</f>
        <v>1.2975260416666665</v>
      </c>
      <c r="CP24" s="28">
        <v>1</v>
      </c>
      <c r="CQ24" s="28">
        <v>1</v>
      </c>
      <c r="CR24" s="28">
        <f>AVERAGE(CP24:CQ24)</f>
        <v>1</v>
      </c>
      <c r="CS24" s="28">
        <v>0.76800000000000002</v>
      </c>
      <c r="CT24" s="29">
        <f>CR24/CS24</f>
        <v>1.3020833333333333</v>
      </c>
      <c r="CU24" s="29">
        <v>1.0065</v>
      </c>
      <c r="CV24" s="29">
        <v>0.99399999999999999</v>
      </c>
      <c r="CW24" s="29">
        <v>0.92</v>
      </c>
      <c r="CX24" s="29">
        <f>AVERAGE(CU24:CW24)</f>
        <v>0.97349999999999992</v>
      </c>
      <c r="CY24" s="29">
        <v>0.93400000000000005</v>
      </c>
      <c r="CZ24" s="29">
        <v>0.79600000000000004</v>
      </c>
      <c r="DA24" s="29">
        <f>AVERAGE(CY24:CZ24)</f>
        <v>0.86499999999999999</v>
      </c>
      <c r="DB24" s="29">
        <v>0.90700000000000003</v>
      </c>
      <c r="DC24" s="29">
        <v>1.0329999999999999</v>
      </c>
      <c r="DD24" s="29">
        <f>AVERAGE(DB24:DC24)</f>
        <v>0.97</v>
      </c>
      <c r="DE24" s="27">
        <v>6.74</v>
      </c>
      <c r="DF24" s="27">
        <v>5.93</v>
      </c>
      <c r="DG24" s="27">
        <v>5.98</v>
      </c>
      <c r="DH24" s="27">
        <f>AVERAGE(DE24:DG24)</f>
        <v>6.2166666666666659</v>
      </c>
      <c r="DI24" s="27">
        <v>11.28</v>
      </c>
      <c r="DJ24" s="29">
        <f>DH24/DI24</f>
        <v>0.55112293144208035</v>
      </c>
      <c r="DK24" s="27">
        <v>6.44</v>
      </c>
      <c r="DL24" s="27">
        <v>5.65</v>
      </c>
      <c r="DM24" s="27">
        <f>AVERAGE(DK24:DL24)</f>
        <v>6.0449999999999999</v>
      </c>
      <c r="DN24" s="27">
        <v>11.28</v>
      </c>
      <c r="DO24" s="29">
        <f>DM24/DN24</f>
        <v>0.53590425531914898</v>
      </c>
      <c r="DP24" s="27">
        <v>5.8</v>
      </c>
      <c r="DQ24" s="27">
        <v>6.98</v>
      </c>
      <c r="DR24" s="27">
        <f>AVERAGE(DP24:DQ24)</f>
        <v>6.3900000000000006</v>
      </c>
      <c r="DS24" s="27">
        <v>11.28</v>
      </c>
      <c r="DT24" s="29">
        <f>DR24/DS24</f>
        <v>0.56648936170212771</v>
      </c>
      <c r="DU24" s="27">
        <v>4.54</v>
      </c>
      <c r="DV24" s="27">
        <v>4.47</v>
      </c>
      <c r="DW24" s="27">
        <v>4.6900000000000004</v>
      </c>
      <c r="DX24" s="27">
        <f>AVERAGE(DU24:DW24)</f>
        <v>4.5666666666666664</v>
      </c>
      <c r="DY24" s="27">
        <v>5.38</v>
      </c>
      <c r="DZ24" s="29">
        <f>DX24/DY24</f>
        <v>0.84882280049566294</v>
      </c>
      <c r="EA24" s="27">
        <v>5.17</v>
      </c>
      <c r="EB24" s="27">
        <v>4.83</v>
      </c>
      <c r="EC24" s="27">
        <f>AVERAGE(EA24:EB24)</f>
        <v>5</v>
      </c>
      <c r="ED24" s="27">
        <v>5.38</v>
      </c>
      <c r="EE24" s="29">
        <f>EC24/ED24</f>
        <v>0.92936802973977695</v>
      </c>
      <c r="EF24" s="27">
        <v>4.87</v>
      </c>
      <c r="EG24" s="27">
        <v>5.41</v>
      </c>
      <c r="EH24" s="27">
        <f>AVERAGE(EF24:EG24)</f>
        <v>5.1400000000000006</v>
      </c>
      <c r="EI24" s="27">
        <v>5.38</v>
      </c>
      <c r="EJ24" s="29">
        <f>EH24/EI24</f>
        <v>0.95539033457249078</v>
      </c>
      <c r="EK24" s="27">
        <v>6.61</v>
      </c>
      <c r="EL24" s="27">
        <v>5.88</v>
      </c>
      <c r="EM24" s="27">
        <v>5.93</v>
      </c>
      <c r="EN24" s="27">
        <f>AVERAGE(EK24:EM24)</f>
        <v>6.1400000000000006</v>
      </c>
      <c r="EO24" s="27">
        <v>6.43</v>
      </c>
      <c r="EP24" s="27">
        <v>5.6</v>
      </c>
      <c r="EQ24" s="27">
        <f>AVERAGE(EO24:EP24)</f>
        <v>6.0149999999999997</v>
      </c>
      <c r="ER24" s="27">
        <v>4.9000000000000004</v>
      </c>
      <c r="ES24" s="27">
        <v>4.6100000000000003</v>
      </c>
      <c r="ET24" s="27">
        <v>4.9400000000000004</v>
      </c>
      <c r="EU24" s="27">
        <f>AVERAGE(ER24:ET24)</f>
        <v>4.8166666666666673</v>
      </c>
      <c r="EV24" s="27">
        <v>6.11</v>
      </c>
      <c r="EW24" s="29">
        <f>EU24/EV24</f>
        <v>0.78832515002727777</v>
      </c>
      <c r="EX24" s="27">
        <v>5.25</v>
      </c>
      <c r="EY24" s="27">
        <v>4.96</v>
      </c>
      <c r="EZ24" s="27">
        <f>AVERAGE(EX24:EY24)</f>
        <v>5.1050000000000004</v>
      </c>
      <c r="FA24" s="27">
        <v>6.11</v>
      </c>
      <c r="FB24" s="29">
        <f>EZ24/FA24</f>
        <v>0.83551554828150576</v>
      </c>
      <c r="FC24" s="27">
        <v>2.83</v>
      </c>
      <c r="FD24" s="27">
        <v>2.93</v>
      </c>
      <c r="FE24" s="27">
        <v>3.26</v>
      </c>
      <c r="FF24" s="27">
        <f>AVERAGE(FC24:FE24)</f>
        <v>3.0066666666666664</v>
      </c>
      <c r="FG24" s="27">
        <v>3.5</v>
      </c>
      <c r="FH24" s="29">
        <f>FF24/FG24</f>
        <v>0.85904761904761895</v>
      </c>
      <c r="FI24" s="27">
        <v>3.68</v>
      </c>
      <c r="FJ24" s="27">
        <v>3.94</v>
      </c>
      <c r="FK24" s="27">
        <f>AVERAGE(FI24:FJ24)</f>
        <v>3.81</v>
      </c>
      <c r="FL24" s="27">
        <v>3.5</v>
      </c>
      <c r="FM24" s="29">
        <f>FK24/FL24</f>
        <v>1.0885714285714285</v>
      </c>
      <c r="FN24" s="27">
        <v>82.6</v>
      </c>
      <c r="FO24" s="27">
        <v>75</v>
      </c>
      <c r="FP24" s="27">
        <v>61</v>
      </c>
      <c r="FQ24" s="27">
        <f>MAX(FN24:FP24)</f>
        <v>82.6</v>
      </c>
      <c r="FR24" s="27">
        <v>124.7</v>
      </c>
      <c r="FS24" s="29">
        <f>FQ24/FR24*100%</f>
        <v>0.66238973536487566</v>
      </c>
      <c r="FT24" s="27">
        <v>72.8</v>
      </c>
      <c r="FU24" s="27">
        <v>68.3</v>
      </c>
      <c r="FV24" s="27">
        <f>MAX(FT24:FU24)</f>
        <v>72.8</v>
      </c>
      <c r="FW24" s="27">
        <v>125.7</v>
      </c>
      <c r="FX24" s="29">
        <f>FV24/FW24*100%</f>
        <v>0.57915672235481297</v>
      </c>
      <c r="FY24" s="27">
        <v>23.38</v>
      </c>
      <c r="FZ24" s="27">
        <v>26.67</v>
      </c>
      <c r="GA24" s="27">
        <v>37.950000000000003</v>
      </c>
      <c r="GB24" s="27">
        <f>AVERAGE(FY24:GA24)</f>
        <v>29.333333333333332</v>
      </c>
      <c r="GC24" s="27">
        <v>23.65</v>
      </c>
      <c r="GD24" s="27">
        <v>38.520000000000003</v>
      </c>
      <c r="GE24" s="27">
        <f>AVERAGE(GC24:GD24)</f>
        <v>31.085000000000001</v>
      </c>
      <c r="GF24" s="9">
        <f>GB24/AB24</f>
        <v>44</v>
      </c>
      <c r="GG24" s="9">
        <f>GE24/AE24</f>
        <v>50.544715447154474</v>
      </c>
      <c r="GH24" s="33">
        <f>(FQ24-GB24)/FQ24*100%</f>
        <v>0.64487489911218732</v>
      </c>
      <c r="GI24" s="33">
        <f>(FV24-GE24)/FV24*100%</f>
        <v>0.57300824175824172</v>
      </c>
    </row>
    <row r="25" spans="1:191" s="22" customFormat="1" ht="14.5">
      <c r="A25" s="22">
        <v>2</v>
      </c>
      <c r="B25" s="22">
        <v>12</v>
      </c>
      <c r="C25" s="127" t="s">
        <v>216</v>
      </c>
      <c r="D25" s="23">
        <v>34254</v>
      </c>
      <c r="E25" s="24">
        <f>(DATE(2016,7,1)-D25)/365</f>
        <v>22.734246575342464</v>
      </c>
      <c r="F25" s="22">
        <v>20</v>
      </c>
      <c r="G25" s="22">
        <v>5</v>
      </c>
      <c r="H25" s="22">
        <v>0</v>
      </c>
      <c r="I25" s="22">
        <v>0</v>
      </c>
      <c r="J25" s="22">
        <v>55.5</v>
      </c>
      <c r="K25" s="22">
        <v>166</v>
      </c>
      <c r="L25" s="39">
        <v>1.66</v>
      </c>
      <c r="M25" s="25">
        <f>J25/L25^2</f>
        <v>20.140804180577735</v>
      </c>
      <c r="N25" s="26">
        <v>3.29</v>
      </c>
      <c r="O25" s="26">
        <v>3.29</v>
      </c>
      <c r="P25" s="26">
        <v>3.22</v>
      </c>
      <c r="Q25" s="26">
        <f>AVERAGE(N25:P25)</f>
        <v>3.2666666666666671</v>
      </c>
      <c r="R25" s="26">
        <v>4.16</v>
      </c>
      <c r="S25" s="41">
        <f>Q25/R25</f>
        <v>0.78525641025641035</v>
      </c>
      <c r="T25" s="27">
        <v>3.41</v>
      </c>
      <c r="U25" s="27">
        <v>3.48</v>
      </c>
      <c r="V25" s="27">
        <f>AVERAGE(T25:U25)</f>
        <v>3.4450000000000003</v>
      </c>
      <c r="W25" s="26">
        <v>4.16</v>
      </c>
      <c r="X25" s="29">
        <f>V25/W25</f>
        <v>0.828125</v>
      </c>
      <c r="Y25" s="27">
        <v>0.79</v>
      </c>
      <c r="Z25" s="27">
        <v>1.28</v>
      </c>
      <c r="AA25" s="27">
        <v>0.63</v>
      </c>
      <c r="AB25" s="27">
        <f>AVERAGE(Y25:AA25)</f>
        <v>0.9</v>
      </c>
      <c r="AC25" s="27">
        <v>0.43</v>
      </c>
      <c r="AD25" s="27">
        <v>0.24</v>
      </c>
      <c r="AE25" s="27">
        <f>AVERAGE(AC25:AD25)</f>
        <v>0.33499999999999996</v>
      </c>
      <c r="AF25" s="27">
        <v>1.3</v>
      </c>
      <c r="AG25" s="27">
        <v>0.81</v>
      </c>
      <c r="AH25" s="27">
        <v>1.27</v>
      </c>
      <c r="AI25" s="27">
        <f>AVERAGE(AF25:AH25)</f>
        <v>1.1266666666666667</v>
      </c>
      <c r="AJ25" s="27">
        <v>1.52</v>
      </c>
      <c r="AK25" s="27">
        <v>2.02</v>
      </c>
      <c r="AL25" s="27">
        <f>AVERAGE(AJ25:AK25)</f>
        <v>1.77</v>
      </c>
      <c r="AM25" s="27">
        <v>1.2</v>
      </c>
      <c r="AN25" s="27">
        <v>1.2</v>
      </c>
      <c r="AO25" s="27">
        <v>1.32</v>
      </c>
      <c r="AP25" s="27">
        <f>AVERAGE(AM25:AO25)</f>
        <v>1.24</v>
      </c>
      <c r="AQ25" s="27">
        <v>1.46</v>
      </c>
      <c r="AR25" s="27">
        <v>1.22</v>
      </c>
      <c r="AS25" s="27">
        <f>AVERAGE(AQ25:AR25)</f>
        <v>1.3399999999999999</v>
      </c>
      <c r="AT25" s="27">
        <v>2.09</v>
      </c>
      <c r="AU25" s="27">
        <v>2.09</v>
      </c>
      <c r="AV25" s="27">
        <v>1.9</v>
      </c>
      <c r="AW25" s="27">
        <f>AVERAGE(AT25:AV25)</f>
        <v>2.0266666666666668</v>
      </c>
      <c r="AX25" s="27">
        <v>1.95</v>
      </c>
      <c r="AY25" s="27">
        <v>2.2599999999999998</v>
      </c>
      <c r="AZ25" s="27">
        <f>AVERAGE(AX25:AY25)</f>
        <v>2.105</v>
      </c>
      <c r="BA25" s="27">
        <v>1.91</v>
      </c>
      <c r="BB25" s="27">
        <v>2.0699999999999998</v>
      </c>
      <c r="BC25" s="27">
        <f>AVERAGE(BA25:BB25)</f>
        <v>1.9899999999999998</v>
      </c>
      <c r="BD25" s="27">
        <v>3.45</v>
      </c>
      <c r="BE25" s="27">
        <v>3.42</v>
      </c>
      <c r="BF25" s="27">
        <v>3.43</v>
      </c>
      <c r="BG25" s="27">
        <f>AVERAGE(BD25:BF25)</f>
        <v>3.4333333333333336</v>
      </c>
      <c r="BH25" s="27">
        <v>3.9</v>
      </c>
      <c r="BI25" s="29">
        <f>BG25/BH25</f>
        <v>0.88034188034188043</v>
      </c>
      <c r="BJ25" s="27">
        <v>3.59</v>
      </c>
      <c r="BK25" s="27">
        <v>3.4</v>
      </c>
      <c r="BL25" s="27">
        <f>AVERAGE(BJ25:BK25)</f>
        <v>3.4950000000000001</v>
      </c>
      <c r="BM25" s="27">
        <v>3.9</v>
      </c>
      <c r="BN25" s="29">
        <f>BL25/BM25</f>
        <v>0.89615384615384619</v>
      </c>
      <c r="BO25" s="27">
        <v>3.26</v>
      </c>
      <c r="BP25" s="27">
        <v>3.2</v>
      </c>
      <c r="BQ25" s="27">
        <v>3.26</v>
      </c>
      <c r="BR25" s="27">
        <f>AVERAGE(BO25:BQ25)</f>
        <v>3.2399999999999998</v>
      </c>
      <c r="BS25" s="27">
        <v>3.88</v>
      </c>
      <c r="BT25" s="29">
        <f>BR25/BS25</f>
        <v>0.8350515463917525</v>
      </c>
      <c r="BU25" s="27">
        <v>3.32</v>
      </c>
      <c r="BV25" s="27">
        <v>2.81</v>
      </c>
      <c r="BW25" s="27">
        <f>AVERAGE(BU25:BV25)</f>
        <v>3.0649999999999999</v>
      </c>
      <c r="BX25" s="27">
        <v>3.88</v>
      </c>
      <c r="BY25" s="29">
        <f>BW25/BX25</f>
        <v>0.78994845360824739</v>
      </c>
      <c r="BZ25" s="27">
        <v>2.41</v>
      </c>
      <c r="CA25" s="27">
        <v>2.0299999999999998</v>
      </c>
      <c r="CB25" s="27">
        <f>AVERAGE(BZ25:CA25)</f>
        <v>2.2199999999999998</v>
      </c>
      <c r="CC25" s="27">
        <v>3.88</v>
      </c>
      <c r="CD25" s="29">
        <f>CB25/CC25</f>
        <v>0.57216494845360821</v>
      </c>
      <c r="CE25" s="28">
        <v>0.94499999999999995</v>
      </c>
      <c r="CF25" s="28">
        <v>0.93600000000000005</v>
      </c>
      <c r="CG25" s="28">
        <v>0.95</v>
      </c>
      <c r="CH25" s="28">
        <f>AVERAGE(CE25:CG25)</f>
        <v>0.94366666666666665</v>
      </c>
      <c r="CI25" s="28">
        <v>0.76</v>
      </c>
      <c r="CJ25" s="29">
        <f>CH25/CI25</f>
        <v>1.2416666666666667</v>
      </c>
      <c r="CK25" s="28">
        <v>0.92500000000000004</v>
      </c>
      <c r="CL25" s="28">
        <v>0.82599999999999996</v>
      </c>
      <c r="CM25" s="28">
        <f>AVERAGE(CK25:CL25)</f>
        <v>0.87549999999999994</v>
      </c>
      <c r="CN25" s="28">
        <v>0.76</v>
      </c>
      <c r="CO25" s="29">
        <f>CL25/CN25</f>
        <v>1.0868421052631578</v>
      </c>
      <c r="CP25" s="28">
        <v>0.73499999999999999</v>
      </c>
      <c r="CQ25" s="28">
        <v>0.623</v>
      </c>
      <c r="CR25" s="28">
        <f>AVERAGE(CP25:CQ25)</f>
        <v>0.67900000000000005</v>
      </c>
      <c r="CS25" s="28">
        <v>0.76</v>
      </c>
      <c r="CT25" s="29">
        <f>CR25/CS25</f>
        <v>0.893421052631579</v>
      </c>
      <c r="CU25" s="29">
        <v>0.99099999999999999</v>
      </c>
      <c r="CV25" s="29">
        <v>0.97299999999999998</v>
      </c>
      <c r="CW25" s="29">
        <v>1.012</v>
      </c>
      <c r="CX25" s="29">
        <f>AVERAGE(CU25:CW25)</f>
        <v>0.99199999999999999</v>
      </c>
      <c r="CY25" s="29">
        <v>0.97399999999999998</v>
      </c>
      <c r="CZ25" s="29">
        <v>0.80700000000000005</v>
      </c>
      <c r="DA25" s="29">
        <f>AVERAGE(CY25:CZ25)</f>
        <v>0.89050000000000007</v>
      </c>
      <c r="DB25" s="29">
        <v>0.70899999999999996</v>
      </c>
      <c r="DC25" s="29">
        <v>0.57699999999999996</v>
      </c>
      <c r="DD25" s="29">
        <f>AVERAGE(DB25:DC25)</f>
        <v>0.64300000000000002</v>
      </c>
      <c r="DE25" s="27">
        <v>7.12</v>
      </c>
      <c r="DF25" s="27">
        <v>7.25</v>
      </c>
      <c r="DG25" s="27">
        <v>5.54</v>
      </c>
      <c r="DH25" s="27">
        <f>AVERAGE(DE25:DG25)</f>
        <v>6.6366666666666667</v>
      </c>
      <c r="DI25" s="27">
        <v>11</v>
      </c>
      <c r="DJ25" s="29">
        <f>DH25/DI25</f>
        <v>0.60333333333333339</v>
      </c>
      <c r="DK25" s="27">
        <v>5.98</v>
      </c>
      <c r="DL25" s="27">
        <v>5.63</v>
      </c>
      <c r="DM25" s="27">
        <f>AVERAGE(DK25:DL25)</f>
        <v>5.8049999999999997</v>
      </c>
      <c r="DN25" s="27">
        <v>11</v>
      </c>
      <c r="DO25" s="29">
        <f>DM25/DN25</f>
        <v>0.52772727272727271</v>
      </c>
      <c r="DP25" s="27">
        <v>4.79</v>
      </c>
      <c r="DQ25" s="27">
        <v>2.77</v>
      </c>
      <c r="DR25" s="27">
        <f>AVERAGE(DP25:DQ25)</f>
        <v>3.7800000000000002</v>
      </c>
      <c r="DS25" s="27">
        <v>11</v>
      </c>
      <c r="DT25" s="29">
        <f>DR25/DS25</f>
        <v>0.34363636363636368</v>
      </c>
      <c r="DU25" s="27">
        <v>4.0999999999999996</v>
      </c>
      <c r="DV25" s="27">
        <v>3.97</v>
      </c>
      <c r="DW25" s="27">
        <v>3.89</v>
      </c>
      <c r="DX25" s="27">
        <f>AVERAGE(DU25:DW25)</f>
        <v>3.9866666666666668</v>
      </c>
      <c r="DY25" s="27">
        <v>5.23</v>
      </c>
      <c r="DZ25" s="29">
        <f>DX25/DY25</f>
        <v>0.76226896112173359</v>
      </c>
      <c r="EA25" s="27">
        <v>3.59</v>
      </c>
      <c r="EB25" s="27">
        <v>2.65</v>
      </c>
      <c r="EC25" s="27">
        <f>AVERAGE(EA25:EB25)</f>
        <v>3.12</v>
      </c>
      <c r="ED25" s="27">
        <v>5.23</v>
      </c>
      <c r="EE25" s="29">
        <f>EC25/ED25</f>
        <v>0.59655831739961751</v>
      </c>
      <c r="EF25" s="27">
        <v>1.84</v>
      </c>
      <c r="EG25" s="27">
        <v>1.53</v>
      </c>
      <c r="EH25" s="27">
        <f>AVERAGE(EF25:EG25)</f>
        <v>1.6850000000000001</v>
      </c>
      <c r="EI25" s="27">
        <v>5.23</v>
      </c>
      <c r="EJ25" s="29">
        <f>EH25/EI25</f>
        <v>0.3221797323135755</v>
      </c>
      <c r="EK25" s="27">
        <v>6.62</v>
      </c>
      <c r="EL25" s="27">
        <v>6.97</v>
      </c>
      <c r="EM25" s="27">
        <v>5.49</v>
      </c>
      <c r="EN25" s="27">
        <f>AVERAGE(EK25:EM25)</f>
        <v>6.3599999999999994</v>
      </c>
      <c r="EO25" s="27">
        <v>5.67</v>
      </c>
      <c r="EP25" s="27">
        <v>5.15</v>
      </c>
      <c r="EQ25" s="27">
        <f>AVERAGE(EO25:EP25)</f>
        <v>5.41</v>
      </c>
      <c r="ER25" s="27">
        <v>4.8</v>
      </c>
      <c r="ES25" s="27">
        <v>4.22</v>
      </c>
      <c r="ET25" s="27">
        <v>4.32</v>
      </c>
      <c r="EU25" s="27">
        <f>AVERAGE(ER25:ET25)</f>
        <v>4.4466666666666663</v>
      </c>
      <c r="EV25" s="27">
        <v>5.97</v>
      </c>
      <c r="EW25" s="29">
        <f>EU25/EV25</f>
        <v>0.74483528754885531</v>
      </c>
      <c r="EX25" s="27">
        <v>3.73</v>
      </c>
      <c r="EY25" s="27">
        <v>3.09</v>
      </c>
      <c r="EZ25" s="27">
        <f>AVERAGE(EX25:EY25)</f>
        <v>3.41</v>
      </c>
      <c r="FA25" s="27">
        <v>5.97</v>
      </c>
      <c r="FB25" s="29">
        <f>EZ25/FA25</f>
        <v>0.57118927973199329</v>
      </c>
      <c r="FC25" s="27">
        <v>2.3199999999999998</v>
      </c>
      <c r="FD25" s="27">
        <v>2.23</v>
      </c>
      <c r="FE25" s="27">
        <v>2.5</v>
      </c>
      <c r="FF25" s="27">
        <f>AVERAGE(FC25:FE25)</f>
        <v>2.35</v>
      </c>
      <c r="FG25" s="27">
        <v>3.37</v>
      </c>
      <c r="FH25" s="29">
        <f>FF25/FG25</f>
        <v>0.69732937685459939</v>
      </c>
      <c r="FI25" s="27">
        <v>2.37</v>
      </c>
      <c r="FJ25" s="27">
        <v>1.48</v>
      </c>
      <c r="FK25" s="27">
        <f>AVERAGE(FI25:FJ25)</f>
        <v>1.925</v>
      </c>
      <c r="FL25" s="27">
        <v>3.37</v>
      </c>
      <c r="FM25" s="29">
        <f>FK25/FL25</f>
        <v>0.57121661721068251</v>
      </c>
      <c r="FN25" s="27">
        <v>31.5</v>
      </c>
      <c r="FO25" s="27">
        <v>36.700000000000003</v>
      </c>
      <c r="FP25" s="27">
        <v>49.4</v>
      </c>
      <c r="FQ25" s="27">
        <f>MAX(FN25:FP25)</f>
        <v>49.4</v>
      </c>
      <c r="FR25" s="27">
        <v>120.1</v>
      </c>
      <c r="FS25" s="29">
        <f>FQ25/FR25*100%</f>
        <v>0.41132389675270609</v>
      </c>
      <c r="FT25" s="27">
        <v>39.200000000000003</v>
      </c>
      <c r="FU25" s="27">
        <v>34.200000000000003</v>
      </c>
      <c r="FV25" s="27">
        <f>MAX(FT25:FU25)</f>
        <v>39.200000000000003</v>
      </c>
      <c r="FW25" s="27">
        <v>120</v>
      </c>
      <c r="FX25" s="29">
        <f>FV25/FW25*100%</f>
        <v>0.32666666666666672</v>
      </c>
      <c r="FY25" s="27">
        <v>15.46</v>
      </c>
      <c r="FZ25" s="27">
        <v>11.77</v>
      </c>
      <c r="GA25" s="27">
        <v>11.5</v>
      </c>
      <c r="GB25" s="27">
        <f>AVERAGE(FY25:GA25)</f>
        <v>12.910000000000002</v>
      </c>
      <c r="GC25" s="27">
        <v>16.95</v>
      </c>
      <c r="GD25" s="27">
        <v>13.32</v>
      </c>
      <c r="GE25" s="27">
        <f>AVERAGE(GC25:GD25)</f>
        <v>15.135</v>
      </c>
      <c r="GF25" s="9">
        <f>GB25/AB25</f>
        <v>14.344444444444447</v>
      </c>
      <c r="GG25" s="9">
        <f>GE25/AE25</f>
        <v>45.179104477611943</v>
      </c>
      <c r="GH25" s="33">
        <f>(FQ25-GB25)/FQ25*100%</f>
        <v>0.7386639676113359</v>
      </c>
      <c r="GI25" s="33">
        <f>(FV25-GE25)/FV25*100%</f>
        <v>0.6139030612244899</v>
      </c>
    </row>
    <row r="26" spans="1:191" s="22" customFormat="1" ht="14.5">
      <c r="A26" s="22">
        <v>2</v>
      </c>
      <c r="B26" s="22">
        <v>14</v>
      </c>
      <c r="C26" s="127" t="s">
        <v>216</v>
      </c>
      <c r="D26" s="23">
        <v>35379</v>
      </c>
      <c r="E26" s="24">
        <f>(DATE(2016,7,1)-D26)/365</f>
        <v>19.652054794520549</v>
      </c>
      <c r="F26" s="22">
        <v>20</v>
      </c>
      <c r="G26" s="22">
        <v>5</v>
      </c>
      <c r="H26" s="22">
        <v>0</v>
      </c>
      <c r="I26" s="22">
        <v>0</v>
      </c>
      <c r="J26" s="22">
        <v>63</v>
      </c>
      <c r="K26" s="22">
        <v>170</v>
      </c>
      <c r="L26" s="39">
        <v>1.7</v>
      </c>
      <c r="M26" s="25">
        <f>J26/L26^2</f>
        <v>21.79930795847751</v>
      </c>
      <c r="N26" s="26">
        <v>2.79</v>
      </c>
      <c r="O26" s="26">
        <v>3.29</v>
      </c>
      <c r="P26" s="26">
        <v>3.44</v>
      </c>
      <c r="Q26" s="26">
        <f>AVERAGE(N26:P26)</f>
        <v>3.1733333333333333</v>
      </c>
      <c r="R26" s="26">
        <v>4.32</v>
      </c>
      <c r="S26" s="41">
        <f>Q26/R26</f>
        <v>0.73456790123456783</v>
      </c>
      <c r="T26" s="27">
        <v>3.29</v>
      </c>
      <c r="U26" s="27">
        <v>3.28</v>
      </c>
      <c r="V26" s="27">
        <f>AVERAGE(T26:U26)</f>
        <v>3.2850000000000001</v>
      </c>
      <c r="W26" s="26">
        <v>4.32</v>
      </c>
      <c r="X26" s="29">
        <f>V26/W26</f>
        <v>0.76041666666666663</v>
      </c>
      <c r="Y26" s="27">
        <v>0.85</v>
      </c>
      <c r="Z26" s="27">
        <v>1.52</v>
      </c>
      <c r="AA26" s="27">
        <v>0.91</v>
      </c>
      <c r="AB26" s="27">
        <f>AVERAGE(Y26:AA26)</f>
        <v>1.0933333333333335</v>
      </c>
      <c r="AC26" s="27">
        <v>1.1100000000000001</v>
      </c>
      <c r="AD26" s="27">
        <v>1.1599999999999999</v>
      </c>
      <c r="AE26" s="27">
        <f>AVERAGE(AC26:AD26)</f>
        <v>1.135</v>
      </c>
      <c r="AF26" s="27">
        <v>0.96</v>
      </c>
      <c r="AG26" s="27">
        <v>0.6</v>
      </c>
      <c r="AH26" s="27">
        <v>1.1000000000000001</v>
      </c>
      <c r="AI26" s="27">
        <f>AVERAGE(AF26:AH26)</f>
        <v>0.88666666666666671</v>
      </c>
      <c r="AJ26" s="27">
        <v>1.1499999999999999</v>
      </c>
      <c r="AK26" s="27">
        <v>0.98</v>
      </c>
      <c r="AL26" s="27">
        <f>AVERAGE(AJ26:AK26)</f>
        <v>1.0649999999999999</v>
      </c>
      <c r="AM26" s="27">
        <v>0.98</v>
      </c>
      <c r="AN26" s="27">
        <v>1.17</v>
      </c>
      <c r="AO26" s="27">
        <v>1.43</v>
      </c>
      <c r="AP26" s="27">
        <f>AVERAGE(AM26:AO26)</f>
        <v>1.1933333333333334</v>
      </c>
      <c r="AQ26" s="27">
        <v>1.03</v>
      </c>
      <c r="AR26" s="27">
        <v>1.1399999999999999</v>
      </c>
      <c r="AS26" s="27">
        <f>AVERAGE(AQ26:AR26)</f>
        <v>1.085</v>
      </c>
      <c r="AT26" s="27">
        <v>1.81</v>
      </c>
      <c r="AU26" s="27">
        <v>2.12</v>
      </c>
      <c r="AV26" s="27">
        <v>2.0099999999999998</v>
      </c>
      <c r="AW26" s="27">
        <f>AVERAGE(AT26:AV26)</f>
        <v>1.9799999999999998</v>
      </c>
      <c r="AX26" s="27">
        <v>2.2599999999999998</v>
      </c>
      <c r="AY26" s="27">
        <v>2.14</v>
      </c>
      <c r="AZ26" s="27">
        <f>AVERAGE(AX26:AY26)</f>
        <v>2.2000000000000002</v>
      </c>
      <c r="BA26" s="27">
        <v>2.48</v>
      </c>
      <c r="BB26" s="27"/>
      <c r="BC26" s="27">
        <f>AVERAGE(BA26:BB26)</f>
        <v>2.48</v>
      </c>
      <c r="BD26" s="27">
        <v>3.45</v>
      </c>
      <c r="BE26" s="27">
        <v>3.51</v>
      </c>
      <c r="BF26" s="27">
        <v>3.54</v>
      </c>
      <c r="BG26" s="27">
        <f>AVERAGE(BD26:BF26)</f>
        <v>3.5</v>
      </c>
      <c r="BH26" s="27">
        <v>4.1100000000000003</v>
      </c>
      <c r="BI26" s="29">
        <f>BG26/BH26</f>
        <v>0.85158150851581504</v>
      </c>
      <c r="BJ26" s="27">
        <v>3.42</v>
      </c>
      <c r="BK26" s="27">
        <v>3.45</v>
      </c>
      <c r="BL26" s="27">
        <f>AVERAGE(BJ26:BK26)</f>
        <v>3.4350000000000001</v>
      </c>
      <c r="BM26" s="27">
        <v>4.1100000000000003</v>
      </c>
      <c r="BN26" s="29">
        <f>BL26/BM26</f>
        <v>0.83576642335766416</v>
      </c>
      <c r="BO26" s="27">
        <v>2.31</v>
      </c>
      <c r="BP26" s="27">
        <v>2.5299999999999998</v>
      </c>
      <c r="BQ26" s="27">
        <v>2.6</v>
      </c>
      <c r="BR26" s="27">
        <f>AVERAGE(BO26:BQ26)</f>
        <v>2.48</v>
      </c>
      <c r="BS26" s="27">
        <v>4.05</v>
      </c>
      <c r="BT26" s="29">
        <f>BR26/BS26</f>
        <v>0.61234567901234571</v>
      </c>
      <c r="BU26" s="27">
        <v>2.42</v>
      </c>
      <c r="BV26" s="27">
        <v>2.64</v>
      </c>
      <c r="BW26" s="27">
        <f>AVERAGE(BU26:BV26)</f>
        <v>2.5300000000000002</v>
      </c>
      <c r="BX26" s="27">
        <v>4.05</v>
      </c>
      <c r="BY26" s="29">
        <f>BW26/BX26</f>
        <v>0.62469135802469145</v>
      </c>
      <c r="BZ26" s="27">
        <v>2.2200000000000002</v>
      </c>
      <c r="CA26" s="27">
        <v>2.91</v>
      </c>
      <c r="CB26" s="27">
        <f>AVERAGE(BZ26:CA26)</f>
        <v>2.5650000000000004</v>
      </c>
      <c r="CC26" s="27">
        <v>4.05</v>
      </c>
      <c r="CD26" s="29">
        <f>CB26/CC26</f>
        <v>0.63333333333333341</v>
      </c>
      <c r="CE26" s="28">
        <v>0.67</v>
      </c>
      <c r="CF26" s="28">
        <v>0.72099999999999997</v>
      </c>
      <c r="CG26" s="28">
        <v>0.73399999999999999</v>
      </c>
      <c r="CH26" s="28">
        <f>AVERAGE(CE26:CG26)</f>
        <v>0.70833333333333337</v>
      </c>
      <c r="CI26" s="28">
        <v>0.77100000000000002</v>
      </c>
      <c r="CJ26" s="29">
        <f>CH26/CI26</f>
        <v>0.91872027669693046</v>
      </c>
      <c r="CK26" s="28">
        <v>0.70799999999999996</v>
      </c>
      <c r="CL26" s="28">
        <v>0.76500000000000001</v>
      </c>
      <c r="CM26" s="28">
        <f>AVERAGE(CK26:CL26)</f>
        <v>0.73649999999999993</v>
      </c>
      <c r="CN26" s="28">
        <v>0.77100000000000002</v>
      </c>
      <c r="CO26" s="29">
        <f>CM26/CN26</f>
        <v>0.95525291828793768</v>
      </c>
      <c r="CP26" s="28">
        <v>0.67500000000000004</v>
      </c>
      <c r="CQ26" s="28">
        <v>0.871</v>
      </c>
      <c r="CR26" s="28">
        <f>AVERAGE(CP26:CQ26)</f>
        <v>0.77300000000000002</v>
      </c>
      <c r="CS26" s="28">
        <v>0.77100000000000002</v>
      </c>
      <c r="CT26" s="29">
        <f>CR26/CS26</f>
        <v>1.0025940337224384</v>
      </c>
      <c r="CU26" s="29">
        <v>0.82799999999999996</v>
      </c>
      <c r="CV26" s="29">
        <v>0.76900000000000002</v>
      </c>
      <c r="CW26" s="29">
        <v>0.75600000000000001</v>
      </c>
      <c r="CX26" s="29">
        <f>AVERAGE(CU26:CW26)</f>
        <v>0.78433333333333322</v>
      </c>
      <c r="CY26" s="29">
        <v>0.73599999999999999</v>
      </c>
      <c r="CZ26" s="29">
        <v>0.80500000000000005</v>
      </c>
      <c r="DA26" s="29">
        <f>AVERAGE(CY26:CZ26)</f>
        <v>0.77049999999999996</v>
      </c>
      <c r="DB26" s="29">
        <v>0.66500000000000004</v>
      </c>
      <c r="DC26" s="29">
        <v>0.877</v>
      </c>
      <c r="DD26" s="29">
        <f>AVERAGE(DB26:DC26)</f>
        <v>0.77100000000000002</v>
      </c>
      <c r="DE26" s="27">
        <v>2.4900000000000002</v>
      </c>
      <c r="DF26" s="27">
        <v>3.15</v>
      </c>
      <c r="DG26" s="27">
        <v>2.96</v>
      </c>
      <c r="DH26" s="27">
        <f>AVERAGE(DE26:DG26)</f>
        <v>2.8666666666666671</v>
      </c>
      <c r="DI26" s="27">
        <v>11.39</v>
      </c>
      <c r="DJ26" s="29">
        <f>DH26/DI26</f>
        <v>0.25168276265730177</v>
      </c>
      <c r="DK26" s="27">
        <v>3.09</v>
      </c>
      <c r="DL26" s="27">
        <v>3.08</v>
      </c>
      <c r="DM26" s="27">
        <f>AVERAGE(DK26:DL26)</f>
        <v>3.085</v>
      </c>
      <c r="DN26" s="27">
        <v>11.39</v>
      </c>
      <c r="DO26" s="29">
        <f>DM26/DN26</f>
        <v>0.27085162423178227</v>
      </c>
      <c r="DP26" s="27">
        <v>3.29</v>
      </c>
      <c r="DQ26" s="27">
        <v>3.15</v>
      </c>
      <c r="DR26" s="27">
        <f>AVERAGE(DP26:DQ26)</f>
        <v>3.2199999999999998</v>
      </c>
      <c r="DS26" s="27">
        <v>11.39</v>
      </c>
      <c r="DT26" s="29">
        <f>DR26/DS26</f>
        <v>0.28270412642669002</v>
      </c>
      <c r="DU26" s="27">
        <v>2.0499999999999998</v>
      </c>
      <c r="DV26" s="27">
        <v>2.2200000000000002</v>
      </c>
      <c r="DW26" s="27">
        <v>2.3199999999999998</v>
      </c>
      <c r="DX26" s="27">
        <f>AVERAGE(DU26:DW26)</f>
        <v>2.1966666666666668</v>
      </c>
      <c r="DY26" s="27">
        <v>5.45</v>
      </c>
      <c r="DZ26" s="29">
        <f>DX26/DY26</f>
        <v>0.40305810397553515</v>
      </c>
      <c r="EA26" s="27">
        <v>2.0299999999999998</v>
      </c>
      <c r="EB26" s="27">
        <v>2.42</v>
      </c>
      <c r="EC26" s="27">
        <f>AVERAGE(EA26:EB26)</f>
        <v>2.2249999999999996</v>
      </c>
      <c r="ED26" s="27">
        <v>5.45</v>
      </c>
      <c r="EE26" s="29">
        <f>EC26/ED26</f>
        <v>0.40825688073394489</v>
      </c>
      <c r="EF26" s="27">
        <v>1.71</v>
      </c>
      <c r="EG26" s="27">
        <v>3.15</v>
      </c>
      <c r="EH26" s="27">
        <f>AVERAGE(EF26:EG26)</f>
        <v>2.4299999999999997</v>
      </c>
      <c r="EI26" s="27">
        <v>5.45</v>
      </c>
      <c r="EJ26" s="29">
        <f>EH26/EI26</f>
        <v>0.44587155963302744</v>
      </c>
      <c r="EK26" s="27">
        <v>2.3199999999999998</v>
      </c>
      <c r="EL26" s="27">
        <v>2.88</v>
      </c>
      <c r="EM26" s="27">
        <v>2.75</v>
      </c>
      <c r="EN26" s="27">
        <f>AVERAGE(EK26:EM26)</f>
        <v>2.65</v>
      </c>
      <c r="EO26" s="27">
        <v>2.9</v>
      </c>
      <c r="EP26" s="27">
        <v>2.89</v>
      </c>
      <c r="EQ26" s="27">
        <f>AVERAGE(EO26:EP26)</f>
        <v>2.895</v>
      </c>
      <c r="ER26" s="27">
        <v>2.14</v>
      </c>
      <c r="ES26" s="27">
        <v>2.31</v>
      </c>
      <c r="ET26" s="27">
        <v>2.57</v>
      </c>
      <c r="EU26" s="27">
        <f>AVERAGE(ER26:ET26)</f>
        <v>2.34</v>
      </c>
      <c r="EV26" s="27">
        <v>6.16</v>
      </c>
      <c r="EW26" s="29">
        <f>EU26/EV26</f>
        <v>0.37987012987012986</v>
      </c>
      <c r="EX26" s="27">
        <v>2.13</v>
      </c>
      <c r="EY26" s="27">
        <v>2.57</v>
      </c>
      <c r="EZ26" s="27">
        <f>AVERAGE(EX26:EY26)</f>
        <v>2.3499999999999996</v>
      </c>
      <c r="FA26" s="27">
        <v>6.16</v>
      </c>
      <c r="FB26" s="29">
        <f>EZ26/FA26</f>
        <v>0.38149350649350644</v>
      </c>
      <c r="FC26" s="27">
        <v>1.57</v>
      </c>
      <c r="FD26" s="27">
        <v>1.57</v>
      </c>
      <c r="FE26" s="27">
        <v>1.67</v>
      </c>
      <c r="FF26" s="27">
        <f>AVERAGE(FC26:FE26)</f>
        <v>1.6033333333333335</v>
      </c>
      <c r="FG26" s="27">
        <v>3.55</v>
      </c>
      <c r="FH26" s="29">
        <f>FF26/FG26</f>
        <v>0.45164319248826296</v>
      </c>
      <c r="FI26" s="27">
        <v>1.34</v>
      </c>
      <c r="FJ26" s="27">
        <v>1.84</v>
      </c>
      <c r="FK26" s="27">
        <f>AVERAGE(FI26:FJ26)</f>
        <v>1.59</v>
      </c>
      <c r="FL26" s="27">
        <v>3.55</v>
      </c>
      <c r="FM26" s="29">
        <f>FK26/FL26</f>
        <v>0.44788732394366204</v>
      </c>
      <c r="FN26" s="27">
        <v>30.4</v>
      </c>
      <c r="FO26" s="27">
        <v>30.1</v>
      </c>
      <c r="FP26" s="27">
        <v>33.5</v>
      </c>
      <c r="FQ26" s="27">
        <f>MAX(FN26:FP26)</f>
        <v>33.5</v>
      </c>
      <c r="FR26" s="27">
        <v>130.69999999999999</v>
      </c>
      <c r="FS26" s="29">
        <f>FQ26/FR26*100%</f>
        <v>0.25631216526396328</v>
      </c>
      <c r="FT26" s="27">
        <v>33.200000000000003</v>
      </c>
      <c r="FU26" s="27">
        <v>36.1</v>
      </c>
      <c r="FV26" s="27">
        <f>MAX(FT26:FU26)</f>
        <v>36.1</v>
      </c>
      <c r="FW26" s="27">
        <v>129.80000000000001</v>
      </c>
      <c r="FX26" s="29">
        <f>FV26/FW26*100%</f>
        <v>0.27812018489984591</v>
      </c>
      <c r="FY26" s="27">
        <v>16.34</v>
      </c>
      <c r="FZ26" s="27">
        <v>18.68</v>
      </c>
      <c r="GA26" s="27">
        <v>17.98</v>
      </c>
      <c r="GB26" s="27">
        <f>AVERAGE(FY26:GA26)</f>
        <v>17.666666666666668</v>
      </c>
      <c r="GC26" s="27">
        <v>18.29</v>
      </c>
      <c r="GD26" s="27">
        <v>15.35</v>
      </c>
      <c r="GE26" s="27">
        <f>AVERAGE(GC26:GD26)</f>
        <v>16.82</v>
      </c>
      <c r="GF26" s="9">
        <f>GB26/AB26</f>
        <v>16.158536585365852</v>
      </c>
      <c r="GG26" s="9">
        <f>GE26/AE26</f>
        <v>14.819383259911895</v>
      </c>
      <c r="GH26" s="33">
        <f>(FQ26-GB26)/FQ26*100%</f>
        <v>0.47263681592039797</v>
      </c>
      <c r="GI26" s="33">
        <f>(FV26-GE26)/FV26*100%</f>
        <v>0.53407202216066485</v>
      </c>
    </row>
    <row r="27" spans="1:191" s="22" customFormat="1" ht="14.5">
      <c r="A27" s="22">
        <v>2</v>
      </c>
      <c r="B27" s="22">
        <v>15</v>
      </c>
      <c r="C27" s="127" t="s">
        <v>216</v>
      </c>
      <c r="D27" s="23">
        <v>34689</v>
      </c>
      <c r="E27" s="24">
        <f>(DATE(2016,7,1)-D27)/365</f>
        <v>21.542465753424658</v>
      </c>
      <c r="F27" s="22">
        <v>20</v>
      </c>
      <c r="G27" s="22">
        <v>5</v>
      </c>
      <c r="H27" s="22">
        <v>0</v>
      </c>
      <c r="I27" s="22">
        <v>0</v>
      </c>
      <c r="J27" s="22">
        <v>64</v>
      </c>
      <c r="K27" s="22">
        <v>176</v>
      </c>
      <c r="L27" s="39">
        <v>1.76</v>
      </c>
      <c r="M27" s="25">
        <f>J27/L27^2</f>
        <v>20.66115702479339</v>
      </c>
      <c r="N27" s="26">
        <v>4.1500000000000004</v>
      </c>
      <c r="O27" s="26">
        <v>4.45</v>
      </c>
      <c r="P27" s="26">
        <v>4.18</v>
      </c>
      <c r="Q27" s="26">
        <f>AVERAGE(N27:P27)</f>
        <v>4.2600000000000007</v>
      </c>
      <c r="R27" s="26">
        <v>4.43</v>
      </c>
      <c r="S27" s="41">
        <f>Q27/R27</f>
        <v>0.96162528216704313</v>
      </c>
      <c r="T27" s="27">
        <v>4.3</v>
      </c>
      <c r="U27" s="27">
        <v>4.32</v>
      </c>
      <c r="V27" s="27">
        <f>AVERAGE(T27:U27)</f>
        <v>4.3100000000000005</v>
      </c>
      <c r="W27" s="26">
        <v>4.43</v>
      </c>
      <c r="X27" s="29">
        <f>V27/W27</f>
        <v>0.97291196388261869</v>
      </c>
      <c r="Y27" s="27">
        <v>1.1399999999999999</v>
      </c>
      <c r="Z27" s="27">
        <v>1.68</v>
      </c>
      <c r="AA27" s="27">
        <v>1.33</v>
      </c>
      <c r="AB27" s="27">
        <f>AVERAGE(Y27:AA27)</f>
        <v>1.3833333333333335</v>
      </c>
      <c r="AC27" s="27"/>
      <c r="AD27" s="27">
        <v>1.99</v>
      </c>
      <c r="AE27" s="27">
        <f>AVERAGE(AC27:AD27)</f>
        <v>1.99</v>
      </c>
      <c r="AF27" s="27">
        <v>1.08</v>
      </c>
      <c r="AG27" s="27">
        <v>0.88</v>
      </c>
      <c r="AH27" s="27">
        <v>1.1000000000000001</v>
      </c>
      <c r="AI27" s="27">
        <f>AVERAGE(AF27:AH27)</f>
        <v>1.02</v>
      </c>
      <c r="AJ27" s="27"/>
      <c r="AK27" s="27">
        <v>0.84</v>
      </c>
      <c r="AL27" s="27">
        <f>AVERAGE(AJ27:AK27)</f>
        <v>0.84</v>
      </c>
      <c r="AM27" s="27">
        <v>1.93</v>
      </c>
      <c r="AN27" s="27">
        <v>1.89</v>
      </c>
      <c r="AO27" s="27">
        <v>1.75</v>
      </c>
      <c r="AP27" s="27">
        <f>AVERAGE(AM27:AO27)</f>
        <v>1.8566666666666667</v>
      </c>
      <c r="AQ27" s="27"/>
      <c r="AR27" s="27">
        <v>1.49</v>
      </c>
      <c r="AS27" s="27">
        <f>AVERAGE(AQ27:AR27)</f>
        <v>1.49</v>
      </c>
      <c r="AT27" s="27">
        <v>2.2200000000000002</v>
      </c>
      <c r="AU27" s="27">
        <v>2.56</v>
      </c>
      <c r="AV27" s="27">
        <v>2.4300000000000002</v>
      </c>
      <c r="AW27" s="27">
        <f>AVERAGE(AT27:AV27)</f>
        <v>2.4033333333333338</v>
      </c>
      <c r="AX27" s="27"/>
      <c r="AY27" s="27">
        <v>2.83</v>
      </c>
      <c r="AZ27" s="27">
        <f>AVERAGE(AX27:AY27)</f>
        <v>2.83</v>
      </c>
      <c r="BA27" s="27">
        <v>3.06</v>
      </c>
      <c r="BB27" s="27">
        <v>3.01</v>
      </c>
      <c r="BC27" s="27">
        <f>AVERAGE(BA27:BB27)</f>
        <v>3.0350000000000001</v>
      </c>
      <c r="BD27" s="27">
        <v>4.38</v>
      </c>
      <c r="BE27" s="27">
        <v>4.37</v>
      </c>
      <c r="BF27" s="27">
        <v>4.55</v>
      </c>
      <c r="BG27" s="27">
        <f>AVERAGE(BD27:BF27)</f>
        <v>4.4333333333333336</v>
      </c>
      <c r="BH27" s="27">
        <v>4.3</v>
      </c>
      <c r="BI27" s="29">
        <f>BG27/BH27</f>
        <v>1.0310077519379846</v>
      </c>
      <c r="BJ27" s="27">
        <v>4.58</v>
      </c>
      <c r="BK27" s="27">
        <v>4.3600000000000003</v>
      </c>
      <c r="BL27" s="27">
        <f>AVERAGE(BJ27:BK27)</f>
        <v>4.4700000000000006</v>
      </c>
      <c r="BM27" s="27">
        <v>4.3</v>
      </c>
      <c r="BN27" s="29">
        <f>BL27/BM27</f>
        <v>1.0395348837209304</v>
      </c>
      <c r="BO27" s="27">
        <v>3.86</v>
      </c>
      <c r="BP27" s="27">
        <v>2.65</v>
      </c>
      <c r="BQ27" s="27">
        <v>4.21</v>
      </c>
      <c r="BR27" s="27">
        <f>AVERAGE(BO27:BQ27)</f>
        <v>3.5733333333333328</v>
      </c>
      <c r="BS27" s="27">
        <v>4.1399999999999997</v>
      </c>
      <c r="BT27" s="29">
        <f>BR27/BS27</f>
        <v>0.86312399355877611</v>
      </c>
      <c r="BU27" s="27">
        <v>3.4</v>
      </c>
      <c r="BV27" s="27">
        <v>2.73</v>
      </c>
      <c r="BW27" s="27">
        <f>AVERAGE(BU27:BV27)</f>
        <v>3.0649999999999999</v>
      </c>
      <c r="BX27" s="27">
        <v>4.1399999999999997</v>
      </c>
      <c r="BY27" s="29">
        <f>BW27/BX27</f>
        <v>0.7403381642512078</v>
      </c>
      <c r="BZ27" s="27">
        <v>3.3</v>
      </c>
      <c r="CA27" s="27">
        <v>2.66</v>
      </c>
      <c r="CB27" s="27">
        <f>AVERAGE(BZ27:CA27)</f>
        <v>2.98</v>
      </c>
      <c r="CC27" s="27">
        <v>4.1399999999999997</v>
      </c>
      <c r="CD27" s="29">
        <f>CB27/CC27</f>
        <v>0.71980676328502424</v>
      </c>
      <c r="CE27" s="28">
        <v>0.88100000000000001</v>
      </c>
      <c r="CF27" s="28">
        <v>0.60599999999999998</v>
      </c>
      <c r="CG27" s="28">
        <v>0.92500000000000004</v>
      </c>
      <c r="CH27" s="28">
        <f>AVERAGE(CE27:CG27)</f>
        <v>0.80399999999999994</v>
      </c>
      <c r="CI27" s="28">
        <v>0.76400000000000001</v>
      </c>
      <c r="CJ27" s="29">
        <f>CH27/CI27</f>
        <v>1.0523560209424083</v>
      </c>
      <c r="CK27" s="28">
        <v>0.74199999999999999</v>
      </c>
      <c r="CL27" s="28">
        <v>0.626</v>
      </c>
      <c r="CM27" s="28">
        <f>AVERAGE(CK27:CL27)</f>
        <v>0.68399999999999994</v>
      </c>
      <c r="CN27" s="28">
        <v>0.76400000000000001</v>
      </c>
      <c r="CO27" s="29">
        <f>CK27/CN27</f>
        <v>0.97120418848167533</v>
      </c>
      <c r="CP27" s="28">
        <v>0.76700000000000002</v>
      </c>
      <c r="CQ27" s="28">
        <v>0.64600000000000002</v>
      </c>
      <c r="CR27" s="28">
        <f>AVERAGE(CP27:CQ27)</f>
        <v>0.70650000000000002</v>
      </c>
      <c r="CS27" s="28">
        <v>0.76400000000000001</v>
      </c>
      <c r="CT27" s="29">
        <f>CR27/CS27</f>
        <v>0.92473821989528793</v>
      </c>
      <c r="CU27" s="29">
        <v>0.93</v>
      </c>
      <c r="CV27" s="29">
        <v>0.59599999999999997</v>
      </c>
      <c r="CW27" s="29">
        <v>1.0069999999999999</v>
      </c>
      <c r="CX27" s="29">
        <f>AVERAGE(CU27:CW27)</f>
        <v>0.84433333333333327</v>
      </c>
      <c r="CY27" s="29">
        <v>0.79100000000000004</v>
      </c>
      <c r="CZ27" s="29">
        <v>0.63200000000000001</v>
      </c>
      <c r="DA27" s="29">
        <f>AVERAGE(CY27:CZ27)</f>
        <v>0.71150000000000002</v>
      </c>
      <c r="DB27" s="29">
        <v>0.745</v>
      </c>
      <c r="DC27" s="29">
        <v>0.64600000000000002</v>
      </c>
      <c r="DD27" s="29">
        <f>AVERAGE(DB27:DC27)</f>
        <v>0.69550000000000001</v>
      </c>
      <c r="DE27" s="27">
        <v>5.41</v>
      </c>
      <c r="DF27" s="27">
        <v>3.65</v>
      </c>
      <c r="DG27" s="27">
        <v>6.21</v>
      </c>
      <c r="DH27" s="27">
        <f>AVERAGE(DE27:DG27)</f>
        <v>5.09</v>
      </c>
      <c r="DI27" s="27">
        <v>11.71</v>
      </c>
      <c r="DJ27" s="29">
        <f>DH27/DI27</f>
        <v>0.43467122117847989</v>
      </c>
      <c r="DK27" s="27">
        <v>4.34</v>
      </c>
      <c r="DL27" s="27">
        <v>3.08</v>
      </c>
      <c r="DM27" s="27">
        <f>AVERAGE(DK27:DL27)</f>
        <v>3.71</v>
      </c>
      <c r="DN27" s="27">
        <v>11.71</v>
      </c>
      <c r="DO27" s="29">
        <f>DM27/DN27</f>
        <v>0.31682322801024765</v>
      </c>
      <c r="DP27" s="27">
        <v>3.31</v>
      </c>
      <c r="DQ27" s="27">
        <v>2.98</v>
      </c>
      <c r="DR27" s="27">
        <f>AVERAGE(DP27:DQ27)</f>
        <v>3.145</v>
      </c>
      <c r="DS27" s="27">
        <v>11.71</v>
      </c>
      <c r="DT27" s="29">
        <f>DR27/DS27</f>
        <v>0.26857386848847137</v>
      </c>
      <c r="DU27" s="27">
        <v>3.91</v>
      </c>
      <c r="DV27" s="27">
        <v>1.83</v>
      </c>
      <c r="DW27" s="27">
        <v>4.46</v>
      </c>
      <c r="DX27" s="27">
        <f>AVERAGE(DU27:DW27)</f>
        <v>3.4</v>
      </c>
      <c r="DY27" s="27">
        <v>5.48</v>
      </c>
      <c r="DZ27" s="29">
        <f>DX27/DY27</f>
        <v>0.62043795620437947</v>
      </c>
      <c r="EA27" s="27">
        <v>2.97</v>
      </c>
      <c r="EB27" s="27">
        <v>2.27</v>
      </c>
      <c r="EC27" s="27">
        <f>AVERAGE(EA27:EB27)</f>
        <v>2.62</v>
      </c>
      <c r="ED27" s="27">
        <v>5.48</v>
      </c>
      <c r="EE27" s="29">
        <f>EC27/ED27</f>
        <v>0.47810218978102187</v>
      </c>
      <c r="EF27" s="27">
        <v>3.2</v>
      </c>
      <c r="EG27" s="27">
        <v>2.2799999999999998</v>
      </c>
      <c r="EH27" s="27">
        <f>AVERAGE(EF27:EG27)</f>
        <v>2.74</v>
      </c>
      <c r="EI27" s="27">
        <v>5.48</v>
      </c>
      <c r="EJ27" s="29">
        <f>EH27/EI27</f>
        <v>0.5</v>
      </c>
      <c r="EK27" s="27">
        <v>5.3</v>
      </c>
      <c r="EL27" s="27">
        <v>3.35</v>
      </c>
      <c r="EM27" s="27">
        <v>6.05</v>
      </c>
      <c r="EN27" s="27">
        <f>AVERAGE(EK27:EM27)</f>
        <v>4.8999999999999995</v>
      </c>
      <c r="EO27" s="27">
        <v>4.28</v>
      </c>
      <c r="EP27" s="27">
        <v>2.97</v>
      </c>
      <c r="EQ27" s="27">
        <f>AVERAGE(EO27:EP27)</f>
        <v>3.625</v>
      </c>
      <c r="ER27" s="27">
        <v>4.47</v>
      </c>
      <c r="ES27" s="27">
        <v>1.91</v>
      </c>
      <c r="ET27" s="27">
        <v>4.33</v>
      </c>
      <c r="EU27" s="27">
        <f>AVERAGE(ER27:ET27)</f>
        <v>3.5700000000000003</v>
      </c>
      <c r="EV27" s="27">
        <v>6.26</v>
      </c>
      <c r="EW27" s="29">
        <f>EU27/EV27</f>
        <v>0.57028753993610226</v>
      </c>
      <c r="EX27" s="27">
        <v>3.28</v>
      </c>
      <c r="EY27" s="27">
        <v>2.2000000000000002</v>
      </c>
      <c r="EZ27" s="27">
        <f>AVERAGE(EX27:EY27)</f>
        <v>2.74</v>
      </c>
      <c r="FA27" s="27">
        <v>6.26</v>
      </c>
      <c r="FB27" s="29">
        <f>EZ27/FA27</f>
        <v>0.43769968051118213</v>
      </c>
      <c r="FC27" s="27">
        <v>2.46</v>
      </c>
      <c r="FD27" s="27">
        <v>1.17</v>
      </c>
      <c r="FE27" s="27">
        <v>3.84</v>
      </c>
      <c r="FF27" s="27">
        <f>AVERAGE(FC27:FE27)</f>
        <v>2.4899999999999998</v>
      </c>
      <c r="FG27" s="27">
        <v>3.55</v>
      </c>
      <c r="FH27" s="29">
        <f>FF27/FG27</f>
        <v>0.70140845070422531</v>
      </c>
      <c r="FI27" s="27">
        <v>1.99</v>
      </c>
      <c r="FJ27" s="27">
        <v>1.82</v>
      </c>
      <c r="FK27" s="27">
        <f>AVERAGE(FI27:FJ27)</f>
        <v>1.905</v>
      </c>
      <c r="FL27" s="27">
        <v>3.55</v>
      </c>
      <c r="FM27" s="29">
        <f>FK27/FL27</f>
        <v>0.53661971830985922</v>
      </c>
      <c r="FN27" s="27">
        <v>27.7</v>
      </c>
      <c r="FO27" s="27">
        <v>30.1</v>
      </c>
      <c r="FP27" s="27">
        <v>59.2</v>
      </c>
      <c r="FQ27" s="27">
        <f>MAX(FN27:FP27)</f>
        <v>59.2</v>
      </c>
      <c r="FR27" s="27">
        <v>134</v>
      </c>
      <c r="FS27" s="29">
        <f>FQ27/FR27*100%</f>
        <v>0.44179104477611941</v>
      </c>
      <c r="FT27" s="27">
        <v>45.4</v>
      </c>
      <c r="FU27" s="27">
        <v>53.7</v>
      </c>
      <c r="FV27" s="27">
        <f>MAX(FT27:FU27)</f>
        <v>53.7</v>
      </c>
      <c r="FW27" s="27">
        <v>134</v>
      </c>
      <c r="FX27" s="29">
        <f>FV27/FW27*100%</f>
        <v>0.40074626865671642</v>
      </c>
      <c r="FY27" s="27">
        <v>25.81</v>
      </c>
      <c r="FZ27" s="27">
        <v>34.119999999999997</v>
      </c>
      <c r="GA27" s="27">
        <v>45.46</v>
      </c>
      <c r="GB27" s="27">
        <f>AVERAGE(FY27:GA27)</f>
        <v>35.129999999999995</v>
      </c>
      <c r="GC27" s="27">
        <v>13.21</v>
      </c>
      <c r="GD27" s="27">
        <v>43.71</v>
      </c>
      <c r="GE27" s="27">
        <f>AVERAGE(GC27:GD27)</f>
        <v>28.46</v>
      </c>
      <c r="GF27" s="9">
        <f>GB27/AB27</f>
        <v>25.39518072289156</v>
      </c>
      <c r="GG27" s="9">
        <f>GE27/AE27</f>
        <v>14.301507537688442</v>
      </c>
      <c r="GH27" s="33">
        <f>(FQ27-GB27)/FQ27*100%</f>
        <v>0.40658783783783792</v>
      </c>
      <c r="GI27" s="33">
        <f>(FV27-GE27)/FV27*100%</f>
        <v>0.47001862197392924</v>
      </c>
    </row>
    <row r="28" spans="1:191" s="22" customFormat="1" ht="14.5">
      <c r="A28" s="22">
        <v>2</v>
      </c>
      <c r="B28" s="22">
        <v>16</v>
      </c>
      <c r="C28" s="127" t="s">
        <v>216</v>
      </c>
      <c r="D28" s="23">
        <v>34572</v>
      </c>
      <c r="E28" s="24">
        <f>(DATE(2016,7,1)-D28)/365</f>
        <v>21.863013698630137</v>
      </c>
      <c r="F28" s="22">
        <v>20</v>
      </c>
      <c r="G28" s="22">
        <v>5</v>
      </c>
      <c r="H28" s="22">
        <v>1</v>
      </c>
      <c r="I28" s="22">
        <v>0</v>
      </c>
      <c r="J28" s="22">
        <v>74.599999999999994</v>
      </c>
      <c r="K28" s="22">
        <v>171</v>
      </c>
      <c r="L28" s="39">
        <v>1.71</v>
      </c>
      <c r="M28" s="25">
        <f>J28/L28^2</f>
        <v>25.512123388393011</v>
      </c>
      <c r="N28" s="26">
        <v>3.68</v>
      </c>
      <c r="O28" s="26">
        <v>3.6</v>
      </c>
      <c r="P28" s="26">
        <v>3.7</v>
      </c>
      <c r="Q28" s="26">
        <f>AVERAGE(N28:P28)</f>
        <v>3.66</v>
      </c>
      <c r="R28" s="26">
        <v>4.33</v>
      </c>
      <c r="S28" s="41">
        <f>Q28/R28</f>
        <v>0.84526558891454973</v>
      </c>
      <c r="T28" s="27">
        <v>3.73</v>
      </c>
      <c r="U28" s="27">
        <v>3.73</v>
      </c>
      <c r="V28" s="27">
        <f>AVERAGE(T28:U28)</f>
        <v>3.73</v>
      </c>
      <c r="W28" s="26">
        <v>4.33</v>
      </c>
      <c r="X28" s="29">
        <f>V28/W28</f>
        <v>0.86143187066974591</v>
      </c>
      <c r="Y28" s="27">
        <v>2.35</v>
      </c>
      <c r="Z28" s="27">
        <v>2.09</v>
      </c>
      <c r="AA28" s="27">
        <v>2.2599999999999998</v>
      </c>
      <c r="AB28" s="27">
        <f>AVERAGE(Y28:AA28)</f>
        <v>2.2333333333333329</v>
      </c>
      <c r="AC28" s="27">
        <v>1.9</v>
      </c>
      <c r="AD28" s="27">
        <v>2.48</v>
      </c>
      <c r="AE28" s="27">
        <f>AVERAGE(AC28:AD28)</f>
        <v>2.19</v>
      </c>
      <c r="AF28" s="27">
        <v>0.74</v>
      </c>
      <c r="AG28" s="27">
        <v>0.71</v>
      </c>
      <c r="AH28" s="27">
        <v>0.64</v>
      </c>
      <c r="AI28" s="27">
        <f>AVERAGE(AF28:AH28)</f>
        <v>0.69666666666666666</v>
      </c>
      <c r="AJ28" s="27">
        <v>1.03</v>
      </c>
      <c r="AK28" s="27">
        <v>0.74</v>
      </c>
      <c r="AL28" s="27">
        <f>AVERAGE(AJ28:AK28)</f>
        <v>0.88500000000000001</v>
      </c>
      <c r="AM28" s="27">
        <v>0.59</v>
      </c>
      <c r="AN28" s="27">
        <v>0.8</v>
      </c>
      <c r="AO28" s="27">
        <v>0.8</v>
      </c>
      <c r="AP28" s="27">
        <f>AVERAGE(AM28:AO28)</f>
        <v>0.73000000000000009</v>
      </c>
      <c r="AQ28" s="27">
        <v>0.81</v>
      </c>
      <c r="AR28" s="27">
        <v>0.51</v>
      </c>
      <c r="AS28" s="27">
        <f>AVERAGE(AQ28:AR28)</f>
        <v>0.66</v>
      </c>
      <c r="AT28" s="27">
        <v>3.09</v>
      </c>
      <c r="AU28" s="27">
        <v>2.8</v>
      </c>
      <c r="AV28" s="27">
        <v>2.9</v>
      </c>
      <c r="AW28" s="27">
        <f>AVERAGE(AT28:AV28)</f>
        <v>2.9299999999999997</v>
      </c>
      <c r="AX28" s="27">
        <v>2.92</v>
      </c>
      <c r="AY28" s="27">
        <v>3.22</v>
      </c>
      <c r="AZ28" s="27">
        <f>AVERAGE(AX28:AY28)</f>
        <v>3.0700000000000003</v>
      </c>
      <c r="BA28" s="27"/>
      <c r="BB28" s="27">
        <v>3.17</v>
      </c>
      <c r="BC28" s="27">
        <f>AVERAGE(BA28:BB28)</f>
        <v>3.17</v>
      </c>
      <c r="BD28" s="27">
        <v>3.65</v>
      </c>
      <c r="BE28" s="27">
        <v>3.22</v>
      </c>
      <c r="BF28" s="27">
        <v>3.64</v>
      </c>
      <c r="BG28" s="27">
        <f>AVERAGE(BD28:BF28)</f>
        <v>3.5033333333333334</v>
      </c>
      <c r="BH28" s="27">
        <v>4.1100000000000003</v>
      </c>
      <c r="BI28" s="29">
        <f>BG28/BH28</f>
        <v>0.85239253852392538</v>
      </c>
      <c r="BJ28" s="27">
        <v>3.59</v>
      </c>
      <c r="BK28" s="27">
        <v>3.64</v>
      </c>
      <c r="BL28" s="27">
        <f>AVERAGE(BJ28:BK28)</f>
        <v>3.6150000000000002</v>
      </c>
      <c r="BM28" s="27">
        <v>4.1100000000000003</v>
      </c>
      <c r="BN28" s="29">
        <f>BL28/BM28</f>
        <v>0.87956204379562042</v>
      </c>
      <c r="BO28" s="27">
        <v>2.8</v>
      </c>
      <c r="BP28" s="27">
        <v>2.88</v>
      </c>
      <c r="BQ28" s="27">
        <v>3.36</v>
      </c>
      <c r="BR28" s="27">
        <f>AVERAGE(BO28:BQ28)</f>
        <v>3.0133333333333332</v>
      </c>
      <c r="BS28" s="27">
        <v>4.0199999999999996</v>
      </c>
      <c r="BT28" s="29">
        <f>BR28/BS28</f>
        <v>0.74958540630182424</v>
      </c>
      <c r="BU28" s="27">
        <v>3.26</v>
      </c>
      <c r="BV28" s="27">
        <v>3.31</v>
      </c>
      <c r="BW28" s="27">
        <f>AVERAGE(BU28:BV28)</f>
        <v>3.2850000000000001</v>
      </c>
      <c r="BX28" s="27">
        <v>4.0199999999999996</v>
      </c>
      <c r="BY28" s="29">
        <f>BW28/BX28</f>
        <v>0.81716417910447769</v>
      </c>
      <c r="BZ28" s="27">
        <v>3.4</v>
      </c>
      <c r="CA28" s="27">
        <v>3.33</v>
      </c>
      <c r="CB28" s="27">
        <f>AVERAGE(BZ28:CA28)</f>
        <v>3.3650000000000002</v>
      </c>
      <c r="CC28" s="27">
        <v>4.0199999999999996</v>
      </c>
      <c r="CD28" s="29">
        <f>CB28/CC28</f>
        <v>0.83706467661691553</v>
      </c>
      <c r="CE28" s="28">
        <v>0.76700000000000002</v>
      </c>
      <c r="CF28" s="28">
        <v>0.89400000000000002</v>
      </c>
      <c r="CG28" s="28">
        <v>0.92300000000000004</v>
      </c>
      <c r="CH28" s="28">
        <f>AVERAGE(CE28:CG28)</f>
        <v>0.8613333333333334</v>
      </c>
      <c r="CI28" s="28">
        <v>0.76400000000000001</v>
      </c>
      <c r="CJ28" s="29">
        <f>CH28/CI28</f>
        <v>1.1273996509598605</v>
      </c>
      <c r="CK28" s="28">
        <v>0.90800000000000003</v>
      </c>
      <c r="CL28" s="28">
        <v>0.90900000000000003</v>
      </c>
      <c r="CM28" s="28">
        <f>AVERAGE(CK28:CL28)</f>
        <v>0.90850000000000009</v>
      </c>
      <c r="CN28" s="28">
        <v>0.76400000000000001</v>
      </c>
      <c r="CO28" s="29">
        <f>CM28/CN28</f>
        <v>1.1891361256544504</v>
      </c>
      <c r="CP28" s="28">
        <v>0.90200000000000002</v>
      </c>
      <c r="CQ28" s="28">
        <v>0.9</v>
      </c>
      <c r="CR28" s="28">
        <f>AVERAGE(CP28:CQ28)</f>
        <v>0.90100000000000002</v>
      </c>
      <c r="CS28" s="28">
        <v>0.76400000000000001</v>
      </c>
      <c r="CT28" s="29">
        <f>CR28/CS28</f>
        <v>1.1793193717277488</v>
      </c>
      <c r="CU28" s="29">
        <v>0.76100000000000001</v>
      </c>
      <c r="CV28" s="29">
        <v>0.8</v>
      </c>
      <c r="CW28" s="29">
        <v>0.90800000000000003</v>
      </c>
      <c r="CX28" s="29">
        <f>AVERAGE(CU28:CW28)</f>
        <v>0.82299999999999995</v>
      </c>
      <c r="CY28" s="29">
        <v>0.874</v>
      </c>
      <c r="CZ28" s="29">
        <v>0.88700000000000001</v>
      </c>
      <c r="DA28" s="29">
        <f>AVERAGE(CY28:CZ28)</f>
        <v>0.88050000000000006</v>
      </c>
      <c r="DB28" s="29">
        <v>0.88800000000000001</v>
      </c>
      <c r="DC28" s="29">
        <v>0.89300000000000002</v>
      </c>
      <c r="DD28" s="29">
        <f>AVERAGE(DB28:DC28)</f>
        <v>0.89050000000000007</v>
      </c>
      <c r="DE28" s="27">
        <v>5.07</v>
      </c>
      <c r="DF28" s="27">
        <v>3.68</v>
      </c>
      <c r="DG28" s="27">
        <v>5.01</v>
      </c>
      <c r="DH28" s="27">
        <f>AVERAGE(DE28:DG28)</f>
        <v>4.5866666666666669</v>
      </c>
      <c r="DI28" s="27">
        <v>11.37</v>
      </c>
      <c r="DJ28" s="29">
        <f>DH28/DI28</f>
        <v>0.40340076223981242</v>
      </c>
      <c r="DK28" s="27">
        <v>4.55</v>
      </c>
      <c r="DL28" s="27">
        <v>4.74</v>
      </c>
      <c r="DM28" s="27">
        <f>AVERAGE(DK28:DL28)</f>
        <v>4.6449999999999996</v>
      </c>
      <c r="DN28" s="27">
        <v>11.37</v>
      </c>
      <c r="DO28" s="29">
        <f>DM28/DN28</f>
        <v>0.40853122251539137</v>
      </c>
      <c r="DP28" s="27">
        <v>5.63</v>
      </c>
      <c r="DQ28" s="27">
        <v>4.5199999999999996</v>
      </c>
      <c r="DR28" s="27">
        <f>AVERAGE(DP28:DQ28)</f>
        <v>5.0749999999999993</v>
      </c>
      <c r="DS28" s="27">
        <v>11.37</v>
      </c>
      <c r="DT28" s="29">
        <f>DR28/DS28</f>
        <v>0.44635004397537376</v>
      </c>
      <c r="DU28" s="27">
        <v>2.33</v>
      </c>
      <c r="DV28" s="27">
        <v>3.03</v>
      </c>
      <c r="DW28" s="27">
        <v>3.87</v>
      </c>
      <c r="DX28" s="27">
        <f>AVERAGE(DU28:DW28)</f>
        <v>3.0766666666666667</v>
      </c>
      <c r="DY28" s="27">
        <v>5.38</v>
      </c>
      <c r="DZ28" s="29">
        <f>DX28/DY28</f>
        <v>0.57187112763320946</v>
      </c>
      <c r="EA28" s="27">
        <v>3.81</v>
      </c>
      <c r="EB28" s="27">
        <v>3.79</v>
      </c>
      <c r="EC28" s="27">
        <f>AVERAGE(EA28:EB28)</f>
        <v>3.8</v>
      </c>
      <c r="ED28" s="27">
        <v>5.38</v>
      </c>
      <c r="EE28" s="29">
        <f>EC28/ED28</f>
        <v>0.70631970260223043</v>
      </c>
      <c r="EF28" s="27">
        <v>4.28</v>
      </c>
      <c r="EG28" s="27">
        <v>3.7</v>
      </c>
      <c r="EH28" s="27">
        <f>AVERAGE(EF28:EG28)</f>
        <v>3.99</v>
      </c>
      <c r="EI28" s="27">
        <v>5.38</v>
      </c>
      <c r="EJ28" s="29">
        <f>EH28/EI28</f>
        <v>0.74163568773234201</v>
      </c>
      <c r="EK28" s="27">
        <v>4.9400000000000004</v>
      </c>
      <c r="EL28" s="27">
        <v>3.6</v>
      </c>
      <c r="EM28" s="27">
        <v>4.83</v>
      </c>
      <c r="EN28" s="27">
        <f>AVERAGE(EK28:EM28)</f>
        <v>4.456666666666667</v>
      </c>
      <c r="EO28" s="27">
        <v>4.0199999999999996</v>
      </c>
      <c r="EP28" s="27">
        <v>4.6900000000000004</v>
      </c>
      <c r="EQ28" s="27">
        <f>AVERAGE(EO28:EP28)</f>
        <v>4.3550000000000004</v>
      </c>
      <c r="ER28" s="27">
        <v>2.7</v>
      </c>
      <c r="ES28" s="27">
        <v>3.19</v>
      </c>
      <c r="ET28" s="27">
        <v>4.6100000000000003</v>
      </c>
      <c r="EU28" s="27">
        <f>AVERAGE(ER28:ET28)</f>
        <v>3.5</v>
      </c>
      <c r="EV28" s="27">
        <v>6.13</v>
      </c>
      <c r="EW28" s="29">
        <f>EU28/EV28</f>
        <v>0.5709624796084829</v>
      </c>
      <c r="EX28" s="27">
        <v>4.24</v>
      </c>
      <c r="EY28" s="27">
        <v>3.91</v>
      </c>
      <c r="EZ28" s="27">
        <f>AVERAGE(EX28:EY28)</f>
        <v>4.0750000000000002</v>
      </c>
      <c r="FA28" s="27">
        <v>6.13</v>
      </c>
      <c r="FB28" s="29">
        <f>EZ28/FA28</f>
        <v>0.66476345840130513</v>
      </c>
      <c r="FC28" s="27">
        <v>1.44</v>
      </c>
      <c r="FD28" s="27">
        <v>2.25</v>
      </c>
      <c r="FE28" s="27">
        <v>2.91</v>
      </c>
      <c r="FF28" s="27">
        <f>AVERAGE(FC28:FE28)</f>
        <v>2.1999999999999997</v>
      </c>
      <c r="FG28" s="27">
        <v>3.48</v>
      </c>
      <c r="FH28" s="29">
        <f>FF28/FG28</f>
        <v>0.63218390804597691</v>
      </c>
      <c r="FI28" s="27">
        <v>2.52</v>
      </c>
      <c r="FJ28" s="27">
        <v>2.79</v>
      </c>
      <c r="FK28" s="27">
        <f>AVERAGE(FI28:FJ28)</f>
        <v>2.6550000000000002</v>
      </c>
      <c r="FL28" s="27">
        <v>3.48</v>
      </c>
      <c r="FM28" s="29">
        <f>FK28/FL28</f>
        <v>0.76293103448275867</v>
      </c>
      <c r="FN28" s="27">
        <v>64.599999999999994</v>
      </c>
      <c r="FO28" s="27">
        <v>41.1</v>
      </c>
      <c r="FP28" s="27">
        <v>63.4</v>
      </c>
      <c r="FQ28" s="27">
        <f>MAX(FN28:FP28)</f>
        <v>64.599999999999994</v>
      </c>
      <c r="FR28" s="27">
        <v>140.1</v>
      </c>
      <c r="FS28" s="29">
        <f>FQ28/FR28*100%</f>
        <v>0.46109921484653815</v>
      </c>
      <c r="FT28" s="27">
        <v>71.599999999999994</v>
      </c>
      <c r="FU28" s="27">
        <v>53.8</v>
      </c>
      <c r="FV28" s="27">
        <f>MAX(FT28:FU28)</f>
        <v>71.599999999999994</v>
      </c>
      <c r="FW28" s="27">
        <v>140.69999999999999</v>
      </c>
      <c r="FX28" s="29">
        <f>FV28/FW28*100%</f>
        <v>0.50888415067519543</v>
      </c>
      <c r="FY28" s="27">
        <v>44.77</v>
      </c>
      <c r="FZ28" s="27">
        <v>40.1</v>
      </c>
      <c r="GA28" s="27">
        <v>57.02</v>
      </c>
      <c r="GB28" s="27">
        <f>AVERAGE(FY28:GA28)</f>
        <v>47.296666666666674</v>
      </c>
      <c r="GC28" s="27">
        <v>52.18</v>
      </c>
      <c r="GD28" s="27">
        <v>49.31</v>
      </c>
      <c r="GE28" s="27">
        <f>AVERAGE(GC28:GD28)</f>
        <v>50.745000000000005</v>
      </c>
      <c r="GF28" s="9">
        <f>GB28/AB28</f>
        <v>21.177611940298515</v>
      </c>
      <c r="GG28" s="9">
        <f>GE28/AE28</f>
        <v>23.171232876712331</v>
      </c>
      <c r="GH28" s="33">
        <f>(FQ28-GB28)/FQ28*100%</f>
        <v>0.26785345717234244</v>
      </c>
      <c r="GI28" s="33">
        <f>(FV28-GE28)/FV28*100%</f>
        <v>0.29127094972067025</v>
      </c>
    </row>
    <row r="29" spans="1:191" s="22" customFormat="1" ht="14.5">
      <c r="A29" s="22">
        <v>2</v>
      </c>
      <c r="B29" s="22">
        <v>17</v>
      </c>
      <c r="C29" s="127" t="s">
        <v>216</v>
      </c>
      <c r="D29" s="23">
        <v>33972</v>
      </c>
      <c r="E29" s="24">
        <f>(DATE(2016,7,1)-D29)/365</f>
        <v>23.506849315068493</v>
      </c>
      <c r="F29" s="22">
        <v>20</v>
      </c>
      <c r="G29" s="22">
        <v>5</v>
      </c>
      <c r="H29" s="22">
        <v>0</v>
      </c>
      <c r="I29" s="22">
        <v>0</v>
      </c>
      <c r="J29" s="22">
        <v>63</v>
      </c>
      <c r="K29" s="22">
        <v>164</v>
      </c>
      <c r="L29" s="39">
        <v>1.64</v>
      </c>
      <c r="M29" s="25">
        <f>J29/L29^2</f>
        <v>23.423557406305775</v>
      </c>
      <c r="N29" s="26">
        <v>3.38</v>
      </c>
      <c r="O29" s="26">
        <v>3.37</v>
      </c>
      <c r="P29" s="26">
        <v>3.36</v>
      </c>
      <c r="Q29" s="26">
        <f>AVERAGE(N29:P29)</f>
        <v>3.3699999999999997</v>
      </c>
      <c r="R29" s="26">
        <v>4.1100000000000003</v>
      </c>
      <c r="S29" s="41">
        <f>Q29/R29</f>
        <v>0.81995133819951327</v>
      </c>
      <c r="T29" s="27">
        <v>3.44</v>
      </c>
      <c r="U29" s="27">
        <v>3.41</v>
      </c>
      <c r="V29" s="27">
        <f>AVERAGE(T29:U29)</f>
        <v>3.4249999999999998</v>
      </c>
      <c r="W29" s="26">
        <v>4.1100000000000003</v>
      </c>
      <c r="X29" s="29">
        <f>V29/W29</f>
        <v>0.83333333333333326</v>
      </c>
      <c r="Y29" s="27">
        <v>1.1599999999999999</v>
      </c>
      <c r="Z29" s="27">
        <v>1.51</v>
      </c>
      <c r="AA29" s="27">
        <v>1.38</v>
      </c>
      <c r="AB29" s="27">
        <f>AVERAGE(Y29:AA29)</f>
        <v>1.3499999999999999</v>
      </c>
      <c r="AC29" s="27">
        <v>1.62</v>
      </c>
      <c r="AD29" s="27">
        <v>1.62</v>
      </c>
      <c r="AE29" s="27">
        <f>AVERAGE(AC29:AD29)</f>
        <v>1.62</v>
      </c>
      <c r="AF29" s="27">
        <v>1.06</v>
      </c>
      <c r="AG29" s="27">
        <v>0.67</v>
      </c>
      <c r="AH29" s="27">
        <v>0.68</v>
      </c>
      <c r="AI29" s="27">
        <f>AVERAGE(AF29:AH29)</f>
        <v>0.80333333333333334</v>
      </c>
      <c r="AJ29" s="27">
        <v>0.8</v>
      </c>
      <c r="AK29" s="27">
        <v>1.04</v>
      </c>
      <c r="AL29" s="27">
        <f>AVERAGE(AJ29:AK29)</f>
        <v>0.92</v>
      </c>
      <c r="AM29" s="27">
        <v>1.1599999999999999</v>
      </c>
      <c r="AN29" s="27">
        <v>1.19</v>
      </c>
      <c r="AO29" s="27">
        <v>1.3</v>
      </c>
      <c r="AP29" s="27">
        <f>AVERAGE(AM29:AO29)</f>
        <v>1.2166666666666666</v>
      </c>
      <c r="AQ29" s="27">
        <v>1.02</v>
      </c>
      <c r="AR29" s="27">
        <v>0.75</v>
      </c>
      <c r="AS29" s="27">
        <f>AVERAGE(AQ29:AR29)</f>
        <v>0.88500000000000001</v>
      </c>
      <c r="AT29" s="27">
        <v>2.2200000000000002</v>
      </c>
      <c r="AU29" s="27">
        <v>2.1800000000000002</v>
      </c>
      <c r="AV29" s="27">
        <v>2.06</v>
      </c>
      <c r="AW29" s="27">
        <f>AVERAGE(AT29:AV29)</f>
        <v>2.1533333333333338</v>
      </c>
      <c r="AX29" s="27">
        <v>2.42</v>
      </c>
      <c r="AY29" s="27">
        <v>2.66</v>
      </c>
      <c r="AZ29" s="27">
        <f>AVERAGE(AX29:AY29)</f>
        <v>2.54</v>
      </c>
      <c r="BA29" s="27">
        <v>2.56</v>
      </c>
      <c r="BB29" s="27">
        <v>2.54</v>
      </c>
      <c r="BC29" s="27">
        <f>AVERAGE(BA29:BB29)</f>
        <v>2.5499999999999998</v>
      </c>
      <c r="BD29" s="27">
        <v>3.36</v>
      </c>
      <c r="BE29" s="27">
        <v>3.42</v>
      </c>
      <c r="BF29" s="27">
        <v>3.41</v>
      </c>
      <c r="BG29" s="27">
        <f>AVERAGE(BD29:BF29)</f>
        <v>3.3966666666666665</v>
      </c>
      <c r="BH29" s="27">
        <v>3.83</v>
      </c>
      <c r="BI29" s="29">
        <f>BG29/BH29</f>
        <v>0.88685813751087894</v>
      </c>
      <c r="BJ29" s="27">
        <v>3.33</v>
      </c>
      <c r="BK29" s="27">
        <v>3.44</v>
      </c>
      <c r="BL29" s="27">
        <f>AVERAGE(BJ29:BK29)</f>
        <v>3.3849999999999998</v>
      </c>
      <c r="BM29" s="27">
        <v>3.83</v>
      </c>
      <c r="BN29" s="29">
        <f>BL29/BM29</f>
        <v>0.88381201044386415</v>
      </c>
      <c r="BO29" s="27">
        <v>2.85</v>
      </c>
      <c r="BP29" s="27">
        <v>2.99</v>
      </c>
      <c r="BQ29" s="27">
        <v>3.02</v>
      </c>
      <c r="BR29" s="27">
        <f>AVERAGE(BO29:BQ29)</f>
        <v>2.9533333333333331</v>
      </c>
      <c r="BS29" s="27">
        <v>3.83</v>
      </c>
      <c r="BT29" s="29">
        <f>BR29/BS29</f>
        <v>0.77110530896431673</v>
      </c>
      <c r="BU29" s="27">
        <v>2.87</v>
      </c>
      <c r="BV29" s="27">
        <v>3</v>
      </c>
      <c r="BW29" s="27">
        <f>AVERAGE(BU29:BV29)</f>
        <v>2.9350000000000001</v>
      </c>
      <c r="BX29" s="27">
        <v>3.83</v>
      </c>
      <c r="BY29" s="29">
        <f>BW29/BX29</f>
        <v>0.76631853785900783</v>
      </c>
      <c r="BZ29" s="27">
        <v>2.91</v>
      </c>
      <c r="CA29" s="27">
        <v>2.65</v>
      </c>
      <c r="CB29" s="27">
        <f>AVERAGE(BZ29:CA29)</f>
        <v>2.7800000000000002</v>
      </c>
      <c r="CC29" s="27">
        <v>3.83</v>
      </c>
      <c r="CD29" s="29">
        <f>CB29/CC29</f>
        <v>0.72584856396866848</v>
      </c>
      <c r="CE29" s="28">
        <v>0.84799999999999998</v>
      </c>
      <c r="CF29" s="28">
        <v>0.874</v>
      </c>
      <c r="CG29" s="28">
        <v>0.88600000000000001</v>
      </c>
      <c r="CH29" s="28">
        <f>AVERAGE(CE29:CG29)</f>
        <v>0.8693333333333334</v>
      </c>
      <c r="CI29" s="28">
        <v>0.76</v>
      </c>
      <c r="CJ29" s="29">
        <f>CH29/CI29</f>
        <v>1.143859649122807</v>
      </c>
      <c r="CK29" s="28">
        <v>0.86199999999999999</v>
      </c>
      <c r="CL29" s="28">
        <v>0.872</v>
      </c>
      <c r="CM29" s="28">
        <f>AVERAGE(CK29:CL29)</f>
        <v>0.86699999999999999</v>
      </c>
      <c r="CN29" s="28">
        <v>0.76</v>
      </c>
      <c r="CO29" s="29">
        <f>CM29/CN29</f>
        <v>1.1407894736842106</v>
      </c>
      <c r="CP29" s="28">
        <v>0.89500000000000002</v>
      </c>
      <c r="CQ29" s="28">
        <v>0.83299999999999996</v>
      </c>
      <c r="CR29" s="28">
        <f>AVERAGE(CP29:CQ29)</f>
        <v>0.86399999999999999</v>
      </c>
      <c r="CS29" s="28">
        <v>0.76</v>
      </c>
      <c r="CT29" s="29">
        <f>CR29/CS29</f>
        <v>1.1368421052631579</v>
      </c>
      <c r="CU29" s="29">
        <v>0.84299999999999997</v>
      </c>
      <c r="CV29" s="29">
        <v>0.88700000000000001</v>
      </c>
      <c r="CW29" s="29">
        <v>0.89900000000000002</v>
      </c>
      <c r="CX29" s="29">
        <f>AVERAGE(CU29:CW29)</f>
        <v>0.8763333333333333</v>
      </c>
      <c r="CY29" s="29">
        <v>0.86199999999999999</v>
      </c>
      <c r="CZ29" s="29">
        <v>0.872</v>
      </c>
      <c r="DA29" s="29">
        <f>AVERAGE(CY29:CZ29)</f>
        <v>0.86699999999999999</v>
      </c>
      <c r="DB29" s="29">
        <v>0.89800000000000002</v>
      </c>
      <c r="DC29" s="29">
        <v>0.83599999999999997</v>
      </c>
      <c r="DD29" s="29">
        <f>AVERAGE(DB29:DC29)</f>
        <v>0.86699999999999999</v>
      </c>
      <c r="DE29" s="27">
        <v>4.1100000000000003</v>
      </c>
      <c r="DF29" s="27">
        <v>4.91</v>
      </c>
      <c r="DG29" s="27">
        <v>5.77</v>
      </c>
      <c r="DH29" s="27">
        <f>AVERAGE(DE29:DG29)</f>
        <v>4.93</v>
      </c>
      <c r="DI29" s="27">
        <v>10.87</v>
      </c>
      <c r="DJ29" s="29">
        <f>DH29/DI29</f>
        <v>0.45354185832566696</v>
      </c>
      <c r="DK29" s="27">
        <v>4.1500000000000004</v>
      </c>
      <c r="DL29" s="27">
        <v>4.55</v>
      </c>
      <c r="DM29" s="27">
        <f>AVERAGE(DK29:DL29)</f>
        <v>4.3499999999999996</v>
      </c>
      <c r="DN29" s="27">
        <v>10.87</v>
      </c>
      <c r="DO29" s="29">
        <f>DM29/DN29</f>
        <v>0.40018399264029436</v>
      </c>
      <c r="DP29" s="27">
        <v>5.05</v>
      </c>
      <c r="DQ29" s="27">
        <v>2.98</v>
      </c>
      <c r="DR29" s="27">
        <f>AVERAGE(DP29:DQ29)</f>
        <v>4.0149999999999997</v>
      </c>
      <c r="DS29" s="27">
        <v>10.87</v>
      </c>
      <c r="DT29" s="29">
        <f>DR29/DS29</f>
        <v>0.36936522539098438</v>
      </c>
      <c r="DU29" s="27">
        <v>3</v>
      </c>
      <c r="DV29" s="27">
        <v>3.16</v>
      </c>
      <c r="DW29" s="27">
        <v>3.55</v>
      </c>
      <c r="DX29" s="27">
        <f>AVERAGE(DU29:DW29)</f>
        <v>3.2366666666666668</v>
      </c>
      <c r="DY29" s="27">
        <v>5.19</v>
      </c>
      <c r="DZ29" s="29">
        <f>DX29/DY29</f>
        <v>0.62363519588953109</v>
      </c>
      <c r="EA29" s="27">
        <v>3.2</v>
      </c>
      <c r="EB29" s="27">
        <v>3.24</v>
      </c>
      <c r="EC29" s="27">
        <f>AVERAGE(EA29:EB29)</f>
        <v>3.22</v>
      </c>
      <c r="ED29" s="27">
        <v>5.19</v>
      </c>
      <c r="EE29" s="29">
        <f>EC29/ED29</f>
        <v>0.62042389210019266</v>
      </c>
      <c r="EF29" s="27">
        <v>3.31</v>
      </c>
      <c r="EG29" s="27">
        <v>2.65</v>
      </c>
      <c r="EH29" s="27">
        <f>AVERAGE(EF29:EG29)</f>
        <v>2.98</v>
      </c>
      <c r="EI29" s="27">
        <v>5.19</v>
      </c>
      <c r="EJ29" s="29">
        <f>EH29/EI29</f>
        <v>0.57418111753371859</v>
      </c>
      <c r="EK29" s="27">
        <v>3.92</v>
      </c>
      <c r="EL29" s="27">
        <v>4.87</v>
      </c>
      <c r="EM29" s="27">
        <v>5.63</v>
      </c>
      <c r="EN29" s="27">
        <f>AVERAGE(EK29:EM29)</f>
        <v>4.8066666666666658</v>
      </c>
      <c r="EO29" s="27">
        <v>4.0999999999999996</v>
      </c>
      <c r="EP29" s="27">
        <v>4.43</v>
      </c>
      <c r="EQ29" s="27">
        <f>AVERAGE(EO29:EP29)</f>
        <v>4.2649999999999997</v>
      </c>
      <c r="ER29" s="27">
        <v>3.01</v>
      </c>
      <c r="ES29" s="27">
        <v>3.32</v>
      </c>
      <c r="ET29" s="27">
        <v>4.09</v>
      </c>
      <c r="EU29" s="27">
        <f>AVERAGE(ER29:ET29)</f>
        <v>3.4733333333333332</v>
      </c>
      <c r="EV29" s="27">
        <v>5.92</v>
      </c>
      <c r="EW29" s="29">
        <f>EU29/EV29</f>
        <v>0.58671171171171166</v>
      </c>
      <c r="EX29" s="27">
        <v>3.57</v>
      </c>
      <c r="EY29" s="27">
        <v>3.76</v>
      </c>
      <c r="EZ29" s="27">
        <f>AVERAGE(EX29:EY29)</f>
        <v>3.665</v>
      </c>
      <c r="FA29" s="27">
        <v>5.92</v>
      </c>
      <c r="FB29" s="29">
        <f>EZ29/FA29</f>
        <v>0.61908783783783783</v>
      </c>
      <c r="FC29" s="27">
        <v>2.04</v>
      </c>
      <c r="FD29" s="27">
        <v>2.39</v>
      </c>
      <c r="FE29" s="27">
        <v>1.76</v>
      </c>
      <c r="FF29" s="27">
        <f>AVERAGE(FC29:FE29)</f>
        <v>2.063333333333333</v>
      </c>
      <c r="FG29" s="27">
        <v>3.34</v>
      </c>
      <c r="FH29" s="29">
        <f>FF29/FG29</f>
        <v>0.61776447105788412</v>
      </c>
      <c r="FI29" s="27">
        <v>1.75</v>
      </c>
      <c r="FJ29" s="27">
        <v>1.76</v>
      </c>
      <c r="FK29" s="27">
        <f>AVERAGE(FI29:FJ29)</f>
        <v>1.7549999999999999</v>
      </c>
      <c r="FL29" s="27">
        <v>3.34</v>
      </c>
      <c r="FM29" s="29">
        <f>FK29/FL29</f>
        <v>0.52544910179640714</v>
      </c>
      <c r="FN29" s="27">
        <v>34.799999999999997</v>
      </c>
      <c r="FO29" s="27">
        <v>47.2</v>
      </c>
      <c r="FP29" s="27">
        <v>48.4</v>
      </c>
      <c r="FQ29" s="27">
        <f>MAX(FN29:FP29)</f>
        <v>48.4</v>
      </c>
      <c r="FR29" s="27">
        <v>125.6</v>
      </c>
      <c r="FS29" s="29">
        <f>FQ29/FR29*100%</f>
        <v>0.38535031847133761</v>
      </c>
      <c r="FT29" s="27">
        <v>47.5</v>
      </c>
      <c r="FU29" s="27">
        <v>60.2</v>
      </c>
      <c r="FV29" s="27">
        <f>MAX(FT29:FU29)</f>
        <v>60.2</v>
      </c>
      <c r="FW29" s="27">
        <v>125.6</v>
      </c>
      <c r="FX29" s="29">
        <f>FV29/FW29*100%</f>
        <v>0.4792993630573249</v>
      </c>
      <c r="FY29" s="27">
        <v>27.59</v>
      </c>
      <c r="FZ29" s="27">
        <v>31.72</v>
      </c>
      <c r="GA29" s="27">
        <v>34.4</v>
      </c>
      <c r="GB29" s="27">
        <f>AVERAGE(FY29:GA29)</f>
        <v>31.236666666666668</v>
      </c>
      <c r="GC29" s="27">
        <v>32.9</v>
      </c>
      <c r="GD29" s="27">
        <v>33.020000000000003</v>
      </c>
      <c r="GE29" s="27">
        <f>AVERAGE(GC29:GD29)</f>
        <v>32.96</v>
      </c>
      <c r="GF29" s="9">
        <f>GB29/AB29</f>
        <v>23.138271604938275</v>
      </c>
      <c r="GG29" s="9">
        <f>GE29/AE29</f>
        <v>20.345679012345677</v>
      </c>
      <c r="GH29" s="33">
        <f>(FQ29-GB29)/FQ29*100%</f>
        <v>0.35461432506887047</v>
      </c>
      <c r="GI29" s="33">
        <f>(FV29-GE29)/FV29*100%</f>
        <v>0.45249169435215947</v>
      </c>
    </row>
    <row r="30" spans="1:191" s="22" customFormat="1" ht="14.5">
      <c r="A30" s="22">
        <v>2</v>
      </c>
      <c r="B30" s="22">
        <v>21</v>
      </c>
      <c r="C30" s="127" t="s">
        <v>216</v>
      </c>
      <c r="D30" s="23">
        <v>34989</v>
      </c>
      <c r="E30" s="24">
        <f>(DATE(2016,7,1)-D30)/365</f>
        <v>20.720547945205478</v>
      </c>
      <c r="F30" s="22">
        <v>20</v>
      </c>
      <c r="G30" s="22">
        <v>5</v>
      </c>
      <c r="H30" s="22">
        <v>0</v>
      </c>
      <c r="I30" s="22">
        <v>0</v>
      </c>
      <c r="J30" s="22">
        <v>68</v>
      </c>
      <c r="K30" s="22">
        <v>173</v>
      </c>
      <c r="L30" s="39">
        <v>1.73</v>
      </c>
      <c r="M30" s="25">
        <f>J30/L30^2</f>
        <v>22.720438370810918</v>
      </c>
      <c r="N30" s="26">
        <v>3.04</v>
      </c>
      <c r="O30" s="26">
        <v>3.19</v>
      </c>
      <c r="P30" s="26">
        <v>3.15</v>
      </c>
      <c r="Q30" s="26">
        <f>AVERAGE(N30:P30)</f>
        <v>3.1266666666666669</v>
      </c>
      <c r="R30" s="26">
        <v>4.37</v>
      </c>
      <c r="S30" s="41">
        <f>Q30/R30</f>
        <v>0.71548436308161711</v>
      </c>
      <c r="T30" s="27">
        <v>2.99</v>
      </c>
      <c r="U30" s="27">
        <v>2.98</v>
      </c>
      <c r="V30" s="27">
        <f>AVERAGE(T30:U30)</f>
        <v>2.9850000000000003</v>
      </c>
      <c r="W30" s="26">
        <v>4.37</v>
      </c>
      <c r="X30" s="29">
        <f>V30/W30</f>
        <v>0.68306636155606415</v>
      </c>
      <c r="Y30" s="27">
        <v>2.08</v>
      </c>
      <c r="Z30" s="27">
        <v>1.62</v>
      </c>
      <c r="AB30" s="27">
        <f>AVERAGE(Y30:Z30)</f>
        <v>1.85</v>
      </c>
      <c r="AC30" s="27"/>
      <c r="AD30" s="27">
        <v>2.0499999999999998</v>
      </c>
      <c r="AE30" s="27">
        <f>AVERAGE(AC30:AD30)</f>
        <v>2.0499999999999998</v>
      </c>
      <c r="AF30" s="27">
        <v>0.14000000000000001</v>
      </c>
      <c r="AG30" s="27">
        <v>0.55000000000000004</v>
      </c>
      <c r="AI30" s="27">
        <f>AVERAGE(AF30:AG30)</f>
        <v>0.34500000000000003</v>
      </c>
      <c r="AJ30" s="27"/>
      <c r="AK30" s="27">
        <v>0.38</v>
      </c>
      <c r="AL30" s="27">
        <f>AVERAGE(AJ30:AK30)</f>
        <v>0.38</v>
      </c>
      <c r="AM30" s="27">
        <v>0.82</v>
      </c>
      <c r="AN30" s="27">
        <v>1.02</v>
      </c>
      <c r="AO30" s="27"/>
      <c r="AP30" s="27">
        <f>AVERAGE(AM30:AO30)</f>
        <v>0.91999999999999993</v>
      </c>
      <c r="AQ30" s="27"/>
      <c r="AR30" s="27">
        <v>0.55000000000000004</v>
      </c>
      <c r="AS30" s="27">
        <f>AVERAGE(AQ30:AR30)</f>
        <v>0.55000000000000004</v>
      </c>
      <c r="AT30" s="27">
        <v>2.2200000000000002</v>
      </c>
      <c r="AU30" s="27">
        <v>2.17</v>
      </c>
      <c r="AV30" s="27"/>
      <c r="AW30" s="27">
        <f>AVERAGE(AT30:AV30)</f>
        <v>2.1950000000000003</v>
      </c>
      <c r="AX30" s="27"/>
      <c r="AY30" s="27">
        <v>2.4300000000000002</v>
      </c>
      <c r="AZ30" s="27">
        <f>AVERAGE(AX30:AY30)</f>
        <v>2.4300000000000002</v>
      </c>
      <c r="BA30" s="27">
        <v>2.71</v>
      </c>
      <c r="BB30" s="27"/>
      <c r="BC30" s="27">
        <f>AVERAGE(BA30:BB30)</f>
        <v>2.71</v>
      </c>
      <c r="BD30" s="27">
        <v>3.3</v>
      </c>
      <c r="BE30" s="27">
        <v>3.31</v>
      </c>
      <c r="BF30" s="27">
        <v>3.3</v>
      </c>
      <c r="BG30" s="27">
        <f>AVERAGE(BD30:BF30)</f>
        <v>3.3033333333333332</v>
      </c>
      <c r="BH30" s="27">
        <v>4.21</v>
      </c>
      <c r="BI30" s="29">
        <f>BG30/BH30</f>
        <v>0.78463974663499603</v>
      </c>
      <c r="BJ30" s="27">
        <v>3.39</v>
      </c>
      <c r="BK30" s="27">
        <v>3.36</v>
      </c>
      <c r="BL30" s="27">
        <f>AVERAGE(BJ30:BK30)</f>
        <v>3.375</v>
      </c>
      <c r="BM30" s="27">
        <v>4.21</v>
      </c>
      <c r="BN30" s="29">
        <f>BL30/BM30</f>
        <v>0.80166270783847982</v>
      </c>
      <c r="BO30" s="27">
        <v>3.21</v>
      </c>
      <c r="BP30" s="27">
        <v>3.18</v>
      </c>
      <c r="BQ30" s="27">
        <v>2</v>
      </c>
      <c r="BR30" s="27">
        <f>AVERAGE(BO30:BQ30)</f>
        <v>2.7966666666666669</v>
      </c>
      <c r="BS30" s="27">
        <v>4.09</v>
      </c>
      <c r="BT30" s="29">
        <f>BR30/BS30</f>
        <v>0.68378158109209464</v>
      </c>
      <c r="BU30" s="27">
        <v>3.06</v>
      </c>
      <c r="BV30" s="27">
        <v>2.9</v>
      </c>
      <c r="BW30" s="27">
        <f>AVERAGE(BU30:BV30)</f>
        <v>2.98</v>
      </c>
      <c r="BX30" s="27">
        <v>4.09</v>
      </c>
      <c r="BY30" s="29">
        <f>BW30/BX30</f>
        <v>0.72860635696821519</v>
      </c>
      <c r="BZ30" s="27">
        <v>2.12</v>
      </c>
      <c r="CA30" s="27">
        <v>2.95</v>
      </c>
      <c r="CB30" s="27">
        <f>AVERAGE(BZ30:CA30)</f>
        <v>2.5350000000000001</v>
      </c>
      <c r="CC30" s="27">
        <v>4.09</v>
      </c>
      <c r="CD30" s="29">
        <f>CB30/CC30</f>
        <v>0.61980440097799516</v>
      </c>
      <c r="CE30" s="28">
        <v>0.97299999999999998</v>
      </c>
      <c r="CF30" s="28">
        <v>0.96099999999999997</v>
      </c>
      <c r="CG30" s="28">
        <v>0.60599999999999998</v>
      </c>
      <c r="CH30" s="28">
        <f>AVERAGE(CE30:CG30)</f>
        <v>0.84666666666666668</v>
      </c>
      <c r="CI30" s="28">
        <v>0.76800000000000002</v>
      </c>
      <c r="CJ30" s="29">
        <f>CH30/CI30</f>
        <v>1.1024305555555556</v>
      </c>
      <c r="CK30" s="28">
        <v>0.90300000000000002</v>
      </c>
      <c r="CL30" s="28">
        <v>0.86299999999999999</v>
      </c>
      <c r="CM30" s="28">
        <f>AVERAGE(CK30:CL30)</f>
        <v>0.88300000000000001</v>
      </c>
      <c r="CN30" s="28">
        <v>0.76800000000000002</v>
      </c>
      <c r="CO30" s="29">
        <f>CM30/CN30</f>
        <v>1.1497395833333333</v>
      </c>
      <c r="CP30" s="28">
        <v>0.66500000000000004</v>
      </c>
      <c r="CQ30" s="28">
        <v>0.91</v>
      </c>
      <c r="CR30" s="28">
        <f>AVERAGE(CP30:CQ30)</f>
        <v>0.78750000000000009</v>
      </c>
      <c r="CS30" s="28">
        <v>0.76800000000000002</v>
      </c>
      <c r="CT30" s="29">
        <f>CR30/CS30</f>
        <v>1.025390625</v>
      </c>
      <c r="CU30" s="29">
        <v>1.056</v>
      </c>
      <c r="CV30" s="29">
        <v>0.997</v>
      </c>
      <c r="CW30" s="29">
        <v>0.63500000000000001</v>
      </c>
      <c r="CX30" s="29">
        <f>AVERAGE(CU30:CW30)</f>
        <v>0.89599999999999991</v>
      </c>
      <c r="CY30" s="29">
        <v>1.0229999999999999</v>
      </c>
      <c r="CZ30" s="29">
        <v>0.97299999999999998</v>
      </c>
      <c r="DA30" s="29">
        <f>AVERAGE(CY30:CZ30)</f>
        <v>0.998</v>
      </c>
      <c r="DB30" s="29">
        <v>0.69099999999999995</v>
      </c>
      <c r="DC30" s="29">
        <v>0.95199999999999996</v>
      </c>
      <c r="DD30" s="29">
        <f>AVERAGE(DB30:DC30)</f>
        <v>0.8214999999999999</v>
      </c>
      <c r="DE30" s="27">
        <v>3.78</v>
      </c>
      <c r="DF30" s="27">
        <v>3.76</v>
      </c>
      <c r="DG30" s="27">
        <v>2.0099999999999998</v>
      </c>
      <c r="DH30" s="27">
        <f>AVERAGE(DE30:DG30)</f>
        <v>3.1833333333333331</v>
      </c>
      <c r="DI30" s="27">
        <v>11.55</v>
      </c>
      <c r="DJ30" s="29">
        <f>DH30/DI30</f>
        <v>0.27561327561327559</v>
      </c>
      <c r="DK30" s="27">
        <v>3.68</v>
      </c>
      <c r="DL30" s="27">
        <v>3.39</v>
      </c>
      <c r="DM30" s="27">
        <f>AVERAGE(DK30:DL30)</f>
        <v>3.5350000000000001</v>
      </c>
      <c r="DN30" s="27">
        <v>11.55</v>
      </c>
      <c r="DO30" s="29">
        <f>DM30/DN30</f>
        <v>0.30606060606060603</v>
      </c>
      <c r="DP30" s="27">
        <v>2.15</v>
      </c>
      <c r="DQ30" s="27">
        <v>3.42</v>
      </c>
      <c r="DR30" s="27">
        <f>AVERAGE(DP30:DQ30)</f>
        <v>2.7850000000000001</v>
      </c>
      <c r="DS30" s="27">
        <v>11.55</v>
      </c>
      <c r="DT30" s="29">
        <f>DR30/DS30</f>
        <v>0.24112554112554113</v>
      </c>
      <c r="DU30" s="27">
        <v>3.58</v>
      </c>
      <c r="DV30" s="27">
        <v>3.44</v>
      </c>
      <c r="DW30" s="27">
        <v>1.83</v>
      </c>
      <c r="DX30" s="27">
        <f>AVERAGE(DU30:DW30)</f>
        <v>2.9499999999999997</v>
      </c>
      <c r="DY30" s="27">
        <v>5.46</v>
      </c>
      <c r="DZ30" s="29">
        <f>DX30/DY30</f>
        <v>0.54029304029304026</v>
      </c>
      <c r="EA30" s="27">
        <v>3.19</v>
      </c>
      <c r="EB30" s="27">
        <v>2.94</v>
      </c>
      <c r="EC30" s="27">
        <f>AVERAGE(EA30:EB30)</f>
        <v>3.0649999999999999</v>
      </c>
      <c r="ED30" s="27">
        <v>5.46</v>
      </c>
      <c r="EE30" s="29">
        <f>EC30/ED30</f>
        <v>0.56135531135531136</v>
      </c>
      <c r="EF30" s="27">
        <v>1.96</v>
      </c>
      <c r="EG30" s="27">
        <v>3.05</v>
      </c>
      <c r="EH30" s="27">
        <f>AVERAGE(EF30:EG30)</f>
        <v>2.5049999999999999</v>
      </c>
      <c r="EI30" s="27">
        <v>5.46</v>
      </c>
      <c r="EJ30" s="29">
        <f>EH30/EI30</f>
        <v>0.45879120879120877</v>
      </c>
      <c r="EK30" s="27">
        <v>3.14</v>
      </c>
      <c r="EL30" s="27">
        <v>3.6</v>
      </c>
      <c r="EM30" s="27">
        <v>1.92</v>
      </c>
      <c r="EN30" s="27">
        <f>AVERAGE(EK30:EM30)</f>
        <v>2.8866666666666667</v>
      </c>
      <c r="EO30" s="27">
        <v>3.52</v>
      </c>
      <c r="EP30" s="27">
        <v>3.29</v>
      </c>
      <c r="EQ30" s="27">
        <f>AVERAGE(EO30:EP30)</f>
        <v>3.4050000000000002</v>
      </c>
      <c r="ER30" s="27">
        <v>3.68</v>
      </c>
      <c r="ES30" s="27">
        <v>3.55</v>
      </c>
      <c r="ET30" s="27">
        <v>1.91</v>
      </c>
      <c r="EU30" s="27">
        <f>AVERAGE(ER30:ET30)</f>
        <v>3.0466666666666669</v>
      </c>
      <c r="EV30" s="27">
        <v>3.21</v>
      </c>
      <c r="EW30" s="29">
        <f>EU30/EV30</f>
        <v>0.94911734164070616</v>
      </c>
      <c r="EX30" s="27">
        <v>3.33</v>
      </c>
      <c r="EY30" s="27">
        <v>3.03</v>
      </c>
      <c r="EZ30" s="27">
        <f>AVERAGE(EX30:EY30)</f>
        <v>3.1799999999999997</v>
      </c>
      <c r="FA30" s="27">
        <v>3.21</v>
      </c>
      <c r="FB30" s="29">
        <f>EZ30/FA30</f>
        <v>0.99065420560747652</v>
      </c>
      <c r="FC30" s="27">
        <v>3.27</v>
      </c>
      <c r="FD30" s="27">
        <v>3.08</v>
      </c>
      <c r="FE30" s="27">
        <v>1.35</v>
      </c>
      <c r="FF30" s="27">
        <f>AVERAGE(FC30:FE30)</f>
        <v>2.5666666666666664</v>
      </c>
      <c r="FG30" s="27">
        <v>3.55</v>
      </c>
      <c r="FH30" s="29">
        <f>FF30/FG30</f>
        <v>0.72300469483568075</v>
      </c>
      <c r="FI30" s="27">
        <v>2.7</v>
      </c>
      <c r="FJ30" s="27">
        <v>2.25</v>
      </c>
      <c r="FK30" s="27">
        <f>AVERAGE(FI30:FJ30)</f>
        <v>2.4750000000000001</v>
      </c>
      <c r="FL30" s="27">
        <v>3.55</v>
      </c>
      <c r="FM30" s="29">
        <f>FK30/FL30</f>
        <v>0.69718309859154937</v>
      </c>
      <c r="FN30" s="27">
        <v>52.3</v>
      </c>
      <c r="FO30" s="27">
        <v>53.9</v>
      </c>
      <c r="FP30" s="27">
        <v>38.799999999999997</v>
      </c>
      <c r="FQ30" s="27">
        <f>MAX(FN30:FP30)</f>
        <v>53.9</v>
      </c>
      <c r="FR30" s="27">
        <v>137.69999999999999</v>
      </c>
      <c r="FS30" s="29">
        <f>FQ30/FR30*100%</f>
        <v>0.39143064633260716</v>
      </c>
      <c r="FT30" s="27">
        <v>60.5</v>
      </c>
      <c r="FU30" s="27">
        <v>47.6</v>
      </c>
      <c r="FV30" s="27">
        <f>MAX(FT30:FU30)</f>
        <v>60.5</v>
      </c>
      <c r="FW30" s="27">
        <v>136.80000000000001</v>
      </c>
      <c r="FX30" s="29">
        <f>FV30/FW30*100%</f>
        <v>0.44225146198830406</v>
      </c>
      <c r="FY30" s="27">
        <v>26.82</v>
      </c>
      <c r="FZ30" s="27">
        <v>27.38</v>
      </c>
      <c r="GA30" s="27">
        <v>26.66</v>
      </c>
      <c r="GB30" s="27">
        <f>AVERAGE(FY30:GA30)</f>
        <v>26.953333333333333</v>
      </c>
      <c r="GC30" s="27">
        <v>28.41</v>
      </c>
      <c r="GD30" s="27">
        <v>25.93</v>
      </c>
      <c r="GE30" s="27">
        <f>AVERAGE(GC30:GD30)</f>
        <v>27.17</v>
      </c>
      <c r="GF30" s="9">
        <f>GB30/AB30</f>
        <v>14.569369369369369</v>
      </c>
      <c r="GG30" s="9">
        <f>GE30/AE30</f>
        <v>13.253658536585368</v>
      </c>
      <c r="GH30" s="29">
        <f>(FQ30-GB30)/FQ30*100%</f>
        <v>0.49993815708101419</v>
      </c>
      <c r="GI30" s="29">
        <f>(FV30-GE30)/FV30*100%</f>
        <v>0.5509090909090909</v>
      </c>
    </row>
    <row r="31" spans="1:191" s="22" customFormat="1" ht="14.5">
      <c r="A31" s="22">
        <v>2</v>
      </c>
      <c r="B31" s="22">
        <v>23</v>
      </c>
      <c r="C31" s="127" t="s">
        <v>216</v>
      </c>
      <c r="D31" s="23">
        <v>34066</v>
      </c>
      <c r="E31" s="24">
        <f>(DATE(2016,7,1)-D31)/365</f>
        <v>23.24931506849315</v>
      </c>
      <c r="F31" s="22">
        <v>20</v>
      </c>
      <c r="G31" s="22">
        <v>5</v>
      </c>
      <c r="H31" s="22">
        <v>0</v>
      </c>
      <c r="I31" s="22">
        <v>0</v>
      </c>
      <c r="J31" s="22">
        <v>47</v>
      </c>
      <c r="K31" s="22">
        <v>163</v>
      </c>
      <c r="L31" s="39">
        <v>1.63</v>
      </c>
      <c r="M31" s="25">
        <f>J31/L31^2</f>
        <v>17.689788851669238</v>
      </c>
      <c r="N31" s="26">
        <v>3.48</v>
      </c>
      <c r="O31" s="26">
        <v>3.41</v>
      </c>
      <c r="P31" s="26">
        <v>3.42</v>
      </c>
      <c r="Q31" s="26">
        <f>AVERAGE(N31:P31)</f>
        <v>3.436666666666667</v>
      </c>
      <c r="R31" s="26">
        <v>4.12</v>
      </c>
      <c r="S31" s="41">
        <f>Q31/R31</f>
        <v>0.83414239482200647</v>
      </c>
      <c r="T31" s="27">
        <v>3.16</v>
      </c>
      <c r="U31" s="27">
        <v>3.34</v>
      </c>
      <c r="V31" s="27">
        <f>AVERAGE(T31:U31)</f>
        <v>3.25</v>
      </c>
      <c r="W31" s="26">
        <v>4.12</v>
      </c>
      <c r="X31" s="29">
        <f>V31/W31</f>
        <v>0.78883495145631066</v>
      </c>
      <c r="Y31" s="27">
        <v>1.06</v>
      </c>
      <c r="Z31" s="27">
        <v>1.52</v>
      </c>
      <c r="AA31" s="27">
        <v>1.51</v>
      </c>
      <c r="AB31" s="27">
        <f>AVERAGE(Y31:AA31)</f>
        <v>1.3633333333333333</v>
      </c>
      <c r="AC31" s="27">
        <v>1.1000000000000001</v>
      </c>
      <c r="AD31" s="27">
        <v>1.59</v>
      </c>
      <c r="AE31" s="27">
        <f>AVERAGE(AC31:AD31)</f>
        <v>1.3450000000000002</v>
      </c>
      <c r="AF31" s="27">
        <v>0.88</v>
      </c>
      <c r="AG31" s="27">
        <v>0.55000000000000004</v>
      </c>
      <c r="AH31" s="27">
        <v>0.73</v>
      </c>
      <c r="AI31" s="27">
        <f>AVERAGE(AF31:AH31)</f>
        <v>0.72000000000000008</v>
      </c>
      <c r="AJ31" s="27">
        <v>0.97</v>
      </c>
      <c r="AK31" s="27">
        <v>0.76</v>
      </c>
      <c r="AL31" s="27">
        <f>AVERAGE(AJ31:AK31)</f>
        <v>0.86499999999999999</v>
      </c>
      <c r="AM31" s="27">
        <v>1.54</v>
      </c>
      <c r="AN31" s="27">
        <v>1.34</v>
      </c>
      <c r="AO31" s="27">
        <v>1.18</v>
      </c>
      <c r="AP31" s="27">
        <f>AVERAGE(AM31:AO31)</f>
        <v>1.3533333333333333</v>
      </c>
      <c r="AQ31" s="27">
        <v>1.0900000000000001</v>
      </c>
      <c r="AR31" s="27">
        <v>0.99</v>
      </c>
      <c r="AS31" s="27">
        <f>AVERAGE(AQ31:AR31)</f>
        <v>1.04</v>
      </c>
      <c r="AT31" s="27">
        <v>1.94</v>
      </c>
      <c r="AU31" s="27">
        <v>2.0699999999999998</v>
      </c>
      <c r="AV31" s="27">
        <v>2.2400000000000002</v>
      </c>
      <c r="AW31" s="27">
        <f>AVERAGE(AT31:AV31)</f>
        <v>2.0833333333333335</v>
      </c>
      <c r="AX31" s="27">
        <v>2.0699999999999998</v>
      </c>
      <c r="AY31" s="27">
        <v>2.35</v>
      </c>
      <c r="AZ31" s="27">
        <f>AVERAGE(AX31:AY31)</f>
        <v>2.21</v>
      </c>
      <c r="BA31" s="27">
        <v>2.13</v>
      </c>
      <c r="BB31" s="27">
        <v>2.27</v>
      </c>
      <c r="BC31" s="27">
        <f>AVERAGE(BA31:BB31)</f>
        <v>2.2000000000000002</v>
      </c>
      <c r="BD31" s="27">
        <v>3.39</v>
      </c>
      <c r="BE31" s="27">
        <v>3.48</v>
      </c>
      <c r="BF31" s="27">
        <v>3.53</v>
      </c>
      <c r="BG31" s="27">
        <f>AVERAGE(BD31:BF31)</f>
        <v>3.4666666666666668</v>
      </c>
      <c r="BH31" s="27">
        <v>3.83</v>
      </c>
      <c r="BI31" s="29">
        <f>BG31/BH31</f>
        <v>0.90513489991296781</v>
      </c>
      <c r="BJ31" s="27">
        <v>3.29</v>
      </c>
      <c r="BK31" s="27">
        <v>3.38</v>
      </c>
      <c r="BL31" s="27">
        <f>AVERAGE(BJ31:BK31)</f>
        <v>3.335</v>
      </c>
      <c r="BM31" s="27">
        <v>3.83</v>
      </c>
      <c r="BN31" s="29">
        <f>BL31/BM31</f>
        <v>0.87075718015665793</v>
      </c>
      <c r="BO31" s="27">
        <v>3.22</v>
      </c>
      <c r="BP31" s="27">
        <v>3.1</v>
      </c>
      <c r="BQ31" s="27">
        <v>3.28</v>
      </c>
      <c r="BR31" s="27">
        <f>AVERAGE(BO31:BQ31)</f>
        <v>3.1999999999999997</v>
      </c>
      <c r="BS31" s="27">
        <v>3.85</v>
      </c>
      <c r="BT31" s="29">
        <f>BR31/BS31</f>
        <v>0.83116883116883111</v>
      </c>
      <c r="BU31" s="27">
        <v>2.96</v>
      </c>
      <c r="BV31" s="27">
        <v>2.95</v>
      </c>
      <c r="BW31" s="27">
        <f>AVERAGE(BU31:BV31)</f>
        <v>2.9550000000000001</v>
      </c>
      <c r="BX31" s="27">
        <v>3.85</v>
      </c>
      <c r="BY31" s="29">
        <f>BW31/BX31</f>
        <v>0.76753246753246751</v>
      </c>
      <c r="BZ31" s="27">
        <v>2.59</v>
      </c>
      <c r="CA31" s="27">
        <v>2.89</v>
      </c>
      <c r="CB31" s="27">
        <f>AVERAGE(BZ31:CA31)</f>
        <v>2.74</v>
      </c>
      <c r="CC31" s="27">
        <v>3.85</v>
      </c>
      <c r="CD31" s="29">
        <f>CB31/CC31</f>
        <v>0.7116883116883117</v>
      </c>
      <c r="CE31" s="28">
        <v>0.95</v>
      </c>
      <c r="CF31" s="28">
        <v>0.89100000000000001</v>
      </c>
      <c r="CG31" s="28">
        <v>0.92900000000000005</v>
      </c>
      <c r="CH31" s="28">
        <f>AVERAGE(CE31:CG31)</f>
        <v>0.92333333333333334</v>
      </c>
      <c r="CI31" s="28">
        <v>0.76800000000000002</v>
      </c>
      <c r="CJ31" s="29">
        <f>CH31/CI31</f>
        <v>1.2022569444444444</v>
      </c>
      <c r="CK31" s="28">
        <v>0.9</v>
      </c>
      <c r="CL31" s="28">
        <v>0.873</v>
      </c>
      <c r="CM31" s="28">
        <f>AVERAGE(CK31:CL31)</f>
        <v>0.88650000000000007</v>
      </c>
      <c r="CN31" s="28">
        <v>0.76800000000000002</v>
      </c>
      <c r="CO31" s="29">
        <f>CM31/CN31</f>
        <v>1.154296875</v>
      </c>
      <c r="CP31" s="28">
        <v>0.81399999999999995</v>
      </c>
      <c r="CQ31" s="28">
        <v>0.873</v>
      </c>
      <c r="CR31" s="28">
        <f>AVERAGE(CP31:CQ31)</f>
        <v>0.84349999999999992</v>
      </c>
      <c r="CS31" s="28">
        <v>0.76800000000000002</v>
      </c>
      <c r="CT31" s="29">
        <f>CR31/CS31</f>
        <v>1.0983072916666665</v>
      </c>
      <c r="CU31" s="29">
        <v>0.92500000000000004</v>
      </c>
      <c r="CV31" s="29">
        <v>0.90900000000000003</v>
      </c>
      <c r="CW31" s="29">
        <v>0.95899999999999996</v>
      </c>
      <c r="CX31" s="29">
        <f>AVERAGE(CU31:CW31)</f>
        <v>0.93100000000000005</v>
      </c>
      <c r="CY31" s="29">
        <v>0.93700000000000006</v>
      </c>
      <c r="CZ31" s="29">
        <v>0.88300000000000001</v>
      </c>
      <c r="DA31" s="29">
        <f>AVERAGE(CY31:CZ31)</f>
        <v>0.91</v>
      </c>
      <c r="DB31" s="29">
        <v>0.80900000000000005</v>
      </c>
      <c r="DC31" s="29">
        <v>0.90900000000000003</v>
      </c>
      <c r="DD31" s="29">
        <f>AVERAGE(DB31:DC31)</f>
        <v>0.85899999999999999</v>
      </c>
      <c r="DE31" s="27">
        <v>6.36</v>
      </c>
      <c r="DF31" s="27">
        <v>5.08</v>
      </c>
      <c r="DG31" s="27">
        <v>7.16</v>
      </c>
      <c r="DH31" s="27">
        <f>AVERAGE(DE31:DG31)</f>
        <v>6.2</v>
      </c>
      <c r="DI31" s="27">
        <v>10.88</v>
      </c>
      <c r="DJ31" s="29">
        <f>DH31/DI31</f>
        <v>0.56985294117647056</v>
      </c>
      <c r="DK31" s="27">
        <v>3.48</v>
      </c>
      <c r="DL31" s="27">
        <v>3.66</v>
      </c>
      <c r="DM31" s="27">
        <f>AVERAGE(DK31:DL31)</f>
        <v>3.5700000000000003</v>
      </c>
      <c r="DN31" s="27">
        <v>10.88</v>
      </c>
      <c r="DO31" s="29">
        <f>DM31/DN31</f>
        <v>0.328125</v>
      </c>
      <c r="DP31" s="27">
        <v>3.23</v>
      </c>
      <c r="DQ31" s="27">
        <v>4.0599999999999996</v>
      </c>
      <c r="DR31" s="27">
        <f>AVERAGE(DP31:DQ31)</f>
        <v>3.6449999999999996</v>
      </c>
      <c r="DS31" s="27">
        <v>10.88</v>
      </c>
      <c r="DT31" s="29">
        <f>DR31/DS31</f>
        <v>0.33501838235294112</v>
      </c>
      <c r="DU31" s="27">
        <v>4.46</v>
      </c>
      <c r="DV31" s="27">
        <v>3.41</v>
      </c>
      <c r="DW31" s="27">
        <v>3.75</v>
      </c>
      <c r="DX31" s="27">
        <f>AVERAGE(DU31:DW31)</f>
        <v>3.8733333333333335</v>
      </c>
      <c r="DY31" s="27">
        <v>5.26</v>
      </c>
      <c r="DZ31" s="29">
        <f>DX31/DY31</f>
        <v>0.73637515842839041</v>
      </c>
      <c r="EA31" s="27">
        <v>3.1</v>
      </c>
      <c r="EB31" s="27">
        <v>2.96</v>
      </c>
      <c r="EC31" s="27">
        <f>AVERAGE(EA31:EB31)</f>
        <v>3.0300000000000002</v>
      </c>
      <c r="ED31" s="27">
        <v>5.26</v>
      </c>
      <c r="EE31" s="29">
        <f>EC31/ED31</f>
        <v>0.57604562737642595</v>
      </c>
      <c r="EF31" s="27">
        <v>2.44</v>
      </c>
      <c r="EG31" s="27">
        <v>2.8</v>
      </c>
      <c r="EH31" s="27">
        <f>AVERAGE(EF31:EG31)</f>
        <v>2.62</v>
      </c>
      <c r="EI31" s="27">
        <v>5.26</v>
      </c>
      <c r="EJ31" s="29">
        <f>EH31/EI31</f>
        <v>0.49809885931558939</v>
      </c>
      <c r="EK31" s="27">
        <v>5.74</v>
      </c>
      <c r="EL31" s="27">
        <v>4.79</v>
      </c>
      <c r="EM31" s="27">
        <v>5.78</v>
      </c>
      <c r="EN31" s="27">
        <f>AVERAGE(EK31:EM31)</f>
        <v>5.4366666666666674</v>
      </c>
      <c r="EO31" s="27">
        <v>3.32</v>
      </c>
      <c r="EP31" s="27">
        <v>3.64</v>
      </c>
      <c r="EQ31" s="27">
        <f>AVERAGE(EO31:EP31)</f>
        <v>3.48</v>
      </c>
      <c r="ER31" s="27">
        <v>4.97</v>
      </c>
      <c r="ES31" s="27">
        <v>4.07</v>
      </c>
      <c r="ET31" s="27">
        <v>3.99</v>
      </c>
      <c r="EU31" s="27">
        <f>AVERAGE(ER31:ET31)</f>
        <v>4.3433333333333328</v>
      </c>
      <c r="EV31" s="27">
        <v>5.95</v>
      </c>
      <c r="EW31" s="29">
        <f>EU31/EV31</f>
        <v>0.72997198879551806</v>
      </c>
      <c r="EX31" s="27">
        <v>3.21</v>
      </c>
      <c r="EY31" s="27">
        <v>3.24</v>
      </c>
      <c r="EZ31" s="27">
        <f>AVERAGE(EX31:EY31)</f>
        <v>3.2250000000000001</v>
      </c>
      <c r="FA31" s="27">
        <v>5.95</v>
      </c>
      <c r="FB31" s="29">
        <f>EZ31/FA31</f>
        <v>0.54201680672268904</v>
      </c>
      <c r="FC31" s="27">
        <v>2.81</v>
      </c>
      <c r="FD31" s="27">
        <v>2.19</v>
      </c>
      <c r="FE31" s="27">
        <v>2.72</v>
      </c>
      <c r="FF31" s="27">
        <f>AVERAGE(FC31:FE31)</f>
        <v>2.5733333333333337</v>
      </c>
      <c r="FG31" s="27">
        <v>3.41</v>
      </c>
      <c r="FH31" s="29">
        <f>FF31/FG31</f>
        <v>0.75464320625610959</v>
      </c>
      <c r="FI31" s="27">
        <v>3.02</v>
      </c>
      <c r="FJ31" s="27">
        <v>2.16</v>
      </c>
      <c r="FK31" s="27">
        <f>AVERAGE(FI31:FJ31)</f>
        <v>2.59</v>
      </c>
      <c r="FL31" s="27">
        <v>3.41</v>
      </c>
      <c r="FM31" s="29">
        <f>FK31/FL31</f>
        <v>0.75953079178885619</v>
      </c>
      <c r="FN31" s="27">
        <v>48.9</v>
      </c>
      <c r="FO31" s="27">
        <v>54.5</v>
      </c>
      <c r="FP31" s="27">
        <v>48.9</v>
      </c>
      <c r="FQ31" s="27">
        <f>MAX(FN31:FP31)</f>
        <v>54.5</v>
      </c>
      <c r="FR31" s="27">
        <v>121.5</v>
      </c>
      <c r="FS31" s="29">
        <f>FQ31/FR31*100%</f>
        <v>0.44855967078189302</v>
      </c>
      <c r="FT31" s="27">
        <v>51.8</v>
      </c>
      <c r="FU31" s="27">
        <v>52.5</v>
      </c>
      <c r="FV31" s="27">
        <f>MAX(FT31:FU31)</f>
        <v>52.5</v>
      </c>
      <c r="FW31" s="27">
        <v>121.5</v>
      </c>
      <c r="FX31" s="29">
        <f>FV31/FW31*100%</f>
        <v>0.43209876543209874</v>
      </c>
      <c r="FY31" s="27">
        <v>27.48</v>
      </c>
      <c r="FZ31" s="27">
        <v>26.74</v>
      </c>
      <c r="GA31" s="27">
        <v>20.95</v>
      </c>
      <c r="GB31" s="27">
        <f>AVERAGE(FY31:GA31)</f>
        <v>25.056666666666668</v>
      </c>
      <c r="GC31" s="27">
        <v>28.8</v>
      </c>
      <c r="GD31" s="27">
        <v>24.5</v>
      </c>
      <c r="GE31" s="27">
        <f>AVERAGE(GC31:GD31)</f>
        <v>26.65</v>
      </c>
      <c r="GF31" s="9">
        <f>GB31/AB31</f>
        <v>18.378973105134477</v>
      </c>
      <c r="GG31" s="9">
        <f>GE31/AE31</f>
        <v>19.814126394052039</v>
      </c>
      <c r="GH31" s="29">
        <f>(FQ31-GB31)/FQ31*100%</f>
        <v>0.54024464831804275</v>
      </c>
      <c r="GI31" s="29">
        <f>(FV31-GE31)/FV31*100%</f>
        <v>0.49238095238095242</v>
      </c>
    </row>
    <row r="32" spans="1:191" s="22" customFormat="1" ht="14.5">
      <c r="A32" s="22">
        <v>2</v>
      </c>
      <c r="B32" s="22">
        <v>28</v>
      </c>
      <c r="C32" s="127" t="s">
        <v>216</v>
      </c>
      <c r="D32" s="23">
        <v>34947</v>
      </c>
      <c r="E32" s="24">
        <f>(DATE(2016,7,1)-D32)/365</f>
        <v>20.835616438356166</v>
      </c>
      <c r="F32" s="22">
        <v>20</v>
      </c>
      <c r="G32" s="22">
        <v>5</v>
      </c>
      <c r="H32" s="22">
        <v>0</v>
      </c>
      <c r="I32" s="22">
        <v>0</v>
      </c>
      <c r="J32" s="22">
        <v>58</v>
      </c>
      <c r="K32" s="22">
        <v>173</v>
      </c>
      <c r="L32" s="39">
        <v>1.73</v>
      </c>
      <c r="M32" s="25">
        <f>J32/L32^2</f>
        <v>19.379197433926961</v>
      </c>
      <c r="N32" s="26">
        <v>2.67</v>
      </c>
      <c r="O32" s="26">
        <v>2.67</v>
      </c>
      <c r="P32" s="26">
        <v>3.04</v>
      </c>
      <c r="Q32" s="26">
        <f>AVERAGE(N32:P32)</f>
        <v>2.793333333333333</v>
      </c>
      <c r="R32" s="26">
        <v>4.37</v>
      </c>
      <c r="S32" s="41">
        <f>Q32/R32</f>
        <v>0.639206712433257</v>
      </c>
      <c r="T32" s="27">
        <v>2.96</v>
      </c>
      <c r="U32" s="27">
        <v>2.87</v>
      </c>
      <c r="V32" s="27">
        <f>AVERAGE(T32:U32)</f>
        <v>2.915</v>
      </c>
      <c r="W32" s="26">
        <v>4.37</v>
      </c>
      <c r="X32" s="29">
        <f>V32/W32</f>
        <v>0.66704805491990848</v>
      </c>
      <c r="Y32" s="27">
        <v>1.1299999999999999</v>
      </c>
      <c r="Z32" s="27">
        <v>1.1299999999999999</v>
      </c>
      <c r="AA32" s="27">
        <v>0.76</v>
      </c>
      <c r="AB32" s="27">
        <f>AVERAGE(Y32:AA32)</f>
        <v>1.0066666666666666</v>
      </c>
      <c r="AC32" s="27">
        <v>0.94</v>
      </c>
      <c r="AD32" s="27">
        <v>1.07</v>
      </c>
      <c r="AE32" s="27">
        <f>AVERAGE(AC32:AD32)</f>
        <v>1.0049999999999999</v>
      </c>
      <c r="AF32" s="27">
        <v>0.59</v>
      </c>
      <c r="AG32" s="27">
        <v>0.59</v>
      </c>
      <c r="AH32" s="27">
        <v>0.91</v>
      </c>
      <c r="AI32" s="27">
        <f>AVERAGE(AF32:AH32)</f>
        <v>0.69666666666666666</v>
      </c>
      <c r="AJ32" s="27">
        <v>0.67</v>
      </c>
      <c r="AK32" s="27">
        <v>0.6</v>
      </c>
      <c r="AL32" s="27">
        <f>AVERAGE(AJ32:AK32)</f>
        <v>0.63500000000000001</v>
      </c>
      <c r="AM32" s="27">
        <v>0.95</v>
      </c>
      <c r="AN32" s="27">
        <v>0.95</v>
      </c>
      <c r="AO32" s="27">
        <v>1.37</v>
      </c>
      <c r="AP32" s="27">
        <f>AVERAGE(AM32:AO32)</f>
        <v>1.0900000000000001</v>
      </c>
      <c r="AQ32" s="27">
        <v>1.35</v>
      </c>
      <c r="AR32" s="27">
        <v>1.2</v>
      </c>
      <c r="AS32" s="27">
        <f>AVERAGE(AQ32:AR32)</f>
        <v>1.2749999999999999</v>
      </c>
      <c r="AT32" s="27">
        <v>1.72</v>
      </c>
      <c r="AU32" s="27">
        <v>1.72</v>
      </c>
      <c r="AV32" s="27">
        <v>1.67</v>
      </c>
      <c r="AW32" s="27">
        <f>AVERAGE(AT32:AV32)</f>
        <v>1.7033333333333331</v>
      </c>
      <c r="AX32" s="27">
        <v>1.61</v>
      </c>
      <c r="AY32" s="27">
        <v>1.67</v>
      </c>
      <c r="AZ32" s="27">
        <f>AVERAGE(AX32:AY32)</f>
        <v>1.6400000000000001</v>
      </c>
      <c r="BA32" s="27">
        <v>2.04</v>
      </c>
      <c r="BB32" s="27">
        <v>2.11</v>
      </c>
      <c r="BC32" s="27">
        <f>AVERAGE(BA32:BB32)</f>
        <v>2.0750000000000002</v>
      </c>
      <c r="BD32" s="27">
        <v>3.01</v>
      </c>
      <c r="BE32" s="27">
        <v>3.02</v>
      </c>
      <c r="BF32" s="27">
        <v>3.1</v>
      </c>
      <c r="BG32" s="27">
        <f>AVERAGE(BD32:BF32)</f>
        <v>3.043333333333333</v>
      </c>
      <c r="BH32" s="27">
        <v>4.21</v>
      </c>
      <c r="BI32" s="29">
        <f>BG32/BH32</f>
        <v>0.72288202692003156</v>
      </c>
      <c r="BJ32" s="27">
        <v>2.94</v>
      </c>
      <c r="BK32" s="27">
        <v>2.92</v>
      </c>
      <c r="BL32" s="27">
        <f>AVERAGE(BJ32:BK32)</f>
        <v>2.9299999999999997</v>
      </c>
      <c r="BM32" s="27">
        <v>4.21</v>
      </c>
      <c r="BN32" s="29">
        <f>BL32/BM32</f>
        <v>0.69596199524940616</v>
      </c>
      <c r="BO32" s="27">
        <v>2.4900000000000002</v>
      </c>
      <c r="BP32" s="27">
        <v>2.87</v>
      </c>
      <c r="BQ32" s="27">
        <v>3.02</v>
      </c>
      <c r="BR32" s="27">
        <f>AVERAGE(BO32:BQ32)</f>
        <v>2.7933333333333334</v>
      </c>
      <c r="BS32" s="27">
        <v>4.09</v>
      </c>
      <c r="BT32" s="29">
        <f>BR32/BS32</f>
        <v>0.6829665851670742</v>
      </c>
      <c r="BU32" s="27">
        <v>2.5099999999999998</v>
      </c>
      <c r="BV32" s="27">
        <v>2.86</v>
      </c>
      <c r="BW32" s="27">
        <f>AVERAGE(BU32:BV32)</f>
        <v>2.6849999999999996</v>
      </c>
      <c r="BX32" s="27">
        <v>4.09</v>
      </c>
      <c r="BY32" s="29">
        <f>BW32/BX32</f>
        <v>0.65647921760391192</v>
      </c>
      <c r="BZ32" s="27">
        <v>2.8</v>
      </c>
      <c r="CA32" s="27">
        <v>2.8</v>
      </c>
      <c r="CB32" s="27">
        <f>AVERAGE(BZ32:CA32)</f>
        <v>2.8</v>
      </c>
      <c r="CC32" s="27">
        <v>4.09</v>
      </c>
      <c r="CD32" s="29">
        <f>CB32/CC32</f>
        <v>0.68459657701711485</v>
      </c>
      <c r="CE32" s="28">
        <v>0.82699999999999996</v>
      </c>
      <c r="CF32" s="28">
        <v>0.95</v>
      </c>
      <c r="CG32" s="28">
        <v>0.97399999999999998</v>
      </c>
      <c r="CH32" s="28">
        <f>AVERAGE(CE32:CG32)</f>
        <v>0.91699999999999993</v>
      </c>
      <c r="CI32" s="28">
        <v>0.76800000000000002</v>
      </c>
      <c r="CJ32" s="29">
        <f>CH32/CI32</f>
        <v>1.1940104166666665</v>
      </c>
      <c r="CK32" s="28">
        <v>0.85399999999999998</v>
      </c>
      <c r="CL32" s="28">
        <v>0.97899999999999998</v>
      </c>
      <c r="CM32" s="28">
        <f>AVERAGE(CK32:CL32)</f>
        <v>0.91649999999999998</v>
      </c>
      <c r="CN32" s="28">
        <v>0.76800000000000002</v>
      </c>
      <c r="CO32" s="29">
        <f>CK32/CN32</f>
        <v>1.1119791666666665</v>
      </c>
      <c r="CP32" s="28">
        <v>0.93600000000000005</v>
      </c>
      <c r="CQ32" s="28">
        <v>0.97599999999999998</v>
      </c>
      <c r="CR32" s="28">
        <f>AVERAGE(CP32:CQ32)</f>
        <v>0.95599999999999996</v>
      </c>
      <c r="CS32" s="28">
        <v>0.76800000000000002</v>
      </c>
      <c r="CT32" s="29">
        <f>CR32/CS32</f>
        <v>1.2447916666666665</v>
      </c>
      <c r="CU32" s="29">
        <v>0.93300000000000005</v>
      </c>
      <c r="CV32" s="29">
        <v>1.075</v>
      </c>
      <c r="CW32" s="29">
        <v>0.99299999999999999</v>
      </c>
      <c r="CX32" s="29">
        <f>AVERAGE(CU32:CW32)</f>
        <v>1.0003333333333333</v>
      </c>
      <c r="CY32" s="29">
        <v>0.84799999999999998</v>
      </c>
      <c r="CZ32" s="29">
        <v>0.997</v>
      </c>
      <c r="DA32" s="29">
        <f>AVERAGE(CY32:CZ32)</f>
        <v>0.92249999999999999</v>
      </c>
      <c r="DB32" s="29">
        <v>0.996</v>
      </c>
      <c r="DC32" s="29">
        <v>0.98899999999999999</v>
      </c>
      <c r="DD32" s="29">
        <f>AVERAGE(DB32:DC32)</f>
        <v>0.99249999999999994</v>
      </c>
      <c r="DE32" s="22">
        <v>3.93</v>
      </c>
      <c r="DF32" s="27">
        <v>4.21</v>
      </c>
      <c r="DG32" s="27">
        <v>5.96</v>
      </c>
      <c r="DH32" s="27">
        <f>AVERAGE(DE32:DG32)</f>
        <v>4.7</v>
      </c>
      <c r="DI32" s="27">
        <v>11.55</v>
      </c>
      <c r="DJ32" s="29">
        <f>DH32/DI32</f>
        <v>0.40692640692640691</v>
      </c>
      <c r="DK32" s="27">
        <v>4</v>
      </c>
      <c r="DL32" s="27">
        <v>4.4000000000000004</v>
      </c>
      <c r="DM32" s="27">
        <f>AVERAGE(DK32:DL32)</f>
        <v>4.2</v>
      </c>
      <c r="DN32" s="27">
        <v>11.55</v>
      </c>
      <c r="DO32" s="29">
        <f>DM32/DN32</f>
        <v>0.36363636363636365</v>
      </c>
      <c r="DP32" s="27">
        <v>5.57</v>
      </c>
      <c r="DQ32" s="27">
        <v>4.92</v>
      </c>
      <c r="DR32" s="27">
        <f>AVERAGE(DP32:DQ32)</f>
        <v>5.2450000000000001</v>
      </c>
      <c r="DS32" s="27">
        <v>11.55</v>
      </c>
      <c r="DT32" s="29">
        <f>DR32/DS32</f>
        <v>0.45411255411255408</v>
      </c>
      <c r="DU32" s="27">
        <v>2.31</v>
      </c>
      <c r="DV32" s="27">
        <v>3.21</v>
      </c>
      <c r="DW32" s="27">
        <v>4.18</v>
      </c>
      <c r="DX32" s="27">
        <f>AVERAGE(DU32:DW32)</f>
        <v>3.2333333333333329</v>
      </c>
      <c r="DY32" s="27">
        <v>5.46</v>
      </c>
      <c r="DZ32" s="29">
        <f>DX32/DY32</f>
        <v>0.59218559218559208</v>
      </c>
      <c r="EA32" s="27">
        <v>2.5299999999999998</v>
      </c>
      <c r="EB32" s="27">
        <v>3.84</v>
      </c>
      <c r="EC32" s="27">
        <f>AVERAGE(EA32:EB32)</f>
        <v>3.1849999999999996</v>
      </c>
      <c r="ED32" s="27">
        <v>5.46</v>
      </c>
      <c r="EE32" s="29">
        <f>EC32/ED32</f>
        <v>0.58333333333333326</v>
      </c>
      <c r="EF32" s="27">
        <v>3.64</v>
      </c>
      <c r="EG32" s="27">
        <v>3.67</v>
      </c>
      <c r="EH32" s="27">
        <f>AVERAGE(EF32:EG32)</f>
        <v>3.6550000000000002</v>
      </c>
      <c r="EI32" s="27">
        <v>5.46</v>
      </c>
      <c r="EJ32" s="29">
        <f>EH32/EI32</f>
        <v>0.66941391941391948</v>
      </c>
      <c r="EK32" s="27">
        <v>3.93</v>
      </c>
      <c r="EL32" s="27">
        <v>4.09</v>
      </c>
      <c r="EM32" s="27">
        <v>5.93</v>
      </c>
      <c r="EN32" s="27">
        <f>AVERAGE(EK32:EM32)</f>
        <v>4.6499999999999995</v>
      </c>
      <c r="EO32" s="27">
        <v>4</v>
      </c>
      <c r="EP32" s="27">
        <v>4.0999999999999996</v>
      </c>
      <c r="EQ32" s="27">
        <f>AVERAGE(EO32:EP32)</f>
        <v>4.05</v>
      </c>
      <c r="ER32" s="27">
        <v>2.36</v>
      </c>
      <c r="ES32" s="27">
        <v>3.32</v>
      </c>
      <c r="ET32" s="27">
        <v>4.7300000000000004</v>
      </c>
      <c r="EU32" s="27">
        <f>AVERAGE(ER32:ET32)</f>
        <v>3.47</v>
      </c>
      <c r="EV32" s="27">
        <v>6.21</v>
      </c>
      <c r="EW32" s="29">
        <f>EU32/EV32</f>
        <v>0.55877616747181968</v>
      </c>
      <c r="EX32" s="27">
        <v>2.9</v>
      </c>
      <c r="EY32" s="27">
        <v>4.29</v>
      </c>
      <c r="EZ32" s="27">
        <f>AVERAGE(EX32:EY32)</f>
        <v>3.5949999999999998</v>
      </c>
      <c r="FA32" s="27">
        <v>6.21</v>
      </c>
      <c r="FB32" s="29">
        <f>EZ32/FA32</f>
        <v>0.57890499194847023</v>
      </c>
      <c r="FC32" s="27">
        <v>1.47</v>
      </c>
      <c r="FD32" s="27">
        <v>2.41</v>
      </c>
      <c r="FE32" s="27">
        <v>2.48</v>
      </c>
      <c r="FF32" s="27">
        <f>AVERAGE(FC32:FE32)</f>
        <v>2.1199999999999997</v>
      </c>
      <c r="FG32" s="27">
        <v>3.55</v>
      </c>
      <c r="FH32" s="29">
        <f>FF32/FG32</f>
        <v>0.59718309859154928</v>
      </c>
      <c r="FI32" s="27">
        <v>1.34</v>
      </c>
      <c r="FJ32" s="27">
        <v>2.72</v>
      </c>
      <c r="FK32" s="27">
        <f>AVERAGE(FI32:FJ32)</f>
        <v>2.0300000000000002</v>
      </c>
      <c r="FL32" s="27">
        <v>3.55</v>
      </c>
      <c r="FM32" s="29">
        <f>FK32/FL32</f>
        <v>0.57183098591549308</v>
      </c>
      <c r="FN32" s="27">
        <v>56.4</v>
      </c>
      <c r="FO32" s="27">
        <v>43.7</v>
      </c>
      <c r="FP32" s="27">
        <v>41.4</v>
      </c>
      <c r="FQ32" s="27">
        <f>MAX(FN32:FP32)</f>
        <v>56.4</v>
      </c>
      <c r="FR32" s="27">
        <v>127.8</v>
      </c>
      <c r="FS32" s="29">
        <f>FQ32/FR32*100%</f>
        <v>0.44131455399061031</v>
      </c>
      <c r="FT32" s="27">
        <v>43.6</v>
      </c>
      <c r="FU32" s="27">
        <v>42.5</v>
      </c>
      <c r="FV32" s="27">
        <f>MAX(FT32:FU32)</f>
        <v>43.6</v>
      </c>
      <c r="FW32" s="27">
        <v>127.8</v>
      </c>
      <c r="FX32" s="29">
        <f>FV32/FW32*100%</f>
        <v>0.34115805946791866</v>
      </c>
      <c r="FY32" s="27">
        <v>14.16</v>
      </c>
      <c r="FZ32" s="27">
        <v>11.24</v>
      </c>
      <c r="GA32" s="27">
        <v>16</v>
      </c>
      <c r="GB32" s="27">
        <f>AVERAGE(FY32:GA32)</f>
        <v>13.799999999999999</v>
      </c>
      <c r="GC32" s="27">
        <v>7.71</v>
      </c>
      <c r="GD32" s="27">
        <v>12.35</v>
      </c>
      <c r="GE32" s="27">
        <f>AVERAGE(GC32:GD32)</f>
        <v>10.029999999999999</v>
      </c>
      <c r="GF32" s="9">
        <f>GB32/AB32</f>
        <v>13.708609271523178</v>
      </c>
      <c r="GG32" s="9">
        <f>GE32/AE32</f>
        <v>9.9800995024875618</v>
      </c>
      <c r="GH32" s="29">
        <f>(FQ32-GB32)/FQ32*100%</f>
        <v>0.75531914893617025</v>
      </c>
      <c r="GI32" s="29">
        <f>(FV32-GE32)/FV32*100%</f>
        <v>0.76995412844036693</v>
      </c>
    </row>
    <row r="33" spans="1:191" s="22" customFormat="1" ht="14.5">
      <c r="A33" s="22">
        <v>2</v>
      </c>
      <c r="B33" s="22">
        <v>29</v>
      </c>
      <c r="C33" s="127" t="s">
        <v>216</v>
      </c>
      <c r="D33" s="23">
        <v>34353</v>
      </c>
      <c r="E33" s="24">
        <f>(DATE(2016,7,1)-D33)/365</f>
        <v>22.463013698630139</v>
      </c>
      <c r="F33" s="22">
        <v>20</v>
      </c>
      <c r="G33" s="22">
        <v>5</v>
      </c>
      <c r="H33" s="22">
        <v>0</v>
      </c>
      <c r="I33" s="22">
        <v>0</v>
      </c>
      <c r="J33" s="22">
        <v>63</v>
      </c>
      <c r="K33" s="22">
        <v>182</v>
      </c>
      <c r="L33" s="39">
        <v>1.82</v>
      </c>
      <c r="M33" s="25">
        <f>J33/L33^2</f>
        <v>19.019442096365172</v>
      </c>
      <c r="N33" s="26">
        <v>3.88</v>
      </c>
      <c r="O33" s="26">
        <v>4.66</v>
      </c>
      <c r="P33" s="26">
        <v>4.6100000000000003</v>
      </c>
      <c r="Q33" s="26">
        <f>AVERAGE(N33:P33)</f>
        <v>4.3833333333333329</v>
      </c>
      <c r="R33" s="26">
        <v>4.5999999999999996</v>
      </c>
      <c r="S33" s="41">
        <f>Q33/R33</f>
        <v>0.95289855072463769</v>
      </c>
      <c r="T33" s="26">
        <v>4.67</v>
      </c>
      <c r="U33" s="27">
        <v>4.72</v>
      </c>
      <c r="V33" s="27">
        <f>AVERAGE(T33:U33)</f>
        <v>4.6950000000000003</v>
      </c>
      <c r="W33" s="26">
        <v>4.5999999999999996</v>
      </c>
      <c r="X33" s="29">
        <f>V33/W33</f>
        <v>1.0206521739130436</v>
      </c>
      <c r="Y33" s="27">
        <v>1.25</v>
      </c>
      <c r="Z33" s="27">
        <v>1.73</v>
      </c>
      <c r="AA33" s="27">
        <v>1.82</v>
      </c>
      <c r="AB33" s="27">
        <f>AVERAGE(Y33:AA33)</f>
        <v>1.5999999999999999</v>
      </c>
      <c r="AC33" s="27">
        <v>2.2999999999999998</v>
      </c>
      <c r="AD33" s="27">
        <v>2.54</v>
      </c>
      <c r="AE33" s="27">
        <f>AVERAGE(AC33:AD33)</f>
        <v>2.42</v>
      </c>
      <c r="AF33" s="27">
        <v>1.1399999999999999</v>
      </c>
      <c r="AG33" s="27">
        <v>0.85</v>
      </c>
      <c r="AH33" s="27">
        <v>0.98</v>
      </c>
      <c r="AI33" s="27">
        <f>AVERAGE(AF33:AH33)</f>
        <v>0.98999999999999988</v>
      </c>
      <c r="AJ33" s="27">
        <v>1.2</v>
      </c>
      <c r="AK33" s="27">
        <v>0.99</v>
      </c>
      <c r="AL33" s="27">
        <f>AVERAGE(AJ33:AK33)</f>
        <v>1.095</v>
      </c>
      <c r="AM33" s="27">
        <v>1.49</v>
      </c>
      <c r="AN33" s="27">
        <v>2.08</v>
      </c>
      <c r="AO33" s="27">
        <v>1.81</v>
      </c>
      <c r="AP33" s="27">
        <f>AVERAGE(AM33:AO33)</f>
        <v>1.7933333333333337</v>
      </c>
      <c r="AQ33" s="27">
        <v>1.17</v>
      </c>
      <c r="AR33" s="27">
        <v>1.19</v>
      </c>
      <c r="AS33" s="27">
        <f>AVERAGE(AQ33:AR33)</f>
        <v>1.18</v>
      </c>
      <c r="AT33" s="27">
        <v>2.39</v>
      </c>
      <c r="AU33" s="27">
        <v>2.58</v>
      </c>
      <c r="AV33" s="27">
        <v>2.8</v>
      </c>
      <c r="AW33" s="27">
        <f>AVERAGE(AT33:AV33)</f>
        <v>2.5900000000000003</v>
      </c>
      <c r="AX33" s="27">
        <v>3.5</v>
      </c>
      <c r="AY33" s="27">
        <v>3.53</v>
      </c>
      <c r="AZ33" s="27">
        <f>AVERAGE(AX33:AY33)</f>
        <v>3.5149999999999997</v>
      </c>
      <c r="BA33" s="27">
        <v>3.2</v>
      </c>
      <c r="BB33" s="27">
        <v>3.12</v>
      </c>
      <c r="BC33" s="27">
        <f>AVERAGE(BA33:BB33)</f>
        <v>3.16</v>
      </c>
      <c r="BD33" s="27">
        <v>4.68</v>
      </c>
      <c r="BE33" s="27">
        <v>4.71</v>
      </c>
      <c r="BF33" s="27">
        <v>4.26</v>
      </c>
      <c r="BG33" s="27">
        <f>AVERAGE(BD33:BF33)</f>
        <v>4.55</v>
      </c>
      <c r="BH33" s="27">
        <v>4.55</v>
      </c>
      <c r="BI33" s="29">
        <f>BG33/BH33</f>
        <v>1</v>
      </c>
      <c r="BJ33" s="27">
        <v>4.74</v>
      </c>
      <c r="BK33" s="27">
        <v>4.58</v>
      </c>
      <c r="BL33" s="27">
        <f>AVERAGE(BJ33:BK33)</f>
        <v>4.66</v>
      </c>
      <c r="BM33" s="27">
        <v>4.55</v>
      </c>
      <c r="BN33" s="29">
        <f>BL33/BM33</f>
        <v>1.0241758241758243</v>
      </c>
      <c r="BO33" s="27">
        <v>2.95</v>
      </c>
      <c r="BP33" s="27">
        <v>3.22</v>
      </c>
      <c r="BQ33" s="27">
        <v>3.9</v>
      </c>
      <c r="BR33" s="27">
        <f>AVERAGE(BO33:BQ33)</f>
        <v>3.3566666666666669</v>
      </c>
      <c r="BS33" s="27">
        <v>4.3</v>
      </c>
      <c r="BT33" s="29">
        <f>BR33/BS33</f>
        <v>0.78062015503875981</v>
      </c>
      <c r="BU33" s="27">
        <v>4.5999999999999996</v>
      </c>
      <c r="BV33" s="27">
        <v>4.51</v>
      </c>
      <c r="BW33" s="27">
        <f>AVERAGE(BU33:BV33)</f>
        <v>4.5549999999999997</v>
      </c>
      <c r="BX33" s="27">
        <v>4.3</v>
      </c>
      <c r="BY33" s="29">
        <f>BW33/BX33</f>
        <v>1.0593023255813954</v>
      </c>
      <c r="BZ33" s="27">
        <v>4.3</v>
      </c>
      <c r="CA33" s="27">
        <v>4.04</v>
      </c>
      <c r="CB33" s="27">
        <f>AVERAGE(BZ33:CA33)</f>
        <v>4.17</v>
      </c>
      <c r="CC33" s="27">
        <v>4.3</v>
      </c>
      <c r="CD33" s="29">
        <f>CB33/CC33</f>
        <v>0.96976744186046515</v>
      </c>
      <c r="CE33" s="28">
        <v>0.63</v>
      </c>
      <c r="CF33" s="28">
        <v>0.68400000000000005</v>
      </c>
      <c r="CG33" s="28">
        <v>0.91500000000000004</v>
      </c>
      <c r="CH33" s="28">
        <f>AVERAGE(CE33:CG33)</f>
        <v>0.74299999999999999</v>
      </c>
      <c r="CI33" s="28">
        <v>0.76800000000000002</v>
      </c>
      <c r="CJ33" s="29">
        <f>CH33/CI33</f>
        <v>0.96744791666666663</v>
      </c>
      <c r="CK33" s="28">
        <v>0.97</v>
      </c>
      <c r="CL33" s="28">
        <v>0.98499999999999999</v>
      </c>
      <c r="CM33" s="28">
        <f>AVERAGE(CK33:CL33)</f>
        <v>0.97750000000000004</v>
      </c>
      <c r="CN33" s="28">
        <v>0.76800000000000002</v>
      </c>
      <c r="CO33" s="29">
        <f>CM33/CN33</f>
        <v>1.2727864583333333</v>
      </c>
      <c r="CP33" s="28">
        <v>1</v>
      </c>
      <c r="CQ33" s="28">
        <v>0.91800000000000004</v>
      </c>
      <c r="CR33" s="28">
        <f>AVERAGE(CP33:CQ33)</f>
        <v>0.95900000000000007</v>
      </c>
      <c r="CS33" s="28">
        <v>0.76800000000000002</v>
      </c>
      <c r="CT33" s="29">
        <f>CR33/CS33</f>
        <v>1.2486979166666667</v>
      </c>
      <c r="CU33" s="29">
        <v>0.76</v>
      </c>
      <c r="CV33" s="29">
        <v>0.69099999999999995</v>
      </c>
      <c r="CW33" s="29">
        <v>0.84599999999999997</v>
      </c>
      <c r="CX33" s="29">
        <f>AVERAGE(CU33:CW33)</f>
        <v>0.76566666666666672</v>
      </c>
      <c r="CY33" s="29">
        <v>0.98499999999999999</v>
      </c>
      <c r="CZ33" s="29">
        <v>0.95599999999999996</v>
      </c>
      <c r="DA33" s="29">
        <f>AVERAGE(CY33:CZ33)</f>
        <v>0.97049999999999992</v>
      </c>
      <c r="DB33" s="29">
        <v>0.90500000000000003</v>
      </c>
      <c r="DC33" s="29">
        <v>0.84</v>
      </c>
      <c r="DD33" s="29">
        <f>AVERAGE(DB33:DC33)</f>
        <v>0.87250000000000005</v>
      </c>
      <c r="DE33" s="27">
        <v>3.46</v>
      </c>
      <c r="DF33" s="27">
        <v>3.35</v>
      </c>
      <c r="DG33" s="27">
        <v>5.67</v>
      </c>
      <c r="DH33" s="27">
        <f>AVERAGE(DE33:DG33)</f>
        <v>4.16</v>
      </c>
      <c r="DI33" s="27">
        <v>12.15</v>
      </c>
      <c r="DJ33" s="29">
        <f>DH33/DI33</f>
        <v>0.34238683127572017</v>
      </c>
      <c r="DK33" s="27">
        <v>6.11</v>
      </c>
      <c r="DL33" s="27">
        <v>6.16</v>
      </c>
      <c r="DM33" s="27">
        <f>AVERAGE(DK33:DL33)</f>
        <v>6.1349999999999998</v>
      </c>
      <c r="DN33" s="27">
        <v>12.15</v>
      </c>
      <c r="DO33" s="29">
        <f>DM33/DN33</f>
        <v>0.5049382716049382</v>
      </c>
      <c r="DP33" s="27">
        <v>7.9</v>
      </c>
      <c r="DQ33" s="27">
        <v>6.21</v>
      </c>
      <c r="DR33" s="27">
        <f>AVERAGE(DP33:DQ33)</f>
        <v>7.0549999999999997</v>
      </c>
      <c r="DS33" s="27">
        <v>12.15</v>
      </c>
      <c r="DT33" s="29">
        <f>DR33/DS33</f>
        <v>0.58065843621399171</v>
      </c>
      <c r="DU33" s="27">
        <v>2.38</v>
      </c>
      <c r="DV33" s="27">
        <v>2.9</v>
      </c>
      <c r="DW33" s="27">
        <v>4.43</v>
      </c>
      <c r="DX33" s="27">
        <f>AVERAGE(DU33:DW33)</f>
        <v>3.2366666666666664</v>
      </c>
      <c r="DY33" s="27">
        <v>5.64</v>
      </c>
      <c r="DZ33" s="29">
        <f>DX33/DY33</f>
        <v>0.57387706855791965</v>
      </c>
      <c r="EA33" s="27">
        <v>5.15</v>
      </c>
      <c r="EB33" s="27">
        <v>5.2</v>
      </c>
      <c r="EC33" s="27">
        <f>AVERAGE(EA33:EB33)</f>
        <v>5.1750000000000007</v>
      </c>
      <c r="ED33" s="27">
        <v>5.64</v>
      </c>
      <c r="EE33" s="29">
        <f>EC33/ED33</f>
        <v>0.91755319148936187</v>
      </c>
      <c r="EF33" s="27">
        <v>5.1100000000000003</v>
      </c>
      <c r="EG33" s="27">
        <v>4.4800000000000004</v>
      </c>
      <c r="EH33" s="27">
        <f>AVERAGE(EF33:EG33)</f>
        <v>4.7949999999999999</v>
      </c>
      <c r="EI33" s="27">
        <v>5.64</v>
      </c>
      <c r="EJ33" s="29">
        <f>EH33/EI33</f>
        <v>0.85017730496453903</v>
      </c>
      <c r="EK33" s="27">
        <v>3.14</v>
      </c>
      <c r="EL33" s="27">
        <v>3.15</v>
      </c>
      <c r="EM33" s="27">
        <v>5.6</v>
      </c>
      <c r="EN33" s="27">
        <f>AVERAGE(EK33:EM33)</f>
        <v>3.9633333333333334</v>
      </c>
      <c r="EO33" s="27">
        <v>6.08</v>
      </c>
      <c r="EP33" s="27">
        <v>6.11</v>
      </c>
      <c r="EQ33" s="27">
        <f>AVERAGE(EO33:EP33)</f>
        <v>6.0950000000000006</v>
      </c>
      <c r="ER33" s="27">
        <v>2.57</v>
      </c>
      <c r="ES33" s="27">
        <v>3.1</v>
      </c>
      <c r="ET33" s="27">
        <v>4.6500000000000004</v>
      </c>
      <c r="EU33" s="27">
        <f>AVERAGE(ER33:ET33)</f>
        <v>3.44</v>
      </c>
      <c r="EV33" s="27">
        <v>6.44</v>
      </c>
      <c r="EW33" s="29">
        <f>EU33/EV33</f>
        <v>0.53416149068322982</v>
      </c>
      <c r="EX33" s="27">
        <v>5.36</v>
      </c>
      <c r="EY33" s="27">
        <v>5.32</v>
      </c>
      <c r="EZ33" s="27">
        <f>AVERAGE(EX33:EY33)</f>
        <v>5.34</v>
      </c>
      <c r="FA33" s="27">
        <v>6.44</v>
      </c>
      <c r="FB33" s="29">
        <f>EZ33/FA33</f>
        <v>0.82919254658385089</v>
      </c>
      <c r="FC33" s="27">
        <v>1.62</v>
      </c>
      <c r="FD33" s="27">
        <v>2.2599999999999998</v>
      </c>
      <c r="FE33" s="27">
        <v>3.04</v>
      </c>
      <c r="FF33" s="27">
        <f>AVERAGE(FC33:FE33)</f>
        <v>2.3066666666666666</v>
      </c>
      <c r="FG33" s="27">
        <v>3.68</v>
      </c>
      <c r="FH33" s="29">
        <f>FF33/FG33</f>
        <v>0.62681159420289856</v>
      </c>
      <c r="FI33" s="27">
        <v>4.1100000000000003</v>
      </c>
      <c r="FJ33" s="27">
        <v>4.05</v>
      </c>
      <c r="FK33" s="27">
        <f>AVERAGE(FI33:FJ33)</f>
        <v>4.08</v>
      </c>
      <c r="FL33" s="27">
        <v>3.68</v>
      </c>
      <c r="FM33" s="29">
        <f>FK33/FL33</f>
        <v>1.1086956521739131</v>
      </c>
      <c r="FN33" s="27">
        <v>84.5</v>
      </c>
      <c r="FO33" s="27">
        <v>63.7</v>
      </c>
      <c r="FP33" s="27">
        <v>68.099999999999994</v>
      </c>
      <c r="FQ33" s="27">
        <f>MAX(FN33:FP33)</f>
        <v>84.5</v>
      </c>
      <c r="FR33" s="27">
        <v>137.30000000000001</v>
      </c>
      <c r="FS33" s="29">
        <f>FQ33/FR33*100%</f>
        <v>0.61544064093226503</v>
      </c>
      <c r="FT33" s="27">
        <v>86.8</v>
      </c>
      <c r="FU33" s="27">
        <v>73.400000000000006</v>
      </c>
      <c r="FV33" s="27">
        <f>MAX(FT33:FU33)</f>
        <v>86.8</v>
      </c>
      <c r="FW33" s="27">
        <v>137.30000000000001</v>
      </c>
      <c r="FX33" s="29">
        <f>FV33/FW33*100%</f>
        <v>0.63219227967953384</v>
      </c>
      <c r="FY33" s="27">
        <v>22.07</v>
      </c>
      <c r="FZ33" s="27">
        <v>26.77</v>
      </c>
      <c r="GA33" s="27">
        <v>23.19</v>
      </c>
      <c r="GB33" s="27">
        <f>AVERAGE(FY33:GA33)</f>
        <v>24.01</v>
      </c>
      <c r="GC33" s="27">
        <v>29.84</v>
      </c>
      <c r="GD33" s="27">
        <v>32.520000000000003</v>
      </c>
      <c r="GE33" s="27">
        <f>AVERAGE(GC33:GD33)</f>
        <v>31.18</v>
      </c>
      <c r="GF33" s="9">
        <f>GB33/AB33</f>
        <v>15.006250000000001</v>
      </c>
      <c r="GG33" s="9">
        <f>GE33/AE33</f>
        <v>12.884297520661157</v>
      </c>
      <c r="GH33" s="29">
        <f>(FQ33-GB33)/FQ33*100%</f>
        <v>0.71585798816568036</v>
      </c>
      <c r="GI33" s="29">
        <f>(FV33-GE33)/FV33*100%</f>
        <v>0.6407834101382488</v>
      </c>
    </row>
    <row r="34" spans="1:191" s="43" customFormat="1" ht="14.5">
      <c r="A34" s="22">
        <v>2</v>
      </c>
      <c r="B34" s="22">
        <v>32</v>
      </c>
      <c r="C34" s="127" t="s">
        <v>218</v>
      </c>
      <c r="D34" s="23">
        <v>34686</v>
      </c>
      <c r="E34" s="24">
        <f>(DATE(2016,7,1)-D34)/365</f>
        <v>21.550684931506851</v>
      </c>
      <c r="F34" s="22">
        <v>20</v>
      </c>
      <c r="G34" s="22">
        <v>5</v>
      </c>
      <c r="H34" s="22">
        <v>0</v>
      </c>
      <c r="I34" s="22">
        <v>0</v>
      </c>
      <c r="J34" s="22">
        <v>46</v>
      </c>
      <c r="K34" s="22">
        <v>163</v>
      </c>
      <c r="L34" s="39">
        <v>1.63</v>
      </c>
      <c r="M34" s="25">
        <f>J34/L34^2</f>
        <v>17.313410365463511</v>
      </c>
      <c r="N34" s="26">
        <v>1.93</v>
      </c>
      <c r="O34" s="26">
        <v>2.94</v>
      </c>
      <c r="P34" s="26">
        <v>2.85</v>
      </c>
      <c r="Q34" s="26">
        <f>AVERAGE(N34:P34)</f>
        <v>2.5733333333333337</v>
      </c>
      <c r="R34" s="26">
        <v>3.19</v>
      </c>
      <c r="S34" s="41">
        <f>Q34/R34</f>
        <v>0.80668756530825514</v>
      </c>
      <c r="T34" s="27">
        <v>3.1</v>
      </c>
      <c r="U34" s="27">
        <v>3.12</v>
      </c>
      <c r="V34" s="27">
        <f>AVERAGE(T34:U34)</f>
        <v>3.1100000000000003</v>
      </c>
      <c r="W34" s="26">
        <v>3.19</v>
      </c>
      <c r="X34" s="29">
        <f>V34/W34</f>
        <v>0.97492163009404398</v>
      </c>
      <c r="Y34" s="27">
        <v>0.4</v>
      </c>
      <c r="Z34" s="27">
        <v>0.6</v>
      </c>
      <c r="AA34" s="27">
        <v>0.86</v>
      </c>
      <c r="AB34" s="27">
        <f>AVERAGE(Y34:AA34)</f>
        <v>0.62</v>
      </c>
      <c r="AC34" s="27">
        <v>0.98</v>
      </c>
      <c r="AD34" s="27">
        <v>1.73</v>
      </c>
      <c r="AE34" s="27">
        <f>AVERAGE(AC34:AD34)</f>
        <v>1.355</v>
      </c>
      <c r="AF34" s="27">
        <v>1.1399999999999999</v>
      </c>
      <c r="AG34" s="27">
        <v>1.1599999999999999</v>
      </c>
      <c r="AH34" s="27">
        <v>0.92</v>
      </c>
      <c r="AI34" s="27">
        <f>AVERAGE(AF34:AH34)</f>
        <v>1.0733333333333333</v>
      </c>
      <c r="AJ34" s="27">
        <v>1.25</v>
      </c>
      <c r="AK34" s="27">
        <v>0.92</v>
      </c>
      <c r="AL34" s="27">
        <f>AVERAGE(AJ34:AK34)</f>
        <v>1.085</v>
      </c>
      <c r="AM34" s="27">
        <v>0.39</v>
      </c>
      <c r="AN34" s="27">
        <v>1.18</v>
      </c>
      <c r="AO34" s="27">
        <v>1.07</v>
      </c>
      <c r="AP34" s="27">
        <f>AVERAGE(AM34:AO34)</f>
        <v>0.87999999999999989</v>
      </c>
      <c r="AQ34" s="27">
        <v>0.87</v>
      </c>
      <c r="AR34" s="27">
        <v>0.47</v>
      </c>
      <c r="AS34" s="27">
        <f>AVERAGE(AQ34:AR34)</f>
        <v>0.66999999999999993</v>
      </c>
      <c r="AT34" s="27">
        <v>1.54</v>
      </c>
      <c r="AU34" s="27">
        <v>1.76</v>
      </c>
      <c r="AV34" s="27">
        <v>1.78</v>
      </c>
      <c r="AW34" s="27">
        <f>AVERAGE(AT34:AV34)</f>
        <v>1.6933333333333334</v>
      </c>
      <c r="AX34" s="27">
        <v>2.23</v>
      </c>
      <c r="AY34" s="27">
        <v>2.65</v>
      </c>
      <c r="AZ34" s="27">
        <f>AVERAGE(AX34:AY34)</f>
        <v>2.44</v>
      </c>
      <c r="BA34" s="27">
        <v>1.84</v>
      </c>
      <c r="BB34" s="27">
        <v>2.15</v>
      </c>
      <c r="BC34" s="27">
        <f>AVERAGE(BA34:BB34)</f>
        <v>1.9950000000000001</v>
      </c>
      <c r="BD34" s="27">
        <v>2.87</v>
      </c>
      <c r="BE34" s="27">
        <v>2.99</v>
      </c>
      <c r="BF34" s="27">
        <v>2.85</v>
      </c>
      <c r="BG34" s="27">
        <f>AVERAGE(BD34:BF34)</f>
        <v>2.9033333333333338</v>
      </c>
      <c r="BH34" s="27">
        <v>2.98</v>
      </c>
      <c r="BI34" s="29">
        <f>BG34/BH34</f>
        <v>0.97427293064876974</v>
      </c>
      <c r="BJ34" s="27">
        <v>3.04</v>
      </c>
      <c r="BK34" s="27">
        <v>3</v>
      </c>
      <c r="BL34" s="27">
        <f>AVERAGE(BJ34:BK34)</f>
        <v>3.02</v>
      </c>
      <c r="BM34" s="27">
        <v>2.98</v>
      </c>
      <c r="BN34" s="29">
        <f>BL34/BM34</f>
        <v>1.0134228187919463</v>
      </c>
      <c r="BO34" s="27">
        <v>2.85</v>
      </c>
      <c r="BP34" s="27">
        <v>1.74</v>
      </c>
      <c r="BQ34" s="27">
        <v>1.26</v>
      </c>
      <c r="BR34" s="27">
        <f>AVERAGE(BO34:BQ34)</f>
        <v>1.95</v>
      </c>
      <c r="BS34" s="27">
        <v>2.71</v>
      </c>
      <c r="BT34" s="29">
        <f>BR34/BS34</f>
        <v>0.71955719557195574</v>
      </c>
      <c r="BU34" s="27">
        <v>2.72</v>
      </c>
      <c r="BV34" s="27">
        <v>2.2000000000000002</v>
      </c>
      <c r="BW34" s="27">
        <f>AVERAGE(BU34:BV34)</f>
        <v>2.46</v>
      </c>
      <c r="BX34" s="27">
        <v>2.71</v>
      </c>
      <c r="BY34" s="29">
        <f>BW34/BX34</f>
        <v>0.90774907749077494</v>
      </c>
      <c r="BZ34" s="27">
        <v>1.99</v>
      </c>
      <c r="CA34" s="27">
        <v>2.54</v>
      </c>
      <c r="CB34" s="27">
        <f>AVERAGE(BZ34:CA34)</f>
        <v>2.2650000000000001</v>
      </c>
      <c r="CC34" s="27">
        <v>2.71</v>
      </c>
      <c r="CD34" s="29">
        <f>CB34/CC34</f>
        <v>0.83579335793357934</v>
      </c>
      <c r="CE34" s="28">
        <v>0.99299999999999999</v>
      </c>
      <c r="CF34" s="28">
        <v>0.58199999999999996</v>
      </c>
      <c r="CG34" s="28">
        <v>0.442</v>
      </c>
      <c r="CH34" s="28">
        <f>AVERAGE(CE34:CG34)</f>
        <v>0.67233333333333334</v>
      </c>
      <c r="CI34" s="28">
        <v>0.81</v>
      </c>
      <c r="CJ34" s="29">
        <f>CH34/CI34</f>
        <v>0.83004115226337438</v>
      </c>
      <c r="CK34" s="28">
        <v>0.89500000000000002</v>
      </c>
      <c r="CL34" s="28">
        <v>0.73299999999999998</v>
      </c>
      <c r="CM34" s="28">
        <f>AVERAGE(CK34:CL34)</f>
        <v>0.81400000000000006</v>
      </c>
      <c r="CN34" s="28">
        <v>0.81</v>
      </c>
      <c r="CO34" s="29">
        <f>CL34/CN34</f>
        <v>0.90493827160493823</v>
      </c>
      <c r="CP34" s="28">
        <v>0.628</v>
      </c>
      <c r="CQ34" s="28">
        <v>0.83599999999999997</v>
      </c>
      <c r="CR34" s="28">
        <f>AVERAGE(CP34:CQ34)</f>
        <v>0.73199999999999998</v>
      </c>
      <c r="CS34" s="28">
        <v>0.81</v>
      </c>
      <c r="CT34" s="29">
        <f>CR34/CS34</f>
        <v>0.90370370370370368</v>
      </c>
      <c r="CU34" s="29">
        <v>1.4770000000000001</v>
      </c>
      <c r="CV34" s="29">
        <v>0.59199999999999997</v>
      </c>
      <c r="CW34" s="29">
        <v>0.442</v>
      </c>
      <c r="CX34" s="29">
        <f>AVERAGE(CU34:CW34)</f>
        <v>0.83700000000000008</v>
      </c>
      <c r="CY34" s="29">
        <v>0.877</v>
      </c>
      <c r="CZ34" s="29">
        <v>0.70499999999999996</v>
      </c>
      <c r="DA34" s="29">
        <f>AVERAGE(CY34:CZ34)</f>
        <v>0.79099999999999993</v>
      </c>
      <c r="DB34" s="29">
        <v>0.66100000000000003</v>
      </c>
      <c r="DC34" s="29">
        <v>0.81399999999999995</v>
      </c>
      <c r="DD34" s="29">
        <f>AVERAGE(DB34:DC34)</f>
        <v>0.73750000000000004</v>
      </c>
      <c r="DE34" s="27">
        <v>5.17</v>
      </c>
      <c r="DF34" s="27">
        <v>1.72</v>
      </c>
      <c r="DG34" s="27">
        <v>1.22</v>
      </c>
      <c r="DH34" s="27">
        <f>AVERAGE(DE34:DG34)</f>
        <v>2.7033333333333331</v>
      </c>
      <c r="DI34" s="27">
        <v>7.44</v>
      </c>
      <c r="DJ34" s="29">
        <f>DH34/DI34</f>
        <v>0.36335125448028671</v>
      </c>
      <c r="DK34" s="27">
        <v>3.33</v>
      </c>
      <c r="DL34" s="27">
        <v>2.2999999999999998</v>
      </c>
      <c r="DM34" s="27">
        <f>AVERAGE(DK34:DL34)</f>
        <v>2.8149999999999999</v>
      </c>
      <c r="DN34" s="27">
        <v>7.44</v>
      </c>
      <c r="DO34" s="29">
        <f>DM34/DN34</f>
        <v>0.37836021505376344</v>
      </c>
      <c r="DP34" s="27">
        <v>1.96</v>
      </c>
      <c r="DQ34" s="27">
        <v>3.21</v>
      </c>
      <c r="DR34" s="27">
        <f>AVERAGE(DP34:DQ34)</f>
        <v>2.585</v>
      </c>
      <c r="DS34" s="27">
        <v>7.44</v>
      </c>
      <c r="DT34" s="29">
        <f>DR34/DS34</f>
        <v>0.34744623655913975</v>
      </c>
      <c r="DU34" s="27">
        <v>4.0999999999999996</v>
      </c>
      <c r="DV34" s="27">
        <v>1.54</v>
      </c>
      <c r="DW34" s="27">
        <v>0.95</v>
      </c>
      <c r="DX34" s="27">
        <f>AVERAGE(DU34:DW34)</f>
        <v>2.1966666666666668</v>
      </c>
      <c r="DY34" s="27">
        <v>4.1900000000000004</v>
      </c>
      <c r="DZ34" s="29">
        <f>DX34/DY34</f>
        <v>0.52426412092283214</v>
      </c>
      <c r="EA34" s="27">
        <v>2.86</v>
      </c>
      <c r="EB34" s="27">
        <v>2.11</v>
      </c>
      <c r="EC34" s="27">
        <f>AVERAGE(EA34:EB34)</f>
        <v>2.4849999999999999</v>
      </c>
      <c r="ED34" s="27">
        <v>4.1900000000000004</v>
      </c>
      <c r="EE34" s="29">
        <f>EC34/ED34</f>
        <v>0.5930787589498806</v>
      </c>
      <c r="EF34" s="27">
        <v>1.84</v>
      </c>
      <c r="EG34" s="27">
        <v>2.4500000000000002</v>
      </c>
      <c r="EH34" s="27">
        <f>AVERAGE(EF34:EG34)</f>
        <v>2.145</v>
      </c>
      <c r="EI34" s="27">
        <v>4.1900000000000004</v>
      </c>
      <c r="EJ34" s="29">
        <f>EH34/EI34</f>
        <v>0.51193317422434359</v>
      </c>
      <c r="EK34" s="27">
        <v>5.14</v>
      </c>
      <c r="EL34" s="27">
        <v>1.54</v>
      </c>
      <c r="EM34" s="27">
        <v>0.91</v>
      </c>
      <c r="EN34" s="27">
        <f>AVERAGE(EK34:EM34)</f>
        <v>2.5299999999999998</v>
      </c>
      <c r="EO34" s="27">
        <v>3.08</v>
      </c>
      <c r="EP34" s="27">
        <v>2.19</v>
      </c>
      <c r="EQ34" s="27">
        <f>AVERAGE(EO34:EP34)</f>
        <v>2.6349999999999998</v>
      </c>
      <c r="ER34" s="27">
        <v>4.4000000000000004</v>
      </c>
      <c r="ES34" s="27">
        <v>1.71</v>
      </c>
      <c r="ET34" s="27">
        <v>1.05</v>
      </c>
      <c r="EU34" s="27">
        <f>AVERAGE(ER34:ET34)</f>
        <v>2.3866666666666667</v>
      </c>
      <c r="EV34" s="27">
        <v>4.9000000000000004</v>
      </c>
      <c r="EW34" s="29">
        <f>EU34/EV34</f>
        <v>0.48707482993197276</v>
      </c>
      <c r="EX34" s="27">
        <v>2.92</v>
      </c>
      <c r="EY34" s="27">
        <v>2.0299999999999998</v>
      </c>
      <c r="EZ34" s="27">
        <f>AVERAGE(EX34:EY34)</f>
        <v>2.4749999999999996</v>
      </c>
      <c r="FA34" s="27">
        <v>4.9000000000000004</v>
      </c>
      <c r="FB34" s="29">
        <f>EZ34/FA34</f>
        <v>0.50510204081632637</v>
      </c>
      <c r="FC34" s="27">
        <v>2.91</v>
      </c>
      <c r="FD34" s="27">
        <v>1.32</v>
      </c>
      <c r="FE34" s="27">
        <v>0.83</v>
      </c>
      <c r="FF34" s="27">
        <f>AVERAGE(FC34:FE34)</f>
        <v>1.6866666666666668</v>
      </c>
      <c r="FG34" s="27">
        <v>2.96</v>
      </c>
      <c r="FH34" s="29">
        <f>FF34/FG34</f>
        <v>0.56981981981981988</v>
      </c>
      <c r="FI34" s="27">
        <v>2.17</v>
      </c>
      <c r="FJ34" s="27">
        <v>2.16</v>
      </c>
      <c r="FK34" s="27">
        <f>AVERAGE(FI34:FJ34)</f>
        <v>2.165</v>
      </c>
      <c r="FL34" s="27">
        <v>2.96</v>
      </c>
      <c r="FM34" s="29">
        <f>FK34/FL34</f>
        <v>0.73141891891891897</v>
      </c>
      <c r="FN34" s="27">
        <v>24.4</v>
      </c>
      <c r="FO34" s="27">
        <v>27.5</v>
      </c>
      <c r="FP34" s="27">
        <v>25.3</v>
      </c>
      <c r="FQ34" s="27">
        <f>MAX(FN34:FP34)</f>
        <v>27.5</v>
      </c>
      <c r="FR34" s="27">
        <v>89.4</v>
      </c>
      <c r="FS34" s="29">
        <f>FQ34/FR34*100%</f>
        <v>0.30760626398210289</v>
      </c>
      <c r="FT34" s="27">
        <v>31.1</v>
      </c>
      <c r="FU34" s="27">
        <v>28.4</v>
      </c>
      <c r="FV34" s="27">
        <f>MAX(FT34:FU34)</f>
        <v>31.1</v>
      </c>
      <c r="FW34" s="27">
        <v>89.4</v>
      </c>
      <c r="FX34" s="29">
        <f>FV34/FW34*100%</f>
        <v>0.34787472035794181</v>
      </c>
      <c r="FY34" s="27">
        <v>12.39</v>
      </c>
      <c r="FZ34" s="27">
        <v>15.85</v>
      </c>
      <c r="GA34" s="27">
        <v>16.97</v>
      </c>
      <c r="GB34" s="27">
        <f>AVERAGE(FY34:GA34)</f>
        <v>15.07</v>
      </c>
      <c r="GC34" s="27">
        <v>21.97</v>
      </c>
      <c r="GD34" s="27">
        <v>20.28</v>
      </c>
      <c r="GE34" s="27">
        <f>AVERAGE(GC34:GD34)</f>
        <v>21.125</v>
      </c>
      <c r="GF34" s="9">
        <f>GB34/AB34</f>
        <v>24.306451612903228</v>
      </c>
      <c r="GG34" s="9">
        <f>GE34/AE34</f>
        <v>15.590405904059041</v>
      </c>
      <c r="GH34" s="29">
        <f>(FQ34-GB34)/FQ34*100%</f>
        <v>0.45200000000000001</v>
      </c>
      <c r="GI34" s="29">
        <f>(FV34-GE34)/FV34*100%</f>
        <v>0.32073954983922831</v>
      </c>
    </row>
    <row r="35" spans="1:191" s="22" customFormat="1" ht="14.5">
      <c r="A35" s="22">
        <v>2</v>
      </c>
      <c r="B35" s="22">
        <v>40</v>
      </c>
      <c r="C35" s="127" t="s">
        <v>219</v>
      </c>
      <c r="D35" s="23">
        <v>34941</v>
      </c>
      <c r="E35" s="24">
        <f>(DATE(2016,7,1)-D35)/365</f>
        <v>20.852054794520548</v>
      </c>
      <c r="H35" s="22">
        <v>0</v>
      </c>
      <c r="I35" s="22">
        <v>0</v>
      </c>
      <c r="J35" s="22">
        <v>68</v>
      </c>
      <c r="K35" s="22">
        <v>170</v>
      </c>
      <c r="L35" s="39">
        <v>1.7</v>
      </c>
      <c r="M35" s="25">
        <f>J35/L35^2</f>
        <v>23.529411764705884</v>
      </c>
      <c r="N35" s="26">
        <v>3.76</v>
      </c>
      <c r="O35" s="26">
        <v>3.52</v>
      </c>
      <c r="P35" s="26">
        <v>3.28</v>
      </c>
      <c r="Q35" s="26">
        <f>AVERAGE(N35:P35)</f>
        <v>3.5199999999999996</v>
      </c>
      <c r="R35" s="26">
        <v>4.32</v>
      </c>
      <c r="S35" s="41">
        <f>Q35/R35</f>
        <v>0.81481481481481466</v>
      </c>
      <c r="T35" s="27">
        <v>4.03</v>
      </c>
      <c r="U35" s="27">
        <v>4</v>
      </c>
      <c r="V35" s="27">
        <f>AVERAGE(T35:U35)</f>
        <v>4.0150000000000006</v>
      </c>
      <c r="W35" s="26">
        <v>4.32</v>
      </c>
      <c r="X35" s="29">
        <f>V35/W35</f>
        <v>0.92939814814814825</v>
      </c>
      <c r="Y35" s="27">
        <v>1.71</v>
      </c>
      <c r="Z35" s="27">
        <v>2.06</v>
      </c>
      <c r="AA35" s="27">
        <v>1.56</v>
      </c>
      <c r="AB35" s="27">
        <f>AVERAGE(Y35:AA35)</f>
        <v>1.7766666666666666</v>
      </c>
      <c r="AC35" s="27">
        <v>1.38</v>
      </c>
      <c r="AD35" s="27">
        <v>1.1599999999999999</v>
      </c>
      <c r="AE35" s="27">
        <f>AVERAGE(AC35:AD35)</f>
        <v>1.27</v>
      </c>
      <c r="AF35" s="27">
        <v>1.04</v>
      </c>
      <c r="AG35" s="27">
        <v>0.48</v>
      </c>
      <c r="AH35" s="27">
        <v>0.85</v>
      </c>
      <c r="AI35" s="27">
        <f>AVERAGE(AF35:AH35)</f>
        <v>0.79</v>
      </c>
      <c r="AJ35" s="27">
        <v>1.67</v>
      </c>
      <c r="AK35" s="27">
        <v>1.88</v>
      </c>
      <c r="AL35" s="27">
        <f>AVERAGE(AJ35:AK35)</f>
        <v>1.7749999999999999</v>
      </c>
      <c r="AM35" s="27">
        <v>1.01</v>
      </c>
      <c r="AN35" s="27">
        <v>0.98</v>
      </c>
      <c r="AO35" s="27">
        <v>0.87</v>
      </c>
      <c r="AP35" s="27">
        <f>AVERAGE(AM35:AO35)</f>
        <v>0.95333333333333325</v>
      </c>
      <c r="AQ35" s="27">
        <v>0.98</v>
      </c>
      <c r="AR35" s="27">
        <v>0.96</v>
      </c>
      <c r="AS35" s="27">
        <f>AVERAGE(AQ35:AR35)</f>
        <v>0.97</v>
      </c>
      <c r="AT35" s="27">
        <v>2.75</v>
      </c>
      <c r="AU35" s="27">
        <v>2.54</v>
      </c>
      <c r="AV35" s="27">
        <v>2.41</v>
      </c>
      <c r="AW35" s="27">
        <f>AVERAGE(AT35:AV35)</f>
        <v>2.5666666666666669</v>
      </c>
      <c r="AX35" s="27">
        <v>3.05</v>
      </c>
      <c r="AY35" s="27">
        <v>3.04</v>
      </c>
      <c r="AZ35" s="27">
        <f>AVERAGE(AX35:AY35)</f>
        <v>3.0449999999999999</v>
      </c>
      <c r="BA35" s="27">
        <v>2.68</v>
      </c>
      <c r="BB35" s="27">
        <v>2.73</v>
      </c>
      <c r="BC35" s="27">
        <f>AVERAGE(BA35:BB35)</f>
        <v>2.7050000000000001</v>
      </c>
      <c r="BD35" s="27">
        <v>3.92</v>
      </c>
      <c r="BE35" s="27">
        <v>3.76</v>
      </c>
      <c r="BF35" s="27">
        <v>3.61</v>
      </c>
      <c r="BG35" s="27">
        <f>AVERAGE(BD35:BF35)</f>
        <v>3.7633333333333332</v>
      </c>
      <c r="BH35" s="27">
        <v>4.1100000000000003</v>
      </c>
      <c r="BI35" s="29">
        <f>BG35/BH35</f>
        <v>0.91565287915652871</v>
      </c>
      <c r="BJ35" s="27">
        <v>4.1399999999999997</v>
      </c>
      <c r="BK35" s="27">
        <v>3.91</v>
      </c>
      <c r="BL35" s="27">
        <f>AVERAGE(BJ35:BK35)</f>
        <v>4.0250000000000004</v>
      </c>
      <c r="BM35" s="27">
        <v>4.1100000000000003</v>
      </c>
      <c r="BN35" s="29">
        <f>BL35/BM35</f>
        <v>0.97931873479318732</v>
      </c>
      <c r="BO35" s="27">
        <v>3.81</v>
      </c>
      <c r="BP35" s="27">
        <v>3.24</v>
      </c>
      <c r="BQ35" s="27">
        <v>3.25</v>
      </c>
      <c r="BR35" s="27">
        <f>AVERAGE(BO35:BQ35)</f>
        <v>3.4333333333333336</v>
      </c>
      <c r="BS35" s="27">
        <v>4.05</v>
      </c>
      <c r="BT35" s="29">
        <f>BR35/BS35</f>
        <v>0.84773662551440343</v>
      </c>
      <c r="BU35" s="27">
        <v>3.35</v>
      </c>
      <c r="BV35" s="27">
        <v>3.33</v>
      </c>
      <c r="BW35" s="27">
        <f>AVERAGE(BU35:BV35)</f>
        <v>3.34</v>
      </c>
      <c r="BX35" s="27">
        <v>4.05</v>
      </c>
      <c r="BY35" s="29">
        <f>BW35/BX35</f>
        <v>0.8246913580246914</v>
      </c>
      <c r="BZ35" s="27">
        <v>3.09</v>
      </c>
      <c r="CA35" s="27">
        <v>2.38</v>
      </c>
      <c r="CB35" s="27">
        <f>AVERAGE(BZ35:CA35)</f>
        <v>2.7349999999999999</v>
      </c>
      <c r="CC35" s="27">
        <v>4.05</v>
      </c>
      <c r="CD35" s="29">
        <f>CB35/CC35</f>
        <v>0.6753086419753086</v>
      </c>
      <c r="CE35" s="28">
        <v>0.97199999999999998</v>
      </c>
      <c r="CF35" s="28">
        <v>0.86199999999999999</v>
      </c>
      <c r="CG35" s="28">
        <v>0.9</v>
      </c>
      <c r="CH35" s="28">
        <f>AVERAGE(CE35:CG35)</f>
        <v>0.91133333333333333</v>
      </c>
      <c r="CI35" s="28">
        <v>0.77100000000000002</v>
      </c>
      <c r="CJ35" s="29">
        <f>CF35/CI35</f>
        <v>1.1180285343709468</v>
      </c>
      <c r="CK35" s="28">
        <v>0.80900000000000005</v>
      </c>
      <c r="CL35" s="28">
        <v>0.85199999999999998</v>
      </c>
      <c r="CM35" s="28">
        <f>AVERAGE(CK35:CL35)</f>
        <v>0.83050000000000002</v>
      </c>
      <c r="CN35" s="28">
        <v>0.77100000000000002</v>
      </c>
      <c r="CO35" s="29">
        <f>CK35/CN35</f>
        <v>1.0492866407263295</v>
      </c>
      <c r="CP35" s="28">
        <v>0.79400000000000004</v>
      </c>
      <c r="CQ35" s="28">
        <v>0.66900000000000004</v>
      </c>
      <c r="CR35" s="28">
        <f>AVERAGE(CP35:CQ35)</f>
        <v>0.73150000000000004</v>
      </c>
      <c r="CS35" s="28">
        <v>0.77100000000000002</v>
      </c>
      <c r="CT35" s="29">
        <f>CR35/CS35</f>
        <v>0.94876783398184183</v>
      </c>
      <c r="CU35" s="29">
        <v>1.0129999999999999</v>
      </c>
      <c r="CV35" s="29">
        <v>0.92</v>
      </c>
      <c r="CW35" s="29">
        <v>0.99099999999999999</v>
      </c>
      <c r="CX35" s="29">
        <f>AVERAGE(CU35:CW35)</f>
        <v>0.97466666666666668</v>
      </c>
      <c r="CY35" s="29">
        <v>0.83099999999999996</v>
      </c>
      <c r="CZ35" s="29">
        <v>0.83299999999999996</v>
      </c>
      <c r="DA35" s="29">
        <f>AVERAGE(CY35:CZ35)</f>
        <v>0.83199999999999996</v>
      </c>
      <c r="DB35" s="29">
        <v>0.86599999999999999</v>
      </c>
      <c r="DC35" s="29">
        <v>0.66900000000000004</v>
      </c>
      <c r="DD35" s="29">
        <f>AVERAGE(DB35:DC35)</f>
        <v>0.76750000000000007</v>
      </c>
      <c r="DE35" s="27">
        <v>5.83</v>
      </c>
      <c r="DF35" s="27">
        <v>3.43</v>
      </c>
      <c r="DG35" s="27">
        <v>3.65</v>
      </c>
      <c r="DH35" s="27">
        <f>AVERAGE(DE35:DG35)</f>
        <v>4.3033333333333337</v>
      </c>
      <c r="DI35" s="27">
        <v>11.39</v>
      </c>
      <c r="DJ35" s="29">
        <f>DH35/DI35</f>
        <v>0.37781679836113552</v>
      </c>
      <c r="DK35" s="27">
        <v>3.94</v>
      </c>
      <c r="DL35" s="27">
        <v>3.67</v>
      </c>
      <c r="DM35" s="27">
        <f>AVERAGE(DK35:DL35)</f>
        <v>3.8049999999999997</v>
      </c>
      <c r="DN35" s="27">
        <v>11.39</v>
      </c>
      <c r="DO35" s="29">
        <f>DM35/DN35</f>
        <v>0.33406496927129059</v>
      </c>
      <c r="DP35" s="27">
        <v>3.14</v>
      </c>
      <c r="DQ35" s="27">
        <v>2.61</v>
      </c>
      <c r="DR35" s="27">
        <f>AVERAGE(DP35:DQ35)</f>
        <v>2.875</v>
      </c>
      <c r="DS35" s="27">
        <v>11.39</v>
      </c>
      <c r="DT35" s="29">
        <f>DR35/DS35</f>
        <v>0.25241439859525899</v>
      </c>
      <c r="DU35" s="27">
        <v>5.15</v>
      </c>
      <c r="DV35" s="27">
        <v>3.24</v>
      </c>
      <c r="DW35" s="27">
        <v>3.34</v>
      </c>
      <c r="DX35" s="27">
        <f>AVERAGE(DU35:DW35)</f>
        <v>3.91</v>
      </c>
      <c r="DY35" s="27">
        <v>5.45</v>
      </c>
      <c r="DZ35" s="29">
        <f>DX35/DY35</f>
        <v>0.71743119266055044</v>
      </c>
      <c r="EA35" s="27">
        <v>3.28</v>
      </c>
      <c r="EB35" s="27">
        <v>3.25</v>
      </c>
      <c r="EC35" s="27">
        <f>AVERAGE(EA35:EB35)</f>
        <v>3.2649999999999997</v>
      </c>
      <c r="ED35" s="27">
        <v>5.45</v>
      </c>
      <c r="EE35" s="29">
        <f>EC35/ED35</f>
        <v>0.59908256880733934</v>
      </c>
      <c r="EF35" s="27">
        <v>2.94</v>
      </c>
      <c r="EG35" s="27">
        <v>2.14</v>
      </c>
      <c r="EH35" s="27">
        <f>AVERAGE(EF35:EG35)</f>
        <v>2.54</v>
      </c>
      <c r="EI35" s="27">
        <v>5.45</v>
      </c>
      <c r="EJ35" s="29">
        <f>EH35/EI35</f>
        <v>0.4660550458715596</v>
      </c>
      <c r="EK35" s="27">
        <v>5.7</v>
      </c>
      <c r="EL35" s="27">
        <v>3.02</v>
      </c>
      <c r="EM35" s="27">
        <v>3.08</v>
      </c>
      <c r="EN35" s="27">
        <f>AVERAGE(EK35:EM35)</f>
        <v>3.9333333333333336</v>
      </c>
      <c r="EO35" s="27">
        <v>3.91</v>
      </c>
      <c r="EP35" s="27">
        <v>3.64</v>
      </c>
      <c r="EQ35" s="27">
        <f>AVERAGE(EO35:EP35)</f>
        <v>3.7750000000000004</v>
      </c>
      <c r="ER35" s="27">
        <v>5.33</v>
      </c>
      <c r="ES35" s="27">
        <v>3.41</v>
      </c>
      <c r="ET35" s="27">
        <v>3.42</v>
      </c>
      <c r="EU35" s="27">
        <f>AVERAGE(ER35:ET35)</f>
        <v>4.0533333333333337</v>
      </c>
      <c r="EV35" s="27">
        <v>6.16</v>
      </c>
      <c r="EW35" s="29">
        <f>EU35/EV35</f>
        <v>0.65800865800865804</v>
      </c>
      <c r="EX35" s="27">
        <v>3.44</v>
      </c>
      <c r="EY35" s="27">
        <v>3.39</v>
      </c>
      <c r="EZ35" s="27">
        <f>AVERAGE(EX35:EY35)</f>
        <v>3.415</v>
      </c>
      <c r="FA35" s="27">
        <v>6.16</v>
      </c>
      <c r="FB35" s="29">
        <f>EZ35/FA35</f>
        <v>0.55438311688311692</v>
      </c>
      <c r="FC35" s="27">
        <v>3.57</v>
      </c>
      <c r="FD35" s="27">
        <v>2.76</v>
      </c>
      <c r="FE35" s="27">
        <v>2.86</v>
      </c>
      <c r="FF35" s="27">
        <f>AVERAGE(FC35:FE35)</f>
        <v>3.063333333333333</v>
      </c>
      <c r="FG35" s="27">
        <v>3.55</v>
      </c>
      <c r="FH35" s="29">
        <f>FF35/FG35</f>
        <v>0.86291079812206573</v>
      </c>
      <c r="FI35" s="27">
        <v>2.2799999999999998</v>
      </c>
      <c r="FJ35" s="27">
        <v>2.8</v>
      </c>
      <c r="FK35" s="27">
        <f>AVERAGE(FI35:FJ35)</f>
        <v>2.54</v>
      </c>
      <c r="FL35" s="27">
        <v>3.55</v>
      </c>
      <c r="FM35" s="29">
        <f>FK35/FL35</f>
        <v>0.71549295774647892</v>
      </c>
      <c r="FN35" s="27">
        <v>57.2</v>
      </c>
      <c r="FO35" s="27">
        <v>41</v>
      </c>
      <c r="FP35" s="27">
        <v>38.700000000000003</v>
      </c>
      <c r="FQ35" s="27">
        <f>MAX(FN35:FP35)</f>
        <v>57.2</v>
      </c>
      <c r="FR35" s="27">
        <v>136</v>
      </c>
      <c r="FS35" s="29">
        <f>FQ35/FR35*100%</f>
        <v>0.42058823529411765</v>
      </c>
      <c r="FT35" s="27">
        <v>48.6</v>
      </c>
      <c r="FU35" s="27">
        <v>46.3</v>
      </c>
      <c r="FV35" s="27">
        <f>MAX(FT35:FU35)</f>
        <v>48.6</v>
      </c>
      <c r="FW35" s="27">
        <v>136</v>
      </c>
      <c r="FX35" s="29">
        <f>FV35/FW35</f>
        <v>0.3573529411764706</v>
      </c>
      <c r="FY35" s="27">
        <v>26.61</v>
      </c>
      <c r="FZ35" s="27">
        <v>24.6</v>
      </c>
      <c r="GA35" s="27">
        <v>24.65</v>
      </c>
      <c r="GB35" s="27">
        <f>AVERAGE(FY35:GA35)</f>
        <v>25.286666666666665</v>
      </c>
      <c r="GC35" s="27">
        <v>28.58</v>
      </c>
      <c r="GD35" s="27">
        <v>25.29</v>
      </c>
      <c r="GE35" s="27">
        <f>AVERAGE(GC35:GD35)</f>
        <v>26.934999999999999</v>
      </c>
      <c r="GF35" s="9">
        <f>GB35/AB35</f>
        <v>14.232645403377111</v>
      </c>
      <c r="GG35" s="9">
        <f>GE35/AE35</f>
        <v>21.208661417322833</v>
      </c>
      <c r="GH35" s="29">
        <f>(FQ35-GB35)/FQ35*100%</f>
        <v>0.55792540792540801</v>
      </c>
      <c r="GI35" s="29">
        <f>(FV35-GE35)/FV35*100%</f>
        <v>0.44578189300411525</v>
      </c>
    </row>
    <row r="36" spans="1:191" s="22" customFormat="1" ht="14.5">
      <c r="A36" s="22">
        <v>2</v>
      </c>
      <c r="B36" s="22">
        <v>43</v>
      </c>
      <c r="C36" s="127" t="s">
        <v>216</v>
      </c>
      <c r="D36" s="23">
        <v>34885</v>
      </c>
      <c r="E36" s="24">
        <f>(DATE(2016,7,1)-D36)/365</f>
        <v>21.005479452054793</v>
      </c>
      <c r="F36" s="22">
        <v>20</v>
      </c>
      <c r="G36" s="22">
        <v>5</v>
      </c>
      <c r="H36" s="22">
        <v>0</v>
      </c>
      <c r="I36" s="22">
        <v>0</v>
      </c>
      <c r="J36" s="22">
        <v>62.2</v>
      </c>
      <c r="K36" s="22">
        <v>167.5</v>
      </c>
      <c r="L36" s="39">
        <v>1.675</v>
      </c>
      <c r="M36" s="25">
        <f>J36/L36^2</f>
        <v>22.169748273557587</v>
      </c>
      <c r="N36" s="26">
        <v>3.55</v>
      </c>
      <c r="O36" s="26">
        <v>3.65</v>
      </c>
      <c r="P36" s="26">
        <v>3.49</v>
      </c>
      <c r="Q36" s="26">
        <f>AVERAGE(N36:P36)</f>
        <v>3.563333333333333</v>
      </c>
      <c r="R36" s="26">
        <v>4.25</v>
      </c>
      <c r="S36" s="41">
        <f>Q36/R36</f>
        <v>0.83843137254901956</v>
      </c>
      <c r="T36" s="27">
        <v>3.6</v>
      </c>
      <c r="U36" s="27">
        <v>3.86</v>
      </c>
      <c r="V36" s="27">
        <f>AVERAGE(T36:U36)</f>
        <v>3.73</v>
      </c>
      <c r="W36" s="26">
        <v>4.25</v>
      </c>
      <c r="X36" s="29">
        <f>V36/W36</f>
        <v>0.87764705882352945</v>
      </c>
      <c r="Y36" s="27">
        <v>1.25</v>
      </c>
      <c r="Z36" s="27">
        <v>1.1000000000000001</v>
      </c>
      <c r="AA36" s="27">
        <v>1.01</v>
      </c>
      <c r="AB36" s="27">
        <f>AVERAGE(Y36:AA36)</f>
        <v>1.1200000000000001</v>
      </c>
      <c r="AC36" s="27">
        <v>0.9</v>
      </c>
      <c r="AD36" s="27">
        <v>0.79</v>
      </c>
      <c r="AE36" s="27">
        <f>AVERAGE(AC36:AD36)</f>
        <v>0.84499999999999997</v>
      </c>
      <c r="AF36" s="27">
        <v>0.86</v>
      </c>
      <c r="AG36" s="27">
        <v>1.1499999999999999</v>
      </c>
      <c r="AH36" s="27">
        <v>1.06</v>
      </c>
      <c r="AI36" s="27">
        <f>AVERAGE(AF36:AH36)</f>
        <v>1.0233333333333332</v>
      </c>
      <c r="AJ36" s="27">
        <v>1.1299999999999999</v>
      </c>
      <c r="AK36" s="27">
        <v>1.47</v>
      </c>
      <c r="AL36" s="27">
        <f>AVERAGE(AJ36:AK36)</f>
        <v>1.2999999999999998</v>
      </c>
      <c r="AM36" s="27">
        <v>1.44</v>
      </c>
      <c r="AN36" s="27">
        <v>1.4</v>
      </c>
      <c r="AO36" s="27">
        <v>1.42</v>
      </c>
      <c r="AP36" s="27">
        <f>AVERAGE(AM36:AO36)</f>
        <v>1.42</v>
      </c>
      <c r="AQ36" s="27">
        <v>1.57</v>
      </c>
      <c r="AR36" s="27">
        <v>1.6</v>
      </c>
      <c r="AS36" s="27">
        <f>AVERAGE(AQ36:AR36)</f>
        <v>1.585</v>
      </c>
      <c r="AT36" s="27">
        <v>2.11</v>
      </c>
      <c r="AU36" s="27">
        <v>2.25</v>
      </c>
      <c r="AV36" s="27">
        <v>2.0699999999999998</v>
      </c>
      <c r="AW36" s="27">
        <f>AVERAGE(AT36:AV36)</f>
        <v>2.1433333333333331</v>
      </c>
      <c r="AX36" s="27">
        <v>2.0299999999999998</v>
      </c>
      <c r="AY36" s="27">
        <v>2.2599999999999998</v>
      </c>
      <c r="AZ36" s="27">
        <f>AVERAGE(AX36:AY36)</f>
        <v>2.1449999999999996</v>
      </c>
      <c r="BA36" s="27">
        <v>1.96</v>
      </c>
      <c r="BB36" s="27">
        <v>2.1</v>
      </c>
      <c r="BC36" s="27">
        <f>AVERAGE(BA36:BB36)</f>
        <v>2.0300000000000002</v>
      </c>
      <c r="BD36" s="27">
        <v>3.59</v>
      </c>
      <c r="BE36" s="27">
        <v>3.73</v>
      </c>
      <c r="BF36" s="27">
        <v>3.58</v>
      </c>
      <c r="BG36" s="27">
        <f>AVERAGE(BD36:BF36)</f>
        <v>3.6333333333333333</v>
      </c>
      <c r="BH36" s="27">
        <v>4.0199999999999996</v>
      </c>
      <c r="BI36" s="29">
        <f>BG36/BH36</f>
        <v>0.90381426202321735</v>
      </c>
      <c r="BJ36" s="27">
        <v>3.67</v>
      </c>
      <c r="BK36" s="27">
        <v>3.93</v>
      </c>
      <c r="BL36" s="27">
        <f>AVERAGE(BJ36:BK36)</f>
        <v>3.8</v>
      </c>
      <c r="BM36" s="27">
        <v>4.0199999999999996</v>
      </c>
      <c r="BN36" s="29">
        <f>BL36/BM36</f>
        <v>0.94527363184079605</v>
      </c>
      <c r="BO36" s="27">
        <v>1.71</v>
      </c>
      <c r="BP36" s="27">
        <v>2.2000000000000002</v>
      </c>
      <c r="BQ36" s="27">
        <v>1.64</v>
      </c>
      <c r="BR36" s="27">
        <f>AVERAGE(BO36:BQ36)</f>
        <v>1.8499999999999999</v>
      </c>
      <c r="BS36" s="27">
        <v>3.97</v>
      </c>
      <c r="BT36" s="29">
        <f>BR36/BS36</f>
        <v>0.46599496221662462</v>
      </c>
      <c r="BU36" s="27">
        <v>1.7</v>
      </c>
      <c r="BV36" s="27">
        <v>2.8</v>
      </c>
      <c r="BW36" s="27">
        <f>AVERAGE(BU36:BV36)</f>
        <v>2.25</v>
      </c>
      <c r="BX36" s="27">
        <v>3.97</v>
      </c>
      <c r="BY36" s="29">
        <f>BW36/BX36</f>
        <v>0.56675062972292189</v>
      </c>
      <c r="BZ36" s="27">
        <v>2.29</v>
      </c>
      <c r="CA36" s="27">
        <v>1.4</v>
      </c>
      <c r="CB36" s="27">
        <f>AVERAGE(BZ36:CA36)</f>
        <v>1.845</v>
      </c>
      <c r="CC36" s="27">
        <v>3.97</v>
      </c>
      <c r="CD36" s="29">
        <f>CB36/CC36</f>
        <v>0.46473551637279592</v>
      </c>
      <c r="CE36" s="28">
        <v>0.47599999999999998</v>
      </c>
      <c r="CF36" s="28">
        <v>0.59</v>
      </c>
      <c r="CG36" s="28">
        <v>0.45800000000000002</v>
      </c>
      <c r="CH36" s="28">
        <f>AVERAGE(CE36:CG36)</f>
        <v>0.5079999999999999</v>
      </c>
      <c r="CI36" s="28">
        <v>0.76800000000000002</v>
      </c>
      <c r="CJ36" s="29">
        <f>CF36/CI36</f>
        <v>0.76822916666666663</v>
      </c>
      <c r="CK36" s="28">
        <v>0.46300000000000002</v>
      </c>
      <c r="CL36" s="28">
        <v>0.71199999999999997</v>
      </c>
      <c r="CM36" s="28">
        <f>AVERAGE(CK36:CL36)</f>
        <v>0.58750000000000002</v>
      </c>
      <c r="CN36" s="28">
        <v>0.76800000000000002</v>
      </c>
      <c r="CO36" s="29">
        <f>CL36/CN36</f>
        <v>0.92708333333333326</v>
      </c>
      <c r="CP36" s="28">
        <v>0.67</v>
      </c>
      <c r="CQ36" s="28">
        <v>0.42299999999999999</v>
      </c>
      <c r="CR36" s="28">
        <f>AVERAGE(CP36:CQ36)</f>
        <v>0.54649999999999999</v>
      </c>
      <c r="CS36" s="28">
        <v>0.76800000000000002</v>
      </c>
      <c r="CT36" s="29">
        <f>CP36/CS36</f>
        <v>0.87239583333333337</v>
      </c>
      <c r="CU36" s="29">
        <v>0.48199999999999998</v>
      </c>
      <c r="CV36" s="29">
        <v>0.60299999999999998</v>
      </c>
      <c r="CW36" s="29">
        <v>0.47</v>
      </c>
      <c r="CX36" s="29">
        <f>AVERAGE(CU36:CW36)</f>
        <v>0.51833333333333331</v>
      </c>
      <c r="CY36" s="29">
        <v>0.47199999999999998</v>
      </c>
      <c r="CZ36" s="29">
        <v>0.72499999999999998</v>
      </c>
      <c r="DA36" s="29">
        <f>AVERAGE(CY36:CZ36)</f>
        <v>0.59850000000000003</v>
      </c>
      <c r="DB36" s="29">
        <v>0.64500000000000002</v>
      </c>
      <c r="DC36" s="29">
        <v>0.42299999999999999</v>
      </c>
      <c r="DD36" s="29">
        <f>AVERAGE(DB36:DC36)</f>
        <v>0.53400000000000003</v>
      </c>
      <c r="DE36" s="27">
        <v>1.85</v>
      </c>
      <c r="DF36" s="27">
        <v>2.38</v>
      </c>
      <c r="DG36" s="27">
        <v>1.64</v>
      </c>
      <c r="DH36" s="27">
        <f>AVERAGE(DE36:DG36)</f>
        <v>1.9566666666666668</v>
      </c>
      <c r="DI36" s="27">
        <v>11.22</v>
      </c>
      <c r="DJ36" s="29">
        <f>DH36/DI36</f>
        <v>0.17439096850861557</v>
      </c>
      <c r="DK36" s="27">
        <v>1.82</v>
      </c>
      <c r="DL36" s="27">
        <v>3.45</v>
      </c>
      <c r="DM36" s="27">
        <f>AVERAGE(DK36:DL36)</f>
        <v>2.6350000000000002</v>
      </c>
      <c r="DN36" s="27">
        <v>11.22</v>
      </c>
      <c r="DO36" s="29">
        <f>DM36/DN36</f>
        <v>0.23484848484848486</v>
      </c>
      <c r="DP36" s="27">
        <v>2.35</v>
      </c>
      <c r="DQ36" s="27">
        <v>1.36</v>
      </c>
      <c r="DR36" s="27">
        <f>AVERAGE(DP36:DQ36)</f>
        <v>1.855</v>
      </c>
      <c r="DS36" s="27">
        <v>11.22</v>
      </c>
      <c r="DT36" s="29">
        <f>DR36/DS36</f>
        <v>0.16532976827094473</v>
      </c>
      <c r="DU36" s="27">
        <v>1.4</v>
      </c>
      <c r="DV36" s="27">
        <v>1.82</v>
      </c>
      <c r="DW36" s="27">
        <v>1.46</v>
      </c>
      <c r="DX36" s="27">
        <f>AVERAGE(DU36:DW36)</f>
        <v>1.5599999999999998</v>
      </c>
      <c r="DY36" s="27">
        <v>5.36</v>
      </c>
      <c r="DZ36" s="29">
        <f>DX36/DY36</f>
        <v>0.29104477611940294</v>
      </c>
      <c r="EA36" s="27">
        <v>1.29</v>
      </c>
      <c r="EB36" s="27">
        <v>2.4500000000000002</v>
      </c>
      <c r="EC36" s="27">
        <f>AVERAGE(EA36:EB36)</f>
        <v>1.87</v>
      </c>
      <c r="ED36" s="27">
        <v>5.36</v>
      </c>
      <c r="EE36" s="29">
        <f>EC36/ED36</f>
        <v>0.34888059701492535</v>
      </c>
      <c r="EF36" s="27">
        <v>1.71</v>
      </c>
      <c r="EG36" s="27">
        <v>0.88</v>
      </c>
      <c r="EH36" s="27">
        <f>AVERAGE(EF36:EG36)</f>
        <v>1.2949999999999999</v>
      </c>
      <c r="EI36" s="27">
        <v>5.36</v>
      </c>
      <c r="EJ36" s="29">
        <f>EH36/EI36</f>
        <v>0.24160447761194026</v>
      </c>
      <c r="EK36" s="27">
        <v>1.62</v>
      </c>
      <c r="EL36" s="27">
        <v>2.37</v>
      </c>
      <c r="EM36" s="27">
        <v>1.61</v>
      </c>
      <c r="EN36" s="27">
        <f>AVERAGE(EK36:EM36)</f>
        <v>1.8666666666666669</v>
      </c>
      <c r="EO36" s="27">
        <v>1.55</v>
      </c>
      <c r="EP36" s="27">
        <v>3.34</v>
      </c>
      <c r="EQ36" s="27">
        <f>AVERAGE(EO36:EP36)</f>
        <v>2.4449999999999998</v>
      </c>
      <c r="ER36" s="27">
        <v>1.47</v>
      </c>
      <c r="ES36" s="27">
        <v>1.88</v>
      </c>
      <c r="ET36" s="27">
        <v>1.51</v>
      </c>
      <c r="EU36" s="27">
        <f>AVERAGE(ER36:ET36)</f>
        <v>1.6199999999999999</v>
      </c>
      <c r="EV36" s="27">
        <v>6.08</v>
      </c>
      <c r="EW36" s="29">
        <f>EU36/EV36</f>
        <v>0.2664473684210526</v>
      </c>
      <c r="EX36" s="27">
        <v>1.45</v>
      </c>
      <c r="EY36" s="27">
        <v>2.5099999999999998</v>
      </c>
      <c r="EZ36" s="27">
        <f>AVERAGE(EX36:EY36)</f>
        <v>1.98</v>
      </c>
      <c r="FA36" s="27">
        <v>6.08</v>
      </c>
      <c r="FB36" s="29">
        <f>EZ36/FA36</f>
        <v>0.32565789473684209</v>
      </c>
      <c r="FC36" s="27">
        <v>1.23</v>
      </c>
      <c r="FD36" s="27">
        <v>1.3</v>
      </c>
      <c r="FE36" s="27">
        <v>1.1299999999999999</v>
      </c>
      <c r="FF36" s="27">
        <f>AVERAGE(FC36:FE36)</f>
        <v>1.22</v>
      </c>
      <c r="FG36" s="27">
        <v>3.48</v>
      </c>
      <c r="FH36" s="29">
        <f>FF36/FG36</f>
        <v>0.35057471264367818</v>
      </c>
      <c r="FI36" s="27">
        <v>0.91</v>
      </c>
      <c r="FJ36" s="27">
        <v>1.89</v>
      </c>
      <c r="FK36" s="27">
        <f>AVERAGE(FI36:FJ36)</f>
        <v>1.4</v>
      </c>
      <c r="FL36" s="27">
        <v>3.48</v>
      </c>
      <c r="FM36" s="29">
        <f>FK36/FL36</f>
        <v>0.4022988505747126</v>
      </c>
      <c r="FN36" s="27">
        <v>34.5</v>
      </c>
      <c r="FO36" s="27">
        <v>34.299999999999997</v>
      </c>
      <c r="FP36" s="27">
        <v>32.299999999999997</v>
      </c>
      <c r="FQ36" s="27">
        <f>MAX(FN36:FP36)</f>
        <v>34.5</v>
      </c>
      <c r="FR36" s="27">
        <v>128.6</v>
      </c>
      <c r="FS36" s="29">
        <f>FQ36/FR36*100%</f>
        <v>0.26827371695178848</v>
      </c>
      <c r="FT36" s="27">
        <v>33.6</v>
      </c>
      <c r="FU36" s="27">
        <v>19.3</v>
      </c>
      <c r="FV36" s="27">
        <f>MAX(FT36:FU36)</f>
        <v>33.6</v>
      </c>
      <c r="FW36" s="27">
        <v>128.9</v>
      </c>
      <c r="FX36" s="29">
        <f>FV36/FW36</f>
        <v>0.26066718386346005</v>
      </c>
      <c r="FY36" s="27">
        <v>21.11</v>
      </c>
      <c r="FZ36" s="27">
        <v>18.48</v>
      </c>
      <c r="GA36" s="27">
        <v>18.29</v>
      </c>
      <c r="GB36" s="27">
        <f>AVERAGE(FY36:GA36)</f>
        <v>19.293333333333333</v>
      </c>
      <c r="GC36" s="27">
        <v>12.57</v>
      </c>
      <c r="GD36" s="27">
        <v>15.76</v>
      </c>
      <c r="GE36" s="27">
        <f>AVERAGE(GC36:GD36)</f>
        <v>14.164999999999999</v>
      </c>
      <c r="GF36" s="9">
        <f>GB36/AB36</f>
        <v>17.226190476190474</v>
      </c>
      <c r="GG36" s="9">
        <f>GE36/AE36</f>
        <v>16.763313609467456</v>
      </c>
      <c r="GH36" s="29">
        <f>(FQ36-GB36)/FQ36*100%</f>
        <v>0.44077294685990337</v>
      </c>
      <c r="GI36" s="29">
        <f>(FV36-GE36)/FV36*100%</f>
        <v>0.57842261904761905</v>
      </c>
    </row>
    <row r="38" spans="1:191" ht="15.5">
      <c r="GF38" s="21"/>
      <c r="GG38" s="21"/>
      <c r="GH38" s="21"/>
      <c r="GI38" s="21"/>
    </row>
    <row r="39" spans="1:191">
      <c r="GF39" s="9"/>
      <c r="GG39" s="9"/>
      <c r="GH39" s="9"/>
      <c r="GI39" s="9"/>
    </row>
  </sheetData>
  <sortState ref="A3:GI48">
    <sortCondition ref="A1"/>
  </sortState>
  <mergeCells count="39">
    <mergeCell ref="FY1:GB1"/>
    <mergeCell ref="GC1:GE1"/>
    <mergeCell ref="GH1:GI1"/>
    <mergeCell ref="ER1:EW1"/>
    <mergeCell ref="EX1:FB1"/>
    <mergeCell ref="FC1:FH1"/>
    <mergeCell ref="FI1:FM1"/>
    <mergeCell ref="FN1:FS1"/>
    <mergeCell ref="FT1:FX1"/>
    <mergeCell ref="DP1:DT1"/>
    <mergeCell ref="DU1:DZ1"/>
    <mergeCell ref="EA1:EE1"/>
    <mergeCell ref="EF1:EJ1"/>
    <mergeCell ref="EK1:EN1"/>
    <mergeCell ref="EO1:EQ1"/>
    <mergeCell ref="CP1:CT1"/>
    <mergeCell ref="CU1:CX1"/>
    <mergeCell ref="CY1:DA1"/>
    <mergeCell ref="DB1:DD1"/>
    <mergeCell ref="DE1:DJ1"/>
    <mergeCell ref="DK1:DO1"/>
    <mergeCell ref="BJ1:BN1"/>
    <mergeCell ref="BO1:BT1"/>
    <mergeCell ref="BU1:BY1"/>
    <mergeCell ref="BZ1:CD1"/>
    <mergeCell ref="CE1:CJ1"/>
    <mergeCell ref="CK1:CO1"/>
    <mergeCell ref="AM1:AP1"/>
    <mergeCell ref="AQ1:AS1"/>
    <mergeCell ref="AT1:AW1"/>
    <mergeCell ref="AX1:AZ1"/>
    <mergeCell ref="BA1:BC1"/>
    <mergeCell ref="BD1:BI1"/>
    <mergeCell ref="N1:S1"/>
    <mergeCell ref="T1:X1"/>
    <mergeCell ref="Y1:AB1"/>
    <mergeCell ref="AC1:AE1"/>
    <mergeCell ref="AF1:AI1"/>
    <mergeCell ref="AJ1:AL1"/>
  </mergeCells>
  <phoneticPr fontId="1" type="noConversion"/>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J19"/>
  <sheetViews>
    <sheetView tabSelected="1" topLeftCell="H1" workbookViewId="0">
      <selection activeCell="N17" sqref="N17"/>
    </sheetView>
  </sheetViews>
  <sheetFormatPr defaultColWidth="8.90625" defaultRowHeight="14"/>
  <cols>
    <col min="1" max="1" width="6.26953125" style="1" customWidth="1"/>
    <col min="2" max="2" width="3.6328125" style="1" customWidth="1"/>
    <col min="3" max="3" width="10.1796875" style="1" customWidth="1"/>
    <col min="4" max="4" width="11.6328125" style="2" customWidth="1"/>
    <col min="5" max="5" width="5.08984375" style="3" customWidth="1"/>
    <col min="6" max="6" width="7.7265625" style="1" customWidth="1"/>
    <col min="7" max="7" width="11.26953125" style="1" customWidth="1"/>
    <col min="8" max="8" width="11.453125" style="1" customWidth="1"/>
    <col min="9" max="9" width="8.90625" style="1" customWidth="1"/>
    <col min="10" max="10" width="6.36328125" style="1" customWidth="1"/>
    <col min="11" max="12" width="6.6328125" style="1" customWidth="1"/>
    <col min="13" max="16" width="7.453125" style="1" customWidth="1"/>
    <col min="17" max="22" width="8.08984375" style="1" customWidth="1"/>
    <col min="23" max="16384" width="8.90625" style="1"/>
  </cols>
  <sheetData>
    <row r="1" spans="1:22" s="130" customFormat="1" ht="38.5" customHeight="1">
      <c r="D1" s="131"/>
      <c r="E1" s="132"/>
      <c r="N1" s="153" t="s">
        <v>194</v>
      </c>
      <c r="O1" s="153" t="s">
        <v>195</v>
      </c>
      <c r="P1" s="153" t="s">
        <v>196</v>
      </c>
      <c r="Q1" s="153" t="s">
        <v>197</v>
      </c>
      <c r="R1" s="153" t="s">
        <v>198</v>
      </c>
      <c r="S1" s="153" t="s">
        <v>199</v>
      </c>
      <c r="T1" s="153" t="s">
        <v>200</v>
      </c>
      <c r="U1" s="153" t="s">
        <v>201</v>
      </c>
      <c r="V1" s="153" t="s">
        <v>202</v>
      </c>
    </row>
    <row r="2" spans="1:22" s="4" customFormat="1" ht="59.4" customHeight="1">
      <c r="A2" s="34" t="s">
        <v>144</v>
      </c>
      <c r="B2" s="34" t="s">
        <v>220</v>
      </c>
      <c r="C2" s="34" t="s">
        <v>143</v>
      </c>
      <c r="D2" s="34" t="s">
        <v>145</v>
      </c>
      <c r="E2" s="34" t="s">
        <v>146</v>
      </c>
      <c r="F2" s="34" t="s">
        <v>147</v>
      </c>
      <c r="G2" s="34" t="s">
        <v>148</v>
      </c>
      <c r="H2" s="34" t="s">
        <v>149</v>
      </c>
      <c r="I2" s="34" t="s">
        <v>150</v>
      </c>
      <c r="J2" s="34" t="s">
        <v>151</v>
      </c>
      <c r="K2" s="34" t="s">
        <v>140</v>
      </c>
      <c r="L2" s="34" t="s">
        <v>141</v>
      </c>
      <c r="M2" s="4" t="s">
        <v>1</v>
      </c>
      <c r="N2" s="154"/>
      <c r="O2" s="154"/>
      <c r="P2" s="154"/>
      <c r="Q2" s="154"/>
      <c r="R2" s="154"/>
      <c r="S2" s="154"/>
      <c r="T2" s="154"/>
      <c r="U2" s="154"/>
      <c r="V2" s="154"/>
    </row>
    <row r="3" spans="1:22" s="43" customFormat="1" ht="14.5">
      <c r="A3" s="43">
        <v>1</v>
      </c>
      <c r="B3" s="43">
        <v>4</v>
      </c>
      <c r="C3" s="136" t="s">
        <v>216</v>
      </c>
      <c r="D3" s="44">
        <v>34284</v>
      </c>
      <c r="E3" s="45">
        <f t="shared" ref="E3:E4" si="0">(DATE(2016,7,1)-D3)/365</f>
        <v>22.652054794520549</v>
      </c>
      <c r="F3" s="43">
        <v>23</v>
      </c>
      <c r="G3" s="43">
        <v>5</v>
      </c>
      <c r="H3" s="43">
        <v>0</v>
      </c>
      <c r="I3" s="43">
        <v>0</v>
      </c>
      <c r="J3" s="43">
        <v>63</v>
      </c>
      <c r="K3" s="43">
        <v>175</v>
      </c>
      <c r="L3" s="46">
        <v>1.75</v>
      </c>
      <c r="M3" s="47">
        <f t="shared" ref="M3:M16" si="1">J3/L3^2</f>
        <v>20.571428571428573</v>
      </c>
      <c r="N3" s="24">
        <v>180</v>
      </c>
      <c r="O3" s="24">
        <v>130</v>
      </c>
      <c r="P3" s="24">
        <v>12</v>
      </c>
      <c r="Q3" s="24">
        <f>(N3-O3)*12</f>
        <v>600</v>
      </c>
      <c r="R3" s="35">
        <v>2</v>
      </c>
      <c r="S3" s="35">
        <v>1.5</v>
      </c>
      <c r="T3" s="35">
        <v>20</v>
      </c>
      <c r="U3" s="35">
        <f>SUM(R3:T3)</f>
        <v>23.5</v>
      </c>
      <c r="V3" s="27">
        <f>Q3/U3</f>
        <v>25.531914893617021</v>
      </c>
    </row>
    <row r="4" spans="1:22" s="22" customFormat="1" ht="14.5">
      <c r="A4" s="22">
        <v>1</v>
      </c>
      <c r="B4" s="22">
        <v>5</v>
      </c>
      <c r="C4" s="127" t="s">
        <v>216</v>
      </c>
      <c r="D4" s="23">
        <v>34752</v>
      </c>
      <c r="E4" s="45">
        <f t="shared" si="0"/>
        <v>21.36986301369863</v>
      </c>
      <c r="F4" s="22">
        <v>20</v>
      </c>
      <c r="G4" s="22">
        <v>5</v>
      </c>
      <c r="H4" s="22">
        <v>0</v>
      </c>
      <c r="I4" s="22">
        <v>0</v>
      </c>
      <c r="J4" s="22">
        <v>67</v>
      </c>
      <c r="K4" s="22">
        <v>170</v>
      </c>
      <c r="L4" s="39">
        <v>1.7</v>
      </c>
      <c r="M4" s="25">
        <f t="shared" si="1"/>
        <v>23.183391003460208</v>
      </c>
      <c r="N4" s="24">
        <v>175</v>
      </c>
      <c r="O4" s="24">
        <v>105</v>
      </c>
      <c r="P4" s="24">
        <v>12</v>
      </c>
      <c r="Q4" s="24">
        <f>(N4-O4)*12</f>
        <v>840</v>
      </c>
      <c r="R4" s="35">
        <v>2</v>
      </c>
      <c r="S4" s="35">
        <v>1.5</v>
      </c>
      <c r="T4" s="35">
        <v>20</v>
      </c>
      <c r="U4" s="35">
        <f>SUM(R4:T4)</f>
        <v>23.5</v>
      </c>
      <c r="V4" s="27">
        <f>Q4/U4</f>
        <v>35.744680851063826</v>
      </c>
    </row>
    <row r="5" spans="1:22" s="22" customFormat="1" ht="14.5">
      <c r="A5" s="22">
        <v>1</v>
      </c>
      <c r="B5" s="22">
        <v>10</v>
      </c>
      <c r="C5" s="127" t="s">
        <v>216</v>
      </c>
      <c r="D5" s="23">
        <v>34530</v>
      </c>
      <c r="E5" s="24">
        <f t="shared" ref="E5:E16" si="2">(DATE(2016,7,1)-D5)/365</f>
        <v>21.978082191780821</v>
      </c>
      <c r="F5" s="22">
        <v>20</v>
      </c>
      <c r="G5" s="22">
        <v>5</v>
      </c>
      <c r="H5" s="22">
        <v>1</v>
      </c>
      <c r="I5" s="22">
        <v>0</v>
      </c>
      <c r="J5" s="22">
        <v>78</v>
      </c>
      <c r="K5" s="22">
        <v>172</v>
      </c>
      <c r="L5" s="39">
        <v>1.72</v>
      </c>
      <c r="M5" s="25">
        <f t="shared" si="1"/>
        <v>26.365603028664147</v>
      </c>
      <c r="N5" s="24">
        <v>165</v>
      </c>
      <c r="O5" s="24">
        <v>120</v>
      </c>
      <c r="P5" s="24">
        <v>12</v>
      </c>
      <c r="Q5" s="24">
        <f>(N5-O5)*12</f>
        <v>540</v>
      </c>
      <c r="R5" s="35">
        <v>2</v>
      </c>
      <c r="S5" s="35">
        <v>1.5</v>
      </c>
      <c r="T5" s="35">
        <v>20</v>
      </c>
      <c r="U5" s="35">
        <f>SUM(R5:T5)</f>
        <v>23.5</v>
      </c>
      <c r="V5" s="27">
        <f>Q5/U5</f>
        <v>22.978723404255319</v>
      </c>
    </row>
    <row r="6" spans="1:22" s="22" customFormat="1" ht="14.5">
      <c r="A6" s="22">
        <v>1</v>
      </c>
      <c r="B6" s="22">
        <v>18</v>
      </c>
      <c r="C6" s="127" t="s">
        <v>216</v>
      </c>
      <c r="D6" s="23">
        <v>34399</v>
      </c>
      <c r="E6" s="24">
        <f t="shared" si="2"/>
        <v>22.336986301369862</v>
      </c>
      <c r="F6" s="22">
        <v>20</v>
      </c>
      <c r="G6" s="22">
        <v>5</v>
      </c>
      <c r="H6" s="22">
        <v>1</v>
      </c>
      <c r="I6" s="22">
        <v>0</v>
      </c>
      <c r="J6" s="22">
        <v>68</v>
      </c>
      <c r="K6" s="22">
        <v>175</v>
      </c>
      <c r="L6" s="39">
        <v>1.75</v>
      </c>
      <c r="M6" s="25">
        <f t="shared" si="1"/>
        <v>22.204081632653061</v>
      </c>
      <c r="N6" s="24">
        <v>170</v>
      </c>
      <c r="O6" s="24">
        <v>110</v>
      </c>
      <c r="P6" s="24">
        <v>12</v>
      </c>
      <c r="Q6" s="24">
        <f>(N6-O6)*12</f>
        <v>720</v>
      </c>
      <c r="R6" s="35">
        <v>2</v>
      </c>
      <c r="S6" s="35">
        <v>1.5</v>
      </c>
      <c r="T6" s="35">
        <v>20</v>
      </c>
      <c r="U6" s="35">
        <f>SUM(R6:T6)</f>
        <v>23.5</v>
      </c>
      <c r="V6" s="27">
        <f>Q6/U6</f>
        <v>30.638297872340427</v>
      </c>
    </row>
    <row r="7" spans="1:22" s="22" customFormat="1" ht="14.5">
      <c r="A7" s="22">
        <v>1</v>
      </c>
      <c r="B7" s="22">
        <v>20</v>
      </c>
      <c r="C7" s="127" t="s">
        <v>216</v>
      </c>
      <c r="D7" s="23">
        <v>35360</v>
      </c>
      <c r="E7" s="24">
        <f t="shared" si="2"/>
        <v>19.704109589041096</v>
      </c>
      <c r="F7" s="22">
        <v>18</v>
      </c>
      <c r="G7" s="22">
        <v>2</v>
      </c>
      <c r="H7" s="22">
        <v>0</v>
      </c>
      <c r="I7" s="22">
        <v>0</v>
      </c>
      <c r="J7" s="22">
        <v>65</v>
      </c>
      <c r="K7" s="22">
        <v>173</v>
      </c>
      <c r="L7" s="39">
        <v>1.73</v>
      </c>
      <c r="M7" s="25">
        <f t="shared" si="1"/>
        <v>21.718066089745729</v>
      </c>
      <c r="N7" s="24">
        <v>190</v>
      </c>
      <c r="O7" s="24">
        <v>140</v>
      </c>
      <c r="P7" s="24">
        <v>12</v>
      </c>
      <c r="Q7" s="24">
        <f>(N7-O7)*12</f>
        <v>600</v>
      </c>
      <c r="R7" s="35">
        <v>2</v>
      </c>
      <c r="S7" s="35">
        <v>1.5</v>
      </c>
      <c r="T7" s="35">
        <v>20</v>
      </c>
      <c r="U7" s="35">
        <f>SUM(R7:T7)</f>
        <v>23.5</v>
      </c>
      <c r="V7" s="27">
        <f>Q7/U7</f>
        <v>25.531914893617021</v>
      </c>
    </row>
    <row r="8" spans="1:22" s="22" customFormat="1" ht="14.5">
      <c r="A8" s="22">
        <v>1</v>
      </c>
      <c r="B8" s="22">
        <v>24</v>
      </c>
      <c r="C8" s="127" t="s">
        <v>216</v>
      </c>
      <c r="D8" s="23">
        <v>34925</v>
      </c>
      <c r="E8" s="24">
        <f t="shared" si="2"/>
        <v>20.895890410958906</v>
      </c>
      <c r="F8" s="22">
        <v>20</v>
      </c>
      <c r="G8" s="22">
        <v>5</v>
      </c>
      <c r="H8" s="22">
        <v>0</v>
      </c>
      <c r="I8" s="22">
        <v>0</v>
      </c>
      <c r="J8" s="22">
        <v>69</v>
      </c>
      <c r="K8" s="22">
        <v>179</v>
      </c>
      <c r="L8" s="39">
        <v>1.79</v>
      </c>
      <c r="M8" s="25">
        <f t="shared" si="1"/>
        <v>21.534908398614277</v>
      </c>
      <c r="N8" s="24">
        <v>140</v>
      </c>
      <c r="O8" s="24">
        <v>100</v>
      </c>
      <c r="P8" s="24">
        <v>12</v>
      </c>
      <c r="Q8" s="24">
        <f>(N8-O8)*12</f>
        <v>480</v>
      </c>
      <c r="R8" s="35">
        <v>2</v>
      </c>
      <c r="S8" s="35">
        <v>3</v>
      </c>
      <c r="T8" s="35">
        <v>20</v>
      </c>
      <c r="U8" s="35">
        <f>SUM(R8:T8)</f>
        <v>25</v>
      </c>
      <c r="V8" s="27">
        <f>Q8/U8</f>
        <v>19.2</v>
      </c>
    </row>
    <row r="9" spans="1:22" s="22" customFormat="1" ht="14.5">
      <c r="A9" s="22">
        <v>1</v>
      </c>
      <c r="B9" s="22">
        <v>27</v>
      </c>
      <c r="C9" s="127" t="s">
        <v>216</v>
      </c>
      <c r="D9" s="23">
        <v>34727</v>
      </c>
      <c r="E9" s="24">
        <f t="shared" si="2"/>
        <v>21.438356164383563</v>
      </c>
      <c r="F9" s="22">
        <v>20</v>
      </c>
      <c r="G9" s="22">
        <v>5</v>
      </c>
      <c r="H9" s="22">
        <v>0</v>
      </c>
      <c r="I9" s="22">
        <v>0</v>
      </c>
      <c r="J9" s="22">
        <v>58</v>
      </c>
      <c r="K9" s="22">
        <v>170</v>
      </c>
      <c r="L9" s="39">
        <v>1.7</v>
      </c>
      <c r="M9" s="25">
        <f t="shared" si="1"/>
        <v>20.069204152249139</v>
      </c>
      <c r="N9" s="24">
        <v>120</v>
      </c>
      <c r="O9" s="24">
        <v>60</v>
      </c>
      <c r="P9" s="24">
        <v>12</v>
      </c>
      <c r="Q9" s="24">
        <f>(N9-O9)*12</f>
        <v>720</v>
      </c>
      <c r="R9" s="35">
        <v>2</v>
      </c>
      <c r="S9" s="35">
        <v>3</v>
      </c>
      <c r="T9" s="35">
        <v>20</v>
      </c>
      <c r="U9" s="35">
        <f>SUM(R9:T9)</f>
        <v>25</v>
      </c>
      <c r="V9" s="27">
        <f>Q9/U9</f>
        <v>28.8</v>
      </c>
    </row>
    <row r="10" spans="1:22" s="22" customFormat="1" ht="14.5">
      <c r="A10" s="22">
        <v>1</v>
      </c>
      <c r="B10" s="22">
        <v>31</v>
      </c>
      <c r="C10" s="127" t="s">
        <v>218</v>
      </c>
      <c r="D10" s="23">
        <v>34299</v>
      </c>
      <c r="E10" s="24">
        <f t="shared" si="2"/>
        <v>22.610958904109587</v>
      </c>
      <c r="F10" s="22">
        <v>20</v>
      </c>
      <c r="G10" s="22">
        <v>5</v>
      </c>
      <c r="H10" s="22">
        <v>0</v>
      </c>
      <c r="I10" s="22">
        <v>0</v>
      </c>
      <c r="J10" s="22">
        <v>53</v>
      </c>
      <c r="K10" s="22">
        <v>166</v>
      </c>
      <c r="L10" s="39">
        <v>1.66</v>
      </c>
      <c r="M10" s="25">
        <f t="shared" si="1"/>
        <v>19.233560749020178</v>
      </c>
      <c r="N10" s="24">
        <v>170</v>
      </c>
      <c r="O10" s="24">
        <v>120</v>
      </c>
      <c r="P10" s="24">
        <v>12</v>
      </c>
      <c r="Q10" s="24">
        <f>(N10-O10)*12</f>
        <v>600</v>
      </c>
      <c r="R10" s="35">
        <v>2</v>
      </c>
      <c r="S10" s="35">
        <v>3</v>
      </c>
      <c r="T10" s="35">
        <v>20</v>
      </c>
      <c r="U10" s="35">
        <f>SUM(R10:T10)</f>
        <v>25</v>
      </c>
      <c r="V10" s="27">
        <f>Q10/U10</f>
        <v>24</v>
      </c>
    </row>
    <row r="11" spans="1:22" s="22" customFormat="1" ht="14.5">
      <c r="A11" s="22">
        <v>1</v>
      </c>
      <c r="B11" s="22">
        <v>33</v>
      </c>
      <c r="C11" s="127" t="s">
        <v>219</v>
      </c>
      <c r="D11" s="23">
        <v>34870</v>
      </c>
      <c r="E11" s="24">
        <f t="shared" si="2"/>
        <v>21.046575342465754</v>
      </c>
      <c r="F11" s="22">
        <v>20</v>
      </c>
      <c r="G11" s="22">
        <v>5</v>
      </c>
      <c r="H11" s="22">
        <v>0</v>
      </c>
      <c r="I11" s="22">
        <v>0</v>
      </c>
      <c r="J11" s="22">
        <v>67</v>
      </c>
      <c r="K11" s="22">
        <v>179</v>
      </c>
      <c r="L11" s="39">
        <v>1.79</v>
      </c>
      <c r="M11" s="25">
        <f t="shared" si="1"/>
        <v>20.910708155176181</v>
      </c>
      <c r="N11" s="24">
        <v>115</v>
      </c>
      <c r="O11" s="24">
        <v>75</v>
      </c>
      <c r="P11" s="24">
        <v>12</v>
      </c>
      <c r="Q11" s="24">
        <f>(N11-O11)*12</f>
        <v>480</v>
      </c>
      <c r="R11" s="35">
        <v>2</v>
      </c>
      <c r="S11" s="35">
        <v>1.8</v>
      </c>
      <c r="T11" s="35">
        <v>20</v>
      </c>
      <c r="U11" s="35">
        <f>SUM(R11:T11)</f>
        <v>23.8</v>
      </c>
      <c r="V11" s="27">
        <f>Q11/U11</f>
        <v>20.168067226890756</v>
      </c>
    </row>
    <row r="12" spans="1:22" s="22" customFormat="1" ht="14.5">
      <c r="A12" s="22">
        <v>1</v>
      </c>
      <c r="B12" s="22">
        <v>34</v>
      </c>
      <c r="C12" s="127" t="s">
        <v>219</v>
      </c>
      <c r="D12" s="23">
        <v>34932</v>
      </c>
      <c r="E12" s="24">
        <f t="shared" si="2"/>
        <v>20.876712328767123</v>
      </c>
      <c r="F12" s="22">
        <v>22</v>
      </c>
      <c r="G12" s="22">
        <v>5</v>
      </c>
      <c r="H12" s="22">
        <v>1</v>
      </c>
      <c r="I12" s="22">
        <v>0</v>
      </c>
      <c r="J12" s="22">
        <v>67.2</v>
      </c>
      <c r="K12" s="22">
        <v>176</v>
      </c>
      <c r="L12" s="39">
        <v>1.76</v>
      </c>
      <c r="M12" s="25">
        <f t="shared" si="1"/>
        <v>21.694214876033058</v>
      </c>
      <c r="N12" s="24">
        <v>140</v>
      </c>
      <c r="O12" s="24">
        <v>100</v>
      </c>
      <c r="P12" s="24">
        <v>12</v>
      </c>
      <c r="Q12" s="24">
        <f>(N12-O12)*12</f>
        <v>480</v>
      </c>
      <c r="R12" s="35">
        <v>2</v>
      </c>
      <c r="S12" s="35">
        <v>1.8</v>
      </c>
      <c r="T12" s="35">
        <v>20</v>
      </c>
      <c r="U12" s="35">
        <f>SUM(R12:T12)</f>
        <v>23.8</v>
      </c>
      <c r="V12" s="27">
        <f>Q12/U12</f>
        <v>20.168067226890756</v>
      </c>
    </row>
    <row r="13" spans="1:22" s="22" customFormat="1" ht="14.5">
      <c r="A13" s="22">
        <v>1</v>
      </c>
      <c r="B13" s="22">
        <v>35</v>
      </c>
      <c r="C13" s="127" t="s">
        <v>219</v>
      </c>
      <c r="D13" s="23">
        <v>34338</v>
      </c>
      <c r="E13" s="24">
        <f t="shared" si="2"/>
        <v>22.504109589041096</v>
      </c>
      <c r="F13" s="22">
        <v>20</v>
      </c>
      <c r="G13" s="22">
        <v>5</v>
      </c>
      <c r="H13" s="22">
        <v>0</v>
      </c>
      <c r="I13" s="22">
        <v>0</v>
      </c>
      <c r="J13" s="22">
        <v>70</v>
      </c>
      <c r="K13" s="22">
        <v>179</v>
      </c>
      <c r="L13" s="39">
        <v>1.79</v>
      </c>
      <c r="M13" s="25">
        <f t="shared" si="1"/>
        <v>21.847008520333322</v>
      </c>
      <c r="N13" s="24">
        <v>100</v>
      </c>
      <c r="O13" s="24">
        <v>60</v>
      </c>
      <c r="P13" s="24">
        <v>12</v>
      </c>
      <c r="Q13" s="24">
        <f>(N13-O13)*12</f>
        <v>480</v>
      </c>
      <c r="R13" s="35">
        <v>2</v>
      </c>
      <c r="S13" s="35">
        <v>1.8</v>
      </c>
      <c r="T13" s="35">
        <v>20</v>
      </c>
      <c r="U13" s="35">
        <f>SUM(R13:T13)</f>
        <v>23.8</v>
      </c>
      <c r="V13" s="27">
        <f>Q13/U13</f>
        <v>20.168067226890756</v>
      </c>
    </row>
    <row r="14" spans="1:22" s="22" customFormat="1" ht="14.5">
      <c r="A14" s="22">
        <v>1</v>
      </c>
      <c r="B14" s="22">
        <v>39</v>
      </c>
      <c r="C14" s="127" t="s">
        <v>219</v>
      </c>
      <c r="D14" s="23">
        <v>34403</v>
      </c>
      <c r="E14" s="24">
        <f t="shared" si="2"/>
        <v>22.326027397260273</v>
      </c>
      <c r="F14" s="22">
        <v>20</v>
      </c>
      <c r="G14" s="22">
        <v>5</v>
      </c>
      <c r="H14" s="22">
        <v>0</v>
      </c>
      <c r="I14" s="22">
        <v>0</v>
      </c>
      <c r="J14" s="22">
        <v>60</v>
      </c>
      <c r="K14" s="22">
        <v>165</v>
      </c>
      <c r="L14" s="39">
        <v>1.65</v>
      </c>
      <c r="M14" s="25">
        <f t="shared" si="1"/>
        <v>22.03856749311295</v>
      </c>
      <c r="N14" s="24">
        <v>75</v>
      </c>
      <c r="O14" s="24">
        <v>40</v>
      </c>
      <c r="P14" s="24">
        <v>12</v>
      </c>
      <c r="Q14" s="24">
        <f>(N14-O14)*12</f>
        <v>420</v>
      </c>
      <c r="R14" s="35">
        <v>2</v>
      </c>
      <c r="S14" s="35">
        <v>1.6</v>
      </c>
      <c r="T14" s="35">
        <v>20</v>
      </c>
      <c r="U14" s="35">
        <f>SUM(R14:T14)</f>
        <v>23.6</v>
      </c>
      <c r="V14" s="27">
        <f>Q14/U14</f>
        <v>17.796610169491526</v>
      </c>
    </row>
    <row r="15" spans="1:22" s="43" customFormat="1" ht="14.5">
      <c r="A15" s="43">
        <v>1</v>
      </c>
      <c r="B15" s="43">
        <v>41</v>
      </c>
      <c r="C15" s="136" t="s">
        <v>219</v>
      </c>
      <c r="D15" s="44">
        <v>34065</v>
      </c>
      <c r="E15" s="45">
        <f t="shared" si="2"/>
        <v>23.252054794520546</v>
      </c>
      <c r="F15" s="43">
        <v>20</v>
      </c>
      <c r="G15" s="43">
        <v>5</v>
      </c>
      <c r="H15" s="43">
        <v>1</v>
      </c>
      <c r="I15" s="43">
        <v>0</v>
      </c>
      <c r="J15" s="43">
        <v>62</v>
      </c>
      <c r="K15" s="43">
        <v>171</v>
      </c>
      <c r="L15" s="46">
        <v>1.71</v>
      </c>
      <c r="M15" s="47">
        <f t="shared" si="1"/>
        <v>21.203105228959341</v>
      </c>
      <c r="N15" s="24">
        <v>100</v>
      </c>
      <c r="O15" s="24">
        <v>60</v>
      </c>
      <c r="P15" s="24">
        <v>12</v>
      </c>
      <c r="Q15" s="24">
        <f>(N15-O15)*12</f>
        <v>480</v>
      </c>
      <c r="R15" s="35">
        <v>2</v>
      </c>
      <c r="S15" s="35">
        <v>1.6</v>
      </c>
      <c r="T15" s="35">
        <v>20</v>
      </c>
      <c r="U15" s="35">
        <f>SUM(R15:T15)</f>
        <v>23.6</v>
      </c>
      <c r="V15" s="27">
        <f>Q15/U15</f>
        <v>20.338983050847457</v>
      </c>
    </row>
    <row r="16" spans="1:22" s="22" customFormat="1" ht="14.5">
      <c r="A16" s="22">
        <v>1</v>
      </c>
      <c r="B16" s="22">
        <v>42</v>
      </c>
      <c r="C16" s="127" t="s">
        <v>218</v>
      </c>
      <c r="D16" s="23">
        <v>34774</v>
      </c>
      <c r="E16" s="24">
        <f t="shared" si="2"/>
        <v>21.30958904109589</v>
      </c>
      <c r="F16" s="22">
        <v>12</v>
      </c>
      <c r="G16" s="22">
        <v>30</v>
      </c>
      <c r="H16" s="22">
        <v>0</v>
      </c>
      <c r="I16" s="22">
        <v>0</v>
      </c>
      <c r="J16" s="22">
        <v>53.7</v>
      </c>
      <c r="K16" s="22">
        <v>165</v>
      </c>
      <c r="L16" s="39">
        <v>1.65</v>
      </c>
      <c r="M16" s="25">
        <f t="shared" si="1"/>
        <v>19.724517906336093</v>
      </c>
      <c r="N16" s="24">
        <v>130</v>
      </c>
      <c r="O16" s="24">
        <v>80</v>
      </c>
      <c r="P16" s="24">
        <v>12</v>
      </c>
      <c r="Q16" s="24">
        <f>(N16-O16)*12</f>
        <v>600</v>
      </c>
      <c r="R16" s="35">
        <v>2</v>
      </c>
      <c r="S16" s="35">
        <v>2</v>
      </c>
      <c r="T16" s="35">
        <v>20</v>
      </c>
      <c r="U16" s="35">
        <f>SUM(R16:T16)</f>
        <v>24</v>
      </c>
      <c r="V16" s="27">
        <f>Q16/U16</f>
        <v>25</v>
      </c>
    </row>
    <row r="18" spans="22:22" ht="15.5">
      <c r="V18" s="21"/>
    </row>
    <row r="19" spans="22:22">
      <c r="V19" s="9"/>
    </row>
  </sheetData>
  <mergeCells count="9">
    <mergeCell ref="Q1:Q2"/>
    <mergeCell ref="R1:R2"/>
    <mergeCell ref="S1:S2"/>
    <mergeCell ref="T1:T2"/>
    <mergeCell ref="U1:U2"/>
    <mergeCell ref="V1:V2"/>
    <mergeCell ref="N1:N2"/>
    <mergeCell ref="O1:O2"/>
    <mergeCell ref="P1:P2"/>
  </mergeCells>
  <phoneticPr fontId="1" type="noConversion"/>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R48"/>
  <sheetViews>
    <sheetView workbookViewId="0">
      <selection sqref="A1:XFD1048576"/>
    </sheetView>
  </sheetViews>
  <sheetFormatPr defaultColWidth="8.90625" defaultRowHeight="14"/>
  <cols>
    <col min="1" max="1" width="6.26953125" style="1" customWidth="1"/>
    <col min="2" max="2" width="3.6328125" style="1" customWidth="1"/>
    <col min="3" max="3" width="10.1796875" style="1" hidden="1" customWidth="1"/>
    <col min="4" max="4" width="11.6328125" style="2" hidden="1" customWidth="1"/>
    <col min="5" max="5" width="5.08984375" style="3" hidden="1" customWidth="1"/>
    <col min="6" max="6" width="7.7265625" style="1" hidden="1" customWidth="1"/>
    <col min="7" max="7" width="11.26953125" style="1" hidden="1" customWidth="1"/>
    <col min="8" max="8" width="11.453125" style="1" hidden="1" customWidth="1"/>
    <col min="9" max="9" width="8.90625" style="1" hidden="1" customWidth="1"/>
    <col min="10" max="10" width="6.36328125" style="1" hidden="1" customWidth="1"/>
    <col min="11" max="12" width="6.6328125" style="1" hidden="1" customWidth="1"/>
    <col min="13" max="13" width="7.453125" style="1" hidden="1" customWidth="1"/>
    <col min="14" max="18" width="5.90625" style="18" customWidth="1"/>
    <col min="19" max="19" width="9" style="18" customWidth="1"/>
    <col min="20" max="21" width="6.6328125" style="1" customWidth="1"/>
    <col min="22" max="23" width="6.6328125" style="9" customWidth="1"/>
    <col min="24" max="24" width="8.81640625" style="9" customWidth="1"/>
    <col min="25" max="32" width="5.81640625" style="1" customWidth="1"/>
    <col min="33" max="45" width="5.453125" style="1" customWidth="1"/>
    <col min="46" max="52" width="5.6328125" style="1" customWidth="1"/>
    <col min="53" max="55" width="5.6328125" style="1" hidden="1" customWidth="1"/>
    <col min="56" max="60" width="6.08984375" style="1" customWidth="1"/>
    <col min="61" max="61" width="9.81640625" style="1" customWidth="1"/>
    <col min="62" max="65" width="6.08984375" style="1" customWidth="1"/>
    <col min="66" max="66" width="8" style="1" customWidth="1"/>
    <col min="67" max="71" width="5.81640625" style="1" customWidth="1"/>
    <col min="72" max="72" width="8.453125" style="1" customWidth="1"/>
    <col min="73" max="76" width="5.81640625" style="1" customWidth="1"/>
    <col min="77" max="77" width="9.1796875" style="1" customWidth="1"/>
    <col min="78" max="81" width="5.81640625" style="1" hidden="1" customWidth="1"/>
    <col min="82" max="82" width="7.90625" style="1" hidden="1" customWidth="1"/>
    <col min="83" max="87" width="7.81640625" style="1" customWidth="1"/>
    <col min="88" max="88" width="10.1796875" style="1" customWidth="1"/>
    <col min="89" max="92" width="7.81640625" style="1" customWidth="1"/>
    <col min="93" max="93" width="8" style="1" customWidth="1"/>
    <col min="94" max="97" width="7.81640625" style="1" hidden="1" customWidth="1"/>
    <col min="98" max="98" width="9.36328125" style="1" hidden="1" customWidth="1"/>
    <col min="99" max="105" width="8.1796875" style="9" customWidth="1"/>
    <col min="106" max="108" width="8.1796875" style="9" hidden="1" customWidth="1"/>
    <col min="109" max="112" width="5.81640625" style="1" customWidth="1"/>
    <col min="113" max="113" width="7" style="1" customWidth="1"/>
    <col min="114" max="114" width="8.08984375" style="1" customWidth="1"/>
    <col min="115" max="117" width="5.81640625" style="1" customWidth="1"/>
    <col min="118" max="118" width="7.08984375" style="1" customWidth="1"/>
    <col min="119" max="119" width="7.54296875" style="1" customWidth="1"/>
    <col min="120" max="122" width="5.81640625" style="1" hidden="1" customWidth="1"/>
    <col min="123" max="123" width="6.90625" style="1" hidden="1" customWidth="1"/>
    <col min="124" max="124" width="7" style="1" hidden="1" customWidth="1"/>
    <col min="125" max="129" width="5.81640625" style="1" customWidth="1"/>
    <col min="130" max="130" width="9.36328125" style="1" customWidth="1"/>
    <col min="131" max="134" width="5.81640625" style="1" customWidth="1"/>
    <col min="135" max="135" width="10.453125" style="1" customWidth="1"/>
    <col min="136" max="139" width="5.81640625" style="1" hidden="1" customWidth="1"/>
    <col min="140" max="140" width="8" style="1" hidden="1" customWidth="1"/>
    <col min="141" max="152" width="5.81640625" style="1" customWidth="1"/>
    <col min="153" max="153" width="9.6328125" style="1" customWidth="1"/>
    <col min="154" max="157" width="5.81640625" style="1" customWidth="1"/>
    <col min="158" max="158" width="8.90625" style="1" customWidth="1"/>
    <col min="159" max="163" width="5.81640625" style="1" customWidth="1"/>
    <col min="164" max="164" width="8.453125" style="1" customWidth="1"/>
    <col min="165" max="168" width="5.81640625" style="1" customWidth="1"/>
    <col min="169" max="169" width="9" style="1" customWidth="1"/>
    <col min="170" max="170" width="8.6328125" style="1" customWidth="1"/>
    <col min="171" max="172" width="6.36328125" style="1" customWidth="1"/>
    <col min="173" max="175" width="8.1796875" style="1" customWidth="1"/>
    <col min="176" max="178" width="7.08984375" style="1" customWidth="1"/>
    <col min="179" max="179" width="8.08984375" style="1" customWidth="1"/>
    <col min="180" max="189" width="8.1796875" style="1" customWidth="1"/>
    <col min="190" max="190" width="7.453125" style="1" customWidth="1"/>
    <col min="191" max="191" width="11" style="1" customWidth="1"/>
    <col min="192" max="194" width="7.453125" style="1" customWidth="1"/>
    <col min="195" max="200" width="8.08984375" style="1" customWidth="1"/>
    <col min="201" max="16384" width="8.90625" style="1"/>
  </cols>
  <sheetData>
    <row r="1" spans="1:200" s="130" customFormat="1" ht="38.5" customHeight="1">
      <c r="D1" s="131"/>
      <c r="E1" s="132"/>
      <c r="N1" s="147" t="s">
        <v>153</v>
      </c>
      <c r="O1" s="148"/>
      <c r="P1" s="148"/>
      <c r="Q1" s="148"/>
      <c r="R1" s="148"/>
      <c r="S1" s="149"/>
      <c r="T1" s="150" t="s">
        <v>170</v>
      </c>
      <c r="U1" s="151"/>
      <c r="V1" s="151"/>
      <c r="W1" s="151"/>
      <c r="X1" s="152"/>
      <c r="Y1" s="150" t="s">
        <v>154</v>
      </c>
      <c r="Z1" s="151"/>
      <c r="AA1" s="151"/>
      <c r="AB1" s="152"/>
      <c r="AC1" s="150" t="s">
        <v>171</v>
      </c>
      <c r="AD1" s="151"/>
      <c r="AE1" s="152"/>
      <c r="AF1" s="150" t="s">
        <v>155</v>
      </c>
      <c r="AG1" s="151"/>
      <c r="AH1" s="151"/>
      <c r="AI1" s="152"/>
      <c r="AJ1" s="150" t="s">
        <v>172</v>
      </c>
      <c r="AK1" s="151"/>
      <c r="AL1" s="152"/>
      <c r="AM1" s="150" t="s">
        <v>156</v>
      </c>
      <c r="AN1" s="151"/>
      <c r="AO1" s="151"/>
      <c r="AP1" s="152"/>
      <c r="AQ1" s="150" t="s">
        <v>173</v>
      </c>
      <c r="AR1" s="151"/>
      <c r="AS1" s="152"/>
      <c r="AT1" s="150" t="s">
        <v>157</v>
      </c>
      <c r="AU1" s="151"/>
      <c r="AV1" s="151"/>
      <c r="AW1" s="152"/>
      <c r="AX1" s="150" t="s">
        <v>174</v>
      </c>
      <c r="AY1" s="151"/>
      <c r="AZ1" s="152"/>
      <c r="BA1" s="150" t="s">
        <v>9</v>
      </c>
      <c r="BB1" s="151"/>
      <c r="BC1" s="152"/>
      <c r="BD1" s="150" t="s">
        <v>158</v>
      </c>
      <c r="BE1" s="151"/>
      <c r="BF1" s="151"/>
      <c r="BG1" s="151"/>
      <c r="BH1" s="151"/>
      <c r="BI1" s="152"/>
      <c r="BJ1" s="150" t="s">
        <v>175</v>
      </c>
      <c r="BK1" s="151"/>
      <c r="BL1" s="151"/>
      <c r="BM1" s="151"/>
      <c r="BN1" s="152"/>
      <c r="BO1" s="150" t="s">
        <v>159</v>
      </c>
      <c r="BP1" s="151"/>
      <c r="BQ1" s="151"/>
      <c r="BR1" s="151"/>
      <c r="BS1" s="151"/>
      <c r="BT1" s="152"/>
      <c r="BU1" s="150" t="s">
        <v>176</v>
      </c>
      <c r="BV1" s="151"/>
      <c r="BW1" s="151"/>
      <c r="BX1" s="151"/>
      <c r="BY1" s="152"/>
      <c r="BZ1" s="150" t="s">
        <v>10</v>
      </c>
      <c r="CA1" s="151"/>
      <c r="CB1" s="151"/>
      <c r="CC1" s="151"/>
      <c r="CD1" s="152"/>
      <c r="CE1" s="150" t="s">
        <v>160</v>
      </c>
      <c r="CF1" s="151"/>
      <c r="CG1" s="151"/>
      <c r="CH1" s="151"/>
      <c r="CI1" s="151"/>
      <c r="CJ1" s="152"/>
      <c r="CK1" s="150" t="s">
        <v>177</v>
      </c>
      <c r="CL1" s="151"/>
      <c r="CM1" s="151"/>
      <c r="CN1" s="151"/>
      <c r="CO1" s="152"/>
      <c r="CP1" s="150" t="s">
        <v>11</v>
      </c>
      <c r="CQ1" s="151"/>
      <c r="CR1" s="151"/>
      <c r="CS1" s="151"/>
      <c r="CT1" s="152"/>
      <c r="CU1" s="158" t="s">
        <v>161</v>
      </c>
      <c r="CV1" s="159"/>
      <c r="CW1" s="159"/>
      <c r="CX1" s="160"/>
      <c r="CY1" s="158" t="s">
        <v>178</v>
      </c>
      <c r="CZ1" s="159"/>
      <c r="DA1" s="160"/>
      <c r="DB1" s="158" t="s">
        <v>12</v>
      </c>
      <c r="DC1" s="159"/>
      <c r="DD1" s="160"/>
      <c r="DE1" s="150" t="s">
        <v>162</v>
      </c>
      <c r="DF1" s="151"/>
      <c r="DG1" s="151"/>
      <c r="DH1" s="151"/>
      <c r="DI1" s="151"/>
      <c r="DJ1" s="152"/>
      <c r="DK1" s="150" t="s">
        <v>179</v>
      </c>
      <c r="DL1" s="151"/>
      <c r="DM1" s="151"/>
      <c r="DN1" s="151"/>
      <c r="DO1" s="152"/>
      <c r="DP1" s="150" t="s">
        <v>13</v>
      </c>
      <c r="DQ1" s="151"/>
      <c r="DR1" s="151"/>
      <c r="DS1" s="151"/>
      <c r="DT1" s="152"/>
      <c r="DU1" s="150" t="s">
        <v>163</v>
      </c>
      <c r="DV1" s="151"/>
      <c r="DW1" s="151"/>
      <c r="DX1" s="151"/>
      <c r="DY1" s="151"/>
      <c r="DZ1" s="152"/>
      <c r="EA1" s="150" t="s">
        <v>180</v>
      </c>
      <c r="EB1" s="151"/>
      <c r="EC1" s="151"/>
      <c r="ED1" s="151"/>
      <c r="EE1" s="152"/>
      <c r="EF1" s="150" t="s">
        <v>14</v>
      </c>
      <c r="EG1" s="151"/>
      <c r="EH1" s="151"/>
      <c r="EI1" s="151"/>
      <c r="EJ1" s="152"/>
      <c r="EK1" s="150" t="s">
        <v>164</v>
      </c>
      <c r="EL1" s="151"/>
      <c r="EM1" s="151"/>
      <c r="EN1" s="152"/>
      <c r="EO1" s="150" t="s">
        <v>181</v>
      </c>
      <c r="EP1" s="151"/>
      <c r="EQ1" s="152"/>
      <c r="ER1" s="150" t="s">
        <v>165</v>
      </c>
      <c r="ES1" s="151"/>
      <c r="ET1" s="151"/>
      <c r="EU1" s="151"/>
      <c r="EV1" s="151"/>
      <c r="EW1" s="152"/>
      <c r="EX1" s="150" t="s">
        <v>182</v>
      </c>
      <c r="EY1" s="151"/>
      <c r="EZ1" s="151"/>
      <c r="FA1" s="151"/>
      <c r="FB1" s="152"/>
      <c r="FC1" s="150" t="s">
        <v>166</v>
      </c>
      <c r="FD1" s="151"/>
      <c r="FE1" s="151"/>
      <c r="FF1" s="151"/>
      <c r="FG1" s="151"/>
      <c r="FH1" s="152"/>
      <c r="FI1" s="150" t="s">
        <v>183</v>
      </c>
      <c r="FJ1" s="151"/>
      <c r="FK1" s="151"/>
      <c r="FL1" s="151"/>
      <c r="FM1" s="152"/>
      <c r="FN1" s="150" t="s">
        <v>167</v>
      </c>
      <c r="FO1" s="151"/>
      <c r="FP1" s="151"/>
      <c r="FQ1" s="151"/>
      <c r="FR1" s="151"/>
      <c r="FS1" s="152"/>
      <c r="FT1" s="150" t="s">
        <v>184</v>
      </c>
      <c r="FU1" s="151"/>
      <c r="FV1" s="151"/>
      <c r="FW1" s="151"/>
      <c r="FX1" s="152"/>
      <c r="FY1" s="155" t="s">
        <v>168</v>
      </c>
      <c r="FZ1" s="155"/>
      <c r="GA1" s="155"/>
      <c r="GB1" s="155"/>
      <c r="GC1" s="151" t="s">
        <v>191</v>
      </c>
      <c r="GD1" s="151"/>
      <c r="GE1" s="151"/>
      <c r="GF1" s="133" t="s">
        <v>169</v>
      </c>
      <c r="GG1" s="133" t="s">
        <v>192</v>
      </c>
      <c r="GH1" s="156" t="s">
        <v>193</v>
      </c>
      <c r="GI1" s="157"/>
      <c r="GJ1" s="153" t="s">
        <v>194</v>
      </c>
      <c r="GK1" s="153" t="s">
        <v>195</v>
      </c>
      <c r="GL1" s="153" t="s">
        <v>196</v>
      </c>
      <c r="GM1" s="153" t="s">
        <v>197</v>
      </c>
      <c r="GN1" s="153" t="s">
        <v>198</v>
      </c>
      <c r="GO1" s="153" t="s">
        <v>199</v>
      </c>
      <c r="GP1" s="153" t="s">
        <v>200</v>
      </c>
      <c r="GQ1" s="153" t="s">
        <v>201</v>
      </c>
      <c r="GR1" s="153" t="s">
        <v>202</v>
      </c>
    </row>
    <row r="2" spans="1:200" s="4" customFormat="1" ht="59.4" customHeight="1">
      <c r="A2" s="34" t="s">
        <v>144</v>
      </c>
      <c r="B2" s="34" t="s">
        <v>220</v>
      </c>
      <c r="C2" s="34" t="s">
        <v>143</v>
      </c>
      <c r="D2" s="34" t="s">
        <v>145</v>
      </c>
      <c r="E2" s="34" t="s">
        <v>146</v>
      </c>
      <c r="F2" s="34" t="s">
        <v>147</v>
      </c>
      <c r="G2" s="34" t="s">
        <v>148</v>
      </c>
      <c r="H2" s="34" t="s">
        <v>149</v>
      </c>
      <c r="I2" s="34" t="s">
        <v>150</v>
      </c>
      <c r="J2" s="34" t="s">
        <v>151</v>
      </c>
      <c r="K2" s="34" t="s">
        <v>140</v>
      </c>
      <c r="L2" s="34" t="s">
        <v>141</v>
      </c>
      <c r="M2" s="4" t="s">
        <v>1</v>
      </c>
      <c r="N2" s="34" t="s">
        <v>203</v>
      </c>
      <c r="O2" s="34" t="s">
        <v>204</v>
      </c>
      <c r="P2" s="34" t="s">
        <v>205</v>
      </c>
      <c r="Q2" s="34" t="s">
        <v>206</v>
      </c>
      <c r="R2" s="34" t="s">
        <v>207</v>
      </c>
      <c r="S2" s="129" t="s">
        <v>187</v>
      </c>
      <c r="T2" s="34" t="s">
        <v>203</v>
      </c>
      <c r="U2" s="34" t="s">
        <v>204</v>
      </c>
      <c r="V2" s="34" t="s">
        <v>206</v>
      </c>
      <c r="W2" s="34" t="s">
        <v>207</v>
      </c>
      <c r="X2" s="129" t="s">
        <v>187</v>
      </c>
      <c r="Y2" s="34" t="s">
        <v>203</v>
      </c>
      <c r="Z2" s="34" t="s">
        <v>204</v>
      </c>
      <c r="AA2" s="34" t="s">
        <v>205</v>
      </c>
      <c r="AB2" s="34" t="s">
        <v>206</v>
      </c>
      <c r="AC2" s="34" t="s">
        <v>203</v>
      </c>
      <c r="AD2" s="34" t="s">
        <v>204</v>
      </c>
      <c r="AE2" s="34" t="s">
        <v>206</v>
      </c>
      <c r="AF2" s="34" t="s">
        <v>203</v>
      </c>
      <c r="AG2" s="34" t="s">
        <v>204</v>
      </c>
      <c r="AH2" s="34" t="s">
        <v>205</v>
      </c>
      <c r="AI2" s="34" t="s">
        <v>206</v>
      </c>
      <c r="AJ2" s="34" t="s">
        <v>203</v>
      </c>
      <c r="AK2" s="34" t="s">
        <v>204</v>
      </c>
      <c r="AL2" s="34" t="s">
        <v>206</v>
      </c>
      <c r="AM2" s="34" t="s">
        <v>203</v>
      </c>
      <c r="AN2" s="34" t="s">
        <v>204</v>
      </c>
      <c r="AO2" s="34" t="s">
        <v>205</v>
      </c>
      <c r="AP2" s="34" t="s">
        <v>206</v>
      </c>
      <c r="AQ2" s="34" t="s">
        <v>203</v>
      </c>
      <c r="AR2" s="34" t="s">
        <v>204</v>
      </c>
      <c r="AS2" s="34" t="s">
        <v>206</v>
      </c>
      <c r="AT2" s="34" t="s">
        <v>203</v>
      </c>
      <c r="AU2" s="34" t="s">
        <v>204</v>
      </c>
      <c r="AV2" s="34" t="s">
        <v>205</v>
      </c>
      <c r="AW2" s="34" t="s">
        <v>206</v>
      </c>
      <c r="AX2" s="34" t="s">
        <v>203</v>
      </c>
      <c r="AY2" s="34" t="s">
        <v>204</v>
      </c>
      <c r="AZ2" s="34" t="s">
        <v>206</v>
      </c>
      <c r="BA2" s="6">
        <v>1</v>
      </c>
      <c r="BB2" s="6">
        <v>2</v>
      </c>
      <c r="BC2" s="6" t="s">
        <v>15</v>
      </c>
      <c r="BD2" s="34" t="s">
        <v>203</v>
      </c>
      <c r="BE2" s="34" t="s">
        <v>204</v>
      </c>
      <c r="BF2" s="34" t="s">
        <v>205</v>
      </c>
      <c r="BG2" s="34" t="s">
        <v>206</v>
      </c>
      <c r="BH2" s="34" t="s">
        <v>207</v>
      </c>
      <c r="BI2" s="129" t="s">
        <v>187</v>
      </c>
      <c r="BJ2" s="34" t="s">
        <v>203</v>
      </c>
      <c r="BK2" s="34" t="s">
        <v>204</v>
      </c>
      <c r="BL2" s="34" t="s">
        <v>206</v>
      </c>
      <c r="BM2" s="34" t="s">
        <v>207</v>
      </c>
      <c r="BN2" s="129" t="s">
        <v>187</v>
      </c>
      <c r="BO2" s="34" t="s">
        <v>203</v>
      </c>
      <c r="BP2" s="34" t="s">
        <v>204</v>
      </c>
      <c r="BQ2" s="34" t="s">
        <v>205</v>
      </c>
      <c r="BR2" s="34" t="s">
        <v>206</v>
      </c>
      <c r="BS2" s="34" t="s">
        <v>207</v>
      </c>
      <c r="BT2" s="129" t="s">
        <v>187</v>
      </c>
      <c r="BU2" s="34" t="s">
        <v>203</v>
      </c>
      <c r="BV2" s="34" t="s">
        <v>204</v>
      </c>
      <c r="BW2" s="34" t="s">
        <v>206</v>
      </c>
      <c r="BX2" s="34" t="s">
        <v>207</v>
      </c>
      <c r="BY2" s="129" t="s">
        <v>187</v>
      </c>
      <c r="BZ2" s="6">
        <v>1</v>
      </c>
      <c r="CA2" s="6">
        <v>2</v>
      </c>
      <c r="CB2" s="6" t="s">
        <v>15</v>
      </c>
      <c r="CC2" s="40" t="s">
        <v>137</v>
      </c>
      <c r="CD2" s="40" t="s">
        <v>138</v>
      </c>
      <c r="CE2" s="34" t="s">
        <v>188</v>
      </c>
      <c r="CF2" s="34" t="s">
        <v>189</v>
      </c>
      <c r="CG2" s="34" t="s">
        <v>190</v>
      </c>
      <c r="CH2" s="34" t="s">
        <v>142</v>
      </c>
      <c r="CI2" s="34" t="s">
        <v>152</v>
      </c>
      <c r="CJ2" s="129" t="s">
        <v>187</v>
      </c>
      <c r="CK2" s="34" t="s">
        <v>188</v>
      </c>
      <c r="CL2" s="34" t="s">
        <v>189</v>
      </c>
      <c r="CM2" s="34" t="s">
        <v>142</v>
      </c>
      <c r="CN2" s="34" t="s">
        <v>152</v>
      </c>
      <c r="CO2" s="129" t="s">
        <v>187</v>
      </c>
      <c r="CP2" s="6">
        <v>1</v>
      </c>
      <c r="CQ2" s="6">
        <v>2</v>
      </c>
      <c r="CR2" s="6" t="s">
        <v>15</v>
      </c>
      <c r="CS2" s="40" t="s">
        <v>137</v>
      </c>
      <c r="CT2" s="40" t="s">
        <v>138</v>
      </c>
      <c r="CU2" s="34" t="s">
        <v>188</v>
      </c>
      <c r="CV2" s="34" t="s">
        <v>189</v>
      </c>
      <c r="CW2" s="34" t="s">
        <v>190</v>
      </c>
      <c r="CX2" s="34" t="s">
        <v>142</v>
      </c>
      <c r="CY2" s="34" t="s">
        <v>188</v>
      </c>
      <c r="CZ2" s="34" t="s">
        <v>189</v>
      </c>
      <c r="DA2" s="34" t="s">
        <v>142</v>
      </c>
      <c r="DB2" s="5">
        <v>1</v>
      </c>
      <c r="DC2" s="5">
        <v>2</v>
      </c>
      <c r="DD2" s="5" t="s">
        <v>15</v>
      </c>
      <c r="DE2" s="34" t="s">
        <v>208</v>
      </c>
      <c r="DF2" s="34" t="s">
        <v>209</v>
      </c>
      <c r="DG2" s="34" t="s">
        <v>210</v>
      </c>
      <c r="DH2" s="34" t="s">
        <v>211</v>
      </c>
      <c r="DI2" s="34" t="s">
        <v>212</v>
      </c>
      <c r="DJ2" s="129" t="s">
        <v>187</v>
      </c>
      <c r="DK2" s="34" t="s">
        <v>208</v>
      </c>
      <c r="DL2" s="34" t="s">
        <v>209</v>
      </c>
      <c r="DM2" s="34" t="s">
        <v>211</v>
      </c>
      <c r="DN2" s="34" t="s">
        <v>212</v>
      </c>
      <c r="DO2" s="129" t="s">
        <v>187</v>
      </c>
      <c r="DP2" s="4">
        <v>1</v>
      </c>
      <c r="DQ2" s="4">
        <v>2</v>
      </c>
      <c r="DR2" s="4" t="s">
        <v>15</v>
      </c>
      <c r="DS2" s="40" t="s">
        <v>137</v>
      </c>
      <c r="DT2" s="40" t="s">
        <v>138</v>
      </c>
      <c r="DU2" s="34" t="s">
        <v>208</v>
      </c>
      <c r="DV2" s="34" t="s">
        <v>209</v>
      </c>
      <c r="DW2" s="34" t="s">
        <v>210</v>
      </c>
      <c r="DX2" s="34" t="s">
        <v>211</v>
      </c>
      <c r="DY2" s="34" t="s">
        <v>212</v>
      </c>
      <c r="DZ2" s="129" t="s">
        <v>187</v>
      </c>
      <c r="EA2" s="34" t="s">
        <v>208</v>
      </c>
      <c r="EB2" s="34" t="s">
        <v>209</v>
      </c>
      <c r="EC2" s="34" t="s">
        <v>211</v>
      </c>
      <c r="ED2" s="34" t="s">
        <v>212</v>
      </c>
      <c r="EE2" s="129" t="s">
        <v>187</v>
      </c>
      <c r="EF2" s="4">
        <v>1</v>
      </c>
      <c r="EG2" s="4">
        <v>2</v>
      </c>
      <c r="EH2" s="4" t="s">
        <v>15</v>
      </c>
      <c r="EI2" s="40" t="s">
        <v>137</v>
      </c>
      <c r="EJ2" s="40" t="s">
        <v>138</v>
      </c>
      <c r="EK2" s="34" t="s">
        <v>208</v>
      </c>
      <c r="EL2" s="34" t="s">
        <v>209</v>
      </c>
      <c r="EM2" s="34" t="s">
        <v>210</v>
      </c>
      <c r="EN2" s="34" t="s">
        <v>211</v>
      </c>
      <c r="EO2" s="34" t="s">
        <v>208</v>
      </c>
      <c r="EP2" s="34" t="s">
        <v>209</v>
      </c>
      <c r="EQ2" s="34" t="s">
        <v>211</v>
      </c>
      <c r="ER2" s="34" t="s">
        <v>208</v>
      </c>
      <c r="ES2" s="34" t="s">
        <v>209</v>
      </c>
      <c r="ET2" s="34" t="s">
        <v>210</v>
      </c>
      <c r="EU2" s="34" t="s">
        <v>211</v>
      </c>
      <c r="EV2" s="34" t="s">
        <v>212</v>
      </c>
      <c r="EW2" s="129" t="s">
        <v>187</v>
      </c>
      <c r="EX2" s="34" t="s">
        <v>208</v>
      </c>
      <c r="EY2" s="34" t="s">
        <v>209</v>
      </c>
      <c r="EZ2" s="34" t="s">
        <v>211</v>
      </c>
      <c r="FA2" s="34" t="s">
        <v>212</v>
      </c>
      <c r="FB2" s="129" t="s">
        <v>187</v>
      </c>
      <c r="FC2" s="34" t="s">
        <v>208</v>
      </c>
      <c r="FD2" s="34" t="s">
        <v>209</v>
      </c>
      <c r="FE2" s="34" t="s">
        <v>210</v>
      </c>
      <c r="FF2" s="34" t="s">
        <v>211</v>
      </c>
      <c r="FG2" s="34" t="s">
        <v>212</v>
      </c>
      <c r="FH2" s="129" t="s">
        <v>187</v>
      </c>
      <c r="FI2" s="34" t="s">
        <v>208</v>
      </c>
      <c r="FJ2" s="34" t="s">
        <v>209</v>
      </c>
      <c r="FK2" s="34" t="s">
        <v>211</v>
      </c>
      <c r="FL2" s="34" t="s">
        <v>212</v>
      </c>
      <c r="FM2" s="129" t="s">
        <v>187</v>
      </c>
      <c r="FN2" s="34" t="s">
        <v>203</v>
      </c>
      <c r="FO2" s="34" t="s">
        <v>204</v>
      </c>
      <c r="FP2" s="34" t="s">
        <v>205</v>
      </c>
      <c r="FQ2" s="34" t="s">
        <v>215</v>
      </c>
      <c r="FR2" s="34" t="s">
        <v>207</v>
      </c>
      <c r="FS2" s="129" t="s">
        <v>187</v>
      </c>
      <c r="FT2" s="34" t="s">
        <v>203</v>
      </c>
      <c r="FU2" s="34" t="s">
        <v>204</v>
      </c>
      <c r="FV2" s="34" t="s">
        <v>215</v>
      </c>
      <c r="FW2" s="34" t="s">
        <v>207</v>
      </c>
      <c r="FX2" s="129" t="s">
        <v>187</v>
      </c>
      <c r="FY2" s="34" t="s">
        <v>203</v>
      </c>
      <c r="FZ2" s="34" t="s">
        <v>204</v>
      </c>
      <c r="GA2" s="34" t="s">
        <v>205</v>
      </c>
      <c r="GB2" s="34" t="s">
        <v>206</v>
      </c>
      <c r="GC2" s="34" t="s">
        <v>203</v>
      </c>
      <c r="GD2" s="34" t="s">
        <v>204</v>
      </c>
      <c r="GE2" s="34" t="s">
        <v>206</v>
      </c>
      <c r="GF2" s="34" t="s">
        <v>213</v>
      </c>
      <c r="GG2" s="34" t="s">
        <v>214</v>
      </c>
      <c r="GH2" s="34" t="s">
        <v>185</v>
      </c>
      <c r="GI2" s="34" t="s">
        <v>186</v>
      </c>
      <c r="GJ2" s="154"/>
      <c r="GK2" s="154"/>
      <c r="GL2" s="154"/>
      <c r="GM2" s="154"/>
      <c r="GN2" s="154"/>
      <c r="GO2" s="154"/>
      <c r="GP2" s="154"/>
      <c r="GQ2" s="154"/>
      <c r="GR2" s="154"/>
    </row>
    <row r="3" spans="1:200" ht="15" customHeight="1">
      <c r="A3" s="1">
        <v>2</v>
      </c>
      <c r="B3" s="1">
        <v>1</v>
      </c>
      <c r="C3" s="134" t="s">
        <v>216</v>
      </c>
      <c r="D3" s="2">
        <v>34437</v>
      </c>
      <c r="E3" s="3">
        <f t="shared" ref="E3:E8" si="0">(DATE(2016,7,1)-D3)/365</f>
        <v>22.232876712328768</v>
      </c>
      <c r="F3" s="1">
        <v>20</v>
      </c>
      <c r="G3" s="1">
        <v>5</v>
      </c>
      <c r="H3" s="1">
        <v>0</v>
      </c>
      <c r="I3" s="1">
        <v>0</v>
      </c>
      <c r="J3" s="1">
        <v>63</v>
      </c>
      <c r="K3" s="1">
        <v>172</v>
      </c>
      <c r="L3" s="37">
        <v>1.72</v>
      </c>
      <c r="M3" s="7">
        <f t="shared" ref="M3:M45" si="1">J3/L3^2</f>
        <v>21.295294753921041</v>
      </c>
      <c r="N3" s="8">
        <v>3.6</v>
      </c>
      <c r="O3" s="8">
        <v>3.68</v>
      </c>
      <c r="P3" s="8">
        <v>3.65</v>
      </c>
      <c r="Q3" s="8">
        <f t="shared" ref="Q3:Q15" si="2">AVERAGE(N3:P3)</f>
        <v>3.6433333333333331</v>
      </c>
      <c r="R3" s="8">
        <v>4.33</v>
      </c>
      <c r="S3" s="30">
        <f t="shared" ref="S3:S45" si="3">Q3/R3</f>
        <v>0.84141647421093146</v>
      </c>
      <c r="T3" s="9">
        <v>3.86</v>
      </c>
      <c r="U3" s="9">
        <v>3.91</v>
      </c>
      <c r="V3" s="9">
        <f t="shared" ref="V3:V14" si="4">AVERAGE(T3:U3)</f>
        <v>3.8849999999999998</v>
      </c>
      <c r="W3" s="8">
        <v>4.33</v>
      </c>
      <c r="X3" s="20">
        <f t="shared" ref="X3:X14" si="5">V3/W3</f>
        <v>0.89722863741339487</v>
      </c>
      <c r="Y3" s="9">
        <v>0.92</v>
      </c>
      <c r="Z3" s="9">
        <v>0.77</v>
      </c>
      <c r="AA3" s="9">
        <v>0.77</v>
      </c>
      <c r="AB3" s="9">
        <f>AVERAGE(Y3:AA3)</f>
        <v>0.82</v>
      </c>
      <c r="AC3" s="9">
        <v>0.66</v>
      </c>
      <c r="AD3" s="9">
        <v>0.91</v>
      </c>
      <c r="AE3" s="9">
        <f t="shared" ref="AE3:AE14" si="6">AVERAGE(AC3:AD3)</f>
        <v>0.78500000000000003</v>
      </c>
      <c r="AF3" s="9">
        <v>1.88</v>
      </c>
      <c r="AG3" s="9">
        <v>1.27</v>
      </c>
      <c r="AH3" s="9">
        <v>1.44</v>
      </c>
      <c r="AI3" s="9">
        <f t="shared" ref="AI3:AI8" si="7">AVERAGE(AF3:AH3)</f>
        <v>1.53</v>
      </c>
      <c r="AJ3" s="9">
        <v>1.78</v>
      </c>
      <c r="AK3" s="9">
        <v>1.66</v>
      </c>
      <c r="AL3" s="9">
        <f t="shared" ref="AL3:AL14" si="8">AVERAGE(AJ3:AK3)</f>
        <v>1.72</v>
      </c>
      <c r="AM3" s="9">
        <v>0.8</v>
      </c>
      <c r="AN3" s="9">
        <v>1.64</v>
      </c>
      <c r="AO3" s="9">
        <v>1.44</v>
      </c>
      <c r="AP3" s="9">
        <f t="shared" ref="AP3:AP15" si="9">AVERAGE(AM3:AO3)</f>
        <v>1.2933333333333332</v>
      </c>
      <c r="AQ3" s="9">
        <v>1.42</v>
      </c>
      <c r="AR3" s="9">
        <v>1.34</v>
      </c>
      <c r="AS3" s="9">
        <f t="shared" ref="AS3:AS14" si="10">AVERAGE(AQ3:AR3)</f>
        <v>1.38</v>
      </c>
      <c r="AT3" s="9">
        <v>2.8</v>
      </c>
      <c r="AU3" s="9">
        <v>2.04</v>
      </c>
      <c r="AV3" s="9">
        <v>2.21</v>
      </c>
      <c r="AW3" s="9">
        <f t="shared" ref="AW3:AW15" si="11">AVERAGE(AT3:AV3)</f>
        <v>2.35</v>
      </c>
      <c r="AX3" s="9">
        <v>2.44</v>
      </c>
      <c r="AY3" s="9">
        <v>2.57</v>
      </c>
      <c r="AZ3" s="9">
        <f t="shared" ref="AZ3:AZ14" si="12">AVERAGE(AX3:AY3)</f>
        <v>2.5049999999999999</v>
      </c>
      <c r="BA3" s="9">
        <v>2.81</v>
      </c>
      <c r="BB3" s="9">
        <v>2.8</v>
      </c>
      <c r="BC3" s="9">
        <f>AVERAGE(BA3:BB3)</f>
        <v>2.8049999999999997</v>
      </c>
      <c r="BD3" s="9">
        <v>3.66</v>
      </c>
      <c r="BE3" s="9">
        <v>3.82</v>
      </c>
      <c r="BF3" s="9">
        <v>3.57</v>
      </c>
      <c r="BG3" s="9">
        <f t="shared" ref="BG3:BG15" si="13">AVERAGE(BD3:BF3)</f>
        <v>3.6833333333333336</v>
      </c>
      <c r="BH3" s="9">
        <v>4.1500000000000004</v>
      </c>
      <c r="BI3" s="20">
        <f t="shared" ref="BI3:BI45" si="14">BG3/BH3</f>
        <v>0.88755020080321279</v>
      </c>
      <c r="BJ3" s="9">
        <v>3.94</v>
      </c>
      <c r="BK3" s="9">
        <v>3.84</v>
      </c>
      <c r="BL3" s="9">
        <f t="shared" ref="BL3:BL14" si="15">AVERAGE(BJ3:BK3)</f>
        <v>3.8899999999999997</v>
      </c>
      <c r="BM3" s="9">
        <v>4.1500000000000004</v>
      </c>
      <c r="BN3" s="20">
        <f t="shared" ref="BN3:BN14" si="16">BL3/BM3</f>
        <v>0.93734939759036129</v>
      </c>
      <c r="BO3" s="9">
        <v>3.66</v>
      </c>
      <c r="BP3" s="9">
        <v>3.57</v>
      </c>
      <c r="BQ3" s="9">
        <v>3.57</v>
      </c>
      <c r="BR3" s="9">
        <f t="shared" ref="BR3:BR15" si="17">AVERAGE(BO3:BQ3)</f>
        <v>3.6</v>
      </c>
      <c r="BS3" s="9">
        <v>4.04</v>
      </c>
      <c r="BT3" s="20">
        <f t="shared" ref="BT3:BT45" si="18">BR3/BS3</f>
        <v>0.8910891089108911</v>
      </c>
      <c r="BU3" s="9">
        <v>3.33</v>
      </c>
      <c r="BV3" s="9">
        <v>3.07</v>
      </c>
      <c r="BW3" s="9">
        <f t="shared" ref="BW3:BW14" si="19">AVERAGE(BU3:BV3)</f>
        <v>3.2</v>
      </c>
      <c r="BX3" s="9">
        <v>4.04</v>
      </c>
      <c r="BY3" s="20">
        <f t="shared" ref="BY3:BY14" si="20">BW3/BX3</f>
        <v>0.79207920792079212</v>
      </c>
      <c r="BZ3" s="9">
        <v>3.31</v>
      </c>
      <c r="CA3" s="9">
        <v>3.09</v>
      </c>
      <c r="CB3" s="9">
        <f>AVERAGE(BZ3:CA3)</f>
        <v>3.2</v>
      </c>
      <c r="CC3" s="9">
        <v>4.04</v>
      </c>
      <c r="CD3" s="20">
        <f>CB3/CC3</f>
        <v>0.79207920792079212</v>
      </c>
      <c r="CE3" s="10">
        <v>1</v>
      </c>
      <c r="CF3" s="10">
        <v>0.97</v>
      </c>
      <c r="CG3" s="10">
        <v>1</v>
      </c>
      <c r="CH3" s="10">
        <f t="shared" ref="CH3:CH14" si="21">AVERAGE(CE3:CG3)</f>
        <v>0.98999999999999988</v>
      </c>
      <c r="CI3" s="10">
        <v>0.76400000000000001</v>
      </c>
      <c r="CJ3" s="20">
        <f t="shared" ref="CJ3:CJ39" si="22">CH3/CI3</f>
        <v>1.2958115183246071</v>
      </c>
      <c r="CK3" s="10">
        <v>0.84499999999999997</v>
      </c>
      <c r="CL3" s="10">
        <v>0.80200000000000005</v>
      </c>
      <c r="CM3" s="10">
        <f t="shared" ref="CM3:CM14" si="23">AVERAGE(CK3:CL3)</f>
        <v>0.82350000000000001</v>
      </c>
      <c r="CN3" s="10">
        <v>0.76400000000000001</v>
      </c>
      <c r="CO3" s="20">
        <f>CM3/CN3</f>
        <v>1.0778795811518325</v>
      </c>
      <c r="CP3" s="10">
        <v>0.88300000000000001</v>
      </c>
      <c r="CQ3" s="10">
        <v>0.82799999999999996</v>
      </c>
      <c r="CR3" s="10">
        <f>AVERAGE(CP3:CQ3)</f>
        <v>0.85549999999999993</v>
      </c>
      <c r="CS3" s="10">
        <v>0.76400000000000001</v>
      </c>
      <c r="CT3" s="20">
        <f>CR3/CS3</f>
        <v>1.119764397905759</v>
      </c>
      <c r="CU3" s="30">
        <v>1.0169999999999999</v>
      </c>
      <c r="CV3" s="30">
        <v>0.97</v>
      </c>
      <c r="CW3" s="30">
        <v>0.97799999999999998</v>
      </c>
      <c r="CX3" s="30">
        <f t="shared" ref="CX3:CX15" si="24">AVERAGE(CU3:CW3)</f>
        <v>0.98833333333333329</v>
      </c>
      <c r="CY3" s="20">
        <v>0.86299999999999999</v>
      </c>
      <c r="CZ3" s="20">
        <v>0.78500000000000003</v>
      </c>
      <c r="DA3" s="20">
        <f t="shared" ref="DA3:DA14" si="25">AVERAGE(CY3:CZ3)</f>
        <v>0.82400000000000007</v>
      </c>
      <c r="DB3" s="20">
        <v>0.86599999999999999</v>
      </c>
      <c r="DC3" s="20">
        <v>0.80900000000000005</v>
      </c>
      <c r="DD3" s="20">
        <f>AVERAGE(DB3:DC3)</f>
        <v>0.83750000000000002</v>
      </c>
      <c r="DE3" s="9">
        <v>7.33</v>
      </c>
      <c r="DF3" s="9">
        <v>6.75</v>
      </c>
      <c r="DG3" s="9">
        <v>7.67</v>
      </c>
      <c r="DH3" s="9">
        <f t="shared" ref="DH3:DH15" si="26">AVERAGE(DE3:DG3)</f>
        <v>7.25</v>
      </c>
      <c r="DI3" s="9">
        <v>11.44</v>
      </c>
      <c r="DJ3" s="20">
        <f t="shared" ref="DJ3:DJ45" si="27">DH3/DI3</f>
        <v>0.63374125874125875</v>
      </c>
      <c r="DK3" s="9">
        <v>4.76</v>
      </c>
      <c r="DL3" s="9">
        <v>4.3600000000000003</v>
      </c>
      <c r="DM3" s="9">
        <f t="shared" ref="DM3:DM14" si="28">AVERAGE(DK3:DL3)</f>
        <v>4.5600000000000005</v>
      </c>
      <c r="DN3" s="9">
        <v>11.44</v>
      </c>
      <c r="DO3" s="20">
        <f t="shared" ref="DO3:DO14" si="29">DM3/DN3</f>
        <v>0.39860139860139865</v>
      </c>
      <c r="DP3" s="9">
        <v>4.75</v>
      </c>
      <c r="DQ3" s="9">
        <v>5.34</v>
      </c>
      <c r="DR3" s="9">
        <f>AVERAGE(DP3:DQ3)</f>
        <v>5.0449999999999999</v>
      </c>
      <c r="DS3" s="9">
        <v>11.44</v>
      </c>
      <c r="DT3" s="20">
        <f>DR3/DS3</f>
        <v>0.44099650349650349</v>
      </c>
      <c r="DU3" s="9">
        <v>5.08</v>
      </c>
      <c r="DV3" s="9">
        <v>4.8899999999999997</v>
      </c>
      <c r="DW3" s="9">
        <v>6.15</v>
      </c>
      <c r="DX3" s="9">
        <f t="shared" ref="DX3:DX14" si="30">AVERAGE(DU3:DW3)</f>
        <v>5.3733333333333322</v>
      </c>
      <c r="DY3" s="9">
        <v>5.4</v>
      </c>
      <c r="DZ3" s="20">
        <f t="shared" ref="DZ3:DZ45" si="31">DX3/DY3</f>
        <v>0.99506172839506146</v>
      </c>
      <c r="EA3" s="9">
        <v>3.33</v>
      </c>
      <c r="EB3" s="9">
        <v>2.99</v>
      </c>
      <c r="EC3" s="9">
        <f t="shared" ref="EC3:EC14" si="32">AVERAGE(EA3:EB3)</f>
        <v>3.16</v>
      </c>
      <c r="ED3" s="9">
        <v>5.4</v>
      </c>
      <c r="EE3" s="20">
        <f t="shared" ref="EE3:EE14" si="33">EC3/ED3</f>
        <v>0.58518518518518514</v>
      </c>
      <c r="EF3" s="9">
        <v>3.67</v>
      </c>
      <c r="EG3" s="9">
        <v>3.16</v>
      </c>
      <c r="EH3" s="9">
        <f>AVERAGE(EF3:EG3)</f>
        <v>3.415</v>
      </c>
      <c r="EI3" s="9">
        <v>5.4</v>
      </c>
      <c r="EJ3" s="20">
        <f>EH3/EI3</f>
        <v>0.63240740740740742</v>
      </c>
      <c r="EK3" s="9">
        <v>7.33</v>
      </c>
      <c r="EL3" s="9">
        <v>6.68</v>
      </c>
      <c r="EM3" s="9">
        <v>7.53</v>
      </c>
      <c r="EN3" s="9">
        <f t="shared" ref="EN3:EN15" si="34">AVERAGE(EK3:EM3)</f>
        <v>7.18</v>
      </c>
      <c r="EO3" s="9">
        <v>4.5199999999999996</v>
      </c>
      <c r="EP3" s="9">
        <v>4.3099999999999996</v>
      </c>
      <c r="EQ3" s="9">
        <f t="shared" ref="EQ3:EQ14" si="35">AVERAGE(EO3:EP3)</f>
        <v>4.4149999999999991</v>
      </c>
      <c r="ER3" s="9">
        <v>5.44</v>
      </c>
      <c r="ES3" s="9">
        <v>5.32</v>
      </c>
      <c r="ET3" s="9">
        <v>6.45</v>
      </c>
      <c r="EU3" s="9">
        <f t="shared" ref="EU3:EU15" si="36">AVERAGE(ER3:ET3)</f>
        <v>5.7366666666666672</v>
      </c>
      <c r="EV3" s="9">
        <v>6.15</v>
      </c>
      <c r="EW3" s="20">
        <f t="shared" ref="EW3:EW45" si="37">EU3/EV3</f>
        <v>0.93279132791327912</v>
      </c>
      <c r="EX3" s="9">
        <v>3.74</v>
      </c>
      <c r="EY3" s="9">
        <v>3.34</v>
      </c>
      <c r="EZ3" s="9">
        <f t="shared" ref="EZ3:EZ14" si="38">AVERAGE(EX3:EY3)</f>
        <v>3.54</v>
      </c>
      <c r="FA3" s="9">
        <v>6.15</v>
      </c>
      <c r="FB3" s="20">
        <f t="shared" ref="FB3:FB14" si="39">EZ3/FA3</f>
        <v>0.57560975609756093</v>
      </c>
      <c r="FC3" s="9">
        <v>3.31</v>
      </c>
      <c r="FD3" s="9">
        <v>2.86</v>
      </c>
      <c r="FE3" s="9">
        <v>4.2300000000000004</v>
      </c>
      <c r="FF3" s="9">
        <f t="shared" ref="FF3:FF15" si="40">AVERAGE(FC3:FE3)</f>
        <v>3.4666666666666668</v>
      </c>
      <c r="FG3" s="9">
        <v>3.5</v>
      </c>
      <c r="FH3" s="20">
        <f t="shared" ref="FH3:FH45" si="41">FF3/FG3</f>
        <v>0.99047619047619051</v>
      </c>
      <c r="FI3" s="9">
        <v>2.02</v>
      </c>
      <c r="FJ3" s="9">
        <v>1.62</v>
      </c>
      <c r="FK3" s="9">
        <f t="shared" ref="FK3:FK14" si="42">AVERAGE(FI3:FJ3)</f>
        <v>1.82</v>
      </c>
      <c r="FL3" s="9">
        <v>3.5</v>
      </c>
      <c r="FM3" s="20">
        <f t="shared" ref="FM3:FM14" si="43">FK3/FL3</f>
        <v>0.52</v>
      </c>
      <c r="FN3" s="9">
        <v>51.5</v>
      </c>
      <c r="FO3" s="9">
        <v>35.6</v>
      </c>
      <c r="FP3" s="9">
        <v>51.6</v>
      </c>
      <c r="FQ3" s="9">
        <f t="shared" ref="FQ3:FQ15" si="44">MAX(FN3:FP3)</f>
        <v>51.6</v>
      </c>
      <c r="FR3" s="9">
        <v>130.9</v>
      </c>
      <c r="FS3" s="20">
        <f t="shared" ref="FS3:FS31" si="45">FQ3/FR3*100%</f>
        <v>0.39419404125286478</v>
      </c>
      <c r="FT3" s="9">
        <v>38.1</v>
      </c>
      <c r="FU3" s="9">
        <v>35.5</v>
      </c>
      <c r="FV3" s="9">
        <f t="shared" ref="FV3:FV14" si="46">MAX(FT3:FU3)</f>
        <v>38.1</v>
      </c>
      <c r="FW3" s="9">
        <v>130.9</v>
      </c>
      <c r="FX3" s="20">
        <f t="shared" ref="FX3:FX14" si="47">FV3/FW3*100%</f>
        <v>0.29106187929717342</v>
      </c>
      <c r="FY3" s="9">
        <v>27.95</v>
      </c>
      <c r="FZ3" s="9">
        <v>21.12</v>
      </c>
      <c r="GA3" s="9">
        <v>24.32</v>
      </c>
      <c r="GB3" s="9">
        <f t="shared" ref="GB3:GB15" si="48">AVERAGE(FY3:GA3)</f>
        <v>24.463333333333335</v>
      </c>
      <c r="GC3" s="9">
        <v>18.29</v>
      </c>
      <c r="GD3" s="9">
        <v>15.98</v>
      </c>
      <c r="GE3" s="9">
        <f>AVERAGE(GC3:GD3)</f>
        <v>17.134999999999998</v>
      </c>
      <c r="GF3" s="9">
        <f t="shared" ref="GF3:GF45" si="49">GB3/AB3</f>
        <v>29.833333333333336</v>
      </c>
      <c r="GG3" s="9">
        <f t="shared" ref="GG3:GG14" si="50">GE3/AE3</f>
        <v>21.828025477707001</v>
      </c>
      <c r="GH3" s="33">
        <f t="shared" ref="GH3:GH31" si="51">(FQ3-GB3)/FQ3*100%</f>
        <v>0.5259043927648579</v>
      </c>
      <c r="GI3" s="33">
        <f t="shared" ref="GI3:GI14" si="52">(FV3-GE3)/FV3*100%</f>
        <v>0.5502624671916011</v>
      </c>
      <c r="GJ3" s="9"/>
    </row>
    <row r="4" spans="1:200" s="11" customFormat="1" ht="14.5">
      <c r="A4" s="11">
        <v>2</v>
      </c>
      <c r="B4" s="11">
        <v>2</v>
      </c>
      <c r="C4" s="135" t="s">
        <v>216</v>
      </c>
      <c r="D4" s="12">
        <v>34917</v>
      </c>
      <c r="E4" s="13">
        <f t="shared" si="0"/>
        <v>20.917808219178081</v>
      </c>
      <c r="F4" s="11">
        <v>22</v>
      </c>
      <c r="G4" s="11">
        <v>2</v>
      </c>
      <c r="H4" s="11">
        <v>1</v>
      </c>
      <c r="I4" s="11">
        <v>0</v>
      </c>
      <c r="J4" s="11">
        <v>62</v>
      </c>
      <c r="K4" s="11">
        <v>169</v>
      </c>
      <c r="L4" s="38">
        <v>1.69</v>
      </c>
      <c r="M4" s="14">
        <f t="shared" si="1"/>
        <v>21.707923392038097</v>
      </c>
      <c r="N4" s="15">
        <v>3.84</v>
      </c>
      <c r="O4" s="15">
        <v>3.6</v>
      </c>
      <c r="P4" s="15">
        <v>3.78</v>
      </c>
      <c r="Q4" s="15">
        <f t="shared" si="2"/>
        <v>3.7399999999999998</v>
      </c>
      <c r="R4" s="15">
        <v>4.29</v>
      </c>
      <c r="S4" s="31">
        <f t="shared" si="3"/>
        <v>0.8717948717948717</v>
      </c>
      <c r="T4" s="16">
        <v>3.92</v>
      </c>
      <c r="U4" s="16">
        <v>4.01</v>
      </c>
      <c r="V4" s="16">
        <f t="shared" si="4"/>
        <v>3.9649999999999999</v>
      </c>
      <c r="W4" s="15">
        <v>4.29</v>
      </c>
      <c r="X4" s="19">
        <f t="shared" si="5"/>
        <v>0.9242424242424242</v>
      </c>
      <c r="Y4" s="16">
        <v>1.0900000000000001</v>
      </c>
      <c r="Z4" s="16">
        <v>0.97</v>
      </c>
      <c r="AA4" s="16">
        <v>0.76</v>
      </c>
      <c r="AB4" s="16">
        <f>AVERAGE(Y4:AA4)</f>
        <v>0.94000000000000006</v>
      </c>
      <c r="AC4" s="16">
        <v>0.73</v>
      </c>
      <c r="AD4" s="16">
        <v>0.82</v>
      </c>
      <c r="AE4" s="16">
        <f t="shared" si="6"/>
        <v>0.77499999999999991</v>
      </c>
      <c r="AF4" s="16">
        <v>0.7</v>
      </c>
      <c r="AG4" s="16">
        <v>0.94</v>
      </c>
      <c r="AH4" s="16">
        <v>1.32</v>
      </c>
      <c r="AI4" s="16">
        <f t="shared" si="7"/>
        <v>0.98666666666666669</v>
      </c>
      <c r="AJ4" s="16">
        <v>1.53</v>
      </c>
      <c r="AK4" s="16">
        <v>1.77</v>
      </c>
      <c r="AL4" s="16">
        <f t="shared" si="8"/>
        <v>1.65</v>
      </c>
      <c r="AM4" s="16">
        <v>2.0499999999999998</v>
      </c>
      <c r="AN4" s="16">
        <v>1.69</v>
      </c>
      <c r="AO4" s="16">
        <v>1.7</v>
      </c>
      <c r="AP4" s="16">
        <f t="shared" si="9"/>
        <v>1.8133333333333332</v>
      </c>
      <c r="AQ4" s="16">
        <v>1.66</v>
      </c>
      <c r="AR4" s="16">
        <v>1.42</v>
      </c>
      <c r="AS4" s="16">
        <f t="shared" si="10"/>
        <v>1.54</v>
      </c>
      <c r="AT4" s="16">
        <v>1.79</v>
      </c>
      <c r="AU4" s="16">
        <v>1.91</v>
      </c>
      <c r="AV4" s="16">
        <v>2.08</v>
      </c>
      <c r="AW4" s="16">
        <f t="shared" si="11"/>
        <v>1.9266666666666667</v>
      </c>
      <c r="AX4" s="16">
        <v>2.2599999999999998</v>
      </c>
      <c r="AY4" s="16">
        <v>2.59</v>
      </c>
      <c r="AZ4" s="16">
        <f t="shared" si="12"/>
        <v>2.4249999999999998</v>
      </c>
      <c r="BA4" s="16"/>
      <c r="BB4" s="16"/>
      <c r="BC4" s="16"/>
      <c r="BD4" s="16">
        <v>3.92</v>
      </c>
      <c r="BE4" s="16">
        <v>3.94</v>
      </c>
      <c r="BF4" s="16">
        <v>3.8</v>
      </c>
      <c r="BG4" s="16">
        <f t="shared" si="13"/>
        <v>3.8866666666666667</v>
      </c>
      <c r="BH4" s="16">
        <v>4.07</v>
      </c>
      <c r="BI4" s="19">
        <f t="shared" si="14"/>
        <v>0.95495495495495486</v>
      </c>
      <c r="BJ4" s="16">
        <v>3.9</v>
      </c>
      <c r="BK4" s="16">
        <v>3.89</v>
      </c>
      <c r="BL4" s="16">
        <f t="shared" si="15"/>
        <v>3.895</v>
      </c>
      <c r="BM4" s="16">
        <v>4.07</v>
      </c>
      <c r="BN4" s="19">
        <f t="shared" si="16"/>
        <v>0.9570024570024569</v>
      </c>
      <c r="BO4" s="16">
        <v>2.73</v>
      </c>
      <c r="BP4" s="16">
        <v>3.52</v>
      </c>
      <c r="BQ4" s="16">
        <v>2.4300000000000002</v>
      </c>
      <c r="BR4" s="16">
        <f t="shared" si="17"/>
        <v>2.8933333333333331</v>
      </c>
      <c r="BS4" s="16">
        <v>4.0199999999999996</v>
      </c>
      <c r="BT4" s="19">
        <f t="shared" si="18"/>
        <v>0.71973466003316755</v>
      </c>
      <c r="BU4" s="16">
        <v>2.2599999999999998</v>
      </c>
      <c r="BV4" s="16">
        <v>3.28</v>
      </c>
      <c r="BW4" s="16">
        <f t="shared" si="19"/>
        <v>2.7699999999999996</v>
      </c>
      <c r="BX4" s="16">
        <v>4.0199999999999996</v>
      </c>
      <c r="BY4" s="19">
        <f t="shared" si="20"/>
        <v>0.68905472636815912</v>
      </c>
      <c r="BZ4" s="16"/>
      <c r="CA4" s="16"/>
      <c r="CB4" s="16"/>
      <c r="CC4" s="16">
        <v>4.0199999999999996</v>
      </c>
      <c r="CD4" s="19"/>
      <c r="CE4" s="17">
        <v>0.69599999999999995</v>
      </c>
      <c r="CF4" s="17">
        <v>0.89300000000000002</v>
      </c>
      <c r="CG4" s="17">
        <v>0.63900000000000001</v>
      </c>
      <c r="CH4" s="17">
        <f t="shared" si="21"/>
        <v>0.74266666666666659</v>
      </c>
      <c r="CI4" s="17">
        <v>0.77100000000000002</v>
      </c>
      <c r="CJ4" s="19">
        <f t="shared" si="22"/>
        <v>0.96325118893212269</v>
      </c>
      <c r="CK4" s="17">
        <v>0.57899999999999996</v>
      </c>
      <c r="CL4" s="17">
        <v>0.84299999999999997</v>
      </c>
      <c r="CM4" s="17">
        <f t="shared" si="23"/>
        <v>0.71099999999999997</v>
      </c>
      <c r="CN4" s="17">
        <v>0.77100000000000002</v>
      </c>
      <c r="CO4" s="19">
        <f>CM4/CN4</f>
        <v>0.92217898832684819</v>
      </c>
      <c r="CP4" s="17"/>
      <c r="CQ4" s="17"/>
      <c r="CR4" s="17"/>
      <c r="CS4" s="17">
        <v>0.77100000000000002</v>
      </c>
      <c r="CT4" s="19"/>
      <c r="CU4" s="31">
        <v>0.71099999999999997</v>
      </c>
      <c r="CV4" s="31">
        <v>0.97799999999999998</v>
      </c>
      <c r="CW4" s="31">
        <v>0.64300000000000002</v>
      </c>
      <c r="CX4" s="31">
        <f t="shared" si="24"/>
        <v>0.77733333333333332</v>
      </c>
      <c r="CY4" s="19">
        <v>0.57699999999999996</v>
      </c>
      <c r="CZ4" s="19">
        <v>0.81799999999999995</v>
      </c>
      <c r="DA4" s="19">
        <f t="shared" si="25"/>
        <v>0.69750000000000001</v>
      </c>
      <c r="DB4" s="19"/>
      <c r="DC4" s="19"/>
      <c r="DD4" s="19"/>
      <c r="DE4" s="16">
        <v>2.78</v>
      </c>
      <c r="DF4" s="16">
        <v>6.98</v>
      </c>
      <c r="DG4" s="16">
        <v>2.74</v>
      </c>
      <c r="DH4" s="16">
        <f t="shared" si="26"/>
        <v>4.166666666666667</v>
      </c>
      <c r="DI4" s="16">
        <v>11.32</v>
      </c>
      <c r="DJ4" s="19">
        <f t="shared" si="27"/>
        <v>0.36808009422850413</v>
      </c>
      <c r="DK4" s="16">
        <v>2.17</v>
      </c>
      <c r="DL4" s="16">
        <v>3.43</v>
      </c>
      <c r="DM4" s="16">
        <f t="shared" si="28"/>
        <v>2.8</v>
      </c>
      <c r="DN4" s="16">
        <v>11.32</v>
      </c>
      <c r="DO4" s="19">
        <f t="shared" si="29"/>
        <v>0.24734982332155475</v>
      </c>
      <c r="DP4" s="16"/>
      <c r="DQ4" s="16"/>
      <c r="DR4" s="16"/>
      <c r="DS4" s="16">
        <v>11.32</v>
      </c>
      <c r="DT4" s="19"/>
      <c r="DU4" s="16">
        <v>2.06</v>
      </c>
      <c r="DV4" s="16">
        <v>4.0199999999999996</v>
      </c>
      <c r="DW4" s="16">
        <v>2.13</v>
      </c>
      <c r="DX4" s="16">
        <f t="shared" si="30"/>
        <v>2.7366666666666668</v>
      </c>
      <c r="DY4" s="16">
        <v>5.43</v>
      </c>
      <c r="DZ4" s="19">
        <f t="shared" si="31"/>
        <v>0.50399017802332724</v>
      </c>
      <c r="EA4" s="16">
        <v>1.66</v>
      </c>
      <c r="EB4" s="16">
        <v>2.7</v>
      </c>
      <c r="EC4" s="16">
        <f t="shared" si="32"/>
        <v>2.1800000000000002</v>
      </c>
      <c r="ED4" s="16">
        <v>5.43</v>
      </c>
      <c r="EE4" s="19">
        <f t="shared" si="33"/>
        <v>0.40147329650092084</v>
      </c>
      <c r="EF4" s="16"/>
      <c r="EG4" s="16"/>
      <c r="EH4" s="16"/>
      <c r="EI4" s="16">
        <v>5.43</v>
      </c>
      <c r="EJ4" s="19"/>
      <c r="EK4" s="16">
        <v>1.96</v>
      </c>
      <c r="EL4" s="16">
        <v>5.73</v>
      </c>
      <c r="EM4" s="16">
        <v>2.72</v>
      </c>
      <c r="EN4" s="16">
        <f t="shared" si="34"/>
        <v>3.47</v>
      </c>
      <c r="EO4" s="16">
        <v>1.32</v>
      </c>
      <c r="EP4" s="16">
        <v>2.2999999999999998</v>
      </c>
      <c r="EQ4" s="16">
        <f t="shared" si="35"/>
        <v>1.81</v>
      </c>
      <c r="ER4" s="16">
        <v>2.62</v>
      </c>
      <c r="ES4" s="16">
        <v>4.72</v>
      </c>
      <c r="ET4" s="16">
        <v>1.99</v>
      </c>
      <c r="EU4" s="16">
        <f t="shared" si="36"/>
        <v>3.11</v>
      </c>
      <c r="EV4" s="16">
        <v>6.14</v>
      </c>
      <c r="EW4" s="19">
        <f t="shared" si="37"/>
        <v>0.50651465798045603</v>
      </c>
      <c r="EX4" s="16">
        <v>1.81</v>
      </c>
      <c r="EY4" s="16">
        <v>3.11</v>
      </c>
      <c r="EZ4" s="16">
        <f t="shared" si="38"/>
        <v>2.46</v>
      </c>
      <c r="FA4" s="16">
        <v>6.14</v>
      </c>
      <c r="FB4" s="19">
        <f t="shared" si="39"/>
        <v>0.40065146579804561</v>
      </c>
      <c r="FC4" s="16">
        <v>1.73</v>
      </c>
      <c r="FD4" s="16">
        <v>2.17</v>
      </c>
      <c r="FE4" s="16">
        <v>2.0699999999999998</v>
      </c>
      <c r="FF4" s="16">
        <f t="shared" si="40"/>
        <v>1.99</v>
      </c>
      <c r="FG4" s="16">
        <v>3.54</v>
      </c>
      <c r="FH4" s="19">
        <f t="shared" si="41"/>
        <v>0.56214689265536721</v>
      </c>
      <c r="FI4" s="16">
        <v>2.1</v>
      </c>
      <c r="FJ4" s="16">
        <v>3.03</v>
      </c>
      <c r="FK4" s="16">
        <f t="shared" si="42"/>
        <v>2.5649999999999999</v>
      </c>
      <c r="FL4" s="16">
        <v>3.54</v>
      </c>
      <c r="FM4" s="19">
        <f t="shared" si="43"/>
        <v>0.72457627118644063</v>
      </c>
      <c r="FN4" s="16">
        <v>35.6</v>
      </c>
      <c r="FO4" s="16">
        <v>36</v>
      </c>
      <c r="FP4" s="16">
        <v>31.7</v>
      </c>
      <c r="FQ4" s="16">
        <f t="shared" si="44"/>
        <v>36</v>
      </c>
      <c r="FR4" s="16">
        <v>130.19999999999999</v>
      </c>
      <c r="FS4" s="19">
        <f t="shared" si="45"/>
        <v>0.27649769585253459</v>
      </c>
      <c r="FT4" s="16">
        <v>37.5</v>
      </c>
      <c r="FU4" s="16">
        <v>54.7</v>
      </c>
      <c r="FV4" s="16">
        <f t="shared" si="46"/>
        <v>54.7</v>
      </c>
      <c r="FW4" s="16">
        <v>130.19999999999999</v>
      </c>
      <c r="FX4" s="19">
        <f t="shared" si="47"/>
        <v>0.42012288786482338</v>
      </c>
      <c r="FY4" s="16">
        <v>14.92</v>
      </c>
      <c r="FZ4" s="16">
        <v>10.65</v>
      </c>
      <c r="GA4" s="16">
        <v>11.98</v>
      </c>
      <c r="GB4" s="16">
        <f t="shared" si="48"/>
        <v>12.516666666666666</v>
      </c>
      <c r="GC4" s="16">
        <v>12.12</v>
      </c>
      <c r="GD4" s="16">
        <v>15.71</v>
      </c>
      <c r="GE4" s="16">
        <f t="shared" ref="GE4:GE14" si="53">AVERAGE(GC4:GD4)</f>
        <v>13.914999999999999</v>
      </c>
      <c r="GF4" s="9">
        <f t="shared" si="49"/>
        <v>13.31560283687943</v>
      </c>
      <c r="GG4" s="9">
        <f t="shared" si="50"/>
        <v>17.954838709677421</v>
      </c>
      <c r="GH4" s="32">
        <f t="shared" si="51"/>
        <v>0.65231481481481479</v>
      </c>
      <c r="GI4" s="32">
        <f t="shared" si="52"/>
        <v>0.74561243144424139</v>
      </c>
      <c r="GJ4" s="1"/>
      <c r="GK4" s="1"/>
      <c r="GL4" s="1"/>
      <c r="GM4" s="1"/>
      <c r="GN4" s="1"/>
      <c r="GO4" s="1"/>
      <c r="GP4" s="1"/>
      <c r="GQ4" s="1"/>
      <c r="GR4" s="1"/>
    </row>
    <row r="5" spans="1:200" s="22" customFormat="1" ht="14.5">
      <c r="A5" s="22">
        <v>2</v>
      </c>
      <c r="B5" s="22">
        <v>3</v>
      </c>
      <c r="C5" s="127" t="s">
        <v>216</v>
      </c>
      <c r="D5" s="23">
        <v>33926</v>
      </c>
      <c r="E5" s="24">
        <f t="shared" si="0"/>
        <v>23.632876712328766</v>
      </c>
      <c r="F5" s="22">
        <v>20</v>
      </c>
      <c r="G5" s="22">
        <v>5</v>
      </c>
      <c r="H5" s="22">
        <v>0</v>
      </c>
      <c r="I5" s="22">
        <v>0</v>
      </c>
      <c r="J5" s="22">
        <v>74</v>
      </c>
      <c r="K5" s="22">
        <v>185.5</v>
      </c>
      <c r="L5" s="39">
        <v>1.855</v>
      </c>
      <c r="M5" s="25">
        <f t="shared" si="1"/>
        <v>21.505220101568575</v>
      </c>
      <c r="N5" s="26">
        <v>4.42</v>
      </c>
      <c r="O5" s="26">
        <v>4.66</v>
      </c>
      <c r="P5" s="26">
        <v>4.2300000000000004</v>
      </c>
      <c r="Q5" s="26">
        <f t="shared" si="2"/>
        <v>4.4366666666666665</v>
      </c>
      <c r="R5" s="26">
        <v>4.6500000000000004</v>
      </c>
      <c r="S5" s="41">
        <f t="shared" si="3"/>
        <v>0.9541218637992831</v>
      </c>
      <c r="T5" s="27">
        <v>4.63</v>
      </c>
      <c r="U5" s="27">
        <v>4.71</v>
      </c>
      <c r="V5" s="27">
        <f t="shared" si="4"/>
        <v>4.67</v>
      </c>
      <c r="W5" s="26">
        <v>4.6500000000000004</v>
      </c>
      <c r="X5" s="29">
        <f t="shared" si="5"/>
        <v>1.0043010752688171</v>
      </c>
      <c r="Y5" s="27">
        <v>1.37</v>
      </c>
      <c r="Z5" s="27">
        <v>1.34</v>
      </c>
      <c r="AA5" s="27">
        <v>1.94</v>
      </c>
      <c r="AB5" s="27">
        <f>AVERAGE(Y5:AA5)</f>
        <v>1.55</v>
      </c>
      <c r="AC5" s="27">
        <v>1.24</v>
      </c>
      <c r="AD5" s="27">
        <v>1.66</v>
      </c>
      <c r="AE5" s="27">
        <f t="shared" si="6"/>
        <v>1.45</v>
      </c>
      <c r="AF5" s="27">
        <v>1.1200000000000001</v>
      </c>
      <c r="AG5" s="27">
        <v>1.6</v>
      </c>
      <c r="AH5" s="27">
        <v>0.73</v>
      </c>
      <c r="AI5" s="27">
        <f t="shared" si="7"/>
        <v>1.1500000000000001</v>
      </c>
      <c r="AJ5" s="27">
        <v>1.79</v>
      </c>
      <c r="AK5" s="27">
        <v>1.7</v>
      </c>
      <c r="AL5" s="27">
        <f t="shared" si="8"/>
        <v>1.7450000000000001</v>
      </c>
      <c r="AM5" s="27">
        <v>1.93</v>
      </c>
      <c r="AN5" s="27">
        <v>1.72</v>
      </c>
      <c r="AO5" s="27">
        <v>1.56</v>
      </c>
      <c r="AP5" s="27">
        <f t="shared" si="9"/>
        <v>1.7366666666666666</v>
      </c>
      <c r="AQ5" s="27">
        <v>1.6</v>
      </c>
      <c r="AR5" s="27">
        <v>1.35</v>
      </c>
      <c r="AS5" s="27">
        <f t="shared" si="10"/>
        <v>1.4750000000000001</v>
      </c>
      <c r="AT5" s="27">
        <v>2.4900000000000002</v>
      </c>
      <c r="AU5" s="27">
        <v>2.94</v>
      </c>
      <c r="AV5" s="27">
        <v>2.67</v>
      </c>
      <c r="AW5" s="27">
        <f t="shared" si="11"/>
        <v>2.6999999999999997</v>
      </c>
      <c r="AX5" s="27">
        <v>3.03</v>
      </c>
      <c r="AY5" s="27">
        <v>3.36</v>
      </c>
      <c r="AZ5" s="27">
        <f t="shared" si="12"/>
        <v>3.1949999999999998</v>
      </c>
      <c r="BA5" s="27">
        <v>3.01</v>
      </c>
      <c r="BB5" s="27"/>
      <c r="BC5" s="27">
        <f>AVERAGE(BA5:BB5)</f>
        <v>3.01</v>
      </c>
      <c r="BD5" s="27">
        <v>4.7</v>
      </c>
      <c r="BE5" s="27">
        <v>4.6399999999999997</v>
      </c>
      <c r="BF5" s="27">
        <v>4.3</v>
      </c>
      <c r="BG5" s="27">
        <f t="shared" si="13"/>
        <v>4.5466666666666669</v>
      </c>
      <c r="BH5" s="27">
        <v>4.6500000000000004</v>
      </c>
      <c r="BI5" s="29">
        <f t="shared" si="14"/>
        <v>0.97777777777777775</v>
      </c>
      <c r="BJ5" s="27">
        <v>4.82</v>
      </c>
      <c r="BK5" s="27">
        <v>4.99</v>
      </c>
      <c r="BL5" s="27">
        <f t="shared" si="15"/>
        <v>4.9050000000000002</v>
      </c>
      <c r="BM5" s="27">
        <v>4.6500000000000004</v>
      </c>
      <c r="BN5" s="29">
        <f t="shared" si="16"/>
        <v>1.0548387096774192</v>
      </c>
      <c r="BO5" s="27">
        <v>4.0599999999999996</v>
      </c>
      <c r="BP5" s="27">
        <v>3.92</v>
      </c>
      <c r="BQ5" s="27">
        <v>2.87</v>
      </c>
      <c r="BR5" s="27">
        <f t="shared" si="17"/>
        <v>3.6166666666666667</v>
      </c>
      <c r="BS5" s="27">
        <v>4.33</v>
      </c>
      <c r="BT5" s="29">
        <f t="shared" si="18"/>
        <v>0.83525789068514245</v>
      </c>
      <c r="BU5" s="27">
        <v>3.63</v>
      </c>
      <c r="BV5" s="27">
        <v>3.58</v>
      </c>
      <c r="BW5" s="27">
        <f t="shared" si="19"/>
        <v>3.605</v>
      </c>
      <c r="BX5" s="27">
        <v>4.33</v>
      </c>
      <c r="BY5" s="29">
        <f t="shared" si="20"/>
        <v>0.83256351039260967</v>
      </c>
      <c r="BZ5" s="27">
        <v>3.92</v>
      </c>
      <c r="CA5" s="27">
        <v>3.64</v>
      </c>
      <c r="CB5" s="27">
        <f>AVERAGE(BZ5:CA5)</f>
        <v>3.7800000000000002</v>
      </c>
      <c r="CC5" s="27">
        <v>4.33</v>
      </c>
      <c r="CD5" s="29">
        <f>CB5/CC5</f>
        <v>0.87297921478060048</v>
      </c>
      <c r="CE5" s="28">
        <v>0.86399999999999999</v>
      </c>
      <c r="CF5" s="28">
        <v>0.84099999999999997</v>
      </c>
      <c r="CG5" s="28">
        <v>0.66700000000000004</v>
      </c>
      <c r="CH5" s="28">
        <f t="shared" si="21"/>
        <v>0.79066666666666663</v>
      </c>
      <c r="CI5" s="28">
        <v>0.76</v>
      </c>
      <c r="CJ5" s="29">
        <f t="shared" si="22"/>
        <v>1.0403508771929824</v>
      </c>
      <c r="CK5" s="28">
        <v>0.72699999999999998</v>
      </c>
      <c r="CL5" s="28">
        <v>0.74099999999999999</v>
      </c>
      <c r="CM5" s="28">
        <f t="shared" si="23"/>
        <v>0.73399999999999999</v>
      </c>
      <c r="CN5" s="28">
        <v>0.76</v>
      </c>
      <c r="CO5" s="29">
        <f>CM5/CN5</f>
        <v>0.96578947368421053</v>
      </c>
      <c r="CP5" s="28">
        <v>0.83399999999999996</v>
      </c>
      <c r="CQ5" s="28">
        <v>0.754</v>
      </c>
      <c r="CR5" s="28">
        <f>AVERAGE(CP5:CQ5)</f>
        <v>0.79400000000000004</v>
      </c>
      <c r="CS5" s="28">
        <v>0.76</v>
      </c>
      <c r="CT5" s="29">
        <f>CQ5/CS5</f>
        <v>0.99210526315789471</v>
      </c>
      <c r="CU5" s="41">
        <v>0.91900000000000004</v>
      </c>
      <c r="CV5" s="41">
        <v>0.84099999999999997</v>
      </c>
      <c r="CW5" s="41">
        <v>0.67800000000000005</v>
      </c>
      <c r="CX5" s="41">
        <f t="shared" si="24"/>
        <v>0.81266666666666676</v>
      </c>
      <c r="CY5" s="29">
        <v>0.78400000000000003</v>
      </c>
      <c r="CZ5" s="29">
        <v>0.76</v>
      </c>
      <c r="DA5" s="29">
        <f t="shared" si="25"/>
        <v>0.77200000000000002</v>
      </c>
      <c r="DB5" s="29">
        <v>0.86199999999999999</v>
      </c>
      <c r="DC5" s="29">
        <v>0.79100000000000004</v>
      </c>
      <c r="DD5" s="29">
        <f>AVERAGE(DB5:DC5)</f>
        <v>0.82650000000000001</v>
      </c>
      <c r="DE5" s="27">
        <v>7.25</v>
      </c>
      <c r="DF5" s="27">
        <v>6.08</v>
      </c>
      <c r="DG5" s="27">
        <v>3.19</v>
      </c>
      <c r="DH5" s="27">
        <f t="shared" si="26"/>
        <v>5.5066666666666668</v>
      </c>
      <c r="DI5" s="27">
        <v>12.29</v>
      </c>
      <c r="DJ5" s="29">
        <f t="shared" si="27"/>
        <v>0.44806075400054252</v>
      </c>
      <c r="DK5" s="27">
        <v>4.29</v>
      </c>
      <c r="DL5" s="27">
        <v>4.34</v>
      </c>
      <c r="DM5" s="27">
        <f t="shared" si="28"/>
        <v>4.3149999999999995</v>
      </c>
      <c r="DN5" s="27">
        <v>12.29</v>
      </c>
      <c r="DO5" s="29">
        <f t="shared" si="29"/>
        <v>0.35109845402766476</v>
      </c>
      <c r="DP5" s="22">
        <v>5.05</v>
      </c>
      <c r="DQ5" s="27">
        <v>4.1900000000000004</v>
      </c>
      <c r="DR5" s="27">
        <f>AVERAGE(DP5:DQ5)</f>
        <v>4.62</v>
      </c>
      <c r="DS5" s="27">
        <v>12.29</v>
      </c>
      <c r="DT5" s="29">
        <f>DR5/DS5</f>
        <v>0.37591537835638733</v>
      </c>
      <c r="DU5" s="27">
        <v>4.2699999999999996</v>
      </c>
      <c r="DV5" s="27">
        <v>3.8</v>
      </c>
      <c r="DW5" s="27">
        <v>2.5</v>
      </c>
      <c r="DX5" s="27">
        <f t="shared" si="30"/>
        <v>3.5233333333333334</v>
      </c>
      <c r="DY5" s="27">
        <v>5.62</v>
      </c>
      <c r="DZ5" s="29">
        <f t="shared" si="31"/>
        <v>0.62692763938315543</v>
      </c>
      <c r="EA5" s="27">
        <v>3.19</v>
      </c>
      <c r="EB5" s="27">
        <v>3.17</v>
      </c>
      <c r="EC5" s="27">
        <f t="shared" si="32"/>
        <v>3.1799999999999997</v>
      </c>
      <c r="ED5" s="27">
        <v>5.62</v>
      </c>
      <c r="EE5" s="29">
        <f t="shared" si="33"/>
        <v>0.5658362989323843</v>
      </c>
      <c r="EF5" s="27">
        <v>4.05</v>
      </c>
      <c r="EG5" s="27">
        <v>3.35</v>
      </c>
      <c r="EH5" s="27">
        <f>AVERAGE(EF5:EG5)</f>
        <v>3.7</v>
      </c>
      <c r="EI5" s="27">
        <v>5.62</v>
      </c>
      <c r="EJ5" s="29">
        <f>EH5/EI5</f>
        <v>0.65836298932384341</v>
      </c>
      <c r="EK5" s="27">
        <v>6.42</v>
      </c>
      <c r="EL5" s="27">
        <v>5.82</v>
      </c>
      <c r="EM5" s="27">
        <v>3.09</v>
      </c>
      <c r="EN5" s="27">
        <f t="shared" si="34"/>
        <v>5.1100000000000003</v>
      </c>
      <c r="EO5" s="27">
        <v>3.72</v>
      </c>
      <c r="EP5" s="27">
        <v>4.3</v>
      </c>
      <c r="EQ5" s="27">
        <f t="shared" si="35"/>
        <v>4.01</v>
      </c>
      <c r="ER5" s="27">
        <v>4.72</v>
      </c>
      <c r="ES5" s="27">
        <v>4.43</v>
      </c>
      <c r="ET5" s="27">
        <v>2.4700000000000002</v>
      </c>
      <c r="EU5" s="27">
        <f t="shared" si="36"/>
        <v>3.8733333333333331</v>
      </c>
      <c r="EV5" s="27">
        <v>6.47</v>
      </c>
      <c r="EW5" s="29">
        <f t="shared" si="37"/>
        <v>0.59866048428645025</v>
      </c>
      <c r="EX5" s="27">
        <v>3.72</v>
      </c>
      <c r="EY5" s="27">
        <v>3.76</v>
      </c>
      <c r="EZ5" s="27">
        <f t="shared" si="38"/>
        <v>3.74</v>
      </c>
      <c r="FA5" s="27">
        <v>6.47</v>
      </c>
      <c r="FB5" s="29">
        <f t="shared" si="39"/>
        <v>0.57805255023183932</v>
      </c>
      <c r="FC5" s="27">
        <v>2.66</v>
      </c>
      <c r="FD5" s="27">
        <v>2.4</v>
      </c>
      <c r="FE5" s="27">
        <v>1.89</v>
      </c>
      <c r="FF5" s="27">
        <f t="shared" si="40"/>
        <v>2.3166666666666669</v>
      </c>
      <c r="FG5" s="27">
        <v>3.65</v>
      </c>
      <c r="FH5" s="29">
        <f t="shared" si="41"/>
        <v>0.63470319634703198</v>
      </c>
      <c r="FI5" s="27">
        <v>2.08</v>
      </c>
      <c r="FJ5" s="27">
        <v>1.96</v>
      </c>
      <c r="FK5" s="27">
        <f t="shared" si="42"/>
        <v>2.02</v>
      </c>
      <c r="FL5" s="27">
        <v>3.65</v>
      </c>
      <c r="FM5" s="29">
        <f t="shared" si="43"/>
        <v>0.55342465753424663</v>
      </c>
      <c r="FN5" s="27">
        <v>93.6</v>
      </c>
      <c r="FO5" s="27">
        <v>80.599999999999994</v>
      </c>
      <c r="FP5" s="27">
        <v>68</v>
      </c>
      <c r="FQ5" s="27">
        <f t="shared" si="44"/>
        <v>93.6</v>
      </c>
      <c r="FR5" s="27">
        <v>147</v>
      </c>
      <c r="FS5" s="29">
        <f t="shared" si="45"/>
        <v>0.63673469387755099</v>
      </c>
      <c r="FT5" s="27">
        <v>80.2</v>
      </c>
      <c r="FU5" s="27">
        <v>74.599999999999994</v>
      </c>
      <c r="FV5" s="27">
        <f t="shared" si="46"/>
        <v>80.2</v>
      </c>
      <c r="FW5" s="27">
        <v>147</v>
      </c>
      <c r="FX5" s="29">
        <f t="shared" si="47"/>
        <v>0.54557823129251704</v>
      </c>
      <c r="FY5" s="27">
        <v>39.24</v>
      </c>
      <c r="FZ5" s="27">
        <v>45.48</v>
      </c>
      <c r="GA5" s="27">
        <v>47.54</v>
      </c>
      <c r="GB5" s="27">
        <f t="shared" si="48"/>
        <v>44.086666666666666</v>
      </c>
      <c r="GC5" s="27">
        <v>29.09</v>
      </c>
      <c r="GD5" s="27">
        <v>32.47</v>
      </c>
      <c r="GE5" s="27">
        <f t="shared" si="53"/>
        <v>30.78</v>
      </c>
      <c r="GF5" s="9">
        <f t="shared" si="49"/>
        <v>28.443010752688171</v>
      </c>
      <c r="GG5" s="9">
        <f t="shared" si="50"/>
        <v>21.227586206896554</v>
      </c>
      <c r="GH5" s="33">
        <f t="shared" si="51"/>
        <v>0.52898860398860392</v>
      </c>
      <c r="GI5" s="33">
        <f t="shared" si="52"/>
        <v>0.61620947630922696</v>
      </c>
    </row>
    <row r="6" spans="1:200" s="43" customFormat="1" ht="14.5">
      <c r="A6" s="43">
        <v>1</v>
      </c>
      <c r="B6" s="43">
        <v>4</v>
      </c>
      <c r="C6" s="136" t="s">
        <v>217</v>
      </c>
      <c r="D6" s="44">
        <v>34284</v>
      </c>
      <c r="E6" s="45">
        <f t="shared" si="0"/>
        <v>22.652054794520549</v>
      </c>
      <c r="F6" s="43">
        <v>23</v>
      </c>
      <c r="G6" s="43">
        <v>5</v>
      </c>
      <c r="H6" s="43">
        <v>0</v>
      </c>
      <c r="I6" s="43">
        <v>0</v>
      </c>
      <c r="J6" s="43">
        <v>63</v>
      </c>
      <c r="K6" s="43">
        <v>175</v>
      </c>
      <c r="L6" s="46">
        <v>1.75</v>
      </c>
      <c r="M6" s="47">
        <f t="shared" si="1"/>
        <v>20.571428571428573</v>
      </c>
      <c r="N6" s="48">
        <v>2.72</v>
      </c>
      <c r="O6" s="48">
        <v>2.79</v>
      </c>
      <c r="P6" s="48">
        <v>2.95</v>
      </c>
      <c r="Q6" s="48">
        <f t="shared" si="2"/>
        <v>2.8200000000000003</v>
      </c>
      <c r="R6" s="48">
        <v>4.4000000000000004</v>
      </c>
      <c r="S6" s="49">
        <f t="shared" si="3"/>
        <v>0.64090909090909087</v>
      </c>
      <c r="T6" s="48">
        <v>3.04</v>
      </c>
      <c r="U6" s="48">
        <v>2.99</v>
      </c>
      <c r="V6" s="48">
        <f t="shared" si="4"/>
        <v>3.0150000000000001</v>
      </c>
      <c r="W6" s="48">
        <v>4.4000000000000004</v>
      </c>
      <c r="X6" s="49">
        <f t="shared" si="5"/>
        <v>0.68522727272727268</v>
      </c>
      <c r="Y6" s="42"/>
      <c r="Z6" s="42">
        <v>1.1299999999999999</v>
      </c>
      <c r="AA6" s="42">
        <v>1.17</v>
      </c>
      <c r="AB6" s="27">
        <f>AVERAGE(Z6:AA6)</f>
        <v>1.1499999999999999</v>
      </c>
      <c r="AC6" s="42">
        <v>1.51</v>
      </c>
      <c r="AD6" s="42">
        <v>1.52</v>
      </c>
      <c r="AE6" s="42">
        <f t="shared" si="6"/>
        <v>1.5150000000000001</v>
      </c>
      <c r="AF6" s="42"/>
      <c r="AG6" s="42">
        <v>0.8</v>
      </c>
      <c r="AH6" s="42">
        <v>0.88</v>
      </c>
      <c r="AI6" s="42">
        <f t="shared" si="7"/>
        <v>0.84000000000000008</v>
      </c>
      <c r="AJ6" s="42">
        <v>0.91</v>
      </c>
      <c r="AK6" s="42">
        <v>0.79</v>
      </c>
      <c r="AL6" s="42">
        <f t="shared" si="8"/>
        <v>0.85000000000000009</v>
      </c>
      <c r="AM6" s="42"/>
      <c r="AN6" s="42">
        <v>0.86</v>
      </c>
      <c r="AO6" s="42">
        <v>0.9</v>
      </c>
      <c r="AP6" s="42">
        <f t="shared" si="9"/>
        <v>0.88</v>
      </c>
      <c r="AQ6" s="42">
        <v>0.62</v>
      </c>
      <c r="AR6" s="42">
        <v>0.68</v>
      </c>
      <c r="AS6" s="42">
        <f t="shared" si="10"/>
        <v>0.65</v>
      </c>
      <c r="AT6" s="42"/>
      <c r="AU6" s="42">
        <v>1.93</v>
      </c>
      <c r="AV6" s="42">
        <v>2.0499999999999998</v>
      </c>
      <c r="AW6" s="42">
        <f t="shared" si="11"/>
        <v>1.9899999999999998</v>
      </c>
      <c r="AX6" s="42">
        <v>2.42</v>
      </c>
      <c r="AY6" s="42">
        <v>2.31</v>
      </c>
      <c r="AZ6" s="42">
        <f t="shared" si="12"/>
        <v>2.3650000000000002</v>
      </c>
      <c r="BA6" s="42"/>
      <c r="BB6" s="42"/>
      <c r="BC6" s="42"/>
      <c r="BD6" s="42">
        <v>2.98</v>
      </c>
      <c r="BE6" s="42">
        <v>2.67</v>
      </c>
      <c r="BF6" s="42">
        <v>2.58</v>
      </c>
      <c r="BG6" s="42">
        <f t="shared" si="13"/>
        <v>2.7433333333333336</v>
      </c>
      <c r="BH6" s="42">
        <v>4.26</v>
      </c>
      <c r="BI6" s="32">
        <f t="shared" si="14"/>
        <v>0.64397496087636941</v>
      </c>
      <c r="BJ6" s="42">
        <v>2.48</v>
      </c>
      <c r="BK6" s="42">
        <v>2.95</v>
      </c>
      <c r="BL6" s="42">
        <f t="shared" si="15"/>
        <v>2.7149999999999999</v>
      </c>
      <c r="BM6" s="42">
        <v>4.26</v>
      </c>
      <c r="BN6" s="32">
        <f t="shared" si="16"/>
        <v>0.63732394366197187</v>
      </c>
      <c r="BO6" s="42">
        <v>1.58</v>
      </c>
      <c r="BP6" s="42">
        <v>1.57</v>
      </c>
      <c r="BQ6" s="42">
        <v>1.25</v>
      </c>
      <c r="BR6" s="42">
        <f t="shared" si="17"/>
        <v>1.4666666666666668</v>
      </c>
      <c r="BS6" s="42">
        <v>4.1100000000000003</v>
      </c>
      <c r="BT6" s="32">
        <f t="shared" si="18"/>
        <v>0.35685320356853206</v>
      </c>
      <c r="BU6" s="42">
        <v>2.33</v>
      </c>
      <c r="BV6" s="42">
        <v>2.02</v>
      </c>
      <c r="BW6" s="42">
        <f t="shared" si="19"/>
        <v>2.1749999999999998</v>
      </c>
      <c r="BX6" s="42">
        <v>4.1100000000000003</v>
      </c>
      <c r="BY6" s="32">
        <f t="shared" si="20"/>
        <v>0.52919708029197077</v>
      </c>
      <c r="BZ6" s="42"/>
      <c r="CA6" s="42"/>
      <c r="CB6" s="42"/>
      <c r="CC6" s="42">
        <v>4.1100000000000003</v>
      </c>
      <c r="CD6" s="32"/>
      <c r="CE6" s="50">
        <v>0.53</v>
      </c>
      <c r="CF6" s="50">
        <v>0.58799999999999997</v>
      </c>
      <c r="CG6" s="50">
        <v>0.48399999999999999</v>
      </c>
      <c r="CH6" s="50">
        <f t="shared" si="21"/>
        <v>0.53399999999999992</v>
      </c>
      <c r="CI6" s="50">
        <v>0.76400000000000001</v>
      </c>
      <c r="CJ6" s="32">
        <f t="shared" si="22"/>
        <v>0.69895287958115171</v>
      </c>
      <c r="CK6" s="50">
        <v>0.94</v>
      </c>
      <c r="CL6" s="50">
        <v>0.68500000000000005</v>
      </c>
      <c r="CM6" s="50">
        <f t="shared" si="23"/>
        <v>0.8125</v>
      </c>
      <c r="CN6" s="50">
        <v>0.76400000000000001</v>
      </c>
      <c r="CO6" s="32">
        <f>CM6/CN6</f>
        <v>1.0634816753926701</v>
      </c>
      <c r="CP6" s="50"/>
      <c r="CQ6" s="50"/>
      <c r="CR6" s="50"/>
      <c r="CS6" s="50">
        <v>0.76400000000000001</v>
      </c>
      <c r="CT6" s="32"/>
      <c r="CU6" s="49">
        <v>0.58099999999999996</v>
      </c>
      <c r="CV6" s="49">
        <v>0.56299999999999994</v>
      </c>
      <c r="CW6" s="49">
        <v>0.42399999999999999</v>
      </c>
      <c r="CX6" s="32">
        <f>AVERAGE(CU6:CW6)</f>
        <v>0.52266666666666661</v>
      </c>
      <c r="CY6" s="32">
        <v>0.76600000000000001</v>
      </c>
      <c r="CZ6" s="32">
        <v>0.67600000000000005</v>
      </c>
      <c r="DA6" s="32">
        <f t="shared" si="25"/>
        <v>0.72100000000000009</v>
      </c>
      <c r="DB6" s="32"/>
      <c r="DC6" s="32"/>
      <c r="DD6" s="32"/>
      <c r="DE6" s="42">
        <v>2.64</v>
      </c>
      <c r="DF6" s="42">
        <v>2.09</v>
      </c>
      <c r="DG6" s="42">
        <v>1.44</v>
      </c>
      <c r="DH6" s="42">
        <f t="shared" si="26"/>
        <v>2.0566666666666666</v>
      </c>
      <c r="DI6" s="42">
        <v>11.64</v>
      </c>
      <c r="DJ6" s="32">
        <f t="shared" si="27"/>
        <v>0.17668957617411224</v>
      </c>
      <c r="DK6" s="42">
        <v>3.15</v>
      </c>
      <c r="DL6" s="42">
        <v>2.4300000000000002</v>
      </c>
      <c r="DM6" s="42">
        <f t="shared" si="28"/>
        <v>2.79</v>
      </c>
      <c r="DN6" s="42">
        <v>11.64</v>
      </c>
      <c r="DO6" s="32">
        <f t="shared" si="29"/>
        <v>0.23969072164948452</v>
      </c>
      <c r="DP6" s="42"/>
      <c r="DQ6" s="42"/>
      <c r="DR6" s="42"/>
      <c r="DS6" s="42">
        <v>11.64</v>
      </c>
      <c r="DT6" s="32"/>
      <c r="DU6" s="42">
        <v>0.75</v>
      </c>
      <c r="DV6" s="42">
        <v>0.98</v>
      </c>
      <c r="DW6" s="42">
        <v>1.06</v>
      </c>
      <c r="DX6" s="42">
        <f t="shared" si="30"/>
        <v>0.93</v>
      </c>
      <c r="DY6" s="42">
        <v>5.46</v>
      </c>
      <c r="DZ6" s="32">
        <f t="shared" si="31"/>
        <v>0.17032967032967034</v>
      </c>
      <c r="EA6" s="42">
        <v>2.5299999999999998</v>
      </c>
      <c r="EB6" s="42">
        <v>1.69</v>
      </c>
      <c r="EC6" s="42">
        <f t="shared" si="32"/>
        <v>2.11</v>
      </c>
      <c r="ED6" s="42">
        <v>5.46</v>
      </c>
      <c r="EE6" s="32">
        <f t="shared" si="33"/>
        <v>0.38644688644688641</v>
      </c>
      <c r="EF6" s="42"/>
      <c r="EG6" s="42"/>
      <c r="EH6" s="42"/>
      <c r="EI6" s="42">
        <v>5.46</v>
      </c>
      <c r="EJ6" s="32"/>
      <c r="EK6" s="42">
        <v>2.13</v>
      </c>
      <c r="EL6" s="42">
        <v>1.97</v>
      </c>
      <c r="EM6" s="42">
        <v>1.29</v>
      </c>
      <c r="EN6" s="42">
        <f t="shared" si="34"/>
        <v>1.7966666666666666</v>
      </c>
      <c r="EO6" s="42">
        <v>3.04</v>
      </c>
      <c r="EP6" s="42">
        <v>2.2200000000000002</v>
      </c>
      <c r="EQ6" s="42">
        <f t="shared" si="35"/>
        <v>2.63</v>
      </c>
      <c r="ER6" s="42">
        <v>0.78</v>
      </c>
      <c r="ES6" s="42">
        <v>1.1200000000000001</v>
      </c>
      <c r="ET6" s="42">
        <v>1.1100000000000001</v>
      </c>
      <c r="EU6" s="42">
        <f t="shared" si="36"/>
        <v>1.0033333333333334</v>
      </c>
      <c r="EV6" s="42">
        <v>6.23</v>
      </c>
      <c r="EW6" s="32">
        <f t="shared" si="37"/>
        <v>0.16104868913857678</v>
      </c>
      <c r="EX6" s="42">
        <v>2.5299999999999998</v>
      </c>
      <c r="EY6" s="42">
        <v>1.76</v>
      </c>
      <c r="EZ6" s="42">
        <f t="shared" si="38"/>
        <v>2.145</v>
      </c>
      <c r="FA6" s="42">
        <v>6.23</v>
      </c>
      <c r="FB6" s="32">
        <f t="shared" si="39"/>
        <v>0.34430176565008025</v>
      </c>
      <c r="FC6" s="42">
        <v>0.46</v>
      </c>
      <c r="FD6" s="42">
        <v>0.46</v>
      </c>
      <c r="FE6" s="42">
        <v>0.81</v>
      </c>
      <c r="FF6" s="42">
        <f t="shared" si="40"/>
        <v>0.57666666666666666</v>
      </c>
      <c r="FG6" s="42">
        <v>3.54</v>
      </c>
      <c r="FH6" s="32">
        <f t="shared" si="41"/>
        <v>0.16290018832391714</v>
      </c>
      <c r="FI6" s="42">
        <v>1.9</v>
      </c>
      <c r="FJ6" s="42">
        <v>1.48</v>
      </c>
      <c r="FK6" s="42">
        <f t="shared" si="42"/>
        <v>1.69</v>
      </c>
      <c r="FL6" s="42">
        <v>3.54</v>
      </c>
      <c r="FM6" s="32">
        <f t="shared" si="43"/>
        <v>0.47740112994350281</v>
      </c>
      <c r="FN6" s="42">
        <v>53.2</v>
      </c>
      <c r="FO6" s="42">
        <v>50</v>
      </c>
      <c r="FP6" s="42">
        <v>47.5</v>
      </c>
      <c r="FQ6" s="42">
        <f t="shared" si="44"/>
        <v>53.2</v>
      </c>
      <c r="FR6" s="43">
        <v>132.6</v>
      </c>
      <c r="FS6" s="32">
        <f t="shared" si="45"/>
        <v>0.40120663650075417</v>
      </c>
      <c r="FT6" s="42">
        <v>59.5</v>
      </c>
      <c r="FU6" s="42">
        <v>39.299999999999997</v>
      </c>
      <c r="FV6" s="42">
        <f t="shared" si="46"/>
        <v>59.5</v>
      </c>
      <c r="FW6" s="42">
        <v>132.6</v>
      </c>
      <c r="FX6" s="32">
        <f t="shared" si="47"/>
        <v>0.44871794871794873</v>
      </c>
      <c r="FY6" s="42">
        <v>35.799999999999997</v>
      </c>
      <c r="FZ6" s="42">
        <v>35.81</v>
      </c>
      <c r="GA6" s="42">
        <v>35.44</v>
      </c>
      <c r="GB6" s="42">
        <f t="shared" si="48"/>
        <v>35.68333333333333</v>
      </c>
      <c r="GC6" s="42">
        <v>39.450000000000003</v>
      </c>
      <c r="GD6" s="42">
        <v>30.39</v>
      </c>
      <c r="GE6" s="42">
        <f t="shared" si="53"/>
        <v>34.92</v>
      </c>
      <c r="GF6" s="9">
        <f t="shared" si="49"/>
        <v>31.028985507246375</v>
      </c>
      <c r="GG6" s="9">
        <f t="shared" si="50"/>
        <v>23.049504950495049</v>
      </c>
      <c r="GH6" s="32">
        <f t="shared" si="51"/>
        <v>0.32926065162907275</v>
      </c>
      <c r="GI6" s="32">
        <f t="shared" si="52"/>
        <v>0.41310924369747898</v>
      </c>
      <c r="GJ6" s="24">
        <v>180</v>
      </c>
      <c r="GK6" s="24">
        <v>130</v>
      </c>
      <c r="GL6" s="24">
        <v>12</v>
      </c>
      <c r="GM6" s="24">
        <f>(GJ6-GK6)*12</f>
        <v>600</v>
      </c>
      <c r="GN6" s="35">
        <v>2</v>
      </c>
      <c r="GO6" s="35">
        <v>1.5</v>
      </c>
      <c r="GP6" s="35">
        <v>20</v>
      </c>
      <c r="GQ6" s="35">
        <f>SUM(GN6:GP6)</f>
        <v>23.5</v>
      </c>
      <c r="GR6" s="27">
        <f>GM6/GQ6</f>
        <v>25.531914893617021</v>
      </c>
    </row>
    <row r="7" spans="1:200" s="22" customFormat="1" ht="14.5">
      <c r="A7" s="22">
        <v>1</v>
      </c>
      <c r="B7" s="22">
        <v>5</v>
      </c>
      <c r="C7" s="127" t="s">
        <v>217</v>
      </c>
      <c r="D7" s="23">
        <v>34752</v>
      </c>
      <c r="E7" s="45">
        <f t="shared" si="0"/>
        <v>21.36986301369863</v>
      </c>
      <c r="F7" s="22">
        <v>20</v>
      </c>
      <c r="G7" s="22">
        <v>5</v>
      </c>
      <c r="H7" s="22">
        <v>0</v>
      </c>
      <c r="I7" s="22">
        <v>0</v>
      </c>
      <c r="J7" s="22">
        <v>67</v>
      </c>
      <c r="K7" s="22">
        <v>170</v>
      </c>
      <c r="L7" s="39">
        <v>1.7</v>
      </c>
      <c r="M7" s="25">
        <f t="shared" si="1"/>
        <v>23.183391003460208</v>
      </c>
      <c r="N7" s="26">
        <v>3.58</v>
      </c>
      <c r="O7" s="26">
        <v>3.63</v>
      </c>
      <c r="P7" s="26">
        <v>3.48</v>
      </c>
      <c r="Q7" s="26">
        <f t="shared" si="2"/>
        <v>3.563333333333333</v>
      </c>
      <c r="R7" s="26">
        <v>4.32</v>
      </c>
      <c r="S7" s="41">
        <f t="shared" si="3"/>
        <v>0.82484567901234551</v>
      </c>
      <c r="T7" s="26">
        <v>3.57</v>
      </c>
      <c r="U7" s="26">
        <v>3.55</v>
      </c>
      <c r="V7" s="26">
        <f t="shared" si="4"/>
        <v>3.5599999999999996</v>
      </c>
      <c r="W7" s="26">
        <v>4.32</v>
      </c>
      <c r="X7" s="41">
        <f t="shared" si="5"/>
        <v>0.82407407407407396</v>
      </c>
      <c r="Y7" s="26">
        <v>0.7</v>
      </c>
      <c r="Z7" s="26">
        <v>0.7</v>
      </c>
      <c r="AA7" s="26">
        <v>0.98</v>
      </c>
      <c r="AB7" s="26">
        <f>AVERAGE(Y7:AA7)</f>
        <v>0.79333333333333333</v>
      </c>
      <c r="AC7" s="26">
        <v>0.6</v>
      </c>
      <c r="AD7" s="26">
        <v>0.65</v>
      </c>
      <c r="AE7" s="26">
        <f t="shared" si="6"/>
        <v>0.625</v>
      </c>
      <c r="AF7" s="26">
        <v>1.63</v>
      </c>
      <c r="AG7" s="26">
        <v>1.51</v>
      </c>
      <c r="AH7" s="26">
        <v>1.0900000000000001</v>
      </c>
      <c r="AI7" s="26">
        <f t="shared" si="7"/>
        <v>1.41</v>
      </c>
      <c r="AJ7" s="26">
        <v>1.43</v>
      </c>
      <c r="AK7" s="26">
        <v>1.45</v>
      </c>
      <c r="AL7" s="26">
        <f t="shared" si="8"/>
        <v>1.44</v>
      </c>
      <c r="AM7" s="26">
        <v>1.25</v>
      </c>
      <c r="AN7" s="26">
        <v>1.42</v>
      </c>
      <c r="AO7" s="26">
        <v>1.41</v>
      </c>
      <c r="AP7" s="26">
        <f t="shared" si="9"/>
        <v>1.36</v>
      </c>
      <c r="AQ7" s="26">
        <v>1.54</v>
      </c>
      <c r="AR7" s="26">
        <v>1.45</v>
      </c>
      <c r="AS7" s="26">
        <f t="shared" si="10"/>
        <v>1.4950000000000001</v>
      </c>
      <c r="AT7" s="26">
        <v>2.33</v>
      </c>
      <c r="AU7" s="26">
        <v>2.21</v>
      </c>
      <c r="AV7" s="26">
        <v>2.0699999999999998</v>
      </c>
      <c r="AW7" s="26">
        <f t="shared" si="11"/>
        <v>2.2033333333333331</v>
      </c>
      <c r="AX7" s="26">
        <v>2.0299999999999998</v>
      </c>
      <c r="AY7" s="26">
        <v>2.1</v>
      </c>
      <c r="AZ7" s="26">
        <f t="shared" si="12"/>
        <v>2.0649999999999999</v>
      </c>
      <c r="BA7" s="26">
        <v>2.3199999999999998</v>
      </c>
      <c r="BB7" s="27">
        <v>2.09</v>
      </c>
      <c r="BC7" s="27">
        <f>AVERAGE(BA7:BB7)</f>
        <v>2.2050000000000001</v>
      </c>
      <c r="BD7" s="27">
        <v>3.79</v>
      </c>
      <c r="BE7" s="26">
        <v>3.77</v>
      </c>
      <c r="BF7" s="26">
        <v>3.7</v>
      </c>
      <c r="BG7" s="26">
        <f t="shared" si="13"/>
        <v>3.7533333333333339</v>
      </c>
      <c r="BH7" s="26">
        <v>4.09</v>
      </c>
      <c r="BI7" s="41">
        <f t="shared" si="14"/>
        <v>0.91768541157294226</v>
      </c>
      <c r="BJ7" s="26">
        <v>3.58</v>
      </c>
      <c r="BK7" s="26">
        <v>3.44</v>
      </c>
      <c r="BL7" s="26">
        <f t="shared" si="15"/>
        <v>3.51</v>
      </c>
      <c r="BM7" s="26">
        <v>4.09</v>
      </c>
      <c r="BN7" s="41">
        <f t="shared" si="16"/>
        <v>0.85819070904645478</v>
      </c>
      <c r="BO7" s="26">
        <v>1.77</v>
      </c>
      <c r="BP7" s="26">
        <v>2.0699999999999998</v>
      </c>
      <c r="BQ7" s="26">
        <v>2.4700000000000002</v>
      </c>
      <c r="BR7" s="26">
        <f t="shared" si="17"/>
        <v>2.1033333333333335</v>
      </c>
      <c r="BS7" s="26">
        <v>4.0199999999999996</v>
      </c>
      <c r="BT7" s="41">
        <f t="shared" si="18"/>
        <v>0.52321724709784423</v>
      </c>
      <c r="BU7" s="26">
        <v>1.79</v>
      </c>
      <c r="BV7" s="26">
        <v>2.33</v>
      </c>
      <c r="BW7" s="26">
        <f t="shared" si="19"/>
        <v>2.06</v>
      </c>
      <c r="BX7" s="26">
        <v>4.0199999999999996</v>
      </c>
      <c r="BY7" s="41">
        <f t="shared" si="20"/>
        <v>0.51243781094527374</v>
      </c>
      <c r="BZ7" s="26">
        <v>1.05</v>
      </c>
      <c r="CA7" s="26">
        <v>1.9</v>
      </c>
      <c r="CB7" s="26">
        <f>AVERAGE(BZ7:CA7)</f>
        <v>1.4750000000000001</v>
      </c>
      <c r="CC7" s="26">
        <v>4.0199999999999996</v>
      </c>
      <c r="CD7" s="41">
        <f>CB7/CC7</f>
        <v>0.36691542288557222</v>
      </c>
      <c r="CE7" s="28">
        <v>0.46700000000000003</v>
      </c>
      <c r="CF7" s="28">
        <v>0.54900000000000004</v>
      </c>
      <c r="CG7" s="28">
        <v>0.66800000000000004</v>
      </c>
      <c r="CH7" s="28">
        <f t="shared" si="21"/>
        <v>0.56133333333333335</v>
      </c>
      <c r="CI7" s="28">
        <v>0.76800000000000002</v>
      </c>
      <c r="CJ7" s="29">
        <f t="shared" si="22"/>
        <v>0.73090277777777779</v>
      </c>
      <c r="CK7" s="28">
        <v>0.5</v>
      </c>
      <c r="CL7" s="28">
        <v>0.65600000000000003</v>
      </c>
      <c r="CM7" s="28">
        <f t="shared" si="23"/>
        <v>0.57800000000000007</v>
      </c>
      <c r="CN7" s="28">
        <v>0.76800000000000002</v>
      </c>
      <c r="CO7" s="29">
        <f>CL7/CN7</f>
        <v>0.85416666666666663</v>
      </c>
      <c r="CP7" s="28">
        <v>0.28899999999999998</v>
      </c>
      <c r="CQ7" s="28">
        <v>0.54100000000000004</v>
      </c>
      <c r="CR7" s="28">
        <f>AVERAGE(CP7:CQ7)</f>
        <v>0.41500000000000004</v>
      </c>
      <c r="CS7" s="28">
        <v>0.76800000000000002</v>
      </c>
      <c r="CT7" s="29">
        <f>CQ7/CS7</f>
        <v>0.70442708333333337</v>
      </c>
      <c r="CU7" s="29">
        <v>0.49399999999999999</v>
      </c>
      <c r="CV7" s="29">
        <v>0.56999999999999995</v>
      </c>
      <c r="CW7" s="29">
        <v>0.71</v>
      </c>
      <c r="CX7" s="29">
        <f t="shared" si="24"/>
        <v>0.59133333333333338</v>
      </c>
      <c r="CY7" s="29">
        <v>0.501</v>
      </c>
      <c r="CZ7" s="29">
        <v>0.65600000000000003</v>
      </c>
      <c r="DA7" s="29">
        <f t="shared" si="25"/>
        <v>0.57850000000000001</v>
      </c>
      <c r="DB7" s="29">
        <v>0.29699999999999999</v>
      </c>
      <c r="DC7" s="29">
        <v>0.55900000000000005</v>
      </c>
      <c r="DD7" s="29">
        <f>AVERAGE(DB7:DC7)</f>
        <v>0.42800000000000005</v>
      </c>
      <c r="DE7" s="27">
        <v>1.83</v>
      </c>
      <c r="DF7" s="27">
        <v>2.09</v>
      </c>
      <c r="DG7" s="27">
        <v>2.4500000000000002</v>
      </c>
      <c r="DH7" s="27">
        <f t="shared" si="26"/>
        <v>2.1233333333333335</v>
      </c>
      <c r="DI7" s="27">
        <v>11.35</v>
      </c>
      <c r="DJ7" s="29">
        <f t="shared" si="27"/>
        <v>0.18707782672540385</v>
      </c>
      <c r="DK7" s="27">
        <v>1.76</v>
      </c>
      <c r="DL7" s="27">
        <v>2.57</v>
      </c>
      <c r="DM7" s="27">
        <f t="shared" si="28"/>
        <v>2.165</v>
      </c>
      <c r="DN7" s="27">
        <v>11.35</v>
      </c>
      <c r="DO7" s="29">
        <f t="shared" si="29"/>
        <v>0.1907488986784141</v>
      </c>
      <c r="DP7" s="27">
        <v>1.1100000000000001</v>
      </c>
      <c r="DQ7" s="27">
        <v>1.87</v>
      </c>
      <c r="DR7" s="27">
        <f>AVERAGE(DP7:DQ7)</f>
        <v>1.4900000000000002</v>
      </c>
      <c r="DS7" s="27">
        <v>11.35</v>
      </c>
      <c r="DT7" s="29">
        <f>DR7/DS7</f>
        <v>0.13127753303964759</v>
      </c>
      <c r="DU7" s="27">
        <v>1.4</v>
      </c>
      <c r="DV7" s="27">
        <v>1.88</v>
      </c>
      <c r="DW7" s="27">
        <v>2.15</v>
      </c>
      <c r="DX7" s="27">
        <f t="shared" si="30"/>
        <v>1.8099999999999998</v>
      </c>
      <c r="DY7" s="27">
        <v>5.4</v>
      </c>
      <c r="DZ7" s="29">
        <f t="shared" si="31"/>
        <v>0.33518518518518514</v>
      </c>
      <c r="EA7" s="27">
        <v>1.52</v>
      </c>
      <c r="EB7" s="27">
        <v>2.15</v>
      </c>
      <c r="EC7" s="27">
        <f t="shared" si="32"/>
        <v>1.835</v>
      </c>
      <c r="ED7" s="27">
        <v>5.4</v>
      </c>
      <c r="EE7" s="29">
        <f t="shared" si="33"/>
        <v>0.33981481481481479</v>
      </c>
      <c r="EF7" s="27">
        <v>0.82</v>
      </c>
      <c r="EG7" s="27">
        <v>1.72</v>
      </c>
      <c r="EH7" s="27">
        <f>AVERAGE(EF7:EG7)</f>
        <v>1.27</v>
      </c>
      <c r="EI7" s="27">
        <v>5.4</v>
      </c>
      <c r="EJ7" s="29">
        <f>EH7/EI7</f>
        <v>0.23518518518518516</v>
      </c>
      <c r="EK7" s="27">
        <v>1.83</v>
      </c>
      <c r="EL7" s="27">
        <v>1.7</v>
      </c>
      <c r="EM7" s="27">
        <v>2.15</v>
      </c>
      <c r="EN7" s="27">
        <f t="shared" si="34"/>
        <v>1.8933333333333333</v>
      </c>
      <c r="EO7" s="27">
        <v>1.67</v>
      </c>
      <c r="EP7" s="27">
        <v>2.3199999999999998</v>
      </c>
      <c r="EQ7" s="27">
        <f t="shared" si="35"/>
        <v>1.9949999999999999</v>
      </c>
      <c r="ER7" s="27">
        <v>1.37</v>
      </c>
      <c r="ES7" s="27">
        <v>1.93</v>
      </c>
      <c r="ET7" s="27">
        <v>1.98</v>
      </c>
      <c r="EU7" s="27">
        <f t="shared" si="36"/>
        <v>1.7599999999999998</v>
      </c>
      <c r="EV7" s="27">
        <v>6.13</v>
      </c>
      <c r="EW7" s="29">
        <f t="shared" si="37"/>
        <v>0.28711256117455136</v>
      </c>
      <c r="EX7" s="27">
        <v>1.65</v>
      </c>
      <c r="EY7" s="27">
        <v>2.29</v>
      </c>
      <c r="EZ7" s="27">
        <f t="shared" si="38"/>
        <v>1.97</v>
      </c>
      <c r="FA7" s="27">
        <v>6.13</v>
      </c>
      <c r="FB7" s="29">
        <f t="shared" si="39"/>
        <v>0.32137030995106036</v>
      </c>
      <c r="FC7" s="27">
        <v>1</v>
      </c>
      <c r="FD7" s="27">
        <v>1.57</v>
      </c>
      <c r="FE7" s="27">
        <v>1.97</v>
      </c>
      <c r="FF7" s="27">
        <f t="shared" si="40"/>
        <v>1.5133333333333334</v>
      </c>
      <c r="FG7" s="27">
        <v>3.51</v>
      </c>
      <c r="FH7" s="29">
        <f t="shared" si="41"/>
        <v>0.43114909781576455</v>
      </c>
      <c r="FI7" s="27">
        <v>1.04</v>
      </c>
      <c r="FJ7" s="27">
        <v>1.67</v>
      </c>
      <c r="FK7" s="27">
        <f t="shared" si="42"/>
        <v>1.355</v>
      </c>
      <c r="FL7" s="27">
        <v>3.51</v>
      </c>
      <c r="FM7" s="29">
        <f t="shared" si="43"/>
        <v>0.38603988603988604</v>
      </c>
      <c r="FN7" s="27">
        <v>34.700000000000003</v>
      </c>
      <c r="FO7" s="27">
        <v>35.700000000000003</v>
      </c>
      <c r="FP7" s="27">
        <v>40.299999999999997</v>
      </c>
      <c r="FQ7" s="27">
        <f t="shared" si="44"/>
        <v>40.299999999999997</v>
      </c>
      <c r="FR7" s="27">
        <v>134.19999999999999</v>
      </c>
      <c r="FS7" s="29">
        <f t="shared" si="45"/>
        <v>0.30029806259314457</v>
      </c>
      <c r="FT7" s="27">
        <v>35.1</v>
      </c>
      <c r="FU7" s="27">
        <v>34.799999999999997</v>
      </c>
      <c r="FV7" s="27">
        <f t="shared" si="46"/>
        <v>35.1</v>
      </c>
      <c r="FW7" s="27">
        <v>135.19999999999999</v>
      </c>
      <c r="FX7" s="29">
        <f t="shared" si="47"/>
        <v>0.25961538461538464</v>
      </c>
      <c r="FY7" s="27">
        <v>12.9</v>
      </c>
      <c r="FZ7" s="27">
        <v>13.93</v>
      </c>
      <c r="GA7" s="27">
        <v>15.7</v>
      </c>
      <c r="GB7" s="27">
        <f t="shared" si="48"/>
        <v>14.176666666666668</v>
      </c>
      <c r="GC7" s="27">
        <v>14.24</v>
      </c>
      <c r="GD7" s="27">
        <v>14.44</v>
      </c>
      <c r="GE7" s="27">
        <f t="shared" si="53"/>
        <v>14.34</v>
      </c>
      <c r="GF7" s="9">
        <f t="shared" si="49"/>
        <v>17.869747899159666</v>
      </c>
      <c r="GG7" s="9">
        <f t="shared" si="50"/>
        <v>22.943999999999999</v>
      </c>
      <c r="GH7" s="29">
        <f t="shared" si="51"/>
        <v>0.64822167080231585</v>
      </c>
      <c r="GI7" s="29">
        <f t="shared" si="52"/>
        <v>0.59145299145299146</v>
      </c>
      <c r="GJ7" s="24">
        <v>175</v>
      </c>
      <c r="GK7" s="24">
        <v>105</v>
      </c>
      <c r="GL7" s="24">
        <v>12</v>
      </c>
      <c r="GM7" s="24">
        <f>(GJ7-GK7)*12</f>
        <v>840</v>
      </c>
      <c r="GN7" s="35">
        <v>2</v>
      </c>
      <c r="GO7" s="35">
        <v>1.5</v>
      </c>
      <c r="GP7" s="35">
        <v>20</v>
      </c>
      <c r="GQ7" s="35">
        <f>SUM(GN7:GP7)</f>
        <v>23.5</v>
      </c>
      <c r="GR7" s="27">
        <f>GM7/GQ7</f>
        <v>35.744680851063826</v>
      </c>
    </row>
    <row r="8" spans="1:200" s="43" customFormat="1" ht="14.5">
      <c r="A8" s="43">
        <v>2</v>
      </c>
      <c r="B8" s="43">
        <v>6</v>
      </c>
      <c r="C8" s="136" t="s">
        <v>216</v>
      </c>
      <c r="D8" s="44">
        <v>34581</v>
      </c>
      <c r="E8" s="45">
        <f t="shared" si="0"/>
        <v>21.838356164383562</v>
      </c>
      <c r="F8" s="43">
        <v>20</v>
      </c>
      <c r="G8" s="43">
        <v>5</v>
      </c>
      <c r="H8" s="43">
        <v>1</v>
      </c>
      <c r="I8" s="43">
        <v>0</v>
      </c>
      <c r="J8" s="43">
        <v>68</v>
      </c>
      <c r="K8" s="43">
        <v>169</v>
      </c>
      <c r="L8" s="46">
        <v>1.69</v>
      </c>
      <c r="M8" s="47">
        <f t="shared" si="1"/>
        <v>23.808690171912751</v>
      </c>
      <c r="N8" s="48">
        <v>3.85</v>
      </c>
      <c r="O8" s="48">
        <v>3.98</v>
      </c>
      <c r="P8" s="48">
        <v>3.88</v>
      </c>
      <c r="Q8" s="48">
        <f t="shared" si="2"/>
        <v>3.9033333333333338</v>
      </c>
      <c r="R8" s="48">
        <v>4.25</v>
      </c>
      <c r="S8" s="49">
        <f t="shared" si="3"/>
        <v>0.91843137254901974</v>
      </c>
      <c r="T8" s="42">
        <v>3.85</v>
      </c>
      <c r="U8" s="42">
        <v>3.78</v>
      </c>
      <c r="V8" s="42">
        <f t="shared" si="4"/>
        <v>3.8149999999999999</v>
      </c>
      <c r="W8" s="48">
        <v>4.25</v>
      </c>
      <c r="X8" s="32">
        <f t="shared" si="5"/>
        <v>0.89764705882352935</v>
      </c>
      <c r="Y8" s="42">
        <v>1.06</v>
      </c>
      <c r="Z8" s="42">
        <v>1.4</v>
      </c>
      <c r="AA8" s="42">
        <v>1.66</v>
      </c>
      <c r="AB8" s="42">
        <f>AVERAGE(Y8:AA8)</f>
        <v>1.3733333333333333</v>
      </c>
      <c r="AC8" s="42">
        <v>1.3</v>
      </c>
      <c r="AD8" s="42">
        <v>2.0099999999999998</v>
      </c>
      <c r="AE8" s="42">
        <f t="shared" si="6"/>
        <v>1.6549999999999998</v>
      </c>
      <c r="AF8" s="42">
        <v>0.93</v>
      </c>
      <c r="AG8" s="42">
        <v>0.99</v>
      </c>
      <c r="AH8" s="42">
        <v>0.62</v>
      </c>
      <c r="AI8" s="42">
        <f t="shared" si="7"/>
        <v>0.84666666666666668</v>
      </c>
      <c r="AJ8" s="42">
        <v>1.06</v>
      </c>
      <c r="AK8" s="42">
        <v>0.43</v>
      </c>
      <c r="AL8" s="42">
        <f t="shared" si="8"/>
        <v>0.745</v>
      </c>
      <c r="AM8" s="42">
        <v>1.86</v>
      </c>
      <c r="AN8" s="42">
        <v>1.59</v>
      </c>
      <c r="AO8" s="42">
        <v>1.6</v>
      </c>
      <c r="AP8" s="42">
        <f t="shared" si="9"/>
        <v>1.6833333333333336</v>
      </c>
      <c r="AQ8" s="42">
        <v>1.49</v>
      </c>
      <c r="AR8" s="42">
        <v>1.34</v>
      </c>
      <c r="AS8" s="42">
        <f t="shared" si="10"/>
        <v>1.415</v>
      </c>
      <c r="AT8" s="42">
        <v>1.99</v>
      </c>
      <c r="AU8" s="42">
        <v>2.39</v>
      </c>
      <c r="AV8" s="42">
        <v>2.2799999999999998</v>
      </c>
      <c r="AW8" s="42">
        <f t="shared" si="11"/>
        <v>2.2200000000000002</v>
      </c>
      <c r="AX8" s="42">
        <v>2.36</v>
      </c>
      <c r="AY8" s="42">
        <v>2.44</v>
      </c>
      <c r="AZ8" s="42">
        <f t="shared" si="12"/>
        <v>2.4</v>
      </c>
      <c r="BA8" s="42"/>
      <c r="BB8" s="42"/>
      <c r="BC8" s="42"/>
      <c r="BD8" s="42">
        <v>4.12</v>
      </c>
      <c r="BE8" s="42">
        <v>3.73</v>
      </c>
      <c r="BF8" s="42">
        <v>3.14</v>
      </c>
      <c r="BG8" s="42">
        <f t="shared" si="13"/>
        <v>3.6633333333333336</v>
      </c>
      <c r="BH8" s="42">
        <v>4.04</v>
      </c>
      <c r="BI8" s="32">
        <f t="shared" si="14"/>
        <v>0.90676567656765683</v>
      </c>
      <c r="BJ8" s="42">
        <v>3.75</v>
      </c>
      <c r="BK8" s="42">
        <v>3.55</v>
      </c>
      <c r="BL8" s="42">
        <f t="shared" si="15"/>
        <v>3.65</v>
      </c>
      <c r="BM8" s="42">
        <v>4.04</v>
      </c>
      <c r="BN8" s="32">
        <f t="shared" si="16"/>
        <v>0.90346534653465349</v>
      </c>
      <c r="BO8" s="42">
        <v>3.38</v>
      </c>
      <c r="BP8" s="42">
        <v>3</v>
      </c>
      <c r="BQ8" s="42">
        <v>2.5299999999999998</v>
      </c>
      <c r="BR8" s="42">
        <f t="shared" si="17"/>
        <v>2.97</v>
      </c>
      <c r="BS8" s="42">
        <v>3.97</v>
      </c>
      <c r="BT8" s="32">
        <f t="shared" si="18"/>
        <v>0.74811083123425692</v>
      </c>
      <c r="BU8" s="42">
        <v>3.26</v>
      </c>
      <c r="BV8" s="42">
        <v>3.17</v>
      </c>
      <c r="BW8" s="42">
        <f t="shared" si="19"/>
        <v>3.2149999999999999</v>
      </c>
      <c r="BX8" s="42">
        <v>3.97</v>
      </c>
      <c r="BY8" s="32">
        <f t="shared" si="20"/>
        <v>0.80982367758186391</v>
      </c>
      <c r="BZ8" s="42"/>
      <c r="CA8" s="42"/>
      <c r="CB8" s="42"/>
      <c r="CC8" s="42">
        <v>3.97</v>
      </c>
      <c r="CD8" s="32"/>
      <c r="CE8" s="50">
        <v>0.82</v>
      </c>
      <c r="CF8" s="50">
        <v>0.80400000000000005</v>
      </c>
      <c r="CG8" s="50">
        <v>0.80600000000000005</v>
      </c>
      <c r="CH8" s="50">
        <f t="shared" si="21"/>
        <v>0.81</v>
      </c>
      <c r="CI8" s="50">
        <v>0.76400000000000001</v>
      </c>
      <c r="CJ8" s="32">
        <f t="shared" si="22"/>
        <v>1.0602094240837696</v>
      </c>
      <c r="CK8" s="50">
        <v>0.86899999999999999</v>
      </c>
      <c r="CL8" s="50">
        <v>0.89300000000000002</v>
      </c>
      <c r="CM8" s="50">
        <f t="shared" si="23"/>
        <v>0.88100000000000001</v>
      </c>
      <c r="CN8" s="50">
        <v>0.76400000000000001</v>
      </c>
      <c r="CO8" s="32">
        <f t="shared" ref="CO8:CO13" si="54">CM8/CN8</f>
        <v>1.1531413612565444</v>
      </c>
      <c r="CP8" s="50"/>
      <c r="CQ8" s="50"/>
      <c r="CR8" s="50"/>
      <c r="CS8" s="50">
        <v>0.76400000000000001</v>
      </c>
      <c r="CT8" s="32"/>
      <c r="CU8" s="32">
        <v>0.878</v>
      </c>
      <c r="CV8" s="32">
        <v>0.754</v>
      </c>
      <c r="CW8" s="32">
        <v>0.65200000000000002</v>
      </c>
      <c r="CX8" s="32">
        <f t="shared" si="24"/>
        <v>0.76133333333333342</v>
      </c>
      <c r="CY8" s="32">
        <v>0.84699999999999998</v>
      </c>
      <c r="CZ8" s="32">
        <v>0.83899999999999997</v>
      </c>
      <c r="DA8" s="32">
        <f t="shared" si="25"/>
        <v>0.84299999999999997</v>
      </c>
      <c r="DB8" s="32"/>
      <c r="DC8" s="32"/>
      <c r="DD8" s="32"/>
      <c r="DE8" s="42">
        <v>5.18</v>
      </c>
      <c r="DF8" s="42">
        <v>3.86</v>
      </c>
      <c r="DG8" s="42">
        <v>3.22</v>
      </c>
      <c r="DH8" s="42">
        <f t="shared" si="26"/>
        <v>4.0866666666666669</v>
      </c>
      <c r="DI8" s="42">
        <v>11.24</v>
      </c>
      <c r="DJ8" s="32">
        <f t="shared" si="27"/>
        <v>0.36358244365361803</v>
      </c>
      <c r="DK8" s="42">
        <v>4.03</v>
      </c>
      <c r="DL8" s="42">
        <v>3.54</v>
      </c>
      <c r="DM8" s="42">
        <f t="shared" si="28"/>
        <v>3.7850000000000001</v>
      </c>
      <c r="DN8" s="42">
        <v>11.24</v>
      </c>
      <c r="DO8" s="32">
        <f t="shared" si="29"/>
        <v>0.33674377224199287</v>
      </c>
      <c r="DS8" s="42">
        <v>11.24</v>
      </c>
      <c r="DT8" s="32"/>
      <c r="DU8" s="42">
        <v>3.37</v>
      </c>
      <c r="DV8" s="42">
        <v>2.78</v>
      </c>
      <c r="DW8" s="42">
        <v>2.37</v>
      </c>
      <c r="DX8" s="42">
        <f t="shared" si="30"/>
        <v>2.84</v>
      </c>
      <c r="DY8" s="42">
        <v>5.34</v>
      </c>
      <c r="DZ8" s="32">
        <f t="shared" si="31"/>
        <v>0.53183520599250933</v>
      </c>
      <c r="EA8" s="42">
        <v>3.53</v>
      </c>
      <c r="EB8" s="42">
        <v>3.41</v>
      </c>
      <c r="EC8" s="42">
        <f t="shared" si="32"/>
        <v>3.4699999999999998</v>
      </c>
      <c r="ED8" s="42">
        <v>5.34</v>
      </c>
      <c r="EE8" s="32">
        <f t="shared" si="33"/>
        <v>0.64981273408239693</v>
      </c>
      <c r="EF8" s="42"/>
      <c r="EG8" s="42"/>
      <c r="EH8" s="42"/>
      <c r="EI8" s="42">
        <v>5.34</v>
      </c>
      <c r="EJ8" s="32"/>
      <c r="EK8" s="42">
        <v>4.91</v>
      </c>
      <c r="EL8" s="42">
        <v>3.61</v>
      </c>
      <c r="EM8" s="42">
        <v>2.95</v>
      </c>
      <c r="EN8" s="42">
        <f t="shared" si="34"/>
        <v>3.8233333333333328</v>
      </c>
      <c r="EO8" s="42">
        <v>3.99</v>
      </c>
      <c r="EP8" s="42">
        <v>3.51</v>
      </c>
      <c r="EQ8" s="42">
        <f t="shared" si="35"/>
        <v>3.75</v>
      </c>
      <c r="ER8" s="42">
        <v>3.97</v>
      </c>
      <c r="ES8" s="42">
        <v>2.94</v>
      </c>
      <c r="ET8" s="42">
        <v>2.42</v>
      </c>
      <c r="EU8" s="42">
        <f t="shared" si="36"/>
        <v>3.11</v>
      </c>
      <c r="EV8" s="42">
        <v>6.08</v>
      </c>
      <c r="EW8" s="32">
        <f t="shared" si="37"/>
        <v>0.51151315789473684</v>
      </c>
      <c r="EX8" s="42">
        <v>3.72</v>
      </c>
      <c r="EY8" s="42">
        <v>3.45</v>
      </c>
      <c r="EZ8" s="42">
        <f t="shared" si="38"/>
        <v>3.585</v>
      </c>
      <c r="FA8" s="42">
        <v>6.08</v>
      </c>
      <c r="FB8" s="32">
        <f t="shared" si="39"/>
        <v>0.58963815789473684</v>
      </c>
      <c r="FC8" s="42">
        <v>1.77</v>
      </c>
      <c r="FD8" s="42">
        <v>2.12</v>
      </c>
      <c r="FE8" s="42">
        <v>2.02</v>
      </c>
      <c r="FF8" s="42">
        <f t="shared" si="40"/>
        <v>1.97</v>
      </c>
      <c r="FG8" s="42">
        <v>3.46</v>
      </c>
      <c r="FH8" s="32">
        <f t="shared" si="41"/>
        <v>0.56936416184971095</v>
      </c>
      <c r="FI8" s="42">
        <v>2.41</v>
      </c>
      <c r="FJ8" s="42">
        <v>2.89</v>
      </c>
      <c r="FK8" s="42">
        <f t="shared" si="42"/>
        <v>2.6500000000000004</v>
      </c>
      <c r="FL8" s="42">
        <v>3.46</v>
      </c>
      <c r="FM8" s="32">
        <f t="shared" si="43"/>
        <v>0.76589595375722552</v>
      </c>
      <c r="FN8" s="42">
        <v>56.2</v>
      </c>
      <c r="FO8" s="42">
        <v>40.6</v>
      </c>
      <c r="FP8" s="42">
        <v>56.5</v>
      </c>
      <c r="FQ8" s="42">
        <f t="shared" si="44"/>
        <v>56.5</v>
      </c>
      <c r="FR8" s="42">
        <v>133.5</v>
      </c>
      <c r="FS8" s="32">
        <f t="shared" si="45"/>
        <v>0.42322097378277151</v>
      </c>
      <c r="FT8" s="42">
        <v>52.3</v>
      </c>
      <c r="FU8" s="42">
        <v>52.3</v>
      </c>
      <c r="FV8" s="42">
        <f t="shared" si="46"/>
        <v>52.3</v>
      </c>
      <c r="FW8" s="42">
        <v>133.5</v>
      </c>
      <c r="FX8" s="32">
        <f t="shared" si="47"/>
        <v>0.39176029962546816</v>
      </c>
      <c r="FY8" s="42">
        <v>29.62</v>
      </c>
      <c r="FZ8" s="42">
        <v>30.96</v>
      </c>
      <c r="GA8" s="42">
        <v>42.04</v>
      </c>
      <c r="GB8" s="42">
        <f t="shared" si="48"/>
        <v>34.206666666666671</v>
      </c>
      <c r="GC8" s="42">
        <v>30.26</v>
      </c>
      <c r="GD8" s="42">
        <v>35.119999999999997</v>
      </c>
      <c r="GE8" s="42">
        <f t="shared" si="53"/>
        <v>32.69</v>
      </c>
      <c r="GF8" s="9">
        <f t="shared" si="49"/>
        <v>24.907766990291265</v>
      </c>
      <c r="GG8" s="9">
        <f t="shared" si="50"/>
        <v>19.75226586102719</v>
      </c>
      <c r="GH8" s="32">
        <f t="shared" si="51"/>
        <v>0.39457227138643058</v>
      </c>
      <c r="GI8" s="32">
        <f t="shared" si="52"/>
        <v>0.37495219885277248</v>
      </c>
      <c r="GJ8" s="24"/>
      <c r="GK8" s="24"/>
      <c r="GL8" s="24"/>
      <c r="GM8" s="24"/>
      <c r="GN8" s="35"/>
      <c r="GO8" s="35"/>
      <c r="GP8" s="35"/>
      <c r="GQ8" s="35"/>
      <c r="GR8" s="27"/>
    </row>
    <row r="9" spans="1:200" s="43" customFormat="1" ht="14.5">
      <c r="A9" s="43">
        <v>2</v>
      </c>
      <c r="B9" s="43">
        <v>7</v>
      </c>
      <c r="C9" s="136" t="s">
        <v>216</v>
      </c>
      <c r="D9" s="44">
        <v>35138</v>
      </c>
      <c r="E9" s="45">
        <f t="shared" ref="E9" ca="1" si="55">(TODAY()-D9)/365</f>
        <v>21.257534246575343</v>
      </c>
      <c r="F9" s="43">
        <v>23</v>
      </c>
      <c r="G9" s="43">
        <v>5</v>
      </c>
      <c r="H9" s="43">
        <v>0</v>
      </c>
      <c r="I9" s="43">
        <v>0</v>
      </c>
      <c r="J9" s="43">
        <v>69</v>
      </c>
      <c r="K9" s="43">
        <v>175</v>
      </c>
      <c r="L9" s="46">
        <v>1.75</v>
      </c>
      <c r="M9" s="47">
        <f t="shared" si="1"/>
        <v>22.530612244897959</v>
      </c>
      <c r="N9" s="48">
        <v>4.13</v>
      </c>
      <c r="O9" s="48">
        <v>3.82</v>
      </c>
      <c r="P9" s="48">
        <v>3.63</v>
      </c>
      <c r="Q9" s="48">
        <f t="shared" si="2"/>
        <v>3.8599999999999994</v>
      </c>
      <c r="R9" s="48">
        <v>4.4400000000000004</v>
      </c>
      <c r="S9" s="49">
        <f t="shared" si="3"/>
        <v>0.86936936936936915</v>
      </c>
      <c r="T9" s="42">
        <v>4.1900000000000004</v>
      </c>
      <c r="U9" s="42">
        <v>4.1399999999999997</v>
      </c>
      <c r="V9" s="42">
        <f t="shared" si="4"/>
        <v>4.165</v>
      </c>
      <c r="W9" s="48">
        <v>4.4400000000000004</v>
      </c>
      <c r="X9" s="32">
        <f t="shared" si="5"/>
        <v>0.93806306306306297</v>
      </c>
      <c r="Y9" s="42"/>
      <c r="Z9" s="42">
        <v>2.78</v>
      </c>
      <c r="AA9" s="42"/>
      <c r="AB9" s="42">
        <v>2.78</v>
      </c>
      <c r="AC9" s="42">
        <v>2.33</v>
      </c>
      <c r="AD9" s="42">
        <v>2.06</v>
      </c>
      <c r="AE9" s="42">
        <f t="shared" si="6"/>
        <v>2.1950000000000003</v>
      </c>
      <c r="AF9" s="42"/>
      <c r="AG9" s="42">
        <v>0.32</v>
      </c>
      <c r="AI9" s="42">
        <f>AVERAGE(AG9)</f>
        <v>0.32</v>
      </c>
      <c r="AJ9" s="42">
        <v>1.05</v>
      </c>
      <c r="AK9" s="42">
        <v>1.28</v>
      </c>
      <c r="AL9" s="42">
        <f t="shared" si="8"/>
        <v>1.165</v>
      </c>
      <c r="AM9" s="42"/>
      <c r="AN9" s="42">
        <v>0.72</v>
      </c>
      <c r="AO9" s="42"/>
      <c r="AP9" s="42">
        <f t="shared" si="9"/>
        <v>0.72</v>
      </c>
      <c r="AQ9" s="42">
        <v>0.81</v>
      </c>
      <c r="AR9" s="42">
        <v>0.8</v>
      </c>
      <c r="AS9" s="42">
        <f t="shared" si="10"/>
        <v>0.80500000000000005</v>
      </c>
      <c r="AT9" s="42"/>
      <c r="AU9" s="42">
        <v>3.1</v>
      </c>
      <c r="AV9" s="42"/>
      <c r="AW9" s="42">
        <f t="shared" si="11"/>
        <v>3.1</v>
      </c>
      <c r="AX9" s="42">
        <v>3.38</v>
      </c>
      <c r="AY9" s="42">
        <v>3.34</v>
      </c>
      <c r="AZ9" s="42">
        <f t="shared" si="12"/>
        <v>3.36</v>
      </c>
      <c r="BA9" s="42"/>
      <c r="BB9" s="42"/>
      <c r="BC9" s="42"/>
      <c r="BD9" s="42">
        <v>4.13</v>
      </c>
      <c r="BE9" s="42">
        <v>4.1100000000000003</v>
      </c>
      <c r="BF9" s="42">
        <v>4</v>
      </c>
      <c r="BG9" s="42">
        <f t="shared" si="13"/>
        <v>4.08</v>
      </c>
      <c r="BH9" s="42">
        <v>4.3</v>
      </c>
      <c r="BI9" s="32">
        <f t="shared" si="14"/>
        <v>0.94883720930232562</v>
      </c>
      <c r="BJ9" s="42">
        <v>4.2699999999999996</v>
      </c>
      <c r="BK9" s="42">
        <v>4.22</v>
      </c>
      <c r="BL9" s="42">
        <f t="shared" si="15"/>
        <v>4.2449999999999992</v>
      </c>
      <c r="BM9" s="42">
        <v>4.3</v>
      </c>
      <c r="BN9" s="32">
        <f t="shared" si="16"/>
        <v>0.98720930232558124</v>
      </c>
      <c r="BO9" s="42">
        <v>3.72</v>
      </c>
      <c r="BP9" s="42">
        <v>3.74</v>
      </c>
      <c r="BQ9" s="42">
        <v>3.73</v>
      </c>
      <c r="BR9" s="42">
        <f t="shared" si="17"/>
        <v>3.7300000000000004</v>
      </c>
      <c r="BS9" s="42">
        <v>4.17</v>
      </c>
      <c r="BT9" s="32">
        <f t="shared" si="18"/>
        <v>0.89448441247002408</v>
      </c>
      <c r="BU9" s="42">
        <v>3.87</v>
      </c>
      <c r="BV9" s="42">
        <v>3.8</v>
      </c>
      <c r="BW9" s="42">
        <f t="shared" si="19"/>
        <v>3.835</v>
      </c>
      <c r="BX9" s="42">
        <v>4.17</v>
      </c>
      <c r="BY9" s="32">
        <f t="shared" si="20"/>
        <v>0.91966426858513195</v>
      </c>
      <c r="BZ9" s="42"/>
      <c r="CA9" s="42"/>
      <c r="CB9" s="42"/>
      <c r="CC9" s="42">
        <v>4.17</v>
      </c>
      <c r="CD9" s="32"/>
      <c r="CE9" s="50">
        <v>0.90100000000000002</v>
      </c>
      <c r="CF9" s="50">
        <v>0.91</v>
      </c>
      <c r="CG9" s="50">
        <v>0.93300000000000005</v>
      </c>
      <c r="CH9" s="50">
        <f t="shared" si="21"/>
        <v>0.91466666666666663</v>
      </c>
      <c r="CI9" s="50">
        <v>0.77100000000000002</v>
      </c>
      <c r="CJ9" s="32">
        <f t="shared" si="22"/>
        <v>1.1863380890618245</v>
      </c>
      <c r="CK9" s="50">
        <v>0.90600000000000003</v>
      </c>
      <c r="CL9" s="50">
        <v>0.9</v>
      </c>
      <c r="CM9" s="50">
        <f t="shared" si="23"/>
        <v>0.90300000000000002</v>
      </c>
      <c r="CN9" s="50">
        <v>0.77100000000000002</v>
      </c>
      <c r="CO9" s="32">
        <f t="shared" si="54"/>
        <v>1.1712062256809339</v>
      </c>
      <c r="CP9" s="50"/>
      <c r="CQ9" s="50"/>
      <c r="CR9" s="50"/>
      <c r="CS9" s="50">
        <v>0.77100000000000002</v>
      </c>
      <c r="CT9" s="32"/>
      <c r="CU9" s="32">
        <v>0.90100000000000002</v>
      </c>
      <c r="CV9" s="32">
        <v>0.97899999999999998</v>
      </c>
      <c r="CW9" s="32">
        <v>1.028</v>
      </c>
      <c r="CX9" s="32">
        <f t="shared" si="24"/>
        <v>0.96933333333333327</v>
      </c>
      <c r="CY9" s="32">
        <v>0.92400000000000004</v>
      </c>
      <c r="CZ9" s="32">
        <v>0.91800000000000004</v>
      </c>
      <c r="DA9" s="32">
        <f t="shared" si="25"/>
        <v>0.92100000000000004</v>
      </c>
      <c r="DB9" s="32"/>
      <c r="DC9" s="32"/>
      <c r="DD9" s="32"/>
      <c r="DE9" s="42">
        <v>4.62</v>
      </c>
      <c r="DF9" s="42">
        <v>4.46</v>
      </c>
      <c r="DG9" s="42">
        <v>6.36</v>
      </c>
      <c r="DH9" s="42">
        <f t="shared" si="26"/>
        <v>5.1466666666666674</v>
      </c>
      <c r="DI9" s="42">
        <v>11.72</v>
      </c>
      <c r="DJ9" s="32">
        <f t="shared" si="27"/>
        <v>0.43913538111490336</v>
      </c>
      <c r="DK9" s="42">
        <v>5.58</v>
      </c>
      <c r="DL9" s="42">
        <v>5.32</v>
      </c>
      <c r="DM9" s="42">
        <f t="shared" si="28"/>
        <v>5.45</v>
      </c>
      <c r="DN9" s="42">
        <v>11.72</v>
      </c>
      <c r="DO9" s="32">
        <f t="shared" si="29"/>
        <v>0.46501706484641636</v>
      </c>
      <c r="DP9" s="42"/>
      <c r="DQ9" s="42"/>
      <c r="DR9" s="42"/>
      <c r="DS9" s="42">
        <v>11.72</v>
      </c>
      <c r="DT9" s="32"/>
      <c r="DU9" s="42">
        <v>4.3</v>
      </c>
      <c r="DV9" s="42">
        <v>4.46</v>
      </c>
      <c r="DW9" s="42">
        <v>4.6500000000000004</v>
      </c>
      <c r="DX9" s="42">
        <f t="shared" si="30"/>
        <v>4.47</v>
      </c>
      <c r="DY9" s="42">
        <v>5.55</v>
      </c>
      <c r="DZ9" s="32">
        <f t="shared" si="31"/>
        <v>0.80540540540540539</v>
      </c>
      <c r="EA9" s="42">
        <v>4.74</v>
      </c>
      <c r="EB9" s="42">
        <v>4.58</v>
      </c>
      <c r="EC9" s="42">
        <f t="shared" si="32"/>
        <v>4.66</v>
      </c>
      <c r="ED9" s="42">
        <v>5.55</v>
      </c>
      <c r="EE9" s="32">
        <f t="shared" si="33"/>
        <v>0.83963963963963972</v>
      </c>
      <c r="EF9" s="42"/>
      <c r="EG9" s="42"/>
      <c r="EH9" s="42"/>
      <c r="EI9" s="42">
        <v>5.55</v>
      </c>
      <c r="EJ9" s="32"/>
      <c r="EK9" s="42">
        <v>4.51</v>
      </c>
      <c r="EL9" s="42">
        <v>5.05</v>
      </c>
      <c r="EM9" s="42">
        <v>6.13</v>
      </c>
      <c r="EN9" s="42">
        <f t="shared" si="34"/>
        <v>5.2299999999999995</v>
      </c>
      <c r="EO9" s="42">
        <v>5.42</v>
      </c>
      <c r="EP9" s="42">
        <v>5.28</v>
      </c>
      <c r="EQ9" s="42">
        <f t="shared" si="35"/>
        <v>5.35</v>
      </c>
      <c r="ER9" s="42">
        <v>4.49</v>
      </c>
      <c r="ES9" s="42">
        <v>5.03</v>
      </c>
      <c r="ET9" s="42">
        <v>5.47</v>
      </c>
      <c r="EU9" s="42">
        <f t="shared" si="36"/>
        <v>4.9966666666666661</v>
      </c>
      <c r="EV9" s="42">
        <v>6.29</v>
      </c>
      <c r="EW9" s="32">
        <f t="shared" si="37"/>
        <v>0.79438261791202958</v>
      </c>
      <c r="EX9" s="42">
        <v>5.56</v>
      </c>
      <c r="EY9" s="42">
        <v>4.9400000000000004</v>
      </c>
      <c r="EZ9" s="42">
        <f t="shared" si="38"/>
        <v>5.25</v>
      </c>
      <c r="FA9" s="42">
        <v>6.29</v>
      </c>
      <c r="FB9" s="32">
        <f t="shared" si="39"/>
        <v>0.83465818759936405</v>
      </c>
      <c r="FC9" s="42">
        <v>3.27</v>
      </c>
      <c r="FD9" s="42">
        <v>2.7</v>
      </c>
      <c r="FE9" s="42">
        <v>2.7</v>
      </c>
      <c r="FF9" s="42">
        <f t="shared" si="40"/>
        <v>2.8900000000000006</v>
      </c>
      <c r="FG9" s="42">
        <v>3.62</v>
      </c>
      <c r="FH9" s="32">
        <f t="shared" si="41"/>
        <v>0.79834254143646421</v>
      </c>
      <c r="FI9" s="42">
        <v>2.84</v>
      </c>
      <c r="FJ9" s="42">
        <v>2.97</v>
      </c>
      <c r="FK9" s="42">
        <f t="shared" si="42"/>
        <v>2.9050000000000002</v>
      </c>
      <c r="FL9" s="42">
        <v>3.62</v>
      </c>
      <c r="FM9" s="32">
        <f t="shared" si="43"/>
        <v>0.8024861878453039</v>
      </c>
      <c r="FN9" s="42">
        <v>77.3</v>
      </c>
      <c r="FO9" s="42">
        <v>66.8</v>
      </c>
      <c r="FP9" s="42">
        <v>57.4</v>
      </c>
      <c r="FQ9" s="42">
        <f t="shared" si="44"/>
        <v>77.3</v>
      </c>
      <c r="FR9" s="42">
        <v>139.69999999999999</v>
      </c>
      <c r="FS9" s="32">
        <f t="shared" si="45"/>
        <v>0.55332856120257701</v>
      </c>
      <c r="FT9" s="42">
        <v>46.1</v>
      </c>
      <c r="FU9" s="42">
        <v>60</v>
      </c>
      <c r="FV9" s="42">
        <f t="shared" si="46"/>
        <v>60</v>
      </c>
      <c r="FW9" s="42">
        <v>139.69999999999999</v>
      </c>
      <c r="FX9" s="32">
        <f t="shared" si="47"/>
        <v>0.42949176807444528</v>
      </c>
      <c r="FY9" s="42">
        <v>46.4</v>
      </c>
      <c r="FZ9" s="42">
        <v>43.93</v>
      </c>
      <c r="GA9" s="42">
        <v>31.22</v>
      </c>
      <c r="GB9" s="42">
        <f t="shared" si="48"/>
        <v>40.516666666666666</v>
      </c>
      <c r="GC9" s="42">
        <v>31.11</v>
      </c>
      <c r="GD9" s="42">
        <v>32.659999999999997</v>
      </c>
      <c r="GE9" s="42">
        <f t="shared" si="53"/>
        <v>31.884999999999998</v>
      </c>
      <c r="GF9" s="9">
        <f t="shared" si="49"/>
        <v>14.574340527577938</v>
      </c>
      <c r="GG9" s="9">
        <f t="shared" si="50"/>
        <v>14.526195899772206</v>
      </c>
      <c r="GH9" s="32">
        <f t="shared" si="51"/>
        <v>0.47585166019836134</v>
      </c>
      <c r="GI9" s="32">
        <f t="shared" si="52"/>
        <v>0.46858333333333335</v>
      </c>
      <c r="GJ9" s="45"/>
      <c r="GK9" s="45"/>
      <c r="GL9" s="45"/>
      <c r="GM9" s="45"/>
      <c r="GN9" s="51"/>
      <c r="GO9" s="51"/>
      <c r="GP9" s="51"/>
      <c r="GQ9" s="51"/>
      <c r="GR9" s="42"/>
    </row>
    <row r="10" spans="1:200" s="22" customFormat="1" ht="14.5">
      <c r="A10" s="22">
        <v>2</v>
      </c>
      <c r="B10" s="22">
        <v>8</v>
      </c>
      <c r="C10" s="127" t="s">
        <v>216</v>
      </c>
      <c r="D10" s="23">
        <v>34560</v>
      </c>
      <c r="E10" s="24">
        <f t="shared" ref="E10:E45" si="56">(DATE(2016,7,1)-D10)/365</f>
        <v>21.895890410958906</v>
      </c>
      <c r="F10" s="22">
        <v>12</v>
      </c>
      <c r="G10" s="22">
        <v>5</v>
      </c>
      <c r="H10" s="22">
        <v>0</v>
      </c>
      <c r="I10" s="22">
        <v>0</v>
      </c>
      <c r="J10" s="22">
        <v>74</v>
      </c>
      <c r="K10" s="22">
        <v>188</v>
      </c>
      <c r="L10" s="39">
        <v>1.88</v>
      </c>
      <c r="M10" s="25">
        <f t="shared" si="1"/>
        <v>20.937075599818925</v>
      </c>
      <c r="N10" s="26">
        <v>3.51</v>
      </c>
      <c r="O10" s="26">
        <v>3.69</v>
      </c>
      <c r="P10" s="26">
        <v>3.85</v>
      </c>
      <c r="Q10" s="26">
        <f t="shared" si="2"/>
        <v>3.6833333333333331</v>
      </c>
      <c r="R10" s="26">
        <v>4.68</v>
      </c>
      <c r="S10" s="41">
        <f t="shared" si="3"/>
        <v>0.78703703703703709</v>
      </c>
      <c r="T10" s="27">
        <v>3.52</v>
      </c>
      <c r="U10" s="27">
        <v>3.43</v>
      </c>
      <c r="V10" s="27">
        <f t="shared" si="4"/>
        <v>3.4750000000000001</v>
      </c>
      <c r="W10" s="26">
        <v>4.68</v>
      </c>
      <c r="X10" s="29">
        <f t="shared" si="5"/>
        <v>0.74252136752136755</v>
      </c>
      <c r="Y10" s="27">
        <v>0.75</v>
      </c>
      <c r="Z10" s="27">
        <v>1.2</v>
      </c>
      <c r="AA10" s="27">
        <v>2.34</v>
      </c>
      <c r="AB10" s="27">
        <f>AVERAGE(Y10:AA10)</f>
        <v>1.43</v>
      </c>
      <c r="AC10" s="27">
        <v>0.75</v>
      </c>
      <c r="AD10" s="27">
        <v>1.73</v>
      </c>
      <c r="AE10" s="27">
        <f t="shared" si="6"/>
        <v>1.24</v>
      </c>
      <c r="AF10" s="27">
        <v>1.51</v>
      </c>
      <c r="AG10" s="27">
        <v>0.62</v>
      </c>
      <c r="AH10" s="27">
        <v>0.27</v>
      </c>
      <c r="AI10" s="27">
        <f>AVERAGE(AF10:AH10)</f>
        <v>0.79999999999999993</v>
      </c>
      <c r="AJ10" s="27">
        <v>1.89</v>
      </c>
      <c r="AK10" s="27">
        <v>0.99</v>
      </c>
      <c r="AL10" s="27">
        <f t="shared" si="8"/>
        <v>1.44</v>
      </c>
      <c r="AM10" s="27">
        <v>1.25</v>
      </c>
      <c r="AN10" s="27">
        <v>1.87</v>
      </c>
      <c r="AO10" s="27">
        <v>1.24</v>
      </c>
      <c r="AP10" s="27">
        <f t="shared" si="9"/>
        <v>1.4533333333333334</v>
      </c>
      <c r="AQ10" s="27">
        <v>0.88</v>
      </c>
      <c r="AR10" s="27">
        <v>0.71</v>
      </c>
      <c r="AS10" s="27">
        <f t="shared" si="10"/>
        <v>0.79499999999999993</v>
      </c>
      <c r="AT10" s="27">
        <v>2.2599999999999998</v>
      </c>
      <c r="AU10" s="27">
        <v>1.82</v>
      </c>
      <c r="AV10" s="27">
        <v>2.61</v>
      </c>
      <c r="AW10" s="27">
        <f t="shared" si="11"/>
        <v>2.23</v>
      </c>
      <c r="AX10" s="27">
        <v>2.64</v>
      </c>
      <c r="AY10" s="27">
        <v>2.72</v>
      </c>
      <c r="AZ10" s="27">
        <f t="shared" si="12"/>
        <v>2.68</v>
      </c>
      <c r="BA10" s="27">
        <v>2.66</v>
      </c>
      <c r="BB10" s="27">
        <v>2.2599999999999998</v>
      </c>
      <c r="BC10" s="27">
        <f>AVERAGE(BA10:BB10)</f>
        <v>2.46</v>
      </c>
      <c r="BD10" s="27">
        <v>3.96</v>
      </c>
      <c r="BE10" s="27">
        <v>3.87</v>
      </c>
      <c r="BF10" s="27">
        <v>3.81</v>
      </c>
      <c r="BG10" s="27">
        <f t="shared" si="13"/>
        <v>3.8800000000000003</v>
      </c>
      <c r="BH10" s="27">
        <v>4.76</v>
      </c>
      <c r="BI10" s="29">
        <f t="shared" si="14"/>
        <v>0.81512605042016817</v>
      </c>
      <c r="BJ10" s="27">
        <v>3.65</v>
      </c>
      <c r="BK10" s="27">
        <v>3.36</v>
      </c>
      <c r="BL10" s="27">
        <f t="shared" si="15"/>
        <v>3.5049999999999999</v>
      </c>
      <c r="BM10" s="27">
        <v>4.76</v>
      </c>
      <c r="BN10" s="29">
        <f t="shared" si="16"/>
        <v>0.7363445378151261</v>
      </c>
      <c r="BO10" s="27">
        <v>3.69</v>
      </c>
      <c r="BP10" s="27">
        <v>3.47</v>
      </c>
      <c r="BQ10" s="27">
        <v>3.6</v>
      </c>
      <c r="BR10" s="27">
        <f t="shared" si="17"/>
        <v>3.5866666666666664</v>
      </c>
      <c r="BS10" s="27">
        <v>4.42</v>
      </c>
      <c r="BT10" s="29">
        <f t="shared" si="18"/>
        <v>0.81146304675716441</v>
      </c>
      <c r="BU10" s="27">
        <v>3.39</v>
      </c>
      <c r="BV10" s="27">
        <v>3.04</v>
      </c>
      <c r="BW10" s="27">
        <f t="shared" si="19"/>
        <v>3.2149999999999999</v>
      </c>
      <c r="BX10" s="27">
        <v>4.42</v>
      </c>
      <c r="BY10" s="29">
        <f t="shared" si="20"/>
        <v>0.7273755656108597</v>
      </c>
      <c r="BZ10" s="27">
        <v>3.51</v>
      </c>
      <c r="CA10" s="27">
        <v>3.46</v>
      </c>
      <c r="CB10" s="27">
        <f>AVERAGE(BZ10:CA10)</f>
        <v>3.4849999999999999</v>
      </c>
      <c r="CC10" s="27">
        <v>4.42</v>
      </c>
      <c r="CD10" s="29">
        <f>CB10/CC10</f>
        <v>0.78846153846153844</v>
      </c>
      <c r="CE10" s="28">
        <v>0.93200000000000005</v>
      </c>
      <c r="CF10" s="28">
        <v>0.89700000000000002</v>
      </c>
      <c r="CG10" s="28">
        <v>0.94499999999999995</v>
      </c>
      <c r="CH10" s="28">
        <f t="shared" si="21"/>
        <v>0.92466666666666664</v>
      </c>
      <c r="CI10" s="28">
        <v>0.76400000000000001</v>
      </c>
      <c r="CJ10" s="29">
        <f t="shared" si="22"/>
        <v>1.2102966841186735</v>
      </c>
      <c r="CK10" s="28">
        <v>0.92900000000000005</v>
      </c>
      <c r="CL10" s="28">
        <v>0.90500000000000003</v>
      </c>
      <c r="CM10" s="28">
        <f t="shared" si="23"/>
        <v>0.91700000000000004</v>
      </c>
      <c r="CN10" s="28">
        <v>0.76400000000000001</v>
      </c>
      <c r="CO10" s="29">
        <f t="shared" si="54"/>
        <v>1.200261780104712</v>
      </c>
      <c r="CP10" s="28">
        <v>0.97499999999999998</v>
      </c>
      <c r="CQ10" s="28">
        <v>0.96899999999999997</v>
      </c>
      <c r="CR10" s="28">
        <f>AVERAGE(CP10:CQ10)</f>
        <v>0.97199999999999998</v>
      </c>
      <c r="CS10" s="28">
        <v>0.76400000000000001</v>
      </c>
      <c r="CT10" s="29">
        <f>CR10/CS10</f>
        <v>1.2722513089005234</v>
      </c>
      <c r="CU10" s="29">
        <v>1.0509999999999999</v>
      </c>
      <c r="CV10" s="29">
        <v>0.94</v>
      </c>
      <c r="CW10" s="29">
        <v>0.93500000000000005</v>
      </c>
      <c r="CX10" s="29">
        <f t="shared" si="24"/>
        <v>0.97533333333333339</v>
      </c>
      <c r="CY10" s="29">
        <v>0.96299999999999997</v>
      </c>
      <c r="CZ10" s="29">
        <v>0.88600000000000001</v>
      </c>
      <c r="DA10" s="29">
        <f t="shared" si="25"/>
        <v>0.92449999999999999</v>
      </c>
      <c r="DB10" s="29">
        <v>0.95599999999999996</v>
      </c>
      <c r="DC10" s="29">
        <v>0.95599999999999996</v>
      </c>
      <c r="DD10" s="29">
        <f>AVERAGE(DB10:DC10)</f>
        <v>0.95599999999999996</v>
      </c>
      <c r="DE10" s="27">
        <v>5.8</v>
      </c>
      <c r="DF10" s="27">
        <v>4.08</v>
      </c>
      <c r="DG10" s="27">
        <v>4.5599999999999996</v>
      </c>
      <c r="DH10" s="27">
        <f t="shared" si="26"/>
        <v>4.8133333333333326</v>
      </c>
      <c r="DI10" s="27">
        <v>12.51</v>
      </c>
      <c r="DJ10" s="29">
        <f t="shared" si="27"/>
        <v>0.38475885957900341</v>
      </c>
      <c r="DK10" s="27">
        <v>4.1399999999999997</v>
      </c>
      <c r="DL10" s="27">
        <v>4.18</v>
      </c>
      <c r="DM10" s="27">
        <f t="shared" si="28"/>
        <v>4.16</v>
      </c>
      <c r="DN10" s="27">
        <v>12.51</v>
      </c>
      <c r="DO10" s="29">
        <f t="shared" si="29"/>
        <v>0.33253397282174263</v>
      </c>
      <c r="DP10" s="27">
        <v>6.18</v>
      </c>
      <c r="DQ10" s="27">
        <v>5.17</v>
      </c>
      <c r="DR10" s="27">
        <f>AVERAGE(DP10:DQ10)</f>
        <v>5.6749999999999998</v>
      </c>
      <c r="DS10" s="27">
        <v>12.51</v>
      </c>
      <c r="DT10" s="29">
        <f>DR10/DS10</f>
        <v>0.4536370903277378</v>
      </c>
      <c r="DU10" s="27">
        <v>4.5</v>
      </c>
      <c r="DV10" s="27">
        <v>3.87</v>
      </c>
      <c r="DW10" s="27">
        <v>4.1399999999999997</v>
      </c>
      <c r="DX10" s="27">
        <f t="shared" si="30"/>
        <v>4.1700000000000008</v>
      </c>
      <c r="DY10" s="27">
        <v>5.72</v>
      </c>
      <c r="DZ10" s="29">
        <f t="shared" si="31"/>
        <v>0.72902097902097918</v>
      </c>
      <c r="EA10" s="27">
        <v>3.72</v>
      </c>
      <c r="EB10" s="27">
        <v>3.23</v>
      </c>
      <c r="EC10" s="27">
        <f t="shared" si="32"/>
        <v>3.4750000000000001</v>
      </c>
      <c r="ED10" s="27">
        <v>5.72</v>
      </c>
      <c r="EE10" s="29">
        <f t="shared" si="33"/>
        <v>0.60751748251748261</v>
      </c>
      <c r="EF10" s="27">
        <v>4.3899999999999997</v>
      </c>
      <c r="EG10" s="27">
        <v>4.25</v>
      </c>
      <c r="EH10" s="27">
        <f>AVERAGE(EF10:EG10)</f>
        <v>4.32</v>
      </c>
      <c r="EI10" s="27">
        <v>5.72</v>
      </c>
      <c r="EJ10" s="29">
        <f>EH10/EI10</f>
        <v>0.75524475524475532</v>
      </c>
      <c r="EK10" s="27">
        <v>5.62</v>
      </c>
      <c r="EL10" s="27">
        <v>4.05</v>
      </c>
      <c r="EM10" s="27">
        <v>4.49</v>
      </c>
      <c r="EN10" s="27">
        <f t="shared" si="34"/>
        <v>4.72</v>
      </c>
      <c r="EO10" s="27">
        <v>4.1399999999999997</v>
      </c>
      <c r="EP10" s="27">
        <v>4.18</v>
      </c>
      <c r="EQ10" s="27">
        <f t="shared" si="35"/>
        <v>4.16</v>
      </c>
      <c r="ER10" s="27">
        <v>4.84</v>
      </c>
      <c r="ES10" s="27">
        <v>3.97</v>
      </c>
      <c r="ET10" s="27">
        <v>4.3600000000000003</v>
      </c>
      <c r="EU10" s="27">
        <f t="shared" si="36"/>
        <v>4.3900000000000006</v>
      </c>
      <c r="EV10" s="27">
        <v>6.56</v>
      </c>
      <c r="EW10" s="29">
        <f t="shared" si="37"/>
        <v>0.66920731707317083</v>
      </c>
      <c r="EX10" s="27">
        <v>3.82</v>
      </c>
      <c r="EY10" s="27">
        <v>3.32</v>
      </c>
      <c r="EZ10" s="27">
        <f t="shared" si="38"/>
        <v>3.57</v>
      </c>
      <c r="FA10" s="27">
        <v>6.56</v>
      </c>
      <c r="FB10" s="29">
        <f t="shared" si="39"/>
        <v>0.54420731707317072</v>
      </c>
      <c r="FC10" s="27">
        <v>2.92</v>
      </c>
      <c r="FD10" s="27">
        <v>3.09</v>
      </c>
      <c r="FE10" s="27">
        <v>3.21</v>
      </c>
      <c r="FF10" s="27">
        <f t="shared" si="40"/>
        <v>3.0733333333333328</v>
      </c>
      <c r="FG10" s="27">
        <v>3.72</v>
      </c>
      <c r="FH10" s="29">
        <f t="shared" si="41"/>
        <v>0.82616487455197118</v>
      </c>
      <c r="FI10" s="27">
        <v>2.95</v>
      </c>
      <c r="FJ10" s="27">
        <v>2.2000000000000002</v>
      </c>
      <c r="FK10" s="27">
        <f t="shared" si="42"/>
        <v>2.5750000000000002</v>
      </c>
      <c r="FL10" s="27">
        <v>3.72</v>
      </c>
      <c r="FM10" s="29">
        <f t="shared" si="43"/>
        <v>0.69220430107526887</v>
      </c>
      <c r="FN10" s="27">
        <v>58.3</v>
      </c>
      <c r="FO10" s="27">
        <v>48.8</v>
      </c>
      <c r="FP10" s="27">
        <v>41.5</v>
      </c>
      <c r="FQ10" s="27">
        <f t="shared" si="44"/>
        <v>58.3</v>
      </c>
      <c r="FR10" s="27">
        <v>149.5</v>
      </c>
      <c r="FS10" s="29">
        <f t="shared" si="45"/>
        <v>0.38996655518394646</v>
      </c>
      <c r="FT10" s="27">
        <v>47.7</v>
      </c>
      <c r="FU10" s="27">
        <v>59.9</v>
      </c>
      <c r="FV10" s="27">
        <f t="shared" si="46"/>
        <v>59.9</v>
      </c>
      <c r="FW10" s="27">
        <v>149.19999999999999</v>
      </c>
      <c r="FX10" s="29">
        <f t="shared" si="47"/>
        <v>0.40147453083109924</v>
      </c>
      <c r="FY10" s="27">
        <v>26.73</v>
      </c>
      <c r="FZ10" s="27">
        <v>25.71</v>
      </c>
      <c r="GA10" s="27">
        <v>25.66</v>
      </c>
      <c r="GB10" s="27">
        <f t="shared" si="48"/>
        <v>26.033333333333331</v>
      </c>
      <c r="GC10" s="27">
        <v>23.25</v>
      </c>
      <c r="GD10" s="27">
        <v>25.75</v>
      </c>
      <c r="GE10" s="27">
        <f t="shared" si="53"/>
        <v>24.5</v>
      </c>
      <c r="GF10" s="9">
        <f t="shared" si="49"/>
        <v>18.205128205128204</v>
      </c>
      <c r="GG10" s="9">
        <f t="shared" si="50"/>
        <v>19.758064516129032</v>
      </c>
      <c r="GH10" s="33">
        <f t="shared" si="51"/>
        <v>0.55345911949685533</v>
      </c>
      <c r="GI10" s="33">
        <f t="shared" si="52"/>
        <v>0.59098497495826374</v>
      </c>
      <c r="GJ10" s="24"/>
      <c r="GK10" s="24"/>
      <c r="GL10" s="24"/>
      <c r="GM10" s="24"/>
      <c r="GN10" s="35"/>
      <c r="GO10" s="35"/>
      <c r="GP10" s="35"/>
      <c r="GQ10" s="35"/>
      <c r="GR10" s="27"/>
    </row>
    <row r="11" spans="1:200" s="22" customFormat="1" ht="14.5">
      <c r="A11" s="22">
        <v>2</v>
      </c>
      <c r="B11" s="22">
        <v>9</v>
      </c>
      <c r="C11" s="127" t="s">
        <v>216</v>
      </c>
      <c r="D11" s="23">
        <v>34458</v>
      </c>
      <c r="E11" s="24">
        <f t="shared" si="56"/>
        <v>22.175342465753424</v>
      </c>
      <c r="F11" s="22">
        <v>23</v>
      </c>
      <c r="G11" s="22">
        <v>5</v>
      </c>
      <c r="H11" s="22">
        <v>0</v>
      </c>
      <c r="I11" s="22">
        <v>0</v>
      </c>
      <c r="J11" s="22">
        <v>65</v>
      </c>
      <c r="K11" s="22">
        <v>172</v>
      </c>
      <c r="L11" s="39">
        <v>1.72</v>
      </c>
      <c r="M11" s="25">
        <f t="shared" si="1"/>
        <v>21.971335857220122</v>
      </c>
      <c r="N11" s="26">
        <v>3.53</v>
      </c>
      <c r="O11" s="26">
        <v>3.47</v>
      </c>
      <c r="P11" s="26">
        <v>3.59</v>
      </c>
      <c r="Q11" s="26">
        <f t="shared" si="2"/>
        <v>3.53</v>
      </c>
      <c r="R11" s="26">
        <v>4.33</v>
      </c>
      <c r="S11" s="41">
        <f t="shared" si="3"/>
        <v>0.81524249422632789</v>
      </c>
      <c r="T11" s="27">
        <v>3.52</v>
      </c>
      <c r="U11" s="27">
        <v>3.65</v>
      </c>
      <c r="V11" s="27">
        <f t="shared" si="4"/>
        <v>3.585</v>
      </c>
      <c r="W11" s="26">
        <v>4.33</v>
      </c>
      <c r="X11" s="29">
        <f t="shared" si="5"/>
        <v>0.82794457274826783</v>
      </c>
      <c r="Y11" s="27"/>
      <c r="Z11" s="27">
        <v>2.2799999999999998</v>
      </c>
      <c r="AA11" s="27"/>
      <c r="AB11" s="27">
        <v>2.2799999999999998</v>
      </c>
      <c r="AC11" s="27"/>
      <c r="AD11" s="27">
        <v>3.05</v>
      </c>
      <c r="AE11" s="27">
        <f t="shared" si="6"/>
        <v>3.05</v>
      </c>
      <c r="AF11" s="27"/>
      <c r="AG11" s="27">
        <v>0.45</v>
      </c>
      <c r="AH11" s="27"/>
      <c r="AI11" s="27">
        <v>0.45</v>
      </c>
      <c r="AJ11" s="27"/>
      <c r="AK11" s="27">
        <v>0.3</v>
      </c>
      <c r="AL11" s="27">
        <f t="shared" si="8"/>
        <v>0.3</v>
      </c>
      <c r="AM11" s="27"/>
      <c r="AN11" s="27">
        <v>0.74</v>
      </c>
      <c r="AO11" s="27"/>
      <c r="AP11" s="27">
        <f t="shared" si="9"/>
        <v>0.74</v>
      </c>
      <c r="AQ11" s="27"/>
      <c r="AR11" s="27">
        <v>0.3</v>
      </c>
      <c r="AS11" s="27">
        <f t="shared" si="10"/>
        <v>0.3</v>
      </c>
      <c r="AT11" s="27"/>
      <c r="AU11" s="27">
        <v>2.73</v>
      </c>
      <c r="AV11" s="27"/>
      <c r="AW11" s="27">
        <f t="shared" si="11"/>
        <v>2.73</v>
      </c>
      <c r="AX11" s="27"/>
      <c r="AY11" s="27">
        <v>3.35</v>
      </c>
      <c r="AZ11" s="27">
        <f t="shared" si="12"/>
        <v>3.35</v>
      </c>
      <c r="BA11" s="27"/>
      <c r="BB11" s="27">
        <v>2.67</v>
      </c>
      <c r="BC11" s="27">
        <f>AVERAGE(BA11:BB11)</f>
        <v>2.67</v>
      </c>
      <c r="BD11" s="27">
        <v>3.73</v>
      </c>
      <c r="BE11" s="27">
        <v>3.73</v>
      </c>
      <c r="BF11" s="27">
        <v>3.73</v>
      </c>
      <c r="BG11" s="27">
        <f t="shared" si="13"/>
        <v>3.73</v>
      </c>
      <c r="BH11" s="27">
        <v>4.1500000000000004</v>
      </c>
      <c r="BI11" s="29">
        <f t="shared" si="14"/>
        <v>0.89879518072289144</v>
      </c>
      <c r="BJ11" s="27">
        <v>3.21</v>
      </c>
      <c r="BK11" s="27">
        <v>3.62</v>
      </c>
      <c r="BL11" s="27">
        <f t="shared" si="15"/>
        <v>3.415</v>
      </c>
      <c r="BM11" s="27">
        <v>4.1500000000000004</v>
      </c>
      <c r="BN11" s="29">
        <f t="shared" si="16"/>
        <v>0.82289156626506021</v>
      </c>
      <c r="BO11" s="27">
        <v>3.64</v>
      </c>
      <c r="BP11" s="27">
        <v>3.67</v>
      </c>
      <c r="BQ11" s="27">
        <v>3.58</v>
      </c>
      <c r="BR11" s="27">
        <f t="shared" si="17"/>
        <v>3.6300000000000003</v>
      </c>
      <c r="BS11" s="27">
        <v>4.04</v>
      </c>
      <c r="BT11" s="29">
        <f t="shared" si="18"/>
        <v>0.89851485148514854</v>
      </c>
      <c r="BU11" s="27">
        <v>3.19</v>
      </c>
      <c r="BV11" s="27">
        <v>3.6</v>
      </c>
      <c r="BW11" s="27">
        <f t="shared" si="19"/>
        <v>3.395</v>
      </c>
      <c r="BX11" s="27">
        <v>4.04</v>
      </c>
      <c r="BY11" s="29">
        <f t="shared" si="20"/>
        <v>0.84034653465346532</v>
      </c>
      <c r="BZ11" s="27">
        <v>3.45</v>
      </c>
      <c r="CA11" s="27">
        <v>3.48</v>
      </c>
      <c r="CB11" s="27">
        <f>AVERAGE(BZ11:CA11)</f>
        <v>3.4649999999999999</v>
      </c>
      <c r="CC11" s="27">
        <v>4.04</v>
      </c>
      <c r="CD11" s="29">
        <f>CB11/CC11</f>
        <v>0.85767326732673266</v>
      </c>
      <c r="CE11" s="28">
        <v>0.97599999999999998</v>
      </c>
      <c r="CF11" s="28">
        <v>0.98399999999999999</v>
      </c>
      <c r="CG11" s="28">
        <v>0.96</v>
      </c>
      <c r="CH11" s="28">
        <f t="shared" si="21"/>
        <v>0.97333333333333327</v>
      </c>
      <c r="CI11" s="28">
        <v>0.76400000000000001</v>
      </c>
      <c r="CJ11" s="29">
        <f t="shared" si="22"/>
        <v>1.2739965095986037</v>
      </c>
      <c r="CK11" s="28">
        <v>0.99399999999999999</v>
      </c>
      <c r="CL11" s="28">
        <v>0.99399999999999999</v>
      </c>
      <c r="CM11" s="28">
        <f t="shared" si="23"/>
        <v>0.99399999999999999</v>
      </c>
      <c r="CN11" s="28">
        <v>0.76400000000000001</v>
      </c>
      <c r="CO11" s="29">
        <f t="shared" si="54"/>
        <v>1.3010471204188481</v>
      </c>
      <c r="CP11" s="28">
        <v>1</v>
      </c>
      <c r="CQ11" s="28">
        <v>0.99399999999999999</v>
      </c>
      <c r="CR11" s="28">
        <f>AVERAGE(CP11:CQ11)</f>
        <v>0.997</v>
      </c>
      <c r="CS11" s="28">
        <v>0.76400000000000001</v>
      </c>
      <c r="CT11" s="29">
        <f>CR11/CS11</f>
        <v>1.3049738219895288</v>
      </c>
      <c r="CU11" s="29">
        <v>1.0309999999999999</v>
      </c>
      <c r="CV11" s="29">
        <v>1.0580000000000001</v>
      </c>
      <c r="CW11" s="29">
        <v>0.997</v>
      </c>
      <c r="CX11" s="29">
        <f t="shared" si="24"/>
        <v>1.0286666666666666</v>
      </c>
      <c r="CY11" s="29">
        <v>0.90600000000000003</v>
      </c>
      <c r="CZ11" s="29">
        <v>0.98599999999999999</v>
      </c>
      <c r="DA11" s="29">
        <f t="shared" si="25"/>
        <v>0.94599999999999995</v>
      </c>
      <c r="DB11" s="29">
        <v>1.0329999999999999</v>
      </c>
      <c r="DC11" s="29">
        <v>1.0669999999999999</v>
      </c>
      <c r="DD11" s="29">
        <f>AVERAGE(DB11:DC11)</f>
        <v>1.0499999999999998</v>
      </c>
      <c r="DE11" s="27">
        <v>6.79</v>
      </c>
      <c r="DF11" s="27">
        <v>5.21</v>
      </c>
      <c r="DG11" s="27">
        <v>5.58</v>
      </c>
      <c r="DH11" s="27">
        <f t="shared" si="26"/>
        <v>5.8599999999999994</v>
      </c>
      <c r="DI11" s="27">
        <v>11.44</v>
      </c>
      <c r="DJ11" s="29">
        <f t="shared" si="27"/>
        <v>0.51223776223776218</v>
      </c>
      <c r="DK11" s="27">
        <v>6.83</v>
      </c>
      <c r="DL11" s="27">
        <v>6.5</v>
      </c>
      <c r="DM11" s="27">
        <f t="shared" si="28"/>
        <v>6.665</v>
      </c>
      <c r="DN11" s="27">
        <v>11.44</v>
      </c>
      <c r="DO11" s="29">
        <f t="shared" si="29"/>
        <v>0.5826048951048951</v>
      </c>
      <c r="DP11" s="27">
        <v>7.15</v>
      </c>
      <c r="DQ11" s="27">
        <v>6.82</v>
      </c>
      <c r="DR11" s="27">
        <f>AVERAGE(DP11:DQ11)</f>
        <v>6.9850000000000003</v>
      </c>
      <c r="DS11" s="27">
        <v>11.44</v>
      </c>
      <c r="DT11" s="29">
        <f>DR11/DS11</f>
        <v>0.61057692307692313</v>
      </c>
      <c r="DU11" s="27">
        <v>5.18</v>
      </c>
      <c r="DV11" s="27">
        <v>4.54</v>
      </c>
      <c r="DW11" s="27">
        <v>4.4400000000000004</v>
      </c>
      <c r="DX11" s="27">
        <f t="shared" si="30"/>
        <v>4.72</v>
      </c>
      <c r="DY11" s="27">
        <v>5.4</v>
      </c>
      <c r="DZ11" s="29">
        <f t="shared" si="31"/>
        <v>0.874074074074074</v>
      </c>
      <c r="EA11" s="27">
        <v>4.8600000000000003</v>
      </c>
      <c r="EB11" s="27">
        <v>5.48</v>
      </c>
      <c r="EC11" s="27">
        <f t="shared" si="32"/>
        <v>5.17</v>
      </c>
      <c r="ED11" s="27">
        <v>5.4</v>
      </c>
      <c r="EE11" s="29">
        <f t="shared" si="33"/>
        <v>0.95740740740740737</v>
      </c>
      <c r="EF11" s="27">
        <v>4.92</v>
      </c>
      <c r="EG11" s="27">
        <v>5</v>
      </c>
      <c r="EH11" s="27">
        <f>AVERAGE(EF11:EG11)</f>
        <v>4.96</v>
      </c>
      <c r="EI11" s="27">
        <v>5.4</v>
      </c>
      <c r="EJ11" s="29">
        <f>EH11/EI11</f>
        <v>0.9185185185185184</v>
      </c>
      <c r="EK11" s="27">
        <v>6.48</v>
      </c>
      <c r="EL11" s="27">
        <v>4.78</v>
      </c>
      <c r="EM11" s="27">
        <v>5.47</v>
      </c>
      <c r="EN11" s="27">
        <f t="shared" si="34"/>
        <v>5.5766666666666671</v>
      </c>
      <c r="EO11" s="27">
        <v>6.12</v>
      </c>
      <c r="EP11" s="27">
        <v>6.49</v>
      </c>
      <c r="EQ11" s="27">
        <f t="shared" si="35"/>
        <v>6.3049999999999997</v>
      </c>
      <c r="ER11" s="27">
        <v>5.37</v>
      </c>
      <c r="ES11" s="27">
        <v>4.9400000000000004</v>
      </c>
      <c r="ET11" s="27">
        <v>4.59</v>
      </c>
      <c r="EU11" s="27">
        <f t="shared" si="36"/>
        <v>4.9666666666666668</v>
      </c>
      <c r="EV11" s="27">
        <v>6.15</v>
      </c>
      <c r="EW11" s="29">
        <f t="shared" si="37"/>
        <v>0.80758807588075876</v>
      </c>
      <c r="EX11" s="27">
        <v>4.8099999999999996</v>
      </c>
      <c r="EY11" s="27">
        <v>5.72</v>
      </c>
      <c r="EZ11" s="27">
        <f t="shared" si="38"/>
        <v>5.2649999999999997</v>
      </c>
      <c r="FA11" s="27">
        <v>6.15</v>
      </c>
      <c r="FB11" s="29">
        <f t="shared" si="39"/>
        <v>0.85609756097560963</v>
      </c>
      <c r="FC11" s="27">
        <v>3.72</v>
      </c>
      <c r="FD11" s="27">
        <v>3.67</v>
      </c>
      <c r="FE11" s="27">
        <v>3.32</v>
      </c>
      <c r="FF11" s="27">
        <f t="shared" si="40"/>
        <v>3.5700000000000003</v>
      </c>
      <c r="FG11" s="27">
        <v>3.5</v>
      </c>
      <c r="FH11" s="29">
        <f t="shared" si="41"/>
        <v>1.02</v>
      </c>
      <c r="FI11" s="27">
        <v>4.05</v>
      </c>
      <c r="FJ11" s="27">
        <v>4.2699999999999996</v>
      </c>
      <c r="FK11" s="27">
        <f t="shared" si="42"/>
        <v>4.16</v>
      </c>
      <c r="FL11" s="27">
        <v>3.5</v>
      </c>
      <c r="FM11" s="29">
        <f t="shared" si="43"/>
        <v>1.1885714285714286</v>
      </c>
      <c r="FN11" s="27">
        <v>51.7</v>
      </c>
      <c r="FO11" s="27">
        <v>26.6</v>
      </c>
      <c r="FP11" s="27">
        <v>45.9</v>
      </c>
      <c r="FQ11" s="27">
        <f t="shared" si="44"/>
        <v>51.7</v>
      </c>
      <c r="FR11" s="27">
        <v>132.69999999999999</v>
      </c>
      <c r="FS11" s="29">
        <f t="shared" si="45"/>
        <v>0.38960060286360215</v>
      </c>
      <c r="FT11" s="27">
        <v>53.2</v>
      </c>
      <c r="FU11" s="27">
        <v>68.5</v>
      </c>
      <c r="FV11" s="27">
        <f t="shared" si="46"/>
        <v>68.5</v>
      </c>
      <c r="FW11" s="27">
        <v>132.69999999999999</v>
      </c>
      <c r="FX11" s="29">
        <f t="shared" si="47"/>
        <v>0.51620195930670687</v>
      </c>
      <c r="FY11" s="27">
        <v>39.03</v>
      </c>
      <c r="FZ11" s="27">
        <v>35.92</v>
      </c>
      <c r="GA11" s="27">
        <v>46.43</v>
      </c>
      <c r="GB11" s="27">
        <f t="shared" si="48"/>
        <v>40.46</v>
      </c>
      <c r="GC11" s="27">
        <v>41.16</v>
      </c>
      <c r="GD11" s="27">
        <v>38.18</v>
      </c>
      <c r="GE11" s="27">
        <f t="shared" si="53"/>
        <v>39.67</v>
      </c>
      <c r="GF11" s="9">
        <f t="shared" si="49"/>
        <v>17.745614035087723</v>
      </c>
      <c r="GG11" s="9">
        <f t="shared" si="50"/>
        <v>13.006557377049182</v>
      </c>
      <c r="GH11" s="33">
        <f t="shared" si="51"/>
        <v>0.21740812379110255</v>
      </c>
      <c r="GI11" s="33">
        <f t="shared" si="52"/>
        <v>0.4208759124087591</v>
      </c>
      <c r="GJ11" s="24"/>
      <c r="GK11" s="24"/>
      <c r="GL11" s="24"/>
      <c r="GM11" s="24"/>
      <c r="GN11" s="35"/>
      <c r="GO11" s="35"/>
      <c r="GP11" s="35"/>
      <c r="GQ11" s="35"/>
      <c r="GR11" s="27"/>
    </row>
    <row r="12" spans="1:200" s="22" customFormat="1" ht="14.5">
      <c r="A12" s="22">
        <v>1</v>
      </c>
      <c r="B12" s="22">
        <v>10</v>
      </c>
      <c r="C12" s="127" t="s">
        <v>217</v>
      </c>
      <c r="D12" s="23">
        <v>34530</v>
      </c>
      <c r="E12" s="24">
        <f t="shared" si="56"/>
        <v>21.978082191780821</v>
      </c>
      <c r="F12" s="22">
        <v>20</v>
      </c>
      <c r="G12" s="22">
        <v>5</v>
      </c>
      <c r="H12" s="22">
        <v>1</v>
      </c>
      <c r="I12" s="22">
        <v>0</v>
      </c>
      <c r="J12" s="22">
        <v>78</v>
      </c>
      <c r="K12" s="22">
        <v>172</v>
      </c>
      <c r="L12" s="39">
        <v>1.72</v>
      </c>
      <c r="M12" s="25">
        <f t="shared" si="1"/>
        <v>26.365603028664147</v>
      </c>
      <c r="N12" s="26">
        <v>3.28</v>
      </c>
      <c r="O12" s="26">
        <v>3.2</v>
      </c>
      <c r="P12" s="26">
        <v>3.2</v>
      </c>
      <c r="Q12" s="26">
        <f t="shared" si="2"/>
        <v>3.2266666666666666</v>
      </c>
      <c r="R12" s="26">
        <v>4.33</v>
      </c>
      <c r="S12" s="41">
        <f t="shared" si="3"/>
        <v>0.74518860662047726</v>
      </c>
      <c r="T12" s="26">
        <v>3.11</v>
      </c>
      <c r="U12" s="26">
        <v>3.15</v>
      </c>
      <c r="V12" s="26">
        <f t="shared" si="4"/>
        <v>3.13</v>
      </c>
      <c r="W12" s="26">
        <v>4.33</v>
      </c>
      <c r="X12" s="41">
        <f t="shared" si="5"/>
        <v>0.72286374133949183</v>
      </c>
      <c r="Y12" s="26">
        <v>0.55000000000000004</v>
      </c>
      <c r="Z12" s="26">
        <v>0.33</v>
      </c>
      <c r="AA12" s="26">
        <v>0.37</v>
      </c>
      <c r="AB12" s="26">
        <f t="shared" ref="AB12:AB20" si="57">AVERAGE(Y12:AA12)</f>
        <v>0.41666666666666669</v>
      </c>
      <c r="AC12" s="26">
        <v>0.44</v>
      </c>
      <c r="AD12" s="26">
        <v>0.43</v>
      </c>
      <c r="AE12" s="26">
        <f t="shared" si="6"/>
        <v>0.435</v>
      </c>
      <c r="AF12" s="26">
        <v>1.51</v>
      </c>
      <c r="AG12" s="26">
        <v>1.81</v>
      </c>
      <c r="AH12" s="26">
        <v>1.94</v>
      </c>
      <c r="AI12" s="26">
        <f t="shared" ref="AI12:AI20" si="58">AVERAGE(AF12:AH12)</f>
        <v>1.7533333333333332</v>
      </c>
      <c r="AJ12" s="26">
        <v>1.79</v>
      </c>
      <c r="AK12" s="26">
        <v>1.82</v>
      </c>
      <c r="AL12" s="26">
        <f t="shared" si="8"/>
        <v>1.8050000000000002</v>
      </c>
      <c r="AM12" s="26">
        <v>1.22</v>
      </c>
      <c r="AN12" s="26">
        <v>1.06</v>
      </c>
      <c r="AO12" s="26">
        <v>0.89</v>
      </c>
      <c r="AP12" s="26">
        <f t="shared" si="9"/>
        <v>1.0566666666666669</v>
      </c>
      <c r="AQ12" s="26">
        <v>0.88</v>
      </c>
      <c r="AR12" s="26">
        <v>0.9</v>
      </c>
      <c r="AS12" s="26">
        <f t="shared" si="10"/>
        <v>0.89</v>
      </c>
      <c r="AT12" s="26">
        <v>2.06</v>
      </c>
      <c r="AU12" s="26">
        <v>2.14</v>
      </c>
      <c r="AV12" s="26">
        <v>2.31</v>
      </c>
      <c r="AW12" s="26">
        <f t="shared" si="11"/>
        <v>2.17</v>
      </c>
      <c r="AX12" s="26">
        <v>2.23</v>
      </c>
      <c r="AY12" s="26">
        <v>2.25</v>
      </c>
      <c r="AZ12" s="26">
        <f t="shared" si="12"/>
        <v>2.2400000000000002</v>
      </c>
      <c r="BA12" s="26">
        <v>2.06</v>
      </c>
      <c r="BB12" s="26">
        <v>2.11</v>
      </c>
      <c r="BC12" s="26">
        <f>AVERAGE(BA12:BB12)</f>
        <v>2.085</v>
      </c>
      <c r="BD12" s="26">
        <v>3.48</v>
      </c>
      <c r="BE12" s="26">
        <v>3.23</v>
      </c>
      <c r="BF12" s="26">
        <v>3.18</v>
      </c>
      <c r="BG12" s="26">
        <f t="shared" si="13"/>
        <v>3.2966666666666669</v>
      </c>
      <c r="BH12" s="26">
        <v>4.1500000000000004</v>
      </c>
      <c r="BI12" s="41">
        <f t="shared" si="14"/>
        <v>0.79437751004016066</v>
      </c>
      <c r="BJ12" s="26">
        <v>3.24</v>
      </c>
      <c r="BK12" s="26">
        <v>3.17</v>
      </c>
      <c r="BL12" s="26">
        <f t="shared" si="15"/>
        <v>3.2050000000000001</v>
      </c>
      <c r="BM12" s="26">
        <v>4.1500000000000004</v>
      </c>
      <c r="BN12" s="41">
        <f t="shared" si="16"/>
        <v>0.77228915662650599</v>
      </c>
      <c r="BO12" s="26">
        <v>2.98</v>
      </c>
      <c r="BP12" s="26">
        <v>3.11</v>
      </c>
      <c r="BQ12" s="26">
        <v>3.12</v>
      </c>
      <c r="BR12" s="26">
        <f t="shared" si="17"/>
        <v>3.0700000000000003</v>
      </c>
      <c r="BS12" s="26">
        <v>4.04</v>
      </c>
      <c r="BT12" s="41">
        <f t="shared" si="18"/>
        <v>0.75990099009900991</v>
      </c>
      <c r="BU12" s="26">
        <v>2.93</v>
      </c>
      <c r="BV12" s="26">
        <v>3.12</v>
      </c>
      <c r="BW12" s="26">
        <f t="shared" si="19"/>
        <v>3.0250000000000004</v>
      </c>
      <c r="BX12" s="26">
        <v>4.04</v>
      </c>
      <c r="BY12" s="41">
        <f t="shared" si="20"/>
        <v>0.74876237623762387</v>
      </c>
      <c r="BZ12" s="26">
        <v>2.9</v>
      </c>
      <c r="CA12" s="26">
        <v>3.02</v>
      </c>
      <c r="CB12" s="26">
        <f>AVERAGE(BZ12:CA12)</f>
        <v>2.96</v>
      </c>
      <c r="CC12" s="26">
        <v>4.04</v>
      </c>
      <c r="CD12" s="41">
        <f>CB12/CC12</f>
        <v>0.73267326732673266</v>
      </c>
      <c r="CE12" s="28">
        <v>0.85599999999999998</v>
      </c>
      <c r="CF12" s="28">
        <v>0.96299999999999997</v>
      </c>
      <c r="CG12" s="28">
        <v>0.98099999999999998</v>
      </c>
      <c r="CH12" s="28">
        <f t="shared" si="21"/>
        <v>0.93333333333333324</v>
      </c>
      <c r="CI12" s="28">
        <v>0.76400000000000001</v>
      </c>
      <c r="CJ12" s="29">
        <f t="shared" si="22"/>
        <v>1.2216404886561953</v>
      </c>
      <c r="CK12" s="28">
        <v>0.90400000000000003</v>
      </c>
      <c r="CL12" s="28">
        <v>0.98399999999999999</v>
      </c>
      <c r="CM12" s="28">
        <f t="shared" si="23"/>
        <v>0.94399999999999995</v>
      </c>
      <c r="CN12" s="28">
        <v>0.76400000000000001</v>
      </c>
      <c r="CO12" s="29">
        <f t="shared" si="54"/>
        <v>1.2356020942408377</v>
      </c>
      <c r="CP12" s="28">
        <v>0.92100000000000004</v>
      </c>
      <c r="CQ12" s="28">
        <v>0.94699999999999995</v>
      </c>
      <c r="CR12" s="28">
        <f>AVERAGE(CP12:CQ12)</f>
        <v>0.93399999999999994</v>
      </c>
      <c r="CS12" s="28">
        <v>0.76400000000000001</v>
      </c>
      <c r="CT12" s="29">
        <f>CR12/CS12</f>
        <v>1.2225130890052356</v>
      </c>
      <c r="CU12" s="29">
        <v>0.90900000000000003</v>
      </c>
      <c r="CV12" s="29">
        <v>0.97199999999999998</v>
      </c>
      <c r="CW12" s="29">
        <v>0.97499999999999998</v>
      </c>
      <c r="CX12" s="29">
        <f t="shared" si="24"/>
        <v>0.95199999999999996</v>
      </c>
      <c r="CY12" s="29">
        <v>0.94199999999999995</v>
      </c>
      <c r="CZ12" s="29">
        <v>0.99</v>
      </c>
      <c r="DA12" s="29">
        <f t="shared" si="25"/>
        <v>0.96599999999999997</v>
      </c>
      <c r="DB12" s="29">
        <v>0.92100000000000004</v>
      </c>
      <c r="DC12" s="29">
        <v>0.98399999999999999</v>
      </c>
      <c r="DD12" s="29">
        <f>AVERAGE(DB12:DC12)</f>
        <v>0.95250000000000001</v>
      </c>
      <c r="DE12" s="27">
        <v>4.42</v>
      </c>
      <c r="DF12" s="27">
        <v>7.97</v>
      </c>
      <c r="DG12" s="27">
        <v>6.19</v>
      </c>
      <c r="DH12" s="27">
        <f t="shared" si="26"/>
        <v>6.1933333333333342</v>
      </c>
      <c r="DI12" s="27">
        <v>11.44</v>
      </c>
      <c r="DJ12" s="29">
        <f t="shared" si="27"/>
        <v>0.5413752913752915</v>
      </c>
      <c r="DK12" s="27">
        <v>5.32</v>
      </c>
      <c r="DL12" s="27">
        <v>5.27</v>
      </c>
      <c r="DM12" s="27">
        <f t="shared" si="28"/>
        <v>5.2949999999999999</v>
      </c>
      <c r="DN12" s="27">
        <v>11.44</v>
      </c>
      <c r="DO12" s="29">
        <f t="shared" si="29"/>
        <v>0.46284965034965037</v>
      </c>
      <c r="DP12" s="27">
        <v>4.25</v>
      </c>
      <c r="DQ12" s="27">
        <v>4.87</v>
      </c>
      <c r="DR12" s="27">
        <f>AVERAGE(DP12:DQ12)</f>
        <v>4.5600000000000005</v>
      </c>
      <c r="DS12" s="27">
        <v>11.44</v>
      </c>
      <c r="DT12" s="29">
        <f>DR12/DS12</f>
        <v>0.39860139860139865</v>
      </c>
      <c r="DU12" s="27">
        <v>3.1</v>
      </c>
      <c r="DV12" s="27">
        <v>4.1399999999999997</v>
      </c>
      <c r="DW12" s="27">
        <v>4.29</v>
      </c>
      <c r="DX12" s="27">
        <f t="shared" si="30"/>
        <v>3.8433333333333337</v>
      </c>
      <c r="DY12" s="27">
        <v>5.4</v>
      </c>
      <c r="DZ12" s="29">
        <f t="shared" si="31"/>
        <v>0.71172839506172847</v>
      </c>
      <c r="EA12" s="27">
        <v>3.11</v>
      </c>
      <c r="EB12" s="27">
        <v>4.0599999999999996</v>
      </c>
      <c r="EC12" s="27">
        <f t="shared" si="32"/>
        <v>3.585</v>
      </c>
      <c r="ED12" s="27">
        <v>5.4</v>
      </c>
      <c r="EE12" s="29">
        <f t="shared" si="33"/>
        <v>0.66388888888888886</v>
      </c>
      <c r="EF12" s="27">
        <v>3.35</v>
      </c>
      <c r="EG12" s="27">
        <v>3.89</v>
      </c>
      <c r="EH12" s="27">
        <f>AVERAGE(EF12:EG12)</f>
        <v>3.62</v>
      </c>
      <c r="EI12" s="27">
        <v>5.4</v>
      </c>
      <c r="EJ12" s="29">
        <f>EH12/EI12</f>
        <v>0.67037037037037039</v>
      </c>
      <c r="EK12" s="27">
        <v>3.69</v>
      </c>
      <c r="EL12" s="27">
        <v>7.51</v>
      </c>
      <c r="EM12" s="27">
        <v>6.18</v>
      </c>
      <c r="EN12" s="27">
        <f t="shared" si="34"/>
        <v>5.793333333333333</v>
      </c>
      <c r="EO12" s="27">
        <v>4.6100000000000003</v>
      </c>
      <c r="EP12" s="27">
        <v>5.24</v>
      </c>
      <c r="EQ12" s="27">
        <f t="shared" si="35"/>
        <v>4.9250000000000007</v>
      </c>
      <c r="ER12" s="27">
        <v>3.08</v>
      </c>
      <c r="ES12" s="27">
        <v>4.47</v>
      </c>
      <c r="ET12" s="27">
        <v>5.2</v>
      </c>
      <c r="EU12" s="27">
        <f t="shared" si="36"/>
        <v>4.25</v>
      </c>
      <c r="EV12" s="27">
        <v>6.15</v>
      </c>
      <c r="EW12" s="29">
        <f t="shared" si="37"/>
        <v>0.69105691056910568</v>
      </c>
      <c r="EX12" s="27">
        <v>2.99</v>
      </c>
      <c r="EY12" s="27">
        <v>4.42</v>
      </c>
      <c r="EZ12" s="27">
        <f t="shared" si="38"/>
        <v>3.7050000000000001</v>
      </c>
      <c r="FA12" s="27">
        <v>6.15</v>
      </c>
      <c r="FB12" s="29">
        <f t="shared" si="39"/>
        <v>0.60243902439024388</v>
      </c>
      <c r="FC12" s="27">
        <v>2.08</v>
      </c>
      <c r="FD12" s="27">
        <v>2.2000000000000002</v>
      </c>
      <c r="FE12" s="27">
        <v>2.46</v>
      </c>
      <c r="FF12" s="27">
        <f t="shared" si="40"/>
        <v>2.2466666666666666</v>
      </c>
      <c r="FG12" s="27">
        <v>3.5</v>
      </c>
      <c r="FH12" s="29">
        <f t="shared" si="41"/>
        <v>0.64190476190476187</v>
      </c>
      <c r="FI12" s="27">
        <v>2.25</v>
      </c>
      <c r="FJ12" s="27">
        <v>2.59</v>
      </c>
      <c r="FK12" s="27">
        <f t="shared" si="42"/>
        <v>2.42</v>
      </c>
      <c r="FL12" s="27">
        <v>3.5</v>
      </c>
      <c r="FM12" s="29">
        <f t="shared" si="43"/>
        <v>0.69142857142857139</v>
      </c>
      <c r="FN12" s="27">
        <v>38</v>
      </c>
      <c r="FO12" s="27">
        <v>51.3</v>
      </c>
      <c r="FP12" s="27">
        <v>46.3</v>
      </c>
      <c r="FQ12" s="27">
        <f t="shared" si="44"/>
        <v>51.3</v>
      </c>
      <c r="FR12" s="27">
        <v>143.4</v>
      </c>
      <c r="FS12" s="29">
        <f t="shared" si="45"/>
        <v>0.35774058577405854</v>
      </c>
      <c r="FT12" s="27">
        <v>62.6</v>
      </c>
      <c r="FU12" s="27">
        <v>62.7</v>
      </c>
      <c r="FV12" s="27">
        <f t="shared" si="46"/>
        <v>62.7</v>
      </c>
      <c r="FW12" s="27">
        <v>143.4</v>
      </c>
      <c r="FX12" s="29">
        <f t="shared" si="47"/>
        <v>0.43723849372384938</v>
      </c>
      <c r="FY12" s="27">
        <v>6.07</v>
      </c>
      <c r="FZ12" s="27">
        <v>4.1100000000000003</v>
      </c>
      <c r="GA12" s="27">
        <v>8.36</v>
      </c>
      <c r="GB12" s="27">
        <f t="shared" si="48"/>
        <v>6.18</v>
      </c>
      <c r="GC12" s="27">
        <v>7.9</v>
      </c>
      <c r="GD12" s="27">
        <v>6.37</v>
      </c>
      <c r="GE12" s="27">
        <f t="shared" si="53"/>
        <v>7.1349999999999998</v>
      </c>
      <c r="GF12" s="9">
        <f t="shared" si="49"/>
        <v>14.831999999999999</v>
      </c>
      <c r="GG12" s="9">
        <f t="shared" si="50"/>
        <v>16.402298850574713</v>
      </c>
      <c r="GH12" s="29">
        <f t="shared" si="51"/>
        <v>0.87953216374269005</v>
      </c>
      <c r="GI12" s="29">
        <f t="shared" si="52"/>
        <v>0.88620414673046255</v>
      </c>
      <c r="GJ12" s="24">
        <v>165</v>
      </c>
      <c r="GK12" s="24">
        <v>120</v>
      </c>
      <c r="GL12" s="24">
        <v>12</v>
      </c>
      <c r="GM12" s="24">
        <f>(GJ12-GK12)*12</f>
        <v>540</v>
      </c>
      <c r="GN12" s="35">
        <v>2</v>
      </c>
      <c r="GO12" s="35">
        <v>1.5</v>
      </c>
      <c r="GP12" s="35">
        <v>20</v>
      </c>
      <c r="GQ12" s="35">
        <f>SUM(GN12:GP12)</f>
        <v>23.5</v>
      </c>
      <c r="GR12" s="27">
        <f>GM12/GQ12</f>
        <v>22.978723404255319</v>
      </c>
    </row>
    <row r="13" spans="1:200" s="22" customFormat="1" ht="14.5">
      <c r="A13" s="22">
        <v>2</v>
      </c>
      <c r="B13" s="22">
        <v>11</v>
      </c>
      <c r="C13" s="127" t="s">
        <v>216</v>
      </c>
      <c r="D13" s="23">
        <v>34962</v>
      </c>
      <c r="E13" s="24">
        <f t="shared" si="56"/>
        <v>20.794520547945204</v>
      </c>
      <c r="F13" s="22">
        <v>20</v>
      </c>
      <c r="G13" s="22">
        <v>5</v>
      </c>
      <c r="H13" s="22">
        <v>0</v>
      </c>
      <c r="I13" s="22">
        <v>0</v>
      </c>
      <c r="J13" s="22">
        <v>57</v>
      </c>
      <c r="K13" s="22">
        <v>169</v>
      </c>
      <c r="L13" s="39">
        <v>1.69</v>
      </c>
      <c r="M13" s="25">
        <f t="shared" si="1"/>
        <v>19.957284408809219</v>
      </c>
      <c r="N13" s="26">
        <v>3.16</v>
      </c>
      <c r="O13" s="26">
        <v>3.12</v>
      </c>
      <c r="P13" s="26">
        <v>3.37</v>
      </c>
      <c r="Q13" s="26">
        <f t="shared" si="2"/>
        <v>3.2166666666666668</v>
      </c>
      <c r="R13" s="26">
        <v>4.2699999999999996</v>
      </c>
      <c r="S13" s="41">
        <f t="shared" si="3"/>
        <v>0.75331772053083534</v>
      </c>
      <c r="T13" s="27">
        <v>3.19</v>
      </c>
      <c r="U13" s="27">
        <v>3.28</v>
      </c>
      <c r="V13" s="27">
        <f t="shared" si="4"/>
        <v>3.2349999999999999</v>
      </c>
      <c r="W13" s="26">
        <v>4.2699999999999996</v>
      </c>
      <c r="X13" s="29">
        <f t="shared" si="5"/>
        <v>0.75761124121779866</v>
      </c>
      <c r="Y13" s="27">
        <v>0.47</v>
      </c>
      <c r="Z13" s="27">
        <v>0.69</v>
      </c>
      <c r="AA13" s="27">
        <v>0.84</v>
      </c>
      <c r="AB13" s="27">
        <f t="shared" si="57"/>
        <v>0.66666666666666663</v>
      </c>
      <c r="AC13" s="27">
        <v>0.57999999999999996</v>
      </c>
      <c r="AD13" s="27">
        <v>0.65</v>
      </c>
      <c r="AE13" s="27">
        <f t="shared" si="6"/>
        <v>0.61499999999999999</v>
      </c>
      <c r="AF13" s="27">
        <v>1.84</v>
      </c>
      <c r="AG13" s="27">
        <v>1.49</v>
      </c>
      <c r="AH13" s="27">
        <v>1.38</v>
      </c>
      <c r="AI13" s="27">
        <f t="shared" si="58"/>
        <v>1.57</v>
      </c>
      <c r="AJ13" s="27">
        <v>1.78</v>
      </c>
      <c r="AK13" s="27">
        <v>1.69</v>
      </c>
      <c r="AL13" s="27">
        <f t="shared" si="8"/>
        <v>1.7349999999999999</v>
      </c>
      <c r="AM13" s="27">
        <v>0.85</v>
      </c>
      <c r="AN13" s="27">
        <v>0.94</v>
      </c>
      <c r="AO13" s="27">
        <v>1.1499999999999999</v>
      </c>
      <c r="AP13" s="27">
        <f t="shared" si="9"/>
        <v>0.98</v>
      </c>
      <c r="AQ13" s="27">
        <v>0.83</v>
      </c>
      <c r="AR13" s="27">
        <v>0.94</v>
      </c>
      <c r="AS13" s="27">
        <f t="shared" si="10"/>
        <v>0.88500000000000001</v>
      </c>
      <c r="AT13" s="27">
        <v>2.31</v>
      </c>
      <c r="AU13" s="27">
        <v>2.1800000000000002</v>
      </c>
      <c r="AV13" s="27">
        <v>2.2200000000000002</v>
      </c>
      <c r="AW13" s="27">
        <f t="shared" si="11"/>
        <v>2.2366666666666668</v>
      </c>
      <c r="AX13" s="27">
        <v>2.36</v>
      </c>
      <c r="AY13" s="27">
        <v>2.34</v>
      </c>
      <c r="AZ13" s="27">
        <f t="shared" si="12"/>
        <v>2.3499999999999996</v>
      </c>
      <c r="BA13" s="27">
        <v>2.42</v>
      </c>
      <c r="BB13" s="27">
        <v>1.91</v>
      </c>
      <c r="BC13" s="27">
        <f>AVERAGE(BA13:BB13)</f>
        <v>2.165</v>
      </c>
      <c r="BD13" s="27">
        <v>3.27</v>
      </c>
      <c r="BE13" s="27">
        <v>3.13</v>
      </c>
      <c r="BF13" s="27">
        <v>3.1</v>
      </c>
      <c r="BG13" s="27">
        <f t="shared" si="13"/>
        <v>3.1666666666666665</v>
      </c>
      <c r="BH13" s="27">
        <v>4.05</v>
      </c>
      <c r="BI13" s="29">
        <f t="shared" si="14"/>
        <v>0.78189300411522633</v>
      </c>
      <c r="BJ13" s="27">
        <v>3</v>
      </c>
      <c r="BK13" s="27">
        <v>2.61</v>
      </c>
      <c r="BL13" s="27">
        <f t="shared" si="15"/>
        <v>2.8049999999999997</v>
      </c>
      <c r="BM13" s="27">
        <v>4.05</v>
      </c>
      <c r="BN13" s="29">
        <f t="shared" si="16"/>
        <v>0.69259259259259254</v>
      </c>
      <c r="BO13" s="27">
        <v>3.18</v>
      </c>
      <c r="BP13" s="27">
        <v>3.1</v>
      </c>
      <c r="BQ13" s="27">
        <v>3.1</v>
      </c>
      <c r="BR13" s="27">
        <f t="shared" si="17"/>
        <v>3.1266666666666669</v>
      </c>
      <c r="BS13" s="27">
        <v>4</v>
      </c>
      <c r="BT13" s="29">
        <f t="shared" si="18"/>
        <v>0.78166666666666673</v>
      </c>
      <c r="BU13" s="27">
        <v>2.98</v>
      </c>
      <c r="BV13" s="27">
        <v>2.61</v>
      </c>
      <c r="BW13" s="27">
        <f t="shared" si="19"/>
        <v>2.7949999999999999</v>
      </c>
      <c r="BX13" s="27">
        <v>4</v>
      </c>
      <c r="BY13" s="29">
        <f t="shared" si="20"/>
        <v>0.69874999999999998</v>
      </c>
      <c r="BZ13" s="27">
        <v>3.02</v>
      </c>
      <c r="CA13" s="27">
        <v>3.14</v>
      </c>
      <c r="CB13" s="27">
        <f>AVERAGE(BZ13:CA13)</f>
        <v>3.08</v>
      </c>
      <c r="CC13" s="27">
        <v>4</v>
      </c>
      <c r="CD13" s="29">
        <f>CB13/CC13</f>
        <v>0.77</v>
      </c>
      <c r="CE13" s="28">
        <v>0.97199999999999998</v>
      </c>
      <c r="CF13" s="28">
        <v>0.99</v>
      </c>
      <c r="CG13" s="28">
        <v>1</v>
      </c>
      <c r="CH13" s="28">
        <f t="shared" si="21"/>
        <v>0.98733333333333329</v>
      </c>
      <c r="CI13" s="28">
        <v>0.76800000000000002</v>
      </c>
      <c r="CJ13" s="29">
        <f t="shared" si="22"/>
        <v>1.2855902777777777</v>
      </c>
      <c r="CK13" s="28">
        <v>0.99299999999999999</v>
      </c>
      <c r="CL13" s="28">
        <v>1</v>
      </c>
      <c r="CM13" s="28">
        <f t="shared" si="23"/>
        <v>0.99649999999999994</v>
      </c>
      <c r="CN13" s="28">
        <v>0.76800000000000002</v>
      </c>
      <c r="CO13" s="29">
        <f t="shared" si="54"/>
        <v>1.2975260416666665</v>
      </c>
      <c r="CP13" s="28">
        <v>1</v>
      </c>
      <c r="CQ13" s="28">
        <v>1</v>
      </c>
      <c r="CR13" s="28">
        <f>AVERAGE(CP13:CQ13)</f>
        <v>1</v>
      </c>
      <c r="CS13" s="28">
        <v>0.76800000000000002</v>
      </c>
      <c r="CT13" s="29">
        <f>CR13/CS13</f>
        <v>1.3020833333333333</v>
      </c>
      <c r="CU13" s="29">
        <v>1.0065</v>
      </c>
      <c r="CV13" s="29">
        <v>0.99399999999999999</v>
      </c>
      <c r="CW13" s="29">
        <v>0.92</v>
      </c>
      <c r="CX13" s="29">
        <f t="shared" si="24"/>
        <v>0.97349999999999992</v>
      </c>
      <c r="CY13" s="29">
        <v>0.93400000000000005</v>
      </c>
      <c r="CZ13" s="29">
        <v>0.79600000000000004</v>
      </c>
      <c r="DA13" s="29">
        <f t="shared" si="25"/>
        <v>0.86499999999999999</v>
      </c>
      <c r="DB13" s="29">
        <v>0.90700000000000003</v>
      </c>
      <c r="DC13" s="29">
        <v>1.0329999999999999</v>
      </c>
      <c r="DD13" s="29">
        <f>AVERAGE(DB13:DC13)</f>
        <v>0.97</v>
      </c>
      <c r="DE13" s="27">
        <v>6.74</v>
      </c>
      <c r="DF13" s="27">
        <v>5.93</v>
      </c>
      <c r="DG13" s="27">
        <v>5.98</v>
      </c>
      <c r="DH13" s="27">
        <f t="shared" si="26"/>
        <v>6.2166666666666659</v>
      </c>
      <c r="DI13" s="27">
        <v>11.28</v>
      </c>
      <c r="DJ13" s="29">
        <f t="shared" si="27"/>
        <v>0.55112293144208035</v>
      </c>
      <c r="DK13" s="27">
        <v>6.44</v>
      </c>
      <c r="DL13" s="27">
        <v>5.65</v>
      </c>
      <c r="DM13" s="27">
        <f t="shared" si="28"/>
        <v>6.0449999999999999</v>
      </c>
      <c r="DN13" s="27">
        <v>11.28</v>
      </c>
      <c r="DO13" s="29">
        <f t="shared" si="29"/>
        <v>0.53590425531914898</v>
      </c>
      <c r="DP13" s="27">
        <v>5.8</v>
      </c>
      <c r="DQ13" s="27">
        <v>6.98</v>
      </c>
      <c r="DR13" s="27">
        <f>AVERAGE(DP13:DQ13)</f>
        <v>6.3900000000000006</v>
      </c>
      <c r="DS13" s="27">
        <v>11.28</v>
      </c>
      <c r="DT13" s="29">
        <f>DR13/DS13</f>
        <v>0.56648936170212771</v>
      </c>
      <c r="DU13" s="27">
        <v>4.54</v>
      </c>
      <c r="DV13" s="27">
        <v>4.47</v>
      </c>
      <c r="DW13" s="27">
        <v>4.6900000000000004</v>
      </c>
      <c r="DX13" s="27">
        <f t="shared" si="30"/>
        <v>4.5666666666666664</v>
      </c>
      <c r="DY13" s="27">
        <v>5.38</v>
      </c>
      <c r="DZ13" s="29">
        <f t="shared" si="31"/>
        <v>0.84882280049566294</v>
      </c>
      <c r="EA13" s="27">
        <v>5.17</v>
      </c>
      <c r="EB13" s="27">
        <v>4.83</v>
      </c>
      <c r="EC13" s="27">
        <f t="shared" si="32"/>
        <v>5</v>
      </c>
      <c r="ED13" s="27">
        <v>5.38</v>
      </c>
      <c r="EE13" s="29">
        <f t="shared" si="33"/>
        <v>0.92936802973977695</v>
      </c>
      <c r="EF13" s="27">
        <v>4.87</v>
      </c>
      <c r="EG13" s="27">
        <v>5.41</v>
      </c>
      <c r="EH13" s="27">
        <f>AVERAGE(EF13:EG13)</f>
        <v>5.1400000000000006</v>
      </c>
      <c r="EI13" s="27">
        <v>5.38</v>
      </c>
      <c r="EJ13" s="29">
        <f>EH13/EI13</f>
        <v>0.95539033457249078</v>
      </c>
      <c r="EK13" s="27">
        <v>6.61</v>
      </c>
      <c r="EL13" s="27">
        <v>5.88</v>
      </c>
      <c r="EM13" s="27">
        <v>5.93</v>
      </c>
      <c r="EN13" s="27">
        <f t="shared" si="34"/>
        <v>6.1400000000000006</v>
      </c>
      <c r="EO13" s="27">
        <v>6.43</v>
      </c>
      <c r="EP13" s="27">
        <v>5.6</v>
      </c>
      <c r="EQ13" s="27">
        <f t="shared" si="35"/>
        <v>6.0149999999999997</v>
      </c>
      <c r="ER13" s="27">
        <v>4.9000000000000004</v>
      </c>
      <c r="ES13" s="27">
        <v>4.6100000000000003</v>
      </c>
      <c r="ET13" s="27">
        <v>4.9400000000000004</v>
      </c>
      <c r="EU13" s="27">
        <f t="shared" si="36"/>
        <v>4.8166666666666673</v>
      </c>
      <c r="EV13" s="27">
        <v>6.11</v>
      </c>
      <c r="EW13" s="29">
        <f t="shared" si="37"/>
        <v>0.78832515002727777</v>
      </c>
      <c r="EX13" s="27">
        <v>5.25</v>
      </c>
      <c r="EY13" s="27">
        <v>4.96</v>
      </c>
      <c r="EZ13" s="27">
        <f t="shared" si="38"/>
        <v>5.1050000000000004</v>
      </c>
      <c r="FA13" s="27">
        <v>6.11</v>
      </c>
      <c r="FB13" s="29">
        <f t="shared" si="39"/>
        <v>0.83551554828150576</v>
      </c>
      <c r="FC13" s="27">
        <v>2.83</v>
      </c>
      <c r="FD13" s="27">
        <v>2.93</v>
      </c>
      <c r="FE13" s="27">
        <v>3.26</v>
      </c>
      <c r="FF13" s="27">
        <f t="shared" si="40"/>
        <v>3.0066666666666664</v>
      </c>
      <c r="FG13" s="27">
        <v>3.5</v>
      </c>
      <c r="FH13" s="29">
        <f t="shared" si="41"/>
        <v>0.85904761904761895</v>
      </c>
      <c r="FI13" s="27">
        <v>3.68</v>
      </c>
      <c r="FJ13" s="27">
        <v>3.94</v>
      </c>
      <c r="FK13" s="27">
        <f t="shared" si="42"/>
        <v>3.81</v>
      </c>
      <c r="FL13" s="27">
        <v>3.5</v>
      </c>
      <c r="FM13" s="29">
        <f t="shared" si="43"/>
        <v>1.0885714285714285</v>
      </c>
      <c r="FN13" s="27">
        <v>82.6</v>
      </c>
      <c r="FO13" s="27">
        <v>75</v>
      </c>
      <c r="FP13" s="27">
        <v>61</v>
      </c>
      <c r="FQ13" s="27">
        <f t="shared" si="44"/>
        <v>82.6</v>
      </c>
      <c r="FR13" s="27">
        <v>124.7</v>
      </c>
      <c r="FS13" s="29">
        <f t="shared" si="45"/>
        <v>0.66238973536487566</v>
      </c>
      <c r="FT13" s="27">
        <v>72.8</v>
      </c>
      <c r="FU13" s="27">
        <v>68.3</v>
      </c>
      <c r="FV13" s="27">
        <f t="shared" si="46"/>
        <v>72.8</v>
      </c>
      <c r="FW13" s="27">
        <v>125.7</v>
      </c>
      <c r="FX13" s="29">
        <f t="shared" si="47"/>
        <v>0.57915672235481297</v>
      </c>
      <c r="FY13" s="27">
        <v>23.38</v>
      </c>
      <c r="FZ13" s="27">
        <v>26.67</v>
      </c>
      <c r="GA13" s="27">
        <v>37.950000000000003</v>
      </c>
      <c r="GB13" s="27">
        <f t="shared" si="48"/>
        <v>29.333333333333332</v>
      </c>
      <c r="GC13" s="27">
        <v>23.65</v>
      </c>
      <c r="GD13" s="27">
        <v>38.520000000000003</v>
      </c>
      <c r="GE13" s="27">
        <f t="shared" si="53"/>
        <v>31.085000000000001</v>
      </c>
      <c r="GF13" s="9">
        <f t="shared" si="49"/>
        <v>44</v>
      </c>
      <c r="GG13" s="9">
        <f t="shared" si="50"/>
        <v>50.544715447154474</v>
      </c>
      <c r="GH13" s="33">
        <f t="shared" si="51"/>
        <v>0.64487489911218732</v>
      </c>
      <c r="GI13" s="33">
        <f t="shared" si="52"/>
        <v>0.57300824175824172</v>
      </c>
      <c r="GJ13" s="24"/>
      <c r="GK13" s="24"/>
      <c r="GL13" s="24"/>
      <c r="GM13" s="24"/>
      <c r="GN13" s="35"/>
      <c r="GO13" s="35"/>
      <c r="GP13" s="35"/>
      <c r="GQ13" s="35"/>
      <c r="GR13" s="27"/>
    </row>
    <row r="14" spans="1:200" s="22" customFormat="1" ht="14.5">
      <c r="A14" s="22">
        <v>2</v>
      </c>
      <c r="B14" s="22">
        <v>12</v>
      </c>
      <c r="C14" s="127" t="s">
        <v>216</v>
      </c>
      <c r="D14" s="23">
        <v>34254</v>
      </c>
      <c r="E14" s="24">
        <f t="shared" si="56"/>
        <v>22.734246575342464</v>
      </c>
      <c r="F14" s="22">
        <v>20</v>
      </c>
      <c r="G14" s="22">
        <v>5</v>
      </c>
      <c r="H14" s="22">
        <v>0</v>
      </c>
      <c r="I14" s="22">
        <v>0</v>
      </c>
      <c r="J14" s="22">
        <v>55.5</v>
      </c>
      <c r="K14" s="22">
        <v>166</v>
      </c>
      <c r="L14" s="39">
        <v>1.66</v>
      </c>
      <c r="M14" s="25">
        <f t="shared" si="1"/>
        <v>20.140804180577735</v>
      </c>
      <c r="N14" s="26">
        <v>3.29</v>
      </c>
      <c r="O14" s="26">
        <v>3.29</v>
      </c>
      <c r="P14" s="26">
        <v>3.22</v>
      </c>
      <c r="Q14" s="26">
        <f t="shared" si="2"/>
        <v>3.2666666666666671</v>
      </c>
      <c r="R14" s="26">
        <v>4.16</v>
      </c>
      <c r="S14" s="41">
        <f t="shared" si="3"/>
        <v>0.78525641025641035</v>
      </c>
      <c r="T14" s="27">
        <v>3.41</v>
      </c>
      <c r="U14" s="27">
        <v>3.48</v>
      </c>
      <c r="V14" s="27">
        <f t="shared" si="4"/>
        <v>3.4450000000000003</v>
      </c>
      <c r="W14" s="26">
        <v>4.16</v>
      </c>
      <c r="X14" s="29">
        <f t="shared" si="5"/>
        <v>0.828125</v>
      </c>
      <c r="Y14" s="27">
        <v>0.79</v>
      </c>
      <c r="Z14" s="27">
        <v>1.28</v>
      </c>
      <c r="AA14" s="27">
        <v>0.63</v>
      </c>
      <c r="AB14" s="27">
        <f t="shared" si="57"/>
        <v>0.9</v>
      </c>
      <c r="AC14" s="27">
        <v>0.43</v>
      </c>
      <c r="AD14" s="27">
        <v>0.24</v>
      </c>
      <c r="AE14" s="27">
        <f t="shared" si="6"/>
        <v>0.33499999999999996</v>
      </c>
      <c r="AF14" s="27">
        <v>1.3</v>
      </c>
      <c r="AG14" s="27">
        <v>0.81</v>
      </c>
      <c r="AH14" s="27">
        <v>1.27</v>
      </c>
      <c r="AI14" s="27">
        <f t="shared" si="58"/>
        <v>1.1266666666666667</v>
      </c>
      <c r="AJ14" s="27">
        <v>1.52</v>
      </c>
      <c r="AK14" s="27">
        <v>2.02</v>
      </c>
      <c r="AL14" s="27">
        <f t="shared" si="8"/>
        <v>1.77</v>
      </c>
      <c r="AM14" s="27">
        <v>1.2</v>
      </c>
      <c r="AN14" s="27">
        <v>1.2</v>
      </c>
      <c r="AO14" s="27">
        <v>1.32</v>
      </c>
      <c r="AP14" s="27">
        <f t="shared" si="9"/>
        <v>1.24</v>
      </c>
      <c r="AQ14" s="27">
        <v>1.46</v>
      </c>
      <c r="AR14" s="27">
        <v>1.22</v>
      </c>
      <c r="AS14" s="27">
        <f t="shared" si="10"/>
        <v>1.3399999999999999</v>
      </c>
      <c r="AT14" s="27">
        <v>2.09</v>
      </c>
      <c r="AU14" s="27">
        <v>2.09</v>
      </c>
      <c r="AV14" s="27">
        <v>1.9</v>
      </c>
      <c r="AW14" s="27">
        <f t="shared" si="11"/>
        <v>2.0266666666666668</v>
      </c>
      <c r="AX14" s="27">
        <v>1.95</v>
      </c>
      <c r="AY14" s="27">
        <v>2.2599999999999998</v>
      </c>
      <c r="AZ14" s="27">
        <f t="shared" si="12"/>
        <v>2.105</v>
      </c>
      <c r="BA14" s="27">
        <v>1.91</v>
      </c>
      <c r="BB14" s="27">
        <v>2.0699999999999998</v>
      </c>
      <c r="BC14" s="27">
        <f>AVERAGE(BA14:BB14)</f>
        <v>1.9899999999999998</v>
      </c>
      <c r="BD14" s="27">
        <v>3.45</v>
      </c>
      <c r="BE14" s="27">
        <v>3.42</v>
      </c>
      <c r="BF14" s="27">
        <v>3.43</v>
      </c>
      <c r="BG14" s="27">
        <f t="shared" si="13"/>
        <v>3.4333333333333336</v>
      </c>
      <c r="BH14" s="27">
        <v>3.9</v>
      </c>
      <c r="BI14" s="29">
        <f t="shared" si="14"/>
        <v>0.88034188034188043</v>
      </c>
      <c r="BJ14" s="27">
        <v>3.59</v>
      </c>
      <c r="BK14" s="27">
        <v>3.4</v>
      </c>
      <c r="BL14" s="27">
        <f t="shared" si="15"/>
        <v>3.4950000000000001</v>
      </c>
      <c r="BM14" s="27">
        <v>3.9</v>
      </c>
      <c r="BN14" s="29">
        <f t="shared" si="16"/>
        <v>0.89615384615384619</v>
      </c>
      <c r="BO14" s="27">
        <v>3.26</v>
      </c>
      <c r="BP14" s="27">
        <v>3.2</v>
      </c>
      <c r="BQ14" s="27">
        <v>3.26</v>
      </c>
      <c r="BR14" s="27">
        <f t="shared" si="17"/>
        <v>3.2399999999999998</v>
      </c>
      <c r="BS14" s="27">
        <v>3.88</v>
      </c>
      <c r="BT14" s="29">
        <f t="shared" si="18"/>
        <v>0.8350515463917525</v>
      </c>
      <c r="BU14" s="27">
        <v>3.32</v>
      </c>
      <c r="BV14" s="27">
        <v>2.81</v>
      </c>
      <c r="BW14" s="27">
        <f t="shared" si="19"/>
        <v>3.0649999999999999</v>
      </c>
      <c r="BX14" s="27">
        <v>3.88</v>
      </c>
      <c r="BY14" s="29">
        <f t="shared" si="20"/>
        <v>0.78994845360824739</v>
      </c>
      <c r="BZ14" s="27">
        <v>2.41</v>
      </c>
      <c r="CA14" s="27">
        <v>2.0299999999999998</v>
      </c>
      <c r="CB14" s="27">
        <f>AVERAGE(BZ14:CA14)</f>
        <v>2.2199999999999998</v>
      </c>
      <c r="CC14" s="27">
        <v>3.88</v>
      </c>
      <c r="CD14" s="29">
        <f>CB14/CC14</f>
        <v>0.57216494845360821</v>
      </c>
      <c r="CE14" s="28">
        <v>0.94499999999999995</v>
      </c>
      <c r="CF14" s="28">
        <v>0.93600000000000005</v>
      </c>
      <c r="CG14" s="28">
        <v>0.95</v>
      </c>
      <c r="CH14" s="28">
        <f t="shared" si="21"/>
        <v>0.94366666666666665</v>
      </c>
      <c r="CI14" s="28">
        <v>0.76</v>
      </c>
      <c r="CJ14" s="29">
        <f t="shared" si="22"/>
        <v>1.2416666666666667</v>
      </c>
      <c r="CK14" s="28">
        <v>0.92500000000000004</v>
      </c>
      <c r="CL14" s="28">
        <v>0.82599999999999996</v>
      </c>
      <c r="CM14" s="28">
        <f t="shared" si="23"/>
        <v>0.87549999999999994</v>
      </c>
      <c r="CN14" s="28">
        <v>0.76</v>
      </c>
      <c r="CO14" s="29">
        <f>CL14/CN14</f>
        <v>1.0868421052631578</v>
      </c>
      <c r="CP14" s="28">
        <v>0.73499999999999999</v>
      </c>
      <c r="CQ14" s="28">
        <v>0.623</v>
      </c>
      <c r="CR14" s="28">
        <f>AVERAGE(CP14:CQ14)</f>
        <v>0.67900000000000005</v>
      </c>
      <c r="CS14" s="28">
        <v>0.76</v>
      </c>
      <c r="CT14" s="29">
        <f>CR14/CS14</f>
        <v>0.893421052631579</v>
      </c>
      <c r="CU14" s="29">
        <v>0.99099999999999999</v>
      </c>
      <c r="CV14" s="29">
        <v>0.97299999999999998</v>
      </c>
      <c r="CW14" s="29">
        <v>1.012</v>
      </c>
      <c r="CX14" s="29">
        <f t="shared" si="24"/>
        <v>0.99199999999999999</v>
      </c>
      <c r="CY14" s="29">
        <v>0.97399999999999998</v>
      </c>
      <c r="CZ14" s="29">
        <v>0.80700000000000005</v>
      </c>
      <c r="DA14" s="29">
        <f t="shared" si="25"/>
        <v>0.89050000000000007</v>
      </c>
      <c r="DB14" s="29">
        <v>0.70899999999999996</v>
      </c>
      <c r="DC14" s="29">
        <v>0.57699999999999996</v>
      </c>
      <c r="DD14" s="29">
        <f>AVERAGE(DB14:DC14)</f>
        <v>0.64300000000000002</v>
      </c>
      <c r="DE14" s="27">
        <v>7.12</v>
      </c>
      <c r="DF14" s="27">
        <v>7.25</v>
      </c>
      <c r="DG14" s="27">
        <v>5.54</v>
      </c>
      <c r="DH14" s="27">
        <f t="shared" si="26"/>
        <v>6.6366666666666667</v>
      </c>
      <c r="DI14" s="27">
        <v>11</v>
      </c>
      <c r="DJ14" s="29">
        <f t="shared" si="27"/>
        <v>0.60333333333333339</v>
      </c>
      <c r="DK14" s="27">
        <v>5.98</v>
      </c>
      <c r="DL14" s="27">
        <v>5.63</v>
      </c>
      <c r="DM14" s="27">
        <f t="shared" si="28"/>
        <v>5.8049999999999997</v>
      </c>
      <c r="DN14" s="27">
        <v>11</v>
      </c>
      <c r="DO14" s="29">
        <f t="shared" si="29"/>
        <v>0.52772727272727271</v>
      </c>
      <c r="DP14" s="27">
        <v>4.79</v>
      </c>
      <c r="DQ14" s="27">
        <v>2.77</v>
      </c>
      <c r="DR14" s="27">
        <f>AVERAGE(DP14:DQ14)</f>
        <v>3.7800000000000002</v>
      </c>
      <c r="DS14" s="27">
        <v>11</v>
      </c>
      <c r="DT14" s="29">
        <f>DR14/DS14</f>
        <v>0.34363636363636368</v>
      </c>
      <c r="DU14" s="27">
        <v>4.0999999999999996</v>
      </c>
      <c r="DV14" s="27">
        <v>3.97</v>
      </c>
      <c r="DW14" s="27">
        <v>3.89</v>
      </c>
      <c r="DX14" s="27">
        <f t="shared" si="30"/>
        <v>3.9866666666666668</v>
      </c>
      <c r="DY14" s="27">
        <v>5.23</v>
      </c>
      <c r="DZ14" s="29">
        <f t="shared" si="31"/>
        <v>0.76226896112173359</v>
      </c>
      <c r="EA14" s="27">
        <v>3.59</v>
      </c>
      <c r="EB14" s="27">
        <v>2.65</v>
      </c>
      <c r="EC14" s="27">
        <f t="shared" si="32"/>
        <v>3.12</v>
      </c>
      <c r="ED14" s="27">
        <v>5.23</v>
      </c>
      <c r="EE14" s="29">
        <f t="shared" si="33"/>
        <v>0.59655831739961751</v>
      </c>
      <c r="EF14" s="27">
        <v>1.84</v>
      </c>
      <c r="EG14" s="27">
        <v>1.53</v>
      </c>
      <c r="EH14" s="27">
        <f>AVERAGE(EF14:EG14)</f>
        <v>1.6850000000000001</v>
      </c>
      <c r="EI14" s="27">
        <v>5.23</v>
      </c>
      <c r="EJ14" s="29">
        <f>EH14/EI14</f>
        <v>0.3221797323135755</v>
      </c>
      <c r="EK14" s="27">
        <v>6.62</v>
      </c>
      <c r="EL14" s="27">
        <v>6.97</v>
      </c>
      <c r="EM14" s="27">
        <v>5.49</v>
      </c>
      <c r="EN14" s="27">
        <f t="shared" si="34"/>
        <v>6.3599999999999994</v>
      </c>
      <c r="EO14" s="27">
        <v>5.67</v>
      </c>
      <c r="EP14" s="27">
        <v>5.15</v>
      </c>
      <c r="EQ14" s="27">
        <f t="shared" si="35"/>
        <v>5.41</v>
      </c>
      <c r="ER14" s="27">
        <v>4.8</v>
      </c>
      <c r="ES14" s="27">
        <v>4.22</v>
      </c>
      <c r="ET14" s="27">
        <v>4.32</v>
      </c>
      <c r="EU14" s="27">
        <f t="shared" si="36"/>
        <v>4.4466666666666663</v>
      </c>
      <c r="EV14" s="27">
        <v>5.97</v>
      </c>
      <c r="EW14" s="29">
        <f t="shared" si="37"/>
        <v>0.74483528754885531</v>
      </c>
      <c r="EX14" s="27">
        <v>3.73</v>
      </c>
      <c r="EY14" s="27">
        <v>3.09</v>
      </c>
      <c r="EZ14" s="27">
        <f t="shared" si="38"/>
        <v>3.41</v>
      </c>
      <c r="FA14" s="27">
        <v>5.97</v>
      </c>
      <c r="FB14" s="29">
        <f t="shared" si="39"/>
        <v>0.57118927973199329</v>
      </c>
      <c r="FC14" s="27">
        <v>2.3199999999999998</v>
      </c>
      <c r="FD14" s="27">
        <v>2.23</v>
      </c>
      <c r="FE14" s="27">
        <v>2.5</v>
      </c>
      <c r="FF14" s="27">
        <f t="shared" si="40"/>
        <v>2.35</v>
      </c>
      <c r="FG14" s="27">
        <v>3.37</v>
      </c>
      <c r="FH14" s="29">
        <f t="shared" si="41"/>
        <v>0.69732937685459939</v>
      </c>
      <c r="FI14" s="27">
        <v>2.37</v>
      </c>
      <c r="FJ14" s="27">
        <v>1.48</v>
      </c>
      <c r="FK14" s="27">
        <f t="shared" si="42"/>
        <v>1.925</v>
      </c>
      <c r="FL14" s="27">
        <v>3.37</v>
      </c>
      <c r="FM14" s="29">
        <f t="shared" si="43"/>
        <v>0.57121661721068251</v>
      </c>
      <c r="FN14" s="27">
        <v>31.5</v>
      </c>
      <c r="FO14" s="27">
        <v>36.700000000000003</v>
      </c>
      <c r="FP14" s="27">
        <v>49.4</v>
      </c>
      <c r="FQ14" s="27">
        <f t="shared" si="44"/>
        <v>49.4</v>
      </c>
      <c r="FR14" s="27">
        <v>120.1</v>
      </c>
      <c r="FS14" s="29">
        <f t="shared" si="45"/>
        <v>0.41132389675270609</v>
      </c>
      <c r="FT14" s="27">
        <v>39.200000000000003</v>
      </c>
      <c r="FU14" s="27">
        <v>34.200000000000003</v>
      </c>
      <c r="FV14" s="27">
        <f t="shared" si="46"/>
        <v>39.200000000000003</v>
      </c>
      <c r="FW14" s="27">
        <v>120</v>
      </c>
      <c r="FX14" s="29">
        <f t="shared" si="47"/>
        <v>0.32666666666666672</v>
      </c>
      <c r="FY14" s="27">
        <v>15.46</v>
      </c>
      <c r="FZ14" s="27">
        <v>11.77</v>
      </c>
      <c r="GA14" s="27">
        <v>11.5</v>
      </c>
      <c r="GB14" s="27">
        <f t="shared" si="48"/>
        <v>12.910000000000002</v>
      </c>
      <c r="GC14" s="27">
        <v>16.95</v>
      </c>
      <c r="GD14" s="27">
        <v>13.32</v>
      </c>
      <c r="GE14" s="27">
        <f t="shared" si="53"/>
        <v>15.135</v>
      </c>
      <c r="GF14" s="9">
        <f t="shared" si="49"/>
        <v>14.344444444444447</v>
      </c>
      <c r="GG14" s="9">
        <f t="shared" si="50"/>
        <v>45.179104477611943</v>
      </c>
      <c r="GH14" s="33">
        <f t="shared" si="51"/>
        <v>0.7386639676113359</v>
      </c>
      <c r="GI14" s="33">
        <f t="shared" si="52"/>
        <v>0.6139030612244899</v>
      </c>
      <c r="GJ14" s="24"/>
      <c r="GK14" s="24"/>
      <c r="GL14" s="24"/>
      <c r="GM14" s="24"/>
      <c r="GN14" s="35"/>
      <c r="GO14" s="35"/>
      <c r="GP14" s="35"/>
      <c r="GQ14" s="35"/>
      <c r="GR14" s="27"/>
    </row>
    <row r="15" spans="1:200" s="22" customFormat="1" ht="14.5">
      <c r="A15" s="22">
        <v>1</v>
      </c>
      <c r="B15" s="22">
        <v>13</v>
      </c>
      <c r="C15" s="127" t="s">
        <v>217</v>
      </c>
      <c r="D15" s="23">
        <v>33507</v>
      </c>
      <c r="E15" s="24">
        <f t="shared" si="56"/>
        <v>24.780821917808218</v>
      </c>
      <c r="F15" s="22">
        <v>15</v>
      </c>
      <c r="G15" s="22">
        <v>3</v>
      </c>
      <c r="H15" s="22">
        <v>0</v>
      </c>
      <c r="I15" s="22">
        <v>0</v>
      </c>
      <c r="J15" s="22">
        <v>58.8</v>
      </c>
      <c r="K15" s="22">
        <v>166</v>
      </c>
      <c r="L15" s="39">
        <v>1.66</v>
      </c>
      <c r="M15" s="25">
        <f t="shared" si="1"/>
        <v>21.338365510233707</v>
      </c>
      <c r="N15" s="26">
        <v>3.63</v>
      </c>
      <c r="O15" s="26">
        <v>3.73</v>
      </c>
      <c r="P15" s="26">
        <v>3.77</v>
      </c>
      <c r="Q15" s="26">
        <f t="shared" si="2"/>
        <v>3.7099999999999995</v>
      </c>
      <c r="R15" s="26">
        <v>4.1399999999999997</v>
      </c>
      <c r="S15" s="41">
        <f t="shared" si="3"/>
        <v>0.89613526570048307</v>
      </c>
      <c r="T15" s="27"/>
      <c r="U15" s="27"/>
      <c r="V15" s="27"/>
      <c r="W15" s="26">
        <v>4.1399999999999997</v>
      </c>
      <c r="X15" s="29"/>
      <c r="Y15" s="27">
        <v>0.77</v>
      </c>
      <c r="Z15" s="27">
        <v>1.03</v>
      </c>
      <c r="AA15" s="27">
        <v>1.1599999999999999</v>
      </c>
      <c r="AB15" s="27">
        <f t="shared" si="57"/>
        <v>0.98666666666666669</v>
      </c>
      <c r="AC15" s="27"/>
      <c r="AD15" s="27"/>
      <c r="AE15" s="27"/>
      <c r="AF15" s="27">
        <v>1.59</v>
      </c>
      <c r="AG15" s="27">
        <v>1.33</v>
      </c>
      <c r="AH15" s="27">
        <v>1.35</v>
      </c>
      <c r="AI15" s="27">
        <f t="shared" si="58"/>
        <v>1.4233333333333331</v>
      </c>
      <c r="AJ15" s="27"/>
      <c r="AK15" s="27"/>
      <c r="AL15" s="27"/>
      <c r="AM15" s="27">
        <v>1.27</v>
      </c>
      <c r="AN15" s="27">
        <v>1.37</v>
      </c>
      <c r="AO15" s="27">
        <v>1.26</v>
      </c>
      <c r="AP15" s="27">
        <f t="shared" si="9"/>
        <v>1.3</v>
      </c>
      <c r="AQ15" s="27"/>
      <c r="AR15" s="27"/>
      <c r="AS15" s="27"/>
      <c r="AT15" s="27">
        <v>2.36</v>
      </c>
      <c r="AU15" s="27">
        <v>2.36</v>
      </c>
      <c r="AV15" s="27">
        <v>2.5099999999999998</v>
      </c>
      <c r="AW15" s="27">
        <f t="shared" si="11"/>
        <v>2.4099999999999997</v>
      </c>
      <c r="AX15" s="27"/>
      <c r="AY15" s="27"/>
      <c r="AZ15" s="27"/>
      <c r="BA15" s="27"/>
      <c r="BB15" s="27"/>
      <c r="BC15" s="27"/>
      <c r="BD15" s="27">
        <v>3.72</v>
      </c>
      <c r="BE15" s="27">
        <v>3.69</v>
      </c>
      <c r="BF15" s="27">
        <v>3.68</v>
      </c>
      <c r="BG15" s="27">
        <f t="shared" si="13"/>
        <v>3.6966666666666668</v>
      </c>
      <c r="BH15" s="27">
        <v>3.89</v>
      </c>
      <c r="BI15" s="29">
        <f t="shared" si="14"/>
        <v>0.95029991431019711</v>
      </c>
      <c r="BJ15" s="27"/>
      <c r="BK15" s="27"/>
      <c r="BL15" s="27"/>
      <c r="BM15" s="27">
        <v>3.89</v>
      </c>
      <c r="BN15" s="29"/>
      <c r="BO15" s="27">
        <v>3.12</v>
      </c>
      <c r="BP15" s="27">
        <v>2.4500000000000002</v>
      </c>
      <c r="BQ15" s="27">
        <v>2.2000000000000002</v>
      </c>
      <c r="BR15" s="27">
        <f t="shared" si="17"/>
        <v>2.5900000000000003</v>
      </c>
      <c r="BS15" s="27">
        <v>3.85</v>
      </c>
      <c r="BT15" s="29">
        <f t="shared" si="18"/>
        <v>0.67272727272727284</v>
      </c>
      <c r="BU15" s="27"/>
      <c r="BV15" s="27"/>
      <c r="BW15" s="27"/>
      <c r="BX15" s="27">
        <v>3.85</v>
      </c>
      <c r="BY15" s="29"/>
      <c r="BZ15" s="27"/>
      <c r="CA15" s="27"/>
      <c r="CB15" s="27"/>
      <c r="CC15" s="27">
        <v>3.85</v>
      </c>
      <c r="CD15" s="29"/>
      <c r="CE15" s="28">
        <v>0.83899999999999997</v>
      </c>
      <c r="CF15" s="28">
        <v>0.66400000000000003</v>
      </c>
      <c r="CG15" s="28">
        <v>0.59799999999999998</v>
      </c>
      <c r="CH15" s="28">
        <f t="shared" ref="CH15:CH45" si="59">AVERAGE(CE15:CG15)</f>
        <v>0.70033333333333336</v>
      </c>
      <c r="CI15" s="28">
        <v>0.75600000000000001</v>
      </c>
      <c r="CJ15" s="29">
        <f t="shared" si="22"/>
        <v>0.92636684303350969</v>
      </c>
      <c r="CK15" s="28"/>
      <c r="CL15" s="28"/>
      <c r="CM15" s="28"/>
      <c r="CN15" s="28">
        <v>0.75600000000000001</v>
      </c>
      <c r="CO15" s="29"/>
      <c r="CP15" s="28"/>
      <c r="CQ15" s="28"/>
      <c r="CR15" s="28"/>
      <c r="CS15" s="28">
        <v>0.75600000000000001</v>
      </c>
      <c r="CT15" s="29"/>
      <c r="CU15" s="29">
        <v>0.86</v>
      </c>
      <c r="CV15" s="29">
        <v>0.65700000000000003</v>
      </c>
      <c r="CW15" s="29">
        <v>0.58399999999999996</v>
      </c>
      <c r="CX15" s="29">
        <f t="shared" si="24"/>
        <v>0.70033333333333336</v>
      </c>
      <c r="CY15" s="29"/>
      <c r="CZ15" s="29"/>
      <c r="DA15" s="29"/>
      <c r="DB15" s="29"/>
      <c r="DC15" s="29"/>
      <c r="DD15" s="29"/>
      <c r="DE15" s="27">
        <v>3.84</v>
      </c>
      <c r="DF15" s="27">
        <v>2.41</v>
      </c>
      <c r="DG15" s="27">
        <v>2.31</v>
      </c>
      <c r="DH15" s="27">
        <f t="shared" si="26"/>
        <v>2.8533333333333335</v>
      </c>
      <c r="DI15" s="27">
        <v>10.96</v>
      </c>
      <c r="DJ15" s="29">
        <f t="shared" si="27"/>
        <v>0.26034063260340634</v>
      </c>
      <c r="DK15" s="27"/>
      <c r="DL15" s="27"/>
      <c r="DM15" s="27"/>
      <c r="DN15" s="27">
        <v>10.96</v>
      </c>
      <c r="DO15" s="29"/>
      <c r="DP15" s="27"/>
      <c r="DQ15" s="27"/>
      <c r="DR15" s="27"/>
      <c r="DS15" s="27">
        <v>10.96</v>
      </c>
      <c r="DT15" s="29"/>
      <c r="DU15" s="27">
        <v>3.04</v>
      </c>
      <c r="DV15" s="27">
        <v>2.0499999999999998</v>
      </c>
      <c r="DW15" s="27">
        <v>2.02</v>
      </c>
      <c r="DX15" s="27">
        <f>AVERAGE(DU15:DW15)</f>
        <v>2.3699999999999997</v>
      </c>
      <c r="DY15" s="27">
        <v>5.18</v>
      </c>
      <c r="DZ15" s="29">
        <f t="shared" si="31"/>
        <v>0.4575289575289575</v>
      </c>
      <c r="EA15" s="27"/>
      <c r="EB15" s="27"/>
      <c r="EC15" s="27"/>
      <c r="ED15" s="27">
        <v>5.18</v>
      </c>
      <c r="EE15" s="29"/>
      <c r="EF15" s="27"/>
      <c r="EG15" s="27"/>
      <c r="EH15" s="27"/>
      <c r="EI15" s="27">
        <v>5.18</v>
      </c>
      <c r="EJ15" s="29"/>
      <c r="EK15" s="27">
        <v>3.49</v>
      </c>
      <c r="EL15" s="27">
        <v>1.97</v>
      </c>
      <c r="EM15" s="27">
        <v>2.23</v>
      </c>
      <c r="EN15" s="27">
        <f t="shared" si="34"/>
        <v>2.563333333333333</v>
      </c>
      <c r="EO15" s="27"/>
      <c r="EP15" s="27"/>
      <c r="EQ15" s="27"/>
      <c r="ER15" s="27">
        <v>3.17</v>
      </c>
      <c r="ES15" s="27">
        <v>1.99</v>
      </c>
      <c r="ET15" s="27">
        <v>1.95</v>
      </c>
      <c r="EU15" s="27">
        <f t="shared" si="36"/>
        <v>2.37</v>
      </c>
      <c r="EV15" s="27">
        <v>5.94</v>
      </c>
      <c r="EW15" s="29">
        <f t="shared" si="37"/>
        <v>0.39898989898989901</v>
      </c>
      <c r="EX15" s="27"/>
      <c r="EY15" s="27"/>
      <c r="EZ15" s="27"/>
      <c r="FA15" s="27">
        <v>5.94</v>
      </c>
      <c r="FB15" s="29"/>
      <c r="FC15" s="27">
        <v>2.37</v>
      </c>
      <c r="FD15" s="27">
        <v>2.21</v>
      </c>
      <c r="FE15" s="27">
        <v>1.79</v>
      </c>
      <c r="FF15" s="27">
        <f t="shared" si="40"/>
        <v>2.1233333333333335</v>
      </c>
      <c r="FG15" s="27">
        <v>3.33</v>
      </c>
      <c r="FH15" s="29">
        <f t="shared" si="41"/>
        <v>0.6376376376376377</v>
      </c>
      <c r="FI15" s="27"/>
      <c r="FJ15" s="27"/>
      <c r="FK15" s="27"/>
      <c r="FL15" s="27">
        <v>3.33</v>
      </c>
      <c r="FM15" s="29"/>
      <c r="FN15" s="27">
        <v>34.700000000000003</v>
      </c>
      <c r="FO15" s="27">
        <v>47.1</v>
      </c>
      <c r="FP15" s="27">
        <v>36</v>
      </c>
      <c r="FQ15" s="27">
        <f t="shared" si="44"/>
        <v>47.1</v>
      </c>
      <c r="FR15" s="27">
        <v>122.2</v>
      </c>
      <c r="FS15" s="29">
        <f t="shared" si="45"/>
        <v>0.38543371522094927</v>
      </c>
      <c r="FT15" s="27"/>
      <c r="FU15" s="27"/>
      <c r="FV15" s="27"/>
      <c r="FW15" s="27"/>
      <c r="FX15" s="29"/>
      <c r="FY15" s="27">
        <v>34.700000000000003</v>
      </c>
      <c r="FZ15" s="27">
        <v>24.85</v>
      </c>
      <c r="GA15" s="27">
        <v>26.28</v>
      </c>
      <c r="GB15" s="27">
        <f t="shared" si="48"/>
        <v>28.610000000000003</v>
      </c>
      <c r="GC15" s="27"/>
      <c r="GD15" s="27"/>
      <c r="GE15" s="27"/>
      <c r="GF15" s="9">
        <f t="shared" si="49"/>
        <v>28.996621621621625</v>
      </c>
      <c r="GG15" s="9"/>
      <c r="GH15" s="29">
        <f t="shared" si="51"/>
        <v>0.39256900212314222</v>
      </c>
      <c r="GI15" s="29"/>
      <c r="GJ15" s="24"/>
      <c r="GK15" s="24"/>
      <c r="GL15" s="24"/>
      <c r="GM15" s="24"/>
      <c r="GN15" s="35"/>
      <c r="GO15" s="35"/>
      <c r="GP15" s="35"/>
      <c r="GQ15" s="35"/>
      <c r="GR15" s="27"/>
    </row>
    <row r="16" spans="1:200" s="22" customFormat="1" ht="14.5">
      <c r="A16" s="22">
        <v>2</v>
      </c>
      <c r="B16" s="22">
        <v>14</v>
      </c>
      <c r="C16" s="127" t="s">
        <v>216</v>
      </c>
      <c r="D16" s="23">
        <v>35379</v>
      </c>
      <c r="E16" s="24">
        <f t="shared" si="56"/>
        <v>19.652054794520549</v>
      </c>
      <c r="F16" s="22">
        <v>20</v>
      </c>
      <c r="G16" s="22">
        <v>5</v>
      </c>
      <c r="H16" s="22">
        <v>0</v>
      </c>
      <c r="I16" s="22">
        <v>0</v>
      </c>
      <c r="J16" s="22">
        <v>63</v>
      </c>
      <c r="K16" s="22">
        <v>170</v>
      </c>
      <c r="L16" s="39">
        <v>1.7</v>
      </c>
      <c r="M16" s="25">
        <f t="shared" si="1"/>
        <v>21.79930795847751</v>
      </c>
      <c r="N16" s="26">
        <v>2.79</v>
      </c>
      <c r="O16" s="26">
        <v>3.29</v>
      </c>
      <c r="P16" s="26">
        <v>3.44</v>
      </c>
      <c r="Q16" s="26">
        <f>AVERAGE(N16:P16)</f>
        <v>3.1733333333333333</v>
      </c>
      <c r="R16" s="26">
        <v>4.32</v>
      </c>
      <c r="S16" s="41">
        <f t="shared" si="3"/>
        <v>0.73456790123456783</v>
      </c>
      <c r="T16" s="27">
        <v>3.29</v>
      </c>
      <c r="U16" s="27">
        <v>3.28</v>
      </c>
      <c r="V16" s="27">
        <f>AVERAGE(T16:U16)</f>
        <v>3.2850000000000001</v>
      </c>
      <c r="W16" s="26">
        <v>4.32</v>
      </c>
      <c r="X16" s="29">
        <f>V16/W16</f>
        <v>0.76041666666666663</v>
      </c>
      <c r="Y16" s="27">
        <v>0.85</v>
      </c>
      <c r="Z16" s="27">
        <v>1.52</v>
      </c>
      <c r="AA16" s="27">
        <v>0.91</v>
      </c>
      <c r="AB16" s="27">
        <f t="shared" si="57"/>
        <v>1.0933333333333335</v>
      </c>
      <c r="AC16" s="27">
        <v>1.1100000000000001</v>
      </c>
      <c r="AD16" s="27">
        <v>1.1599999999999999</v>
      </c>
      <c r="AE16" s="27">
        <f>AVERAGE(AC16:AD16)</f>
        <v>1.135</v>
      </c>
      <c r="AF16" s="27">
        <v>0.96</v>
      </c>
      <c r="AG16" s="27">
        <v>0.6</v>
      </c>
      <c r="AH16" s="27">
        <v>1.1000000000000001</v>
      </c>
      <c r="AI16" s="27">
        <f t="shared" si="58"/>
        <v>0.88666666666666671</v>
      </c>
      <c r="AJ16" s="27">
        <v>1.1499999999999999</v>
      </c>
      <c r="AK16" s="27">
        <v>0.98</v>
      </c>
      <c r="AL16" s="27">
        <f>AVERAGE(AJ16:AK16)</f>
        <v>1.0649999999999999</v>
      </c>
      <c r="AM16" s="27">
        <v>0.98</v>
      </c>
      <c r="AN16" s="27">
        <v>1.17</v>
      </c>
      <c r="AO16" s="27">
        <v>1.43</v>
      </c>
      <c r="AP16" s="27">
        <f>AVERAGE(AM16:AO16)</f>
        <v>1.1933333333333334</v>
      </c>
      <c r="AQ16" s="27">
        <v>1.03</v>
      </c>
      <c r="AR16" s="27">
        <v>1.1399999999999999</v>
      </c>
      <c r="AS16" s="27">
        <f>AVERAGE(AQ16:AR16)</f>
        <v>1.085</v>
      </c>
      <c r="AT16" s="27">
        <v>1.81</v>
      </c>
      <c r="AU16" s="27">
        <v>2.12</v>
      </c>
      <c r="AV16" s="27">
        <v>2.0099999999999998</v>
      </c>
      <c r="AW16" s="27">
        <f>AVERAGE(AT16:AV16)</f>
        <v>1.9799999999999998</v>
      </c>
      <c r="AX16" s="27">
        <v>2.2599999999999998</v>
      </c>
      <c r="AY16" s="27">
        <v>2.14</v>
      </c>
      <c r="AZ16" s="27">
        <f>AVERAGE(AX16:AY16)</f>
        <v>2.2000000000000002</v>
      </c>
      <c r="BA16" s="27">
        <v>2.48</v>
      </c>
      <c r="BB16" s="27"/>
      <c r="BC16" s="27">
        <f>AVERAGE(BA16:BB16)</f>
        <v>2.48</v>
      </c>
      <c r="BD16" s="27">
        <v>3.45</v>
      </c>
      <c r="BE16" s="27">
        <v>3.51</v>
      </c>
      <c r="BF16" s="27">
        <v>3.54</v>
      </c>
      <c r="BG16" s="27">
        <f t="shared" ref="BG16:BG23" si="60">AVERAGE(BD16:BF16)</f>
        <v>3.5</v>
      </c>
      <c r="BH16" s="27">
        <v>4.1100000000000003</v>
      </c>
      <c r="BI16" s="29">
        <f t="shared" si="14"/>
        <v>0.85158150851581504</v>
      </c>
      <c r="BJ16" s="27">
        <v>3.42</v>
      </c>
      <c r="BK16" s="27">
        <v>3.45</v>
      </c>
      <c r="BL16" s="27">
        <f>AVERAGE(BJ16:BK16)</f>
        <v>3.4350000000000001</v>
      </c>
      <c r="BM16" s="27">
        <v>4.1100000000000003</v>
      </c>
      <c r="BN16" s="29">
        <f>BL16/BM16</f>
        <v>0.83576642335766416</v>
      </c>
      <c r="BO16" s="27">
        <v>2.31</v>
      </c>
      <c r="BP16" s="27">
        <v>2.5299999999999998</v>
      </c>
      <c r="BQ16" s="27">
        <v>2.6</v>
      </c>
      <c r="BR16" s="27">
        <f t="shared" ref="BR16:BR23" si="61">AVERAGE(BO16:BQ16)</f>
        <v>2.48</v>
      </c>
      <c r="BS16" s="27">
        <v>4.05</v>
      </c>
      <c r="BT16" s="29">
        <f t="shared" si="18"/>
        <v>0.61234567901234571</v>
      </c>
      <c r="BU16" s="27">
        <v>2.42</v>
      </c>
      <c r="BV16" s="27">
        <v>2.64</v>
      </c>
      <c r="BW16" s="27">
        <f>AVERAGE(BU16:BV16)</f>
        <v>2.5300000000000002</v>
      </c>
      <c r="BX16" s="27">
        <v>4.05</v>
      </c>
      <c r="BY16" s="29">
        <f>BW16/BX16</f>
        <v>0.62469135802469145</v>
      </c>
      <c r="BZ16" s="27">
        <v>2.2200000000000002</v>
      </c>
      <c r="CA16" s="27">
        <v>2.91</v>
      </c>
      <c r="CB16" s="27">
        <f>AVERAGE(BZ16:CA16)</f>
        <v>2.5650000000000004</v>
      </c>
      <c r="CC16" s="27">
        <v>4.05</v>
      </c>
      <c r="CD16" s="29">
        <f>CB16/CC16</f>
        <v>0.63333333333333341</v>
      </c>
      <c r="CE16" s="28">
        <v>0.67</v>
      </c>
      <c r="CF16" s="28">
        <v>0.72099999999999997</v>
      </c>
      <c r="CG16" s="28">
        <v>0.73399999999999999</v>
      </c>
      <c r="CH16" s="28">
        <f t="shared" si="59"/>
        <v>0.70833333333333337</v>
      </c>
      <c r="CI16" s="28">
        <v>0.77100000000000002</v>
      </c>
      <c r="CJ16" s="29">
        <f t="shared" si="22"/>
        <v>0.91872027669693046</v>
      </c>
      <c r="CK16" s="28">
        <v>0.70799999999999996</v>
      </c>
      <c r="CL16" s="28">
        <v>0.76500000000000001</v>
      </c>
      <c r="CM16" s="28">
        <f>AVERAGE(CK16:CL16)</f>
        <v>0.73649999999999993</v>
      </c>
      <c r="CN16" s="28">
        <v>0.77100000000000002</v>
      </c>
      <c r="CO16" s="29">
        <f>CM16/CN16</f>
        <v>0.95525291828793768</v>
      </c>
      <c r="CP16" s="28">
        <v>0.67500000000000004</v>
      </c>
      <c r="CQ16" s="28">
        <v>0.871</v>
      </c>
      <c r="CR16" s="28">
        <f>AVERAGE(CP16:CQ16)</f>
        <v>0.77300000000000002</v>
      </c>
      <c r="CS16" s="28">
        <v>0.77100000000000002</v>
      </c>
      <c r="CT16" s="29">
        <f>CR16/CS16</f>
        <v>1.0025940337224384</v>
      </c>
      <c r="CU16" s="29">
        <v>0.82799999999999996</v>
      </c>
      <c r="CV16" s="29">
        <v>0.76900000000000002</v>
      </c>
      <c r="CW16" s="29">
        <v>0.75600000000000001</v>
      </c>
      <c r="CX16" s="29">
        <f t="shared" ref="CX16:CX24" si="62">AVERAGE(CU16:CW16)</f>
        <v>0.78433333333333322</v>
      </c>
      <c r="CY16" s="29">
        <v>0.73599999999999999</v>
      </c>
      <c r="CZ16" s="29">
        <v>0.80500000000000005</v>
      </c>
      <c r="DA16" s="29">
        <f>AVERAGE(CY16:CZ16)</f>
        <v>0.77049999999999996</v>
      </c>
      <c r="DB16" s="29">
        <v>0.66500000000000004</v>
      </c>
      <c r="DC16" s="29">
        <v>0.877</v>
      </c>
      <c r="DD16" s="29">
        <f>AVERAGE(DB16:DC16)</f>
        <v>0.77100000000000002</v>
      </c>
      <c r="DE16" s="27">
        <v>2.4900000000000002</v>
      </c>
      <c r="DF16" s="27">
        <v>3.15</v>
      </c>
      <c r="DG16" s="27">
        <v>2.96</v>
      </c>
      <c r="DH16" s="27">
        <f t="shared" ref="DH16:DH24" si="63">AVERAGE(DE16:DG16)</f>
        <v>2.8666666666666671</v>
      </c>
      <c r="DI16" s="27">
        <v>11.39</v>
      </c>
      <c r="DJ16" s="29">
        <f t="shared" si="27"/>
        <v>0.25168276265730177</v>
      </c>
      <c r="DK16" s="27">
        <v>3.09</v>
      </c>
      <c r="DL16" s="27">
        <v>3.08</v>
      </c>
      <c r="DM16" s="27">
        <f>AVERAGE(DK16:DL16)</f>
        <v>3.085</v>
      </c>
      <c r="DN16" s="27">
        <v>11.39</v>
      </c>
      <c r="DO16" s="29">
        <f>DM16/DN16</f>
        <v>0.27085162423178227</v>
      </c>
      <c r="DP16" s="27">
        <v>3.29</v>
      </c>
      <c r="DQ16" s="27">
        <v>3.15</v>
      </c>
      <c r="DR16" s="27">
        <f>AVERAGE(DP16:DQ16)</f>
        <v>3.2199999999999998</v>
      </c>
      <c r="DS16" s="27">
        <v>11.39</v>
      </c>
      <c r="DT16" s="29">
        <f>DR16/DS16</f>
        <v>0.28270412642669002</v>
      </c>
      <c r="DU16" s="27">
        <v>2.0499999999999998</v>
      </c>
      <c r="DV16" s="27">
        <v>2.2200000000000002</v>
      </c>
      <c r="DW16" s="27">
        <v>2.3199999999999998</v>
      </c>
      <c r="DX16" s="27">
        <f t="shared" ref="DX16:DX24" si="64">AVERAGE(DU16:DW16)</f>
        <v>2.1966666666666668</v>
      </c>
      <c r="DY16" s="27">
        <v>5.45</v>
      </c>
      <c r="DZ16" s="29">
        <f t="shared" si="31"/>
        <v>0.40305810397553515</v>
      </c>
      <c r="EA16" s="27">
        <v>2.0299999999999998</v>
      </c>
      <c r="EB16" s="27">
        <v>2.42</v>
      </c>
      <c r="EC16" s="27">
        <f>AVERAGE(EA16:EB16)</f>
        <v>2.2249999999999996</v>
      </c>
      <c r="ED16" s="27">
        <v>5.45</v>
      </c>
      <c r="EE16" s="29">
        <f>EC16/ED16</f>
        <v>0.40825688073394489</v>
      </c>
      <c r="EF16" s="27">
        <v>1.71</v>
      </c>
      <c r="EG16" s="27">
        <v>3.15</v>
      </c>
      <c r="EH16" s="27">
        <f>AVERAGE(EF16:EG16)</f>
        <v>2.4299999999999997</v>
      </c>
      <c r="EI16" s="27">
        <v>5.45</v>
      </c>
      <c r="EJ16" s="29">
        <f>EH16/EI16</f>
        <v>0.44587155963302744</v>
      </c>
      <c r="EK16" s="27">
        <v>2.3199999999999998</v>
      </c>
      <c r="EL16" s="27">
        <v>2.88</v>
      </c>
      <c r="EM16" s="27">
        <v>2.75</v>
      </c>
      <c r="EN16" s="27">
        <f t="shared" ref="EN16:EN24" si="65">AVERAGE(EK16:EM16)</f>
        <v>2.65</v>
      </c>
      <c r="EO16" s="27">
        <v>2.9</v>
      </c>
      <c r="EP16" s="27">
        <v>2.89</v>
      </c>
      <c r="EQ16" s="27">
        <f>AVERAGE(EO16:EP16)</f>
        <v>2.895</v>
      </c>
      <c r="ER16" s="27">
        <v>2.14</v>
      </c>
      <c r="ES16" s="27">
        <v>2.31</v>
      </c>
      <c r="ET16" s="27">
        <v>2.57</v>
      </c>
      <c r="EU16" s="27">
        <f t="shared" ref="EU16:EU24" si="66">AVERAGE(ER16:ET16)</f>
        <v>2.34</v>
      </c>
      <c r="EV16" s="27">
        <v>6.16</v>
      </c>
      <c r="EW16" s="29">
        <f t="shared" si="37"/>
        <v>0.37987012987012986</v>
      </c>
      <c r="EX16" s="27">
        <v>2.13</v>
      </c>
      <c r="EY16" s="27">
        <v>2.57</v>
      </c>
      <c r="EZ16" s="27">
        <f>AVERAGE(EX16:EY16)</f>
        <v>2.3499999999999996</v>
      </c>
      <c r="FA16" s="27">
        <v>6.16</v>
      </c>
      <c r="FB16" s="29">
        <f>EZ16/FA16</f>
        <v>0.38149350649350644</v>
      </c>
      <c r="FC16" s="27">
        <v>1.57</v>
      </c>
      <c r="FD16" s="27">
        <v>1.57</v>
      </c>
      <c r="FE16" s="27">
        <v>1.67</v>
      </c>
      <c r="FF16" s="27">
        <f t="shared" ref="FF16:FF24" si="67">AVERAGE(FC16:FE16)</f>
        <v>1.6033333333333335</v>
      </c>
      <c r="FG16" s="27">
        <v>3.55</v>
      </c>
      <c r="FH16" s="29">
        <f t="shared" si="41"/>
        <v>0.45164319248826296</v>
      </c>
      <c r="FI16" s="27">
        <v>1.34</v>
      </c>
      <c r="FJ16" s="27">
        <v>1.84</v>
      </c>
      <c r="FK16" s="27">
        <f>AVERAGE(FI16:FJ16)</f>
        <v>1.59</v>
      </c>
      <c r="FL16" s="27">
        <v>3.55</v>
      </c>
      <c r="FM16" s="29">
        <f>FK16/FL16</f>
        <v>0.44788732394366204</v>
      </c>
      <c r="FN16" s="27">
        <v>30.4</v>
      </c>
      <c r="FO16" s="27">
        <v>30.1</v>
      </c>
      <c r="FP16" s="27">
        <v>33.5</v>
      </c>
      <c r="FQ16" s="27">
        <f t="shared" ref="FQ16:FQ24" si="68">MAX(FN16:FP16)</f>
        <v>33.5</v>
      </c>
      <c r="FR16" s="27">
        <v>130.69999999999999</v>
      </c>
      <c r="FS16" s="29">
        <f t="shared" si="45"/>
        <v>0.25631216526396328</v>
      </c>
      <c r="FT16" s="27">
        <v>33.200000000000003</v>
      </c>
      <c r="FU16" s="27">
        <v>36.1</v>
      </c>
      <c r="FV16" s="27">
        <f>MAX(FT16:FU16)</f>
        <v>36.1</v>
      </c>
      <c r="FW16" s="27">
        <v>129.80000000000001</v>
      </c>
      <c r="FX16" s="29">
        <f>FV16/FW16*100%</f>
        <v>0.27812018489984591</v>
      </c>
      <c r="FY16" s="27">
        <v>16.34</v>
      </c>
      <c r="FZ16" s="27">
        <v>18.68</v>
      </c>
      <c r="GA16" s="27">
        <v>17.98</v>
      </c>
      <c r="GB16" s="27">
        <f t="shared" ref="GB16:GB24" si="69">AVERAGE(FY16:GA16)</f>
        <v>17.666666666666668</v>
      </c>
      <c r="GC16" s="27">
        <v>18.29</v>
      </c>
      <c r="GD16" s="27">
        <v>15.35</v>
      </c>
      <c r="GE16" s="27">
        <f>AVERAGE(GC16:GD16)</f>
        <v>16.82</v>
      </c>
      <c r="GF16" s="9">
        <f t="shared" si="49"/>
        <v>16.158536585365852</v>
      </c>
      <c r="GG16" s="9">
        <f>GE16/AE16</f>
        <v>14.819383259911895</v>
      </c>
      <c r="GH16" s="33">
        <f t="shared" si="51"/>
        <v>0.47263681592039797</v>
      </c>
      <c r="GI16" s="33">
        <f>(FV16-GE16)/FV16*100%</f>
        <v>0.53407202216066485</v>
      </c>
      <c r="GJ16" s="24"/>
      <c r="GK16" s="24"/>
      <c r="GL16" s="24"/>
      <c r="GM16" s="24"/>
      <c r="GN16" s="35"/>
      <c r="GO16" s="35"/>
      <c r="GP16" s="35"/>
      <c r="GQ16" s="35"/>
      <c r="GR16" s="27"/>
    </row>
    <row r="17" spans="1:200" s="22" customFormat="1" ht="14.5">
      <c r="A17" s="22">
        <v>2</v>
      </c>
      <c r="B17" s="22">
        <v>15</v>
      </c>
      <c r="C17" s="127" t="s">
        <v>216</v>
      </c>
      <c r="D17" s="23">
        <v>34689</v>
      </c>
      <c r="E17" s="24">
        <f t="shared" si="56"/>
        <v>21.542465753424658</v>
      </c>
      <c r="F17" s="22">
        <v>20</v>
      </c>
      <c r="G17" s="22">
        <v>5</v>
      </c>
      <c r="H17" s="22">
        <v>0</v>
      </c>
      <c r="I17" s="22">
        <v>0</v>
      </c>
      <c r="J17" s="22">
        <v>64</v>
      </c>
      <c r="K17" s="22">
        <v>176</v>
      </c>
      <c r="L17" s="39">
        <v>1.76</v>
      </c>
      <c r="M17" s="25">
        <f t="shared" si="1"/>
        <v>20.66115702479339</v>
      </c>
      <c r="N17" s="26">
        <v>4.1500000000000004</v>
      </c>
      <c r="O17" s="26">
        <v>4.45</v>
      </c>
      <c r="P17" s="26">
        <v>4.18</v>
      </c>
      <c r="Q17" s="26">
        <f>AVERAGE(N17:P17)</f>
        <v>4.2600000000000007</v>
      </c>
      <c r="R17" s="26">
        <v>4.43</v>
      </c>
      <c r="S17" s="41">
        <f t="shared" si="3"/>
        <v>0.96162528216704313</v>
      </c>
      <c r="T17" s="27">
        <v>4.3</v>
      </c>
      <c r="U17" s="27">
        <v>4.32</v>
      </c>
      <c r="V17" s="27">
        <f>AVERAGE(T17:U17)</f>
        <v>4.3100000000000005</v>
      </c>
      <c r="W17" s="26">
        <v>4.43</v>
      </c>
      <c r="X17" s="29">
        <f>V17/W17</f>
        <v>0.97291196388261869</v>
      </c>
      <c r="Y17" s="27">
        <v>1.1399999999999999</v>
      </c>
      <c r="Z17" s="27">
        <v>1.68</v>
      </c>
      <c r="AA17" s="27">
        <v>1.33</v>
      </c>
      <c r="AB17" s="27">
        <f t="shared" si="57"/>
        <v>1.3833333333333335</v>
      </c>
      <c r="AC17" s="27"/>
      <c r="AD17" s="27">
        <v>1.99</v>
      </c>
      <c r="AE17" s="27">
        <f>AVERAGE(AC17:AD17)</f>
        <v>1.99</v>
      </c>
      <c r="AF17" s="27">
        <v>1.08</v>
      </c>
      <c r="AG17" s="27">
        <v>0.88</v>
      </c>
      <c r="AH17" s="27">
        <v>1.1000000000000001</v>
      </c>
      <c r="AI17" s="27">
        <f t="shared" si="58"/>
        <v>1.02</v>
      </c>
      <c r="AJ17" s="27"/>
      <c r="AK17" s="27">
        <v>0.84</v>
      </c>
      <c r="AL17" s="27">
        <f>AVERAGE(AJ17:AK17)</f>
        <v>0.84</v>
      </c>
      <c r="AM17" s="27">
        <v>1.93</v>
      </c>
      <c r="AN17" s="27">
        <v>1.89</v>
      </c>
      <c r="AO17" s="27">
        <v>1.75</v>
      </c>
      <c r="AP17" s="27">
        <f>AVERAGE(AM17:AO17)</f>
        <v>1.8566666666666667</v>
      </c>
      <c r="AQ17" s="27"/>
      <c r="AR17" s="27">
        <v>1.49</v>
      </c>
      <c r="AS17" s="27">
        <f>AVERAGE(AQ17:AR17)</f>
        <v>1.49</v>
      </c>
      <c r="AT17" s="27">
        <v>2.2200000000000002</v>
      </c>
      <c r="AU17" s="27">
        <v>2.56</v>
      </c>
      <c r="AV17" s="27">
        <v>2.4300000000000002</v>
      </c>
      <c r="AW17" s="27">
        <f>AVERAGE(AT17:AV17)</f>
        <v>2.4033333333333338</v>
      </c>
      <c r="AX17" s="27"/>
      <c r="AY17" s="27">
        <v>2.83</v>
      </c>
      <c r="AZ17" s="27">
        <f>AVERAGE(AX17:AY17)</f>
        <v>2.83</v>
      </c>
      <c r="BA17" s="27">
        <v>3.06</v>
      </c>
      <c r="BB17" s="27">
        <v>3.01</v>
      </c>
      <c r="BC17" s="27">
        <f>AVERAGE(BA17:BB17)</f>
        <v>3.0350000000000001</v>
      </c>
      <c r="BD17" s="27">
        <v>4.38</v>
      </c>
      <c r="BE17" s="27">
        <v>4.37</v>
      </c>
      <c r="BF17" s="27">
        <v>4.55</v>
      </c>
      <c r="BG17" s="27">
        <f t="shared" si="60"/>
        <v>4.4333333333333336</v>
      </c>
      <c r="BH17" s="27">
        <v>4.3</v>
      </c>
      <c r="BI17" s="29">
        <f t="shared" si="14"/>
        <v>1.0310077519379846</v>
      </c>
      <c r="BJ17" s="27">
        <v>4.58</v>
      </c>
      <c r="BK17" s="27">
        <v>4.3600000000000003</v>
      </c>
      <c r="BL17" s="27">
        <f>AVERAGE(BJ17:BK17)</f>
        <v>4.4700000000000006</v>
      </c>
      <c r="BM17" s="27">
        <v>4.3</v>
      </c>
      <c r="BN17" s="29">
        <f>BL17/BM17</f>
        <v>1.0395348837209304</v>
      </c>
      <c r="BO17" s="27">
        <v>3.86</v>
      </c>
      <c r="BP17" s="27">
        <v>2.65</v>
      </c>
      <c r="BQ17" s="27">
        <v>4.21</v>
      </c>
      <c r="BR17" s="27">
        <f t="shared" si="61"/>
        <v>3.5733333333333328</v>
      </c>
      <c r="BS17" s="27">
        <v>4.1399999999999997</v>
      </c>
      <c r="BT17" s="29">
        <f t="shared" si="18"/>
        <v>0.86312399355877611</v>
      </c>
      <c r="BU17" s="27">
        <v>3.4</v>
      </c>
      <c r="BV17" s="27">
        <v>2.73</v>
      </c>
      <c r="BW17" s="27">
        <f>AVERAGE(BU17:BV17)</f>
        <v>3.0649999999999999</v>
      </c>
      <c r="BX17" s="27">
        <v>4.1399999999999997</v>
      </c>
      <c r="BY17" s="29">
        <f>BW17/BX17</f>
        <v>0.7403381642512078</v>
      </c>
      <c r="BZ17" s="27">
        <v>3.3</v>
      </c>
      <c r="CA17" s="27">
        <v>2.66</v>
      </c>
      <c r="CB17" s="27">
        <f>AVERAGE(BZ17:CA17)</f>
        <v>2.98</v>
      </c>
      <c r="CC17" s="27">
        <v>4.1399999999999997</v>
      </c>
      <c r="CD17" s="29">
        <f>CB17/CC17</f>
        <v>0.71980676328502424</v>
      </c>
      <c r="CE17" s="28">
        <v>0.88100000000000001</v>
      </c>
      <c r="CF17" s="28">
        <v>0.60599999999999998</v>
      </c>
      <c r="CG17" s="28">
        <v>0.92500000000000004</v>
      </c>
      <c r="CH17" s="28">
        <f t="shared" si="59"/>
        <v>0.80399999999999994</v>
      </c>
      <c r="CI17" s="28">
        <v>0.76400000000000001</v>
      </c>
      <c r="CJ17" s="29">
        <f t="shared" si="22"/>
        <v>1.0523560209424083</v>
      </c>
      <c r="CK17" s="28">
        <v>0.74199999999999999</v>
      </c>
      <c r="CL17" s="28">
        <v>0.626</v>
      </c>
      <c r="CM17" s="28">
        <f>AVERAGE(CK17:CL17)</f>
        <v>0.68399999999999994</v>
      </c>
      <c r="CN17" s="28">
        <v>0.76400000000000001</v>
      </c>
      <c r="CO17" s="29">
        <f>CK17/CN17</f>
        <v>0.97120418848167533</v>
      </c>
      <c r="CP17" s="28">
        <v>0.76700000000000002</v>
      </c>
      <c r="CQ17" s="28">
        <v>0.64600000000000002</v>
      </c>
      <c r="CR17" s="28">
        <f>AVERAGE(CP17:CQ17)</f>
        <v>0.70650000000000002</v>
      </c>
      <c r="CS17" s="28">
        <v>0.76400000000000001</v>
      </c>
      <c r="CT17" s="29">
        <f>CR17/CS17</f>
        <v>0.92473821989528793</v>
      </c>
      <c r="CU17" s="29">
        <v>0.93</v>
      </c>
      <c r="CV17" s="29">
        <v>0.59599999999999997</v>
      </c>
      <c r="CW17" s="29">
        <v>1.0069999999999999</v>
      </c>
      <c r="CX17" s="29">
        <f t="shared" si="62"/>
        <v>0.84433333333333327</v>
      </c>
      <c r="CY17" s="29">
        <v>0.79100000000000004</v>
      </c>
      <c r="CZ17" s="29">
        <v>0.63200000000000001</v>
      </c>
      <c r="DA17" s="29">
        <f>AVERAGE(CY17:CZ17)</f>
        <v>0.71150000000000002</v>
      </c>
      <c r="DB17" s="29">
        <v>0.745</v>
      </c>
      <c r="DC17" s="29">
        <v>0.64600000000000002</v>
      </c>
      <c r="DD17" s="29">
        <f>AVERAGE(DB17:DC17)</f>
        <v>0.69550000000000001</v>
      </c>
      <c r="DE17" s="27">
        <v>5.41</v>
      </c>
      <c r="DF17" s="27">
        <v>3.65</v>
      </c>
      <c r="DG17" s="27">
        <v>6.21</v>
      </c>
      <c r="DH17" s="27">
        <f t="shared" si="63"/>
        <v>5.09</v>
      </c>
      <c r="DI17" s="27">
        <v>11.71</v>
      </c>
      <c r="DJ17" s="29">
        <f t="shared" si="27"/>
        <v>0.43467122117847989</v>
      </c>
      <c r="DK17" s="27">
        <v>4.34</v>
      </c>
      <c r="DL17" s="27">
        <v>3.08</v>
      </c>
      <c r="DM17" s="27">
        <f>AVERAGE(DK17:DL17)</f>
        <v>3.71</v>
      </c>
      <c r="DN17" s="27">
        <v>11.71</v>
      </c>
      <c r="DO17" s="29">
        <f>DM17/DN17</f>
        <v>0.31682322801024765</v>
      </c>
      <c r="DP17" s="27">
        <v>3.31</v>
      </c>
      <c r="DQ17" s="27">
        <v>2.98</v>
      </c>
      <c r="DR17" s="27">
        <f>AVERAGE(DP17:DQ17)</f>
        <v>3.145</v>
      </c>
      <c r="DS17" s="27">
        <v>11.71</v>
      </c>
      <c r="DT17" s="29">
        <f>DR17/DS17</f>
        <v>0.26857386848847137</v>
      </c>
      <c r="DU17" s="27">
        <v>3.91</v>
      </c>
      <c r="DV17" s="27">
        <v>1.83</v>
      </c>
      <c r="DW17" s="27">
        <v>4.46</v>
      </c>
      <c r="DX17" s="27">
        <f t="shared" si="64"/>
        <v>3.4</v>
      </c>
      <c r="DY17" s="27">
        <v>5.48</v>
      </c>
      <c r="DZ17" s="29">
        <f t="shared" si="31"/>
        <v>0.62043795620437947</v>
      </c>
      <c r="EA17" s="27">
        <v>2.97</v>
      </c>
      <c r="EB17" s="27">
        <v>2.27</v>
      </c>
      <c r="EC17" s="27">
        <f>AVERAGE(EA17:EB17)</f>
        <v>2.62</v>
      </c>
      <c r="ED17" s="27">
        <v>5.48</v>
      </c>
      <c r="EE17" s="29">
        <f>EC17/ED17</f>
        <v>0.47810218978102187</v>
      </c>
      <c r="EF17" s="27">
        <v>3.2</v>
      </c>
      <c r="EG17" s="27">
        <v>2.2799999999999998</v>
      </c>
      <c r="EH17" s="27">
        <f>AVERAGE(EF17:EG17)</f>
        <v>2.74</v>
      </c>
      <c r="EI17" s="27">
        <v>5.48</v>
      </c>
      <c r="EJ17" s="29">
        <f>EH17/EI17</f>
        <v>0.5</v>
      </c>
      <c r="EK17" s="27">
        <v>5.3</v>
      </c>
      <c r="EL17" s="27">
        <v>3.35</v>
      </c>
      <c r="EM17" s="27">
        <v>6.05</v>
      </c>
      <c r="EN17" s="27">
        <f t="shared" si="65"/>
        <v>4.8999999999999995</v>
      </c>
      <c r="EO17" s="27">
        <v>4.28</v>
      </c>
      <c r="EP17" s="27">
        <v>2.97</v>
      </c>
      <c r="EQ17" s="27">
        <f>AVERAGE(EO17:EP17)</f>
        <v>3.625</v>
      </c>
      <c r="ER17" s="27">
        <v>4.47</v>
      </c>
      <c r="ES17" s="27">
        <v>1.91</v>
      </c>
      <c r="ET17" s="27">
        <v>4.33</v>
      </c>
      <c r="EU17" s="27">
        <f t="shared" si="66"/>
        <v>3.5700000000000003</v>
      </c>
      <c r="EV17" s="27">
        <v>6.26</v>
      </c>
      <c r="EW17" s="29">
        <f t="shared" si="37"/>
        <v>0.57028753993610226</v>
      </c>
      <c r="EX17" s="27">
        <v>3.28</v>
      </c>
      <c r="EY17" s="27">
        <v>2.2000000000000002</v>
      </c>
      <c r="EZ17" s="27">
        <f>AVERAGE(EX17:EY17)</f>
        <v>2.74</v>
      </c>
      <c r="FA17" s="27">
        <v>6.26</v>
      </c>
      <c r="FB17" s="29">
        <f>EZ17/FA17</f>
        <v>0.43769968051118213</v>
      </c>
      <c r="FC17" s="27">
        <v>2.46</v>
      </c>
      <c r="FD17" s="27">
        <v>1.17</v>
      </c>
      <c r="FE17" s="27">
        <v>3.84</v>
      </c>
      <c r="FF17" s="27">
        <f t="shared" si="67"/>
        <v>2.4899999999999998</v>
      </c>
      <c r="FG17" s="27">
        <v>3.55</v>
      </c>
      <c r="FH17" s="29">
        <f t="shared" si="41"/>
        <v>0.70140845070422531</v>
      </c>
      <c r="FI17" s="27">
        <v>1.99</v>
      </c>
      <c r="FJ17" s="27">
        <v>1.82</v>
      </c>
      <c r="FK17" s="27">
        <f>AVERAGE(FI17:FJ17)</f>
        <v>1.905</v>
      </c>
      <c r="FL17" s="27">
        <v>3.55</v>
      </c>
      <c r="FM17" s="29">
        <f>FK17/FL17</f>
        <v>0.53661971830985922</v>
      </c>
      <c r="FN17" s="27">
        <v>27.7</v>
      </c>
      <c r="FO17" s="27">
        <v>30.1</v>
      </c>
      <c r="FP17" s="27">
        <v>59.2</v>
      </c>
      <c r="FQ17" s="27">
        <f t="shared" si="68"/>
        <v>59.2</v>
      </c>
      <c r="FR17" s="27">
        <v>134</v>
      </c>
      <c r="FS17" s="29">
        <f t="shared" si="45"/>
        <v>0.44179104477611941</v>
      </c>
      <c r="FT17" s="27">
        <v>45.4</v>
      </c>
      <c r="FU17" s="27">
        <v>53.7</v>
      </c>
      <c r="FV17" s="27">
        <f>MAX(FT17:FU17)</f>
        <v>53.7</v>
      </c>
      <c r="FW17" s="27">
        <v>134</v>
      </c>
      <c r="FX17" s="29">
        <f>FV17/FW17*100%</f>
        <v>0.40074626865671642</v>
      </c>
      <c r="FY17" s="27">
        <v>25.81</v>
      </c>
      <c r="FZ17" s="27">
        <v>34.119999999999997</v>
      </c>
      <c r="GA17" s="27">
        <v>45.46</v>
      </c>
      <c r="GB17" s="27">
        <f t="shared" si="69"/>
        <v>35.129999999999995</v>
      </c>
      <c r="GC17" s="27">
        <v>13.21</v>
      </c>
      <c r="GD17" s="27">
        <v>43.71</v>
      </c>
      <c r="GE17" s="27">
        <f>AVERAGE(GC17:GD17)</f>
        <v>28.46</v>
      </c>
      <c r="GF17" s="9">
        <f t="shared" si="49"/>
        <v>25.39518072289156</v>
      </c>
      <c r="GG17" s="9">
        <f>GE17/AE17</f>
        <v>14.301507537688442</v>
      </c>
      <c r="GH17" s="33">
        <f t="shared" si="51"/>
        <v>0.40658783783783792</v>
      </c>
      <c r="GI17" s="33">
        <f>(FV17-GE17)/FV17*100%</f>
        <v>0.47001862197392924</v>
      </c>
      <c r="GJ17" s="24"/>
      <c r="GK17" s="24"/>
      <c r="GL17" s="24"/>
      <c r="GM17" s="24"/>
      <c r="GN17" s="35"/>
      <c r="GO17" s="35"/>
      <c r="GP17" s="35"/>
      <c r="GQ17" s="35"/>
      <c r="GR17" s="27"/>
    </row>
    <row r="18" spans="1:200" s="22" customFormat="1" ht="14.5">
      <c r="A18" s="22">
        <v>2</v>
      </c>
      <c r="B18" s="22">
        <v>16</v>
      </c>
      <c r="C18" s="127" t="s">
        <v>216</v>
      </c>
      <c r="D18" s="23">
        <v>34572</v>
      </c>
      <c r="E18" s="24">
        <f t="shared" si="56"/>
        <v>21.863013698630137</v>
      </c>
      <c r="F18" s="22">
        <v>20</v>
      </c>
      <c r="G18" s="22">
        <v>5</v>
      </c>
      <c r="H18" s="22">
        <v>1</v>
      </c>
      <c r="I18" s="22">
        <v>0</v>
      </c>
      <c r="J18" s="22">
        <v>74.599999999999994</v>
      </c>
      <c r="K18" s="22">
        <v>171</v>
      </c>
      <c r="L18" s="39">
        <v>1.71</v>
      </c>
      <c r="M18" s="25">
        <f t="shared" si="1"/>
        <v>25.512123388393011</v>
      </c>
      <c r="N18" s="26">
        <v>3.68</v>
      </c>
      <c r="O18" s="26">
        <v>3.6</v>
      </c>
      <c r="P18" s="26">
        <v>3.7</v>
      </c>
      <c r="Q18" s="26">
        <f>AVERAGE(N18:P18)</f>
        <v>3.66</v>
      </c>
      <c r="R18" s="26">
        <v>4.33</v>
      </c>
      <c r="S18" s="41">
        <f t="shared" si="3"/>
        <v>0.84526558891454973</v>
      </c>
      <c r="T18" s="27">
        <v>3.73</v>
      </c>
      <c r="U18" s="27">
        <v>3.73</v>
      </c>
      <c r="V18" s="27">
        <f>AVERAGE(T18:U18)</f>
        <v>3.73</v>
      </c>
      <c r="W18" s="26">
        <v>4.33</v>
      </c>
      <c r="X18" s="29">
        <f>V18/W18</f>
        <v>0.86143187066974591</v>
      </c>
      <c r="Y18" s="27">
        <v>2.35</v>
      </c>
      <c r="Z18" s="27">
        <v>2.09</v>
      </c>
      <c r="AA18" s="27">
        <v>2.2599999999999998</v>
      </c>
      <c r="AB18" s="27">
        <f t="shared" si="57"/>
        <v>2.2333333333333329</v>
      </c>
      <c r="AC18" s="27">
        <v>1.9</v>
      </c>
      <c r="AD18" s="27">
        <v>2.48</v>
      </c>
      <c r="AE18" s="27">
        <f>AVERAGE(AC18:AD18)</f>
        <v>2.19</v>
      </c>
      <c r="AF18" s="27">
        <v>0.74</v>
      </c>
      <c r="AG18" s="27">
        <v>0.71</v>
      </c>
      <c r="AH18" s="27">
        <v>0.64</v>
      </c>
      <c r="AI18" s="27">
        <f t="shared" si="58"/>
        <v>0.69666666666666666</v>
      </c>
      <c r="AJ18" s="27">
        <v>1.03</v>
      </c>
      <c r="AK18" s="27">
        <v>0.74</v>
      </c>
      <c r="AL18" s="27">
        <f>AVERAGE(AJ18:AK18)</f>
        <v>0.88500000000000001</v>
      </c>
      <c r="AM18" s="27">
        <v>0.59</v>
      </c>
      <c r="AN18" s="27">
        <v>0.8</v>
      </c>
      <c r="AO18" s="27">
        <v>0.8</v>
      </c>
      <c r="AP18" s="27">
        <f>AVERAGE(AM18:AO18)</f>
        <v>0.73000000000000009</v>
      </c>
      <c r="AQ18" s="27">
        <v>0.81</v>
      </c>
      <c r="AR18" s="27">
        <v>0.51</v>
      </c>
      <c r="AS18" s="27">
        <f>AVERAGE(AQ18:AR18)</f>
        <v>0.66</v>
      </c>
      <c r="AT18" s="27">
        <v>3.09</v>
      </c>
      <c r="AU18" s="27">
        <v>2.8</v>
      </c>
      <c r="AV18" s="27">
        <v>2.9</v>
      </c>
      <c r="AW18" s="27">
        <f>AVERAGE(AT18:AV18)</f>
        <v>2.9299999999999997</v>
      </c>
      <c r="AX18" s="27">
        <v>2.92</v>
      </c>
      <c r="AY18" s="27">
        <v>3.22</v>
      </c>
      <c r="AZ18" s="27">
        <f>AVERAGE(AX18:AY18)</f>
        <v>3.0700000000000003</v>
      </c>
      <c r="BA18" s="27"/>
      <c r="BB18" s="27">
        <v>3.17</v>
      </c>
      <c r="BC18" s="27">
        <f>AVERAGE(BA18:BB18)</f>
        <v>3.17</v>
      </c>
      <c r="BD18" s="27">
        <v>3.65</v>
      </c>
      <c r="BE18" s="27">
        <v>3.22</v>
      </c>
      <c r="BF18" s="27">
        <v>3.64</v>
      </c>
      <c r="BG18" s="27">
        <f t="shared" si="60"/>
        <v>3.5033333333333334</v>
      </c>
      <c r="BH18" s="27">
        <v>4.1100000000000003</v>
      </c>
      <c r="BI18" s="29">
        <f t="shared" si="14"/>
        <v>0.85239253852392538</v>
      </c>
      <c r="BJ18" s="27">
        <v>3.59</v>
      </c>
      <c r="BK18" s="27">
        <v>3.64</v>
      </c>
      <c r="BL18" s="27">
        <f>AVERAGE(BJ18:BK18)</f>
        <v>3.6150000000000002</v>
      </c>
      <c r="BM18" s="27">
        <v>4.1100000000000003</v>
      </c>
      <c r="BN18" s="29">
        <f>BL18/BM18</f>
        <v>0.87956204379562042</v>
      </c>
      <c r="BO18" s="27">
        <v>2.8</v>
      </c>
      <c r="BP18" s="27">
        <v>2.88</v>
      </c>
      <c r="BQ18" s="27">
        <v>3.36</v>
      </c>
      <c r="BR18" s="27">
        <f t="shared" si="61"/>
        <v>3.0133333333333332</v>
      </c>
      <c r="BS18" s="27">
        <v>4.0199999999999996</v>
      </c>
      <c r="BT18" s="29">
        <f t="shared" si="18"/>
        <v>0.74958540630182424</v>
      </c>
      <c r="BU18" s="27">
        <v>3.26</v>
      </c>
      <c r="BV18" s="27">
        <v>3.31</v>
      </c>
      <c r="BW18" s="27">
        <f>AVERAGE(BU18:BV18)</f>
        <v>3.2850000000000001</v>
      </c>
      <c r="BX18" s="27">
        <v>4.0199999999999996</v>
      </c>
      <c r="BY18" s="29">
        <f>BW18/BX18</f>
        <v>0.81716417910447769</v>
      </c>
      <c r="BZ18" s="27">
        <v>3.4</v>
      </c>
      <c r="CA18" s="27">
        <v>3.33</v>
      </c>
      <c r="CB18" s="27">
        <f>AVERAGE(BZ18:CA18)</f>
        <v>3.3650000000000002</v>
      </c>
      <c r="CC18" s="27">
        <v>4.0199999999999996</v>
      </c>
      <c r="CD18" s="29">
        <f>CB18/CC18</f>
        <v>0.83706467661691553</v>
      </c>
      <c r="CE18" s="28">
        <v>0.76700000000000002</v>
      </c>
      <c r="CF18" s="28">
        <v>0.89400000000000002</v>
      </c>
      <c r="CG18" s="28">
        <v>0.92300000000000004</v>
      </c>
      <c r="CH18" s="28">
        <f t="shared" si="59"/>
        <v>0.8613333333333334</v>
      </c>
      <c r="CI18" s="28">
        <v>0.76400000000000001</v>
      </c>
      <c r="CJ18" s="29">
        <f t="shared" si="22"/>
        <v>1.1273996509598605</v>
      </c>
      <c r="CK18" s="28">
        <v>0.90800000000000003</v>
      </c>
      <c r="CL18" s="28">
        <v>0.90900000000000003</v>
      </c>
      <c r="CM18" s="28">
        <f>AVERAGE(CK18:CL18)</f>
        <v>0.90850000000000009</v>
      </c>
      <c r="CN18" s="28">
        <v>0.76400000000000001</v>
      </c>
      <c r="CO18" s="29">
        <f>CM18/CN18</f>
        <v>1.1891361256544504</v>
      </c>
      <c r="CP18" s="28">
        <v>0.90200000000000002</v>
      </c>
      <c r="CQ18" s="28">
        <v>0.9</v>
      </c>
      <c r="CR18" s="28">
        <f>AVERAGE(CP18:CQ18)</f>
        <v>0.90100000000000002</v>
      </c>
      <c r="CS18" s="28">
        <v>0.76400000000000001</v>
      </c>
      <c r="CT18" s="29">
        <f>CR18/CS18</f>
        <v>1.1793193717277488</v>
      </c>
      <c r="CU18" s="29">
        <v>0.76100000000000001</v>
      </c>
      <c r="CV18" s="29">
        <v>0.8</v>
      </c>
      <c r="CW18" s="29">
        <v>0.90800000000000003</v>
      </c>
      <c r="CX18" s="29">
        <f t="shared" si="62"/>
        <v>0.82299999999999995</v>
      </c>
      <c r="CY18" s="29">
        <v>0.874</v>
      </c>
      <c r="CZ18" s="29">
        <v>0.88700000000000001</v>
      </c>
      <c r="DA18" s="29">
        <f>AVERAGE(CY18:CZ18)</f>
        <v>0.88050000000000006</v>
      </c>
      <c r="DB18" s="29">
        <v>0.88800000000000001</v>
      </c>
      <c r="DC18" s="29">
        <v>0.89300000000000002</v>
      </c>
      <c r="DD18" s="29">
        <f>AVERAGE(DB18:DC18)</f>
        <v>0.89050000000000007</v>
      </c>
      <c r="DE18" s="27">
        <v>5.07</v>
      </c>
      <c r="DF18" s="27">
        <v>3.68</v>
      </c>
      <c r="DG18" s="27">
        <v>5.01</v>
      </c>
      <c r="DH18" s="27">
        <f t="shared" si="63"/>
        <v>4.5866666666666669</v>
      </c>
      <c r="DI18" s="27">
        <v>11.37</v>
      </c>
      <c r="DJ18" s="29">
        <f t="shared" si="27"/>
        <v>0.40340076223981242</v>
      </c>
      <c r="DK18" s="27">
        <v>4.55</v>
      </c>
      <c r="DL18" s="27">
        <v>4.74</v>
      </c>
      <c r="DM18" s="27">
        <f>AVERAGE(DK18:DL18)</f>
        <v>4.6449999999999996</v>
      </c>
      <c r="DN18" s="27">
        <v>11.37</v>
      </c>
      <c r="DO18" s="29">
        <f>DM18/DN18</f>
        <v>0.40853122251539137</v>
      </c>
      <c r="DP18" s="27">
        <v>5.63</v>
      </c>
      <c r="DQ18" s="27">
        <v>4.5199999999999996</v>
      </c>
      <c r="DR18" s="27">
        <f>AVERAGE(DP18:DQ18)</f>
        <v>5.0749999999999993</v>
      </c>
      <c r="DS18" s="27">
        <v>11.37</v>
      </c>
      <c r="DT18" s="29">
        <f>DR18/DS18</f>
        <v>0.44635004397537376</v>
      </c>
      <c r="DU18" s="27">
        <v>2.33</v>
      </c>
      <c r="DV18" s="27">
        <v>3.03</v>
      </c>
      <c r="DW18" s="27">
        <v>3.87</v>
      </c>
      <c r="DX18" s="27">
        <f t="shared" si="64"/>
        <v>3.0766666666666667</v>
      </c>
      <c r="DY18" s="27">
        <v>5.38</v>
      </c>
      <c r="DZ18" s="29">
        <f t="shared" si="31"/>
        <v>0.57187112763320946</v>
      </c>
      <c r="EA18" s="27">
        <v>3.81</v>
      </c>
      <c r="EB18" s="27">
        <v>3.79</v>
      </c>
      <c r="EC18" s="27">
        <f>AVERAGE(EA18:EB18)</f>
        <v>3.8</v>
      </c>
      <c r="ED18" s="27">
        <v>5.38</v>
      </c>
      <c r="EE18" s="29">
        <f>EC18/ED18</f>
        <v>0.70631970260223043</v>
      </c>
      <c r="EF18" s="27">
        <v>4.28</v>
      </c>
      <c r="EG18" s="27">
        <v>3.7</v>
      </c>
      <c r="EH18" s="27">
        <f>AVERAGE(EF18:EG18)</f>
        <v>3.99</v>
      </c>
      <c r="EI18" s="27">
        <v>5.38</v>
      </c>
      <c r="EJ18" s="29">
        <f>EH18/EI18</f>
        <v>0.74163568773234201</v>
      </c>
      <c r="EK18" s="27">
        <v>4.9400000000000004</v>
      </c>
      <c r="EL18" s="27">
        <v>3.6</v>
      </c>
      <c r="EM18" s="27">
        <v>4.83</v>
      </c>
      <c r="EN18" s="27">
        <f t="shared" si="65"/>
        <v>4.456666666666667</v>
      </c>
      <c r="EO18" s="27">
        <v>4.0199999999999996</v>
      </c>
      <c r="EP18" s="27">
        <v>4.6900000000000004</v>
      </c>
      <c r="EQ18" s="27">
        <f>AVERAGE(EO18:EP18)</f>
        <v>4.3550000000000004</v>
      </c>
      <c r="ER18" s="27">
        <v>2.7</v>
      </c>
      <c r="ES18" s="27">
        <v>3.19</v>
      </c>
      <c r="ET18" s="27">
        <v>4.6100000000000003</v>
      </c>
      <c r="EU18" s="27">
        <f t="shared" si="66"/>
        <v>3.5</v>
      </c>
      <c r="EV18" s="27">
        <v>6.13</v>
      </c>
      <c r="EW18" s="29">
        <f t="shared" si="37"/>
        <v>0.5709624796084829</v>
      </c>
      <c r="EX18" s="27">
        <v>4.24</v>
      </c>
      <c r="EY18" s="27">
        <v>3.91</v>
      </c>
      <c r="EZ18" s="27">
        <f>AVERAGE(EX18:EY18)</f>
        <v>4.0750000000000002</v>
      </c>
      <c r="FA18" s="27">
        <v>6.13</v>
      </c>
      <c r="FB18" s="29">
        <f>EZ18/FA18</f>
        <v>0.66476345840130513</v>
      </c>
      <c r="FC18" s="27">
        <v>1.44</v>
      </c>
      <c r="FD18" s="27">
        <v>2.25</v>
      </c>
      <c r="FE18" s="27">
        <v>2.91</v>
      </c>
      <c r="FF18" s="27">
        <f t="shared" si="67"/>
        <v>2.1999999999999997</v>
      </c>
      <c r="FG18" s="27">
        <v>3.48</v>
      </c>
      <c r="FH18" s="29">
        <f t="shared" si="41"/>
        <v>0.63218390804597691</v>
      </c>
      <c r="FI18" s="27">
        <v>2.52</v>
      </c>
      <c r="FJ18" s="27">
        <v>2.79</v>
      </c>
      <c r="FK18" s="27">
        <f>AVERAGE(FI18:FJ18)</f>
        <v>2.6550000000000002</v>
      </c>
      <c r="FL18" s="27">
        <v>3.48</v>
      </c>
      <c r="FM18" s="29">
        <f>FK18/FL18</f>
        <v>0.76293103448275867</v>
      </c>
      <c r="FN18" s="27">
        <v>64.599999999999994</v>
      </c>
      <c r="FO18" s="27">
        <v>41.1</v>
      </c>
      <c r="FP18" s="27">
        <v>63.4</v>
      </c>
      <c r="FQ18" s="27">
        <f t="shared" si="68"/>
        <v>64.599999999999994</v>
      </c>
      <c r="FR18" s="27">
        <v>140.1</v>
      </c>
      <c r="FS18" s="29">
        <f t="shared" si="45"/>
        <v>0.46109921484653815</v>
      </c>
      <c r="FT18" s="27">
        <v>71.599999999999994</v>
      </c>
      <c r="FU18" s="27">
        <v>53.8</v>
      </c>
      <c r="FV18" s="27">
        <f>MAX(FT18:FU18)</f>
        <v>71.599999999999994</v>
      </c>
      <c r="FW18" s="27">
        <v>140.69999999999999</v>
      </c>
      <c r="FX18" s="29">
        <f>FV18/FW18*100%</f>
        <v>0.50888415067519543</v>
      </c>
      <c r="FY18" s="27">
        <v>44.77</v>
      </c>
      <c r="FZ18" s="27">
        <v>40.1</v>
      </c>
      <c r="GA18" s="27">
        <v>57.02</v>
      </c>
      <c r="GB18" s="27">
        <f t="shared" si="69"/>
        <v>47.296666666666674</v>
      </c>
      <c r="GC18" s="27">
        <v>52.18</v>
      </c>
      <c r="GD18" s="27">
        <v>49.31</v>
      </c>
      <c r="GE18" s="27">
        <f>AVERAGE(GC18:GD18)</f>
        <v>50.745000000000005</v>
      </c>
      <c r="GF18" s="9">
        <f t="shared" si="49"/>
        <v>21.177611940298515</v>
      </c>
      <c r="GG18" s="9">
        <f>GE18/AE18</f>
        <v>23.171232876712331</v>
      </c>
      <c r="GH18" s="33">
        <f t="shared" si="51"/>
        <v>0.26785345717234244</v>
      </c>
      <c r="GI18" s="33">
        <f>(FV18-GE18)/FV18*100%</f>
        <v>0.29127094972067025</v>
      </c>
      <c r="GJ18" s="24"/>
      <c r="GK18" s="24"/>
      <c r="GL18" s="24"/>
      <c r="GM18" s="24"/>
      <c r="GN18" s="35"/>
      <c r="GO18" s="35"/>
      <c r="GP18" s="35"/>
      <c r="GQ18" s="35"/>
      <c r="GR18" s="27"/>
    </row>
    <row r="19" spans="1:200" s="22" customFormat="1" ht="14.5">
      <c r="A19" s="22">
        <v>2</v>
      </c>
      <c r="B19" s="22">
        <v>17</v>
      </c>
      <c r="C19" s="127" t="s">
        <v>216</v>
      </c>
      <c r="D19" s="23">
        <v>33972</v>
      </c>
      <c r="E19" s="24">
        <f t="shared" si="56"/>
        <v>23.506849315068493</v>
      </c>
      <c r="F19" s="22">
        <v>20</v>
      </c>
      <c r="G19" s="22">
        <v>5</v>
      </c>
      <c r="H19" s="22">
        <v>0</v>
      </c>
      <c r="I19" s="22">
        <v>0</v>
      </c>
      <c r="J19" s="22">
        <v>63</v>
      </c>
      <c r="K19" s="22">
        <v>164</v>
      </c>
      <c r="L19" s="39">
        <v>1.64</v>
      </c>
      <c r="M19" s="25">
        <f t="shared" si="1"/>
        <v>23.423557406305775</v>
      </c>
      <c r="N19" s="26">
        <v>3.38</v>
      </c>
      <c r="O19" s="26">
        <v>3.37</v>
      </c>
      <c r="P19" s="26">
        <v>3.36</v>
      </c>
      <c r="Q19" s="26">
        <f>AVERAGE(N19:P19)</f>
        <v>3.3699999999999997</v>
      </c>
      <c r="R19" s="26">
        <v>4.1100000000000003</v>
      </c>
      <c r="S19" s="41">
        <f t="shared" si="3"/>
        <v>0.81995133819951327</v>
      </c>
      <c r="T19" s="27">
        <v>3.44</v>
      </c>
      <c r="U19" s="27">
        <v>3.41</v>
      </c>
      <c r="V19" s="27">
        <f>AVERAGE(T19:U19)</f>
        <v>3.4249999999999998</v>
      </c>
      <c r="W19" s="26">
        <v>4.1100000000000003</v>
      </c>
      <c r="X19" s="29">
        <f>V19/W19</f>
        <v>0.83333333333333326</v>
      </c>
      <c r="Y19" s="27">
        <v>1.1599999999999999</v>
      </c>
      <c r="Z19" s="27">
        <v>1.51</v>
      </c>
      <c r="AA19" s="27">
        <v>1.38</v>
      </c>
      <c r="AB19" s="27">
        <f t="shared" si="57"/>
        <v>1.3499999999999999</v>
      </c>
      <c r="AC19" s="27">
        <v>1.62</v>
      </c>
      <c r="AD19" s="27">
        <v>1.62</v>
      </c>
      <c r="AE19" s="27">
        <f>AVERAGE(AC19:AD19)</f>
        <v>1.62</v>
      </c>
      <c r="AF19" s="27">
        <v>1.06</v>
      </c>
      <c r="AG19" s="27">
        <v>0.67</v>
      </c>
      <c r="AH19" s="27">
        <v>0.68</v>
      </c>
      <c r="AI19" s="27">
        <f t="shared" si="58"/>
        <v>0.80333333333333334</v>
      </c>
      <c r="AJ19" s="27">
        <v>0.8</v>
      </c>
      <c r="AK19" s="27">
        <v>1.04</v>
      </c>
      <c r="AL19" s="27">
        <f>AVERAGE(AJ19:AK19)</f>
        <v>0.92</v>
      </c>
      <c r="AM19" s="27">
        <v>1.1599999999999999</v>
      </c>
      <c r="AN19" s="27">
        <v>1.19</v>
      </c>
      <c r="AO19" s="27">
        <v>1.3</v>
      </c>
      <c r="AP19" s="27">
        <f>AVERAGE(AM19:AO19)</f>
        <v>1.2166666666666666</v>
      </c>
      <c r="AQ19" s="27">
        <v>1.02</v>
      </c>
      <c r="AR19" s="27">
        <v>0.75</v>
      </c>
      <c r="AS19" s="27">
        <f>AVERAGE(AQ19:AR19)</f>
        <v>0.88500000000000001</v>
      </c>
      <c r="AT19" s="27">
        <v>2.2200000000000002</v>
      </c>
      <c r="AU19" s="27">
        <v>2.1800000000000002</v>
      </c>
      <c r="AV19" s="27">
        <v>2.06</v>
      </c>
      <c r="AW19" s="27">
        <f>AVERAGE(AT19:AV19)</f>
        <v>2.1533333333333338</v>
      </c>
      <c r="AX19" s="27">
        <v>2.42</v>
      </c>
      <c r="AY19" s="27">
        <v>2.66</v>
      </c>
      <c r="AZ19" s="27">
        <f>AVERAGE(AX19:AY19)</f>
        <v>2.54</v>
      </c>
      <c r="BA19" s="27">
        <v>2.56</v>
      </c>
      <c r="BB19" s="27">
        <v>2.54</v>
      </c>
      <c r="BC19" s="27">
        <f>AVERAGE(BA19:BB19)</f>
        <v>2.5499999999999998</v>
      </c>
      <c r="BD19" s="27">
        <v>3.36</v>
      </c>
      <c r="BE19" s="27">
        <v>3.42</v>
      </c>
      <c r="BF19" s="27">
        <v>3.41</v>
      </c>
      <c r="BG19" s="27">
        <f t="shared" si="60"/>
        <v>3.3966666666666665</v>
      </c>
      <c r="BH19" s="27">
        <v>3.83</v>
      </c>
      <c r="BI19" s="29">
        <f t="shared" si="14"/>
        <v>0.88685813751087894</v>
      </c>
      <c r="BJ19" s="27">
        <v>3.33</v>
      </c>
      <c r="BK19" s="27">
        <v>3.44</v>
      </c>
      <c r="BL19" s="27">
        <f>AVERAGE(BJ19:BK19)</f>
        <v>3.3849999999999998</v>
      </c>
      <c r="BM19" s="27">
        <v>3.83</v>
      </c>
      <c r="BN19" s="29">
        <f>BL19/BM19</f>
        <v>0.88381201044386415</v>
      </c>
      <c r="BO19" s="27">
        <v>2.85</v>
      </c>
      <c r="BP19" s="27">
        <v>2.99</v>
      </c>
      <c r="BQ19" s="27">
        <v>3.02</v>
      </c>
      <c r="BR19" s="27">
        <f t="shared" si="61"/>
        <v>2.9533333333333331</v>
      </c>
      <c r="BS19" s="27">
        <v>3.83</v>
      </c>
      <c r="BT19" s="29">
        <f t="shared" si="18"/>
        <v>0.77110530896431673</v>
      </c>
      <c r="BU19" s="27">
        <v>2.87</v>
      </c>
      <c r="BV19" s="27">
        <v>3</v>
      </c>
      <c r="BW19" s="27">
        <f>AVERAGE(BU19:BV19)</f>
        <v>2.9350000000000001</v>
      </c>
      <c r="BX19" s="27">
        <v>3.83</v>
      </c>
      <c r="BY19" s="29">
        <f>BW19/BX19</f>
        <v>0.76631853785900783</v>
      </c>
      <c r="BZ19" s="27">
        <v>2.91</v>
      </c>
      <c r="CA19" s="27">
        <v>2.65</v>
      </c>
      <c r="CB19" s="27">
        <f>AVERAGE(BZ19:CA19)</f>
        <v>2.7800000000000002</v>
      </c>
      <c r="CC19" s="27">
        <v>3.83</v>
      </c>
      <c r="CD19" s="29">
        <f>CB19/CC19</f>
        <v>0.72584856396866848</v>
      </c>
      <c r="CE19" s="28">
        <v>0.84799999999999998</v>
      </c>
      <c r="CF19" s="28">
        <v>0.874</v>
      </c>
      <c r="CG19" s="28">
        <v>0.88600000000000001</v>
      </c>
      <c r="CH19" s="28">
        <f t="shared" si="59"/>
        <v>0.8693333333333334</v>
      </c>
      <c r="CI19" s="28">
        <v>0.76</v>
      </c>
      <c r="CJ19" s="29">
        <f t="shared" si="22"/>
        <v>1.143859649122807</v>
      </c>
      <c r="CK19" s="28">
        <v>0.86199999999999999</v>
      </c>
      <c r="CL19" s="28">
        <v>0.872</v>
      </c>
      <c r="CM19" s="28">
        <f>AVERAGE(CK19:CL19)</f>
        <v>0.86699999999999999</v>
      </c>
      <c r="CN19" s="28">
        <v>0.76</v>
      </c>
      <c r="CO19" s="29">
        <f>CM19/CN19</f>
        <v>1.1407894736842106</v>
      </c>
      <c r="CP19" s="28">
        <v>0.89500000000000002</v>
      </c>
      <c r="CQ19" s="28">
        <v>0.83299999999999996</v>
      </c>
      <c r="CR19" s="28">
        <f>AVERAGE(CP19:CQ19)</f>
        <v>0.86399999999999999</v>
      </c>
      <c r="CS19" s="28">
        <v>0.76</v>
      </c>
      <c r="CT19" s="29">
        <f>CR19/CS19</f>
        <v>1.1368421052631579</v>
      </c>
      <c r="CU19" s="29">
        <v>0.84299999999999997</v>
      </c>
      <c r="CV19" s="29">
        <v>0.88700000000000001</v>
      </c>
      <c r="CW19" s="29">
        <v>0.89900000000000002</v>
      </c>
      <c r="CX19" s="29">
        <f t="shared" si="62"/>
        <v>0.8763333333333333</v>
      </c>
      <c r="CY19" s="29">
        <v>0.86199999999999999</v>
      </c>
      <c r="CZ19" s="29">
        <v>0.872</v>
      </c>
      <c r="DA19" s="29">
        <f>AVERAGE(CY19:CZ19)</f>
        <v>0.86699999999999999</v>
      </c>
      <c r="DB19" s="29">
        <v>0.89800000000000002</v>
      </c>
      <c r="DC19" s="29">
        <v>0.83599999999999997</v>
      </c>
      <c r="DD19" s="29">
        <f>AVERAGE(DB19:DC19)</f>
        <v>0.86699999999999999</v>
      </c>
      <c r="DE19" s="27">
        <v>4.1100000000000003</v>
      </c>
      <c r="DF19" s="27">
        <v>4.91</v>
      </c>
      <c r="DG19" s="27">
        <v>5.77</v>
      </c>
      <c r="DH19" s="27">
        <f t="shared" si="63"/>
        <v>4.93</v>
      </c>
      <c r="DI19" s="27">
        <v>10.87</v>
      </c>
      <c r="DJ19" s="29">
        <f t="shared" si="27"/>
        <v>0.45354185832566696</v>
      </c>
      <c r="DK19" s="27">
        <v>4.1500000000000004</v>
      </c>
      <c r="DL19" s="27">
        <v>4.55</v>
      </c>
      <c r="DM19" s="27">
        <f>AVERAGE(DK19:DL19)</f>
        <v>4.3499999999999996</v>
      </c>
      <c r="DN19" s="27">
        <v>10.87</v>
      </c>
      <c r="DO19" s="29">
        <f>DM19/DN19</f>
        <v>0.40018399264029436</v>
      </c>
      <c r="DP19" s="27">
        <v>5.05</v>
      </c>
      <c r="DQ19" s="27">
        <v>2.98</v>
      </c>
      <c r="DR19" s="27">
        <f>AVERAGE(DP19:DQ19)</f>
        <v>4.0149999999999997</v>
      </c>
      <c r="DS19" s="27">
        <v>10.87</v>
      </c>
      <c r="DT19" s="29">
        <f>DR19/DS19</f>
        <v>0.36936522539098438</v>
      </c>
      <c r="DU19" s="27">
        <v>3</v>
      </c>
      <c r="DV19" s="27">
        <v>3.16</v>
      </c>
      <c r="DW19" s="27">
        <v>3.55</v>
      </c>
      <c r="DX19" s="27">
        <f t="shared" si="64"/>
        <v>3.2366666666666668</v>
      </c>
      <c r="DY19" s="27">
        <v>5.19</v>
      </c>
      <c r="DZ19" s="29">
        <f t="shared" si="31"/>
        <v>0.62363519588953109</v>
      </c>
      <c r="EA19" s="27">
        <v>3.2</v>
      </c>
      <c r="EB19" s="27">
        <v>3.24</v>
      </c>
      <c r="EC19" s="27">
        <f>AVERAGE(EA19:EB19)</f>
        <v>3.22</v>
      </c>
      <c r="ED19" s="27">
        <v>5.19</v>
      </c>
      <c r="EE19" s="29">
        <f>EC19/ED19</f>
        <v>0.62042389210019266</v>
      </c>
      <c r="EF19" s="27">
        <v>3.31</v>
      </c>
      <c r="EG19" s="27">
        <v>2.65</v>
      </c>
      <c r="EH19" s="27">
        <f>AVERAGE(EF19:EG19)</f>
        <v>2.98</v>
      </c>
      <c r="EI19" s="27">
        <v>5.19</v>
      </c>
      <c r="EJ19" s="29">
        <f>EH19/EI19</f>
        <v>0.57418111753371859</v>
      </c>
      <c r="EK19" s="27">
        <v>3.92</v>
      </c>
      <c r="EL19" s="27">
        <v>4.87</v>
      </c>
      <c r="EM19" s="27">
        <v>5.63</v>
      </c>
      <c r="EN19" s="27">
        <f t="shared" si="65"/>
        <v>4.8066666666666658</v>
      </c>
      <c r="EO19" s="27">
        <v>4.0999999999999996</v>
      </c>
      <c r="EP19" s="27">
        <v>4.43</v>
      </c>
      <c r="EQ19" s="27">
        <f>AVERAGE(EO19:EP19)</f>
        <v>4.2649999999999997</v>
      </c>
      <c r="ER19" s="27">
        <v>3.01</v>
      </c>
      <c r="ES19" s="27">
        <v>3.32</v>
      </c>
      <c r="ET19" s="27">
        <v>4.09</v>
      </c>
      <c r="EU19" s="27">
        <f t="shared" si="66"/>
        <v>3.4733333333333332</v>
      </c>
      <c r="EV19" s="27">
        <v>5.92</v>
      </c>
      <c r="EW19" s="29">
        <f t="shared" si="37"/>
        <v>0.58671171171171166</v>
      </c>
      <c r="EX19" s="27">
        <v>3.57</v>
      </c>
      <c r="EY19" s="27">
        <v>3.76</v>
      </c>
      <c r="EZ19" s="27">
        <f>AVERAGE(EX19:EY19)</f>
        <v>3.665</v>
      </c>
      <c r="FA19" s="27">
        <v>5.92</v>
      </c>
      <c r="FB19" s="29">
        <f>EZ19/FA19</f>
        <v>0.61908783783783783</v>
      </c>
      <c r="FC19" s="27">
        <v>2.04</v>
      </c>
      <c r="FD19" s="27">
        <v>2.39</v>
      </c>
      <c r="FE19" s="27">
        <v>1.76</v>
      </c>
      <c r="FF19" s="27">
        <f t="shared" si="67"/>
        <v>2.063333333333333</v>
      </c>
      <c r="FG19" s="27">
        <v>3.34</v>
      </c>
      <c r="FH19" s="29">
        <f t="shared" si="41"/>
        <v>0.61776447105788412</v>
      </c>
      <c r="FI19" s="27">
        <v>1.75</v>
      </c>
      <c r="FJ19" s="27">
        <v>1.76</v>
      </c>
      <c r="FK19" s="27">
        <f>AVERAGE(FI19:FJ19)</f>
        <v>1.7549999999999999</v>
      </c>
      <c r="FL19" s="27">
        <v>3.34</v>
      </c>
      <c r="FM19" s="29">
        <f>FK19/FL19</f>
        <v>0.52544910179640714</v>
      </c>
      <c r="FN19" s="27">
        <v>34.799999999999997</v>
      </c>
      <c r="FO19" s="27">
        <v>47.2</v>
      </c>
      <c r="FP19" s="27">
        <v>48.4</v>
      </c>
      <c r="FQ19" s="27">
        <f t="shared" si="68"/>
        <v>48.4</v>
      </c>
      <c r="FR19" s="27">
        <v>125.6</v>
      </c>
      <c r="FS19" s="29">
        <f t="shared" si="45"/>
        <v>0.38535031847133761</v>
      </c>
      <c r="FT19" s="27">
        <v>47.5</v>
      </c>
      <c r="FU19" s="27">
        <v>60.2</v>
      </c>
      <c r="FV19" s="27">
        <f>MAX(FT19:FU19)</f>
        <v>60.2</v>
      </c>
      <c r="FW19" s="27">
        <v>125.6</v>
      </c>
      <c r="FX19" s="29">
        <f>FV19/FW19*100%</f>
        <v>0.4792993630573249</v>
      </c>
      <c r="FY19" s="27">
        <v>27.59</v>
      </c>
      <c r="FZ19" s="27">
        <v>31.72</v>
      </c>
      <c r="GA19" s="27">
        <v>34.4</v>
      </c>
      <c r="GB19" s="27">
        <f t="shared" si="69"/>
        <v>31.236666666666668</v>
      </c>
      <c r="GC19" s="27">
        <v>32.9</v>
      </c>
      <c r="GD19" s="27">
        <v>33.020000000000003</v>
      </c>
      <c r="GE19" s="27">
        <f>AVERAGE(GC19:GD19)</f>
        <v>32.96</v>
      </c>
      <c r="GF19" s="9">
        <f t="shared" si="49"/>
        <v>23.138271604938275</v>
      </c>
      <c r="GG19" s="9">
        <f>GE19/AE19</f>
        <v>20.345679012345677</v>
      </c>
      <c r="GH19" s="33">
        <f t="shared" si="51"/>
        <v>0.35461432506887047</v>
      </c>
      <c r="GI19" s="33">
        <f>(FV19-GE19)/FV19*100%</f>
        <v>0.45249169435215947</v>
      </c>
      <c r="GJ19" s="24"/>
      <c r="GK19" s="24"/>
      <c r="GL19" s="24"/>
      <c r="GM19" s="24"/>
      <c r="GN19" s="35"/>
      <c r="GO19" s="35"/>
      <c r="GP19" s="35"/>
      <c r="GQ19" s="35"/>
      <c r="GR19" s="27"/>
    </row>
    <row r="20" spans="1:200" s="22" customFormat="1" ht="14.5">
      <c r="A20" s="22">
        <v>1</v>
      </c>
      <c r="B20" s="22">
        <v>18</v>
      </c>
      <c r="C20" s="127" t="s">
        <v>216</v>
      </c>
      <c r="D20" s="23">
        <v>34399</v>
      </c>
      <c r="E20" s="24">
        <f t="shared" si="56"/>
        <v>22.336986301369862</v>
      </c>
      <c r="F20" s="22">
        <v>20</v>
      </c>
      <c r="G20" s="22">
        <v>5</v>
      </c>
      <c r="H20" s="22">
        <v>1</v>
      </c>
      <c r="I20" s="22">
        <v>0</v>
      </c>
      <c r="J20" s="22">
        <v>68</v>
      </c>
      <c r="K20" s="22">
        <v>175</v>
      </c>
      <c r="L20" s="39">
        <v>1.75</v>
      </c>
      <c r="M20" s="25">
        <f t="shared" si="1"/>
        <v>22.204081632653061</v>
      </c>
      <c r="N20" s="26">
        <v>3.68</v>
      </c>
      <c r="O20" s="26">
        <v>3.89</v>
      </c>
      <c r="P20" s="26">
        <v>3.67</v>
      </c>
      <c r="Q20" s="26">
        <f>AVERAGE(N20:P20)</f>
        <v>3.7466666666666666</v>
      </c>
      <c r="R20" s="26">
        <v>4.4000000000000004</v>
      </c>
      <c r="S20" s="41">
        <f t="shared" si="3"/>
        <v>0.85151515151515145</v>
      </c>
      <c r="T20" s="26">
        <v>3.73</v>
      </c>
      <c r="U20" s="26">
        <v>3.84</v>
      </c>
      <c r="V20" s="26">
        <f>AVERAGE(T20:U20)</f>
        <v>3.7850000000000001</v>
      </c>
      <c r="W20" s="26">
        <v>4.4000000000000004</v>
      </c>
      <c r="X20" s="41">
        <f>V20/W20</f>
        <v>0.86022727272727273</v>
      </c>
      <c r="Y20" s="26">
        <v>2.14</v>
      </c>
      <c r="Z20" s="26">
        <v>2.37</v>
      </c>
      <c r="AA20" s="26">
        <v>2.5099999999999998</v>
      </c>
      <c r="AB20" s="26">
        <f t="shared" si="57"/>
        <v>2.34</v>
      </c>
      <c r="AC20" s="26">
        <v>2.68</v>
      </c>
      <c r="AD20" s="26">
        <v>2.67</v>
      </c>
      <c r="AE20" s="26">
        <f>AVERAGE(AC20:AD20)</f>
        <v>2.6749999999999998</v>
      </c>
      <c r="AF20" s="26">
        <v>0.57999999999999996</v>
      </c>
      <c r="AG20" s="26">
        <v>0.16</v>
      </c>
      <c r="AH20" s="26">
        <v>0.66</v>
      </c>
      <c r="AI20" s="26">
        <f t="shared" si="58"/>
        <v>0.46666666666666662</v>
      </c>
      <c r="AJ20" s="26">
        <v>0.6</v>
      </c>
      <c r="AK20" s="26">
        <v>0.74</v>
      </c>
      <c r="AL20" s="26">
        <f>AVERAGE(AJ20:AK20)</f>
        <v>0.66999999999999993</v>
      </c>
      <c r="AM20" s="26">
        <v>0.96</v>
      </c>
      <c r="AN20" s="26">
        <v>1.36</v>
      </c>
      <c r="AO20" s="26">
        <v>0.5</v>
      </c>
      <c r="AP20" s="26">
        <f>AVERAGE(AM20:AO20)</f>
        <v>0.94000000000000006</v>
      </c>
      <c r="AQ20" s="26">
        <v>0.45</v>
      </c>
      <c r="AR20" s="26">
        <v>0.43</v>
      </c>
      <c r="AS20" s="26">
        <f>AVERAGE(AQ20:AR20)</f>
        <v>0.44</v>
      </c>
      <c r="AT20" s="26">
        <v>2.72</v>
      </c>
      <c r="AU20" s="26">
        <v>2.5299999999999998</v>
      </c>
      <c r="AV20" s="26">
        <v>3.17</v>
      </c>
      <c r="AW20" s="26">
        <f>AVERAGE(AT20:AV20)</f>
        <v>2.8066666666666666</v>
      </c>
      <c r="AX20" s="26">
        <v>3.28</v>
      </c>
      <c r="AY20" s="26">
        <v>3.41</v>
      </c>
      <c r="AZ20" s="26">
        <f>AVERAGE(AX20:AY20)</f>
        <v>3.3449999999999998</v>
      </c>
      <c r="BA20" s="26">
        <v>3.03</v>
      </c>
      <c r="BB20" s="26">
        <v>2.7</v>
      </c>
      <c r="BC20" s="26">
        <f>AVERAGE(BA20:BB20)</f>
        <v>2.8650000000000002</v>
      </c>
      <c r="BD20" s="26">
        <v>3.97</v>
      </c>
      <c r="BE20" s="26">
        <v>2.25</v>
      </c>
      <c r="BF20" s="26">
        <v>4.07</v>
      </c>
      <c r="BG20" s="26">
        <f t="shared" si="60"/>
        <v>3.43</v>
      </c>
      <c r="BH20" s="26">
        <v>4.26</v>
      </c>
      <c r="BI20" s="41">
        <f t="shared" si="14"/>
        <v>0.80516431924882637</v>
      </c>
      <c r="BJ20" s="26">
        <v>3.9</v>
      </c>
      <c r="BK20" s="26">
        <v>4.0199999999999996</v>
      </c>
      <c r="BL20" s="26">
        <f>AVERAGE(BJ20:BK20)</f>
        <v>3.96</v>
      </c>
      <c r="BM20" s="26">
        <v>4.26</v>
      </c>
      <c r="BN20" s="41">
        <f>BL20/BM20</f>
        <v>0.92957746478873238</v>
      </c>
      <c r="BO20" s="26">
        <v>2.84</v>
      </c>
      <c r="BP20" s="26">
        <v>0.96</v>
      </c>
      <c r="BQ20" s="26">
        <v>2.11</v>
      </c>
      <c r="BR20" s="26">
        <f t="shared" si="61"/>
        <v>1.97</v>
      </c>
      <c r="BS20" s="26">
        <v>4.1100000000000003</v>
      </c>
      <c r="BT20" s="41">
        <f t="shared" si="18"/>
        <v>0.47931873479318732</v>
      </c>
      <c r="BU20" s="26">
        <v>2.2599999999999998</v>
      </c>
      <c r="BV20" s="26">
        <v>1.56</v>
      </c>
      <c r="BW20" s="26">
        <f>AVERAGE(BU20:BV20)</f>
        <v>1.91</v>
      </c>
      <c r="BX20" s="26">
        <v>4.1100000000000003</v>
      </c>
      <c r="BY20" s="41">
        <f>BW20/BX20</f>
        <v>0.46472019464720188</v>
      </c>
      <c r="BZ20" s="26">
        <v>1.86</v>
      </c>
      <c r="CA20" s="26">
        <v>2.5</v>
      </c>
      <c r="CB20" s="26">
        <f>AVERAGE(BZ20:CA20)</f>
        <v>2.1800000000000002</v>
      </c>
      <c r="CC20" s="26">
        <v>4.1100000000000003</v>
      </c>
      <c r="CD20" s="41">
        <f>CB20/CC20</f>
        <v>0.53041362530413627</v>
      </c>
      <c r="CE20" s="28">
        <v>0.71499999999999997</v>
      </c>
      <c r="CF20" s="28">
        <v>0.42699999999999999</v>
      </c>
      <c r="CG20" s="28">
        <v>0.51800000000000002</v>
      </c>
      <c r="CH20" s="28">
        <f t="shared" si="59"/>
        <v>0.55333333333333334</v>
      </c>
      <c r="CI20" s="28">
        <v>0.76400000000000001</v>
      </c>
      <c r="CJ20" s="29">
        <f t="shared" si="22"/>
        <v>0.72425828970331585</v>
      </c>
      <c r="CK20" s="28">
        <v>0.57899999999999996</v>
      </c>
      <c r="CL20" s="28">
        <v>0.38800000000000001</v>
      </c>
      <c r="CM20" s="28">
        <f>AVERAGE(CK20:CL20)</f>
        <v>0.48349999999999999</v>
      </c>
      <c r="CN20" s="28">
        <v>0.76400000000000001</v>
      </c>
      <c r="CO20" s="29">
        <f>CK20/CN20</f>
        <v>0.75785340314136118</v>
      </c>
      <c r="CP20" s="28">
        <v>0.47399999999999998</v>
      </c>
      <c r="CQ20" s="28">
        <v>0.64300000000000002</v>
      </c>
      <c r="CR20" s="28">
        <f>AVERAGE(CP20:CQ20)</f>
        <v>0.5585</v>
      </c>
      <c r="CS20" s="28">
        <v>0.76400000000000001</v>
      </c>
      <c r="CT20" s="29">
        <f>CQ20/CS20</f>
        <v>0.84162303664921467</v>
      </c>
      <c r="CU20" s="29">
        <v>0.77200000000000002</v>
      </c>
      <c r="CV20" s="29">
        <v>0.247</v>
      </c>
      <c r="CW20" s="29">
        <v>0.57499999999999996</v>
      </c>
      <c r="CX20" s="29">
        <f t="shared" si="62"/>
        <v>0.53133333333333332</v>
      </c>
      <c r="CY20" s="29">
        <v>0.60599999999999998</v>
      </c>
      <c r="CZ20" s="29">
        <v>0.40600000000000003</v>
      </c>
      <c r="DA20" s="29">
        <f>AVERAGE(CY20:CZ20)</f>
        <v>0.50600000000000001</v>
      </c>
      <c r="DB20" s="29">
        <v>0.496</v>
      </c>
      <c r="DC20" s="29">
        <v>0.65800000000000003</v>
      </c>
      <c r="DD20" s="29">
        <f>AVERAGE(DB20:DC20)</f>
        <v>0.57699999999999996</v>
      </c>
      <c r="DE20" s="27">
        <v>2.86</v>
      </c>
      <c r="DF20" s="27">
        <v>1.1499999999999999</v>
      </c>
      <c r="DG20" s="27">
        <v>2.1</v>
      </c>
      <c r="DH20" s="27">
        <f t="shared" si="63"/>
        <v>2.0366666666666666</v>
      </c>
      <c r="DI20" s="27">
        <v>11.64</v>
      </c>
      <c r="DJ20" s="29">
        <f t="shared" si="27"/>
        <v>0.174971363115693</v>
      </c>
      <c r="DK20" s="27">
        <v>2.2999999999999998</v>
      </c>
      <c r="DL20" s="27">
        <v>1.51</v>
      </c>
      <c r="DM20" s="27">
        <f>AVERAGE(DK20:DL20)</f>
        <v>1.9049999999999998</v>
      </c>
      <c r="DN20" s="27">
        <v>11.64</v>
      </c>
      <c r="DO20" s="29">
        <f>DM20/DN20</f>
        <v>0.16365979381443296</v>
      </c>
      <c r="DP20" s="27">
        <v>1.72</v>
      </c>
      <c r="DQ20" s="27">
        <v>2.72</v>
      </c>
      <c r="DR20" s="27">
        <f>AVERAGE(DP20:DQ20)</f>
        <v>2.2200000000000002</v>
      </c>
      <c r="DS20" s="27">
        <v>11.64</v>
      </c>
      <c r="DT20" s="29">
        <f>DR20/DS20</f>
        <v>0.1907216494845361</v>
      </c>
      <c r="DU20" s="27">
        <v>2.5099999999999998</v>
      </c>
      <c r="DV20" s="27">
        <v>0.44</v>
      </c>
      <c r="DW20" s="27">
        <v>1.88</v>
      </c>
      <c r="DX20" s="27">
        <f t="shared" si="64"/>
        <v>1.61</v>
      </c>
      <c r="DY20" s="27">
        <v>5.46</v>
      </c>
      <c r="DZ20" s="29">
        <f t="shared" si="31"/>
        <v>0.29487179487179488</v>
      </c>
      <c r="EA20" s="27">
        <v>1.71</v>
      </c>
      <c r="EB20" s="27">
        <v>1.38</v>
      </c>
      <c r="EC20" s="27">
        <f>AVERAGE(EA20:EB20)</f>
        <v>1.5449999999999999</v>
      </c>
      <c r="ED20" s="27">
        <v>5.46</v>
      </c>
      <c r="EE20" s="29">
        <f>EC20/ED20</f>
        <v>0.28296703296703296</v>
      </c>
      <c r="EF20" s="27">
        <v>1.44</v>
      </c>
      <c r="EG20" s="27">
        <v>2.13</v>
      </c>
      <c r="EH20" s="27">
        <f>AVERAGE(EF20:EG20)</f>
        <v>1.7849999999999999</v>
      </c>
      <c r="EI20" s="27">
        <v>5.46</v>
      </c>
      <c r="EJ20" s="29">
        <f>EH20/EI20</f>
        <v>0.32692307692307693</v>
      </c>
      <c r="EK20" s="27">
        <v>2.4300000000000002</v>
      </c>
      <c r="EL20" s="27">
        <v>1.1000000000000001</v>
      </c>
      <c r="EM20" s="27">
        <v>2.02</v>
      </c>
      <c r="EN20" s="27">
        <f t="shared" si="65"/>
        <v>1.8500000000000003</v>
      </c>
      <c r="EO20" s="27">
        <v>1.83</v>
      </c>
      <c r="EP20" s="27">
        <v>1.34</v>
      </c>
      <c r="EQ20" s="27">
        <f>AVERAGE(EO20:EP20)</f>
        <v>1.585</v>
      </c>
      <c r="ER20" s="27">
        <v>2.83</v>
      </c>
      <c r="ES20" s="27">
        <v>0.31</v>
      </c>
      <c r="ET20" s="27">
        <v>1.96</v>
      </c>
      <c r="EU20" s="27">
        <f t="shared" si="66"/>
        <v>1.7</v>
      </c>
      <c r="EV20" s="27">
        <v>6.23</v>
      </c>
      <c r="EW20" s="29">
        <f t="shared" si="37"/>
        <v>0.2728731942215088</v>
      </c>
      <c r="EX20" s="27">
        <v>2.2000000000000002</v>
      </c>
      <c r="EY20" s="27">
        <v>1.37</v>
      </c>
      <c r="EZ20" s="27">
        <f>AVERAGE(EX20:EY20)</f>
        <v>1.7850000000000001</v>
      </c>
      <c r="FA20" s="27">
        <v>6.23</v>
      </c>
      <c r="FB20" s="29">
        <f>EZ20/FA20</f>
        <v>0.28651685393258425</v>
      </c>
      <c r="FC20" s="27">
        <v>1.47</v>
      </c>
      <c r="FD20" s="27">
        <v>0.93</v>
      </c>
      <c r="FE20" s="27">
        <v>1.37</v>
      </c>
      <c r="FF20" s="27">
        <f t="shared" si="67"/>
        <v>1.2566666666666666</v>
      </c>
      <c r="FG20" s="27">
        <v>3.54</v>
      </c>
      <c r="FH20" s="29">
        <f t="shared" si="41"/>
        <v>0.35499058380414311</v>
      </c>
      <c r="FI20" s="27">
        <v>1.1399999999999999</v>
      </c>
      <c r="FJ20" s="27">
        <v>1.33</v>
      </c>
      <c r="FK20" s="27">
        <f>AVERAGE(FI20:FJ20)</f>
        <v>1.2349999999999999</v>
      </c>
      <c r="FL20" s="27">
        <v>3.54</v>
      </c>
      <c r="FM20" s="29">
        <f>FK20/FL20</f>
        <v>0.34887005649717512</v>
      </c>
      <c r="FN20" s="27">
        <v>59.5</v>
      </c>
      <c r="FO20" s="27">
        <v>51.6</v>
      </c>
      <c r="FP20" s="27">
        <v>39.799999999999997</v>
      </c>
      <c r="FQ20" s="27">
        <f t="shared" si="68"/>
        <v>59.5</v>
      </c>
      <c r="FR20" s="27">
        <v>136.9</v>
      </c>
      <c r="FS20" s="29">
        <f t="shared" si="45"/>
        <v>0.43462381300219138</v>
      </c>
      <c r="FT20" s="27">
        <v>52.9</v>
      </c>
      <c r="FU20" s="27">
        <v>37.4</v>
      </c>
      <c r="FV20" s="27">
        <f>MAX(FT20:FU20)</f>
        <v>52.9</v>
      </c>
      <c r="FW20" s="27">
        <v>136.9</v>
      </c>
      <c r="FX20" s="29">
        <f>FV20/FW20*100%</f>
        <v>0.38641344046749448</v>
      </c>
      <c r="FY20" s="27">
        <v>45.31</v>
      </c>
      <c r="FZ20" s="27">
        <v>48.32</v>
      </c>
      <c r="GA20" s="27">
        <v>40.92</v>
      </c>
      <c r="GB20" s="27">
        <f t="shared" si="69"/>
        <v>44.85</v>
      </c>
      <c r="GC20" s="27">
        <v>40.409999999999997</v>
      </c>
      <c r="GD20" s="27">
        <v>36.869999999999997</v>
      </c>
      <c r="GE20" s="27">
        <f>AVERAGE(GC20:GD20)</f>
        <v>38.64</v>
      </c>
      <c r="GF20" s="9">
        <f t="shared" si="49"/>
        <v>19.166666666666668</v>
      </c>
      <c r="GG20" s="9">
        <f>GE20/AE20</f>
        <v>14.444859813084113</v>
      </c>
      <c r="GH20" s="29">
        <f t="shared" si="51"/>
        <v>0.24621848739495797</v>
      </c>
      <c r="GI20" s="29">
        <f>(FV20-GE20)/FV20*100%</f>
        <v>0.26956521739130429</v>
      </c>
      <c r="GJ20" s="24">
        <v>170</v>
      </c>
      <c r="GK20" s="24">
        <v>110</v>
      </c>
      <c r="GL20" s="24">
        <v>12</v>
      </c>
      <c r="GM20" s="24">
        <f>(GJ20-GK20)*12</f>
        <v>720</v>
      </c>
      <c r="GN20" s="35">
        <v>2</v>
      </c>
      <c r="GO20" s="35">
        <v>1.5</v>
      </c>
      <c r="GP20" s="35">
        <v>20</v>
      </c>
      <c r="GQ20" s="35">
        <f>SUM(GN20:GP20)</f>
        <v>23.5</v>
      </c>
      <c r="GR20" s="27">
        <f>GM20/GQ20</f>
        <v>30.638297872340427</v>
      </c>
    </row>
    <row r="21" spans="1:200" s="22" customFormat="1" ht="14.5">
      <c r="A21" s="22">
        <v>2</v>
      </c>
      <c r="B21" s="22">
        <v>19</v>
      </c>
      <c r="C21" s="127" t="s">
        <v>218</v>
      </c>
      <c r="D21" s="23">
        <v>34946</v>
      </c>
      <c r="E21" s="24">
        <f t="shared" si="56"/>
        <v>20.838356164383562</v>
      </c>
      <c r="F21" s="22">
        <v>20</v>
      </c>
      <c r="G21" s="22">
        <v>5</v>
      </c>
      <c r="H21" s="22">
        <v>0</v>
      </c>
      <c r="I21" s="22">
        <v>0</v>
      </c>
      <c r="J21" s="22">
        <v>60</v>
      </c>
      <c r="K21" s="22">
        <v>164</v>
      </c>
      <c r="L21" s="39">
        <v>1.64</v>
      </c>
      <c r="M21" s="25">
        <f t="shared" si="1"/>
        <v>22.308149910767405</v>
      </c>
      <c r="N21" s="26"/>
      <c r="O21" s="26">
        <v>3.33</v>
      </c>
      <c r="P21" s="26">
        <v>3.24</v>
      </c>
      <c r="Q21" s="26">
        <f>AVERAGE(O21:P21)</f>
        <v>3.2850000000000001</v>
      </c>
      <c r="R21" s="26">
        <v>3.22</v>
      </c>
      <c r="S21" s="41">
        <f t="shared" si="3"/>
        <v>1.0201863354037266</v>
      </c>
      <c r="T21" s="27"/>
      <c r="U21" s="27"/>
      <c r="V21" s="27"/>
      <c r="W21" s="26">
        <v>3.22</v>
      </c>
      <c r="X21" s="29"/>
      <c r="Y21" s="27"/>
      <c r="Z21" s="27">
        <v>1.53</v>
      </c>
      <c r="AA21" s="27"/>
      <c r="AB21" s="27">
        <v>1.53</v>
      </c>
      <c r="AC21" s="27"/>
      <c r="AD21" s="27"/>
      <c r="AE21" s="27"/>
      <c r="AF21" s="27"/>
      <c r="AG21" s="27">
        <v>0.89</v>
      </c>
      <c r="AH21" s="27"/>
      <c r="AI21" s="27">
        <v>0.89</v>
      </c>
      <c r="AJ21" s="27"/>
      <c r="AK21" s="27"/>
      <c r="AL21" s="27"/>
      <c r="AM21" s="27"/>
      <c r="AN21" s="27">
        <v>0.91</v>
      </c>
      <c r="AO21" s="27"/>
      <c r="AP21" s="27">
        <v>0.91</v>
      </c>
      <c r="AQ21" s="27"/>
      <c r="AR21" s="27"/>
      <c r="AS21" s="27"/>
      <c r="AT21" s="27"/>
      <c r="AU21" s="27">
        <v>2.42</v>
      </c>
      <c r="AV21" s="27"/>
      <c r="AW21" s="27">
        <v>2.42</v>
      </c>
      <c r="AX21" s="27"/>
      <c r="AY21" s="27"/>
      <c r="AZ21" s="27"/>
      <c r="BA21" s="27"/>
      <c r="BB21" s="27"/>
      <c r="BC21" s="27"/>
      <c r="BD21" s="27">
        <v>3.38</v>
      </c>
      <c r="BE21" s="27">
        <v>2.6</v>
      </c>
      <c r="BF21" s="27">
        <v>3.4</v>
      </c>
      <c r="BG21" s="27">
        <f t="shared" si="60"/>
        <v>3.1266666666666669</v>
      </c>
      <c r="BH21" s="27">
        <v>3.01</v>
      </c>
      <c r="BI21" s="29">
        <f t="shared" si="14"/>
        <v>1.0387596899224807</v>
      </c>
      <c r="BJ21" s="27"/>
      <c r="BK21" s="27"/>
      <c r="BL21" s="27"/>
      <c r="BM21" s="27">
        <v>3.01</v>
      </c>
      <c r="BN21" s="29"/>
      <c r="BO21" s="27">
        <v>2.82</v>
      </c>
      <c r="BP21" s="27">
        <v>2.17</v>
      </c>
      <c r="BQ21" s="27">
        <v>2.81</v>
      </c>
      <c r="BR21" s="27">
        <f t="shared" si="61"/>
        <v>2.6</v>
      </c>
      <c r="BS21" s="27">
        <v>2.74</v>
      </c>
      <c r="BT21" s="29">
        <f t="shared" si="18"/>
        <v>0.94890510948905105</v>
      </c>
      <c r="BU21" s="27"/>
      <c r="BV21" s="27"/>
      <c r="BW21" s="27"/>
      <c r="BX21" s="27">
        <v>2.74</v>
      </c>
      <c r="BY21" s="29"/>
      <c r="BZ21" s="27"/>
      <c r="CA21" s="27"/>
      <c r="CB21" s="27"/>
      <c r="CC21" s="27">
        <v>2.74</v>
      </c>
      <c r="CD21" s="29"/>
      <c r="CE21" s="28">
        <v>0.83399999999999996</v>
      </c>
      <c r="CF21" s="28">
        <v>0.83499999999999996</v>
      </c>
      <c r="CG21" s="28">
        <v>0.82599999999999996</v>
      </c>
      <c r="CH21" s="28">
        <f t="shared" si="59"/>
        <v>0.83166666666666667</v>
      </c>
      <c r="CI21" s="28">
        <v>0.81200000000000006</v>
      </c>
      <c r="CJ21" s="29">
        <f t="shared" si="22"/>
        <v>1.0242200328407225</v>
      </c>
      <c r="CN21" s="28">
        <v>0.81200000000000006</v>
      </c>
      <c r="CO21" s="29"/>
      <c r="CP21" s="28"/>
      <c r="CQ21" s="28"/>
      <c r="CR21" s="28"/>
      <c r="CS21" s="28">
        <v>0.81200000000000006</v>
      </c>
      <c r="CT21" s="29"/>
      <c r="CU21" s="29">
        <v>0.84899999999999998</v>
      </c>
      <c r="CV21" s="29">
        <v>0.65200000000000002</v>
      </c>
      <c r="CW21" s="29">
        <v>0.86699999999999999</v>
      </c>
      <c r="CX21" s="29">
        <f t="shared" si="62"/>
        <v>0.78933333333333333</v>
      </c>
      <c r="CY21" s="29"/>
      <c r="CZ21" s="29"/>
      <c r="DA21" s="29"/>
      <c r="DB21" s="29"/>
      <c r="DC21" s="29"/>
      <c r="DD21" s="29"/>
      <c r="DE21" s="27">
        <v>3.74</v>
      </c>
      <c r="DF21" s="27">
        <v>4.03</v>
      </c>
      <c r="DG21" s="27">
        <v>3.22</v>
      </c>
      <c r="DH21" s="27">
        <f t="shared" si="63"/>
        <v>3.6633333333333336</v>
      </c>
      <c r="DI21" s="27">
        <v>7.51</v>
      </c>
      <c r="DJ21" s="29">
        <f t="shared" si="27"/>
        <v>0.48779405237461165</v>
      </c>
      <c r="DK21" s="27"/>
      <c r="DL21" s="27"/>
      <c r="DM21" s="27"/>
      <c r="DN21" s="27">
        <v>7.51</v>
      </c>
      <c r="DO21" s="29"/>
      <c r="DP21" s="27"/>
      <c r="DQ21" s="27"/>
      <c r="DR21" s="27"/>
      <c r="DS21" s="27">
        <v>7.51</v>
      </c>
      <c r="DT21" s="29"/>
      <c r="DU21" s="27">
        <v>3.01</v>
      </c>
      <c r="DV21" s="27">
        <v>2.2400000000000002</v>
      </c>
      <c r="DW21" s="27">
        <v>2.93</v>
      </c>
      <c r="DX21" s="27">
        <f t="shared" si="64"/>
        <v>2.7266666666666666</v>
      </c>
      <c r="DY21" s="27">
        <v>4.24</v>
      </c>
      <c r="DZ21" s="29">
        <f t="shared" si="31"/>
        <v>0.64308176100628922</v>
      </c>
      <c r="EA21" s="27"/>
      <c r="EB21" s="27"/>
      <c r="EC21" s="27"/>
      <c r="ED21" s="27">
        <v>4.24</v>
      </c>
      <c r="EE21" s="29"/>
      <c r="EF21" s="27"/>
      <c r="EG21" s="27"/>
      <c r="EH21" s="27"/>
      <c r="EI21" s="27">
        <v>4.24</v>
      </c>
      <c r="EJ21" s="29"/>
      <c r="EK21" s="27">
        <v>3.61</v>
      </c>
      <c r="EL21" s="27">
        <v>3.84</v>
      </c>
      <c r="EM21" s="27">
        <v>3.18</v>
      </c>
      <c r="EN21" s="27">
        <f t="shared" si="65"/>
        <v>3.543333333333333</v>
      </c>
      <c r="EO21" s="27"/>
      <c r="EP21" s="27"/>
      <c r="EQ21" s="27"/>
      <c r="ER21" s="27">
        <v>3.21</v>
      </c>
      <c r="ES21" s="27">
        <v>2.82</v>
      </c>
      <c r="ET21" s="27">
        <v>3.03</v>
      </c>
      <c r="EU21" s="27">
        <f t="shared" si="66"/>
        <v>3.0199999999999996</v>
      </c>
      <c r="EV21" s="27">
        <v>4.95</v>
      </c>
      <c r="EW21" s="29">
        <f t="shared" si="37"/>
        <v>0.61010101010101003</v>
      </c>
      <c r="EX21" s="27"/>
      <c r="EY21" s="27"/>
      <c r="EZ21" s="27"/>
      <c r="FA21" s="27">
        <v>4.95</v>
      </c>
      <c r="FB21" s="29"/>
      <c r="FC21" s="27">
        <v>1.91</v>
      </c>
      <c r="FD21" s="27">
        <v>0.99</v>
      </c>
      <c r="FE21" s="27">
        <v>2.02</v>
      </c>
      <c r="FF21" s="27">
        <f t="shared" si="67"/>
        <v>1.64</v>
      </c>
      <c r="FG21" s="27">
        <v>3</v>
      </c>
      <c r="FH21" s="29">
        <f t="shared" si="41"/>
        <v>0.54666666666666663</v>
      </c>
      <c r="FI21" s="27"/>
      <c r="FJ21" s="27"/>
      <c r="FK21" s="27"/>
      <c r="FL21" s="27">
        <v>3</v>
      </c>
      <c r="FM21" s="29"/>
      <c r="FN21" s="27">
        <v>34.6</v>
      </c>
      <c r="FO21" s="27">
        <v>33.5</v>
      </c>
      <c r="FP21" s="27">
        <v>31.2</v>
      </c>
      <c r="FQ21" s="27">
        <f t="shared" si="68"/>
        <v>34.6</v>
      </c>
      <c r="FR21" s="27">
        <v>101.3</v>
      </c>
      <c r="FS21" s="29">
        <f t="shared" si="45"/>
        <v>0.34155972359328729</v>
      </c>
      <c r="FT21" s="27"/>
      <c r="FU21" s="27"/>
      <c r="FV21" s="27"/>
      <c r="FW21" s="27"/>
      <c r="FX21" s="29"/>
      <c r="FY21" s="27">
        <v>27.13</v>
      </c>
      <c r="FZ21" s="27">
        <v>25.49</v>
      </c>
      <c r="GA21" s="27">
        <v>17.28</v>
      </c>
      <c r="GB21" s="27">
        <f t="shared" si="69"/>
        <v>23.3</v>
      </c>
      <c r="GC21" s="27"/>
      <c r="GD21" s="27"/>
      <c r="GE21" s="27"/>
      <c r="GF21" s="9">
        <f t="shared" si="49"/>
        <v>15.228758169934641</v>
      </c>
      <c r="GG21" s="9"/>
      <c r="GH21" s="29">
        <f t="shared" si="51"/>
        <v>0.32658959537572257</v>
      </c>
      <c r="GI21" s="29"/>
      <c r="GJ21" s="24"/>
      <c r="GK21" s="24"/>
      <c r="GL21" s="24"/>
      <c r="GM21" s="24"/>
      <c r="GN21" s="35"/>
      <c r="GO21" s="35"/>
      <c r="GP21" s="35"/>
      <c r="GQ21" s="35"/>
      <c r="GR21" s="27"/>
    </row>
    <row r="22" spans="1:200" s="22" customFormat="1" ht="14.5">
      <c r="A22" s="22">
        <v>1</v>
      </c>
      <c r="B22" s="22">
        <v>20</v>
      </c>
      <c r="C22" s="127" t="s">
        <v>217</v>
      </c>
      <c r="D22" s="23">
        <v>35360</v>
      </c>
      <c r="E22" s="24">
        <f t="shared" si="56"/>
        <v>19.704109589041096</v>
      </c>
      <c r="F22" s="22">
        <v>18</v>
      </c>
      <c r="G22" s="22">
        <v>2</v>
      </c>
      <c r="H22" s="22">
        <v>0</v>
      </c>
      <c r="I22" s="22">
        <v>0</v>
      </c>
      <c r="J22" s="22">
        <v>65</v>
      </c>
      <c r="K22" s="22">
        <v>173</v>
      </c>
      <c r="L22" s="39">
        <v>1.73</v>
      </c>
      <c r="M22" s="25">
        <f t="shared" si="1"/>
        <v>21.718066089745729</v>
      </c>
      <c r="N22" s="26">
        <v>4.7</v>
      </c>
      <c r="O22" s="26">
        <v>4.62</v>
      </c>
      <c r="P22" s="26">
        <v>4.58</v>
      </c>
      <c r="Q22" s="26">
        <f t="shared" ref="Q22:Q35" si="70">AVERAGE(N22:P22)</f>
        <v>4.6333333333333337</v>
      </c>
      <c r="R22" s="26">
        <v>4.41</v>
      </c>
      <c r="S22" s="41">
        <f t="shared" si="3"/>
        <v>1.0506424792139077</v>
      </c>
      <c r="T22" s="26">
        <v>4.71</v>
      </c>
      <c r="U22" s="26">
        <v>4.46</v>
      </c>
      <c r="V22" s="26">
        <f>AVERAGE(T22:U22)</f>
        <v>4.585</v>
      </c>
      <c r="W22" s="26">
        <v>4.41</v>
      </c>
      <c r="X22" s="41">
        <f>V22/W22</f>
        <v>1.0396825396825395</v>
      </c>
      <c r="Y22" s="26">
        <v>1.9</v>
      </c>
      <c r="Z22" s="26">
        <v>1.83</v>
      </c>
      <c r="AA22" s="26">
        <v>1.85</v>
      </c>
      <c r="AB22" s="26">
        <f>AVERAGE(Y22:AA22)</f>
        <v>1.86</v>
      </c>
      <c r="AC22" s="26">
        <v>1.61</v>
      </c>
      <c r="AD22" s="26">
        <v>1.78</v>
      </c>
      <c r="AE22" s="26">
        <f>AVERAGE(AC22:AD22)</f>
        <v>1.6950000000000001</v>
      </c>
      <c r="AF22" s="26">
        <v>1.35</v>
      </c>
      <c r="AG22" s="26">
        <v>1.96</v>
      </c>
      <c r="AH22" s="26">
        <v>1.35</v>
      </c>
      <c r="AI22" s="26">
        <f>AVERAGE(AF22:AH22)</f>
        <v>1.5533333333333335</v>
      </c>
      <c r="AJ22" s="26">
        <v>1.59</v>
      </c>
      <c r="AK22" s="26">
        <v>1.59</v>
      </c>
      <c r="AL22" s="26">
        <f>AVERAGE(AJ22:AK22)</f>
        <v>1.59</v>
      </c>
      <c r="AM22" s="26">
        <v>1.45</v>
      </c>
      <c r="AN22" s="26">
        <v>0.83</v>
      </c>
      <c r="AO22" s="26">
        <v>1.38</v>
      </c>
      <c r="AP22" s="26">
        <f t="shared" ref="AP22:AP39" si="71">AVERAGE(AM22:AO22)</f>
        <v>1.22</v>
      </c>
      <c r="AQ22" s="26">
        <v>1.51</v>
      </c>
      <c r="AR22" s="26">
        <v>1.0900000000000001</v>
      </c>
      <c r="AS22" s="26">
        <f>AVERAGE(AQ22:AR22)</f>
        <v>1.3</v>
      </c>
      <c r="AT22" s="26">
        <v>3.25</v>
      </c>
      <c r="AU22" s="26">
        <v>3.79</v>
      </c>
      <c r="AV22" s="26">
        <v>3.2</v>
      </c>
      <c r="AW22" s="26">
        <f t="shared" ref="AW22:AW39" si="72">AVERAGE(AT22:AV22)</f>
        <v>3.4133333333333336</v>
      </c>
      <c r="AX22" s="26">
        <v>3.2</v>
      </c>
      <c r="AY22" s="26">
        <v>3.37</v>
      </c>
      <c r="AZ22" s="26">
        <f>AVERAGE(AX22:AY22)</f>
        <v>3.2850000000000001</v>
      </c>
      <c r="BA22" s="26">
        <v>3.15</v>
      </c>
      <c r="BB22" s="26">
        <v>3.26</v>
      </c>
      <c r="BC22" s="26">
        <f>AVERAGE(BA22:BB22)</f>
        <v>3.2050000000000001</v>
      </c>
      <c r="BD22" s="26">
        <v>4.6100000000000003</v>
      </c>
      <c r="BE22" s="26">
        <v>4.5199999999999996</v>
      </c>
      <c r="BF22" s="26">
        <v>4.6500000000000004</v>
      </c>
      <c r="BG22" s="26">
        <f t="shared" si="60"/>
        <v>4.5933333333333328</v>
      </c>
      <c r="BH22" s="26">
        <v>4.24</v>
      </c>
      <c r="BI22" s="41">
        <f t="shared" si="14"/>
        <v>1.0833333333333333</v>
      </c>
      <c r="BJ22" s="26">
        <v>4.28</v>
      </c>
      <c r="BK22" s="26">
        <v>4.3899999999999997</v>
      </c>
      <c r="BL22" s="26">
        <f>AVERAGE(BJ22:BK22)</f>
        <v>4.335</v>
      </c>
      <c r="BM22" s="26">
        <v>4.24</v>
      </c>
      <c r="BN22" s="41">
        <f>BL22/BM22</f>
        <v>1.0224056603773584</v>
      </c>
      <c r="BO22" s="26">
        <v>3.91</v>
      </c>
      <c r="BP22" s="26">
        <v>3.65</v>
      </c>
      <c r="BQ22" s="26">
        <v>2.9</v>
      </c>
      <c r="BR22" s="26">
        <f t="shared" si="61"/>
        <v>3.4866666666666668</v>
      </c>
      <c r="BS22" s="26">
        <v>4.1399999999999997</v>
      </c>
      <c r="BT22" s="41">
        <f t="shared" si="18"/>
        <v>0.84219001610305966</v>
      </c>
      <c r="BU22" s="26">
        <v>2.83</v>
      </c>
      <c r="BV22" s="26">
        <v>2.5</v>
      </c>
      <c r="BW22" s="26">
        <f>AVERAGE(BU22:BV22)</f>
        <v>2.665</v>
      </c>
      <c r="BX22" s="26">
        <v>4.1399999999999997</v>
      </c>
      <c r="BY22" s="41">
        <f>BW22/BX22</f>
        <v>0.64371980676328511</v>
      </c>
      <c r="BZ22" s="26">
        <v>2.56</v>
      </c>
      <c r="CA22" s="26">
        <v>1.71</v>
      </c>
      <c r="CB22" s="26">
        <f>AVERAGE(BZ22:CA22)</f>
        <v>2.1349999999999998</v>
      </c>
      <c r="CC22" s="26">
        <v>4.1399999999999997</v>
      </c>
      <c r="CD22" s="41">
        <f>CB22/CC22</f>
        <v>0.5157004830917874</v>
      </c>
      <c r="CE22" s="28">
        <v>0.84799999999999998</v>
      </c>
      <c r="CF22" s="28">
        <v>0.80800000000000005</v>
      </c>
      <c r="CG22" s="28">
        <v>0.624</v>
      </c>
      <c r="CH22" s="28">
        <f t="shared" si="59"/>
        <v>0.76000000000000012</v>
      </c>
      <c r="CI22" s="28">
        <v>0.77500000000000002</v>
      </c>
      <c r="CJ22" s="29">
        <f t="shared" si="22"/>
        <v>0.98064516129032275</v>
      </c>
      <c r="CK22" s="28">
        <v>0.66100000000000003</v>
      </c>
      <c r="CL22" s="28">
        <v>0.56899999999999995</v>
      </c>
      <c r="CM22" s="28">
        <f>AVERAGE(CK22:CL22)</f>
        <v>0.61499999999999999</v>
      </c>
      <c r="CN22" s="28">
        <v>0.77500000000000002</v>
      </c>
      <c r="CO22" s="29">
        <f>CK22/CN22</f>
        <v>0.85290322580645161</v>
      </c>
      <c r="CP22" s="28">
        <v>0.57699999999999996</v>
      </c>
      <c r="CQ22" s="28">
        <v>0.4</v>
      </c>
      <c r="CR22" s="28">
        <f>AVERAGE(CP22:CQ22)</f>
        <v>0.48849999999999999</v>
      </c>
      <c r="CS22" s="28">
        <v>0.77500000000000002</v>
      </c>
      <c r="CT22" s="29">
        <f>CP22/CS22</f>
        <v>0.74451612903225795</v>
      </c>
      <c r="CU22" s="29">
        <v>0.83199999999999996</v>
      </c>
      <c r="CV22" s="29">
        <v>0.79</v>
      </c>
      <c r="CW22" s="29">
        <v>0.63300000000000001</v>
      </c>
      <c r="CX22" s="29">
        <f t="shared" si="62"/>
        <v>0.75166666666666659</v>
      </c>
      <c r="CY22" s="29">
        <v>0.60099999999999998</v>
      </c>
      <c r="CZ22" s="29">
        <v>0.56100000000000005</v>
      </c>
      <c r="DA22" s="29">
        <f>AVERAGE(CY22:CZ22)</f>
        <v>0.58099999999999996</v>
      </c>
      <c r="DB22" s="29">
        <v>0.55800000000000005</v>
      </c>
      <c r="DC22" s="29">
        <v>0.38300000000000001</v>
      </c>
      <c r="DD22" s="29">
        <f>AVERAGE(DB22:DC22)</f>
        <v>0.47050000000000003</v>
      </c>
      <c r="DE22" s="27">
        <v>5.19</v>
      </c>
      <c r="DF22" s="27">
        <v>4.37</v>
      </c>
      <c r="DG22" s="27">
        <v>2.94</v>
      </c>
      <c r="DH22" s="27">
        <f t="shared" si="63"/>
        <v>4.166666666666667</v>
      </c>
      <c r="DI22" s="27">
        <v>11.63</v>
      </c>
      <c r="DJ22" s="29">
        <f t="shared" si="27"/>
        <v>0.35826884494124389</v>
      </c>
      <c r="DK22" s="27">
        <v>3</v>
      </c>
      <c r="DL22" s="27">
        <v>2.65</v>
      </c>
      <c r="DM22" s="27">
        <f>AVERAGE(DK22:DL22)</f>
        <v>2.8250000000000002</v>
      </c>
      <c r="DN22" s="27">
        <v>11.63</v>
      </c>
      <c r="DO22" s="29">
        <f>DM22/DN22</f>
        <v>0.24290627687016336</v>
      </c>
      <c r="DP22" s="27">
        <v>3.95</v>
      </c>
      <c r="DQ22" s="27">
        <v>3.05</v>
      </c>
      <c r="DR22" s="27">
        <f>AVERAGE(DP22:DQ22)</f>
        <v>3.5</v>
      </c>
      <c r="DS22" s="27">
        <v>11.63</v>
      </c>
      <c r="DT22" s="29">
        <f>DR22/DS22</f>
        <v>0.30094582975064488</v>
      </c>
      <c r="DU22" s="27">
        <v>4.1900000000000004</v>
      </c>
      <c r="DV22" s="27">
        <v>3.7</v>
      </c>
      <c r="DW22" s="27">
        <v>2.61</v>
      </c>
      <c r="DX22" s="27">
        <f t="shared" si="64"/>
        <v>3.5</v>
      </c>
      <c r="DY22" s="27">
        <v>5.55</v>
      </c>
      <c r="DZ22" s="29">
        <f t="shared" si="31"/>
        <v>0.63063063063063063</v>
      </c>
      <c r="EA22" s="27">
        <v>2.4</v>
      </c>
      <c r="EB22" s="27">
        <v>2.0499999999999998</v>
      </c>
      <c r="EC22" s="27">
        <f>AVERAGE(EA22:EB22)</f>
        <v>2.2249999999999996</v>
      </c>
      <c r="ED22" s="27">
        <v>5.55</v>
      </c>
      <c r="EE22" s="29">
        <f>EC22/ED22</f>
        <v>0.40090090090090086</v>
      </c>
      <c r="EF22" s="27">
        <v>1.72</v>
      </c>
      <c r="EG22" s="27">
        <v>1.51</v>
      </c>
      <c r="EH22" s="27">
        <f>AVERAGE(EF22:EG22)</f>
        <v>1.615</v>
      </c>
      <c r="EI22" s="27">
        <v>5.55</v>
      </c>
      <c r="EJ22" s="29">
        <f>EH22/EI22</f>
        <v>0.29099099099099102</v>
      </c>
      <c r="EK22" s="27">
        <v>4.75</v>
      </c>
      <c r="EL22" s="27">
        <v>4.01</v>
      </c>
      <c r="EM22" s="27">
        <v>2.78</v>
      </c>
      <c r="EN22" s="27">
        <f t="shared" si="65"/>
        <v>3.8466666666666662</v>
      </c>
      <c r="EO22" s="27">
        <v>2.89</v>
      </c>
      <c r="EP22" s="27">
        <v>2.54</v>
      </c>
      <c r="EQ22" s="27">
        <f>AVERAGE(EO22:EP22)</f>
        <v>2.7149999999999999</v>
      </c>
      <c r="ER22" s="27">
        <v>5.07</v>
      </c>
      <c r="ES22" s="27">
        <v>3.99</v>
      </c>
      <c r="ET22" s="27">
        <v>2.86</v>
      </c>
      <c r="EU22" s="27">
        <f t="shared" si="66"/>
        <v>3.9733333333333332</v>
      </c>
      <c r="EV22" s="27">
        <v>6.27</v>
      </c>
      <c r="EW22" s="29">
        <f t="shared" si="37"/>
        <v>0.63370547581073899</v>
      </c>
      <c r="EX22" s="27">
        <v>2.66</v>
      </c>
      <c r="EY22" s="27">
        <v>2.2400000000000002</v>
      </c>
      <c r="EZ22" s="27">
        <f>AVERAGE(EX22:EY22)</f>
        <v>2.4500000000000002</v>
      </c>
      <c r="FA22" s="27">
        <v>6.27</v>
      </c>
      <c r="FB22" s="29">
        <f>EZ22/FA22</f>
        <v>0.39074960127591712</v>
      </c>
      <c r="FC22" s="27">
        <v>2.29</v>
      </c>
      <c r="FD22" s="27">
        <v>1.97</v>
      </c>
      <c r="FE22" s="27">
        <v>1.89</v>
      </c>
      <c r="FF22" s="27">
        <f t="shared" si="67"/>
        <v>2.0499999999999998</v>
      </c>
      <c r="FG22" s="27">
        <v>3.64</v>
      </c>
      <c r="FH22" s="29">
        <f t="shared" si="41"/>
        <v>0.56318681318681307</v>
      </c>
      <c r="FI22" s="27">
        <v>1.65</v>
      </c>
      <c r="FJ22" s="27">
        <v>1.26</v>
      </c>
      <c r="FK22" s="27">
        <f>AVERAGE(FI22:FJ22)</f>
        <v>1.4550000000000001</v>
      </c>
      <c r="FL22" s="27">
        <v>3.64</v>
      </c>
      <c r="FM22" s="29">
        <f>FK22/FL22</f>
        <v>0.39972527472527475</v>
      </c>
      <c r="FN22" s="27">
        <v>64.099999999999994</v>
      </c>
      <c r="FO22" s="27">
        <v>63.6</v>
      </c>
      <c r="FP22" s="27">
        <v>48.8</v>
      </c>
      <c r="FQ22" s="27">
        <f t="shared" si="68"/>
        <v>64.099999999999994</v>
      </c>
      <c r="FR22" s="27">
        <v>136</v>
      </c>
      <c r="FS22" s="29">
        <f t="shared" si="45"/>
        <v>0.47132352941176464</v>
      </c>
      <c r="FT22" s="27">
        <v>59.7</v>
      </c>
      <c r="FU22" s="27">
        <v>43.1</v>
      </c>
      <c r="FV22" s="27">
        <f>MAX(FT22:FU22)</f>
        <v>59.7</v>
      </c>
      <c r="FW22" s="27">
        <v>136</v>
      </c>
      <c r="FX22" s="29">
        <f>FV22/FW22*100%</f>
        <v>0.43897058823529411</v>
      </c>
      <c r="FY22" s="27">
        <v>42.37</v>
      </c>
      <c r="FZ22" s="27">
        <v>40.11</v>
      </c>
      <c r="GA22" s="27">
        <v>42.99</v>
      </c>
      <c r="GB22" s="27">
        <f t="shared" si="69"/>
        <v>41.823333333333331</v>
      </c>
      <c r="GC22" s="27">
        <v>43.02</v>
      </c>
      <c r="GD22" s="27">
        <v>38.409999999999997</v>
      </c>
      <c r="GE22" s="27">
        <f>AVERAGE(GC22:GD22)</f>
        <v>40.715000000000003</v>
      </c>
      <c r="GF22" s="9">
        <f t="shared" si="49"/>
        <v>22.485663082437274</v>
      </c>
      <c r="GG22" s="9">
        <f>GE22/AE22</f>
        <v>24.020648967551622</v>
      </c>
      <c r="GH22" s="29">
        <f t="shared" si="51"/>
        <v>0.34752990119604782</v>
      </c>
      <c r="GI22" s="29">
        <f>(FV22-GE22)/FV22*100%</f>
        <v>0.31800670016750415</v>
      </c>
      <c r="GJ22" s="24">
        <v>190</v>
      </c>
      <c r="GK22" s="24">
        <v>140</v>
      </c>
      <c r="GL22" s="24">
        <v>12</v>
      </c>
      <c r="GM22" s="24">
        <f>(GJ22-GK22)*12</f>
        <v>600</v>
      </c>
      <c r="GN22" s="35">
        <v>2</v>
      </c>
      <c r="GO22" s="35">
        <v>1.5</v>
      </c>
      <c r="GP22" s="35">
        <v>20</v>
      </c>
      <c r="GQ22" s="35">
        <f>SUM(GN22:GP22)</f>
        <v>23.5</v>
      </c>
      <c r="GR22" s="27">
        <f>GM22/GQ22</f>
        <v>25.531914893617021</v>
      </c>
    </row>
    <row r="23" spans="1:200" s="22" customFormat="1" ht="14.5">
      <c r="A23" s="22">
        <v>2</v>
      </c>
      <c r="B23" s="22">
        <v>21</v>
      </c>
      <c r="C23" s="127" t="s">
        <v>216</v>
      </c>
      <c r="D23" s="23">
        <v>34989</v>
      </c>
      <c r="E23" s="24">
        <f t="shared" si="56"/>
        <v>20.720547945205478</v>
      </c>
      <c r="F23" s="22">
        <v>20</v>
      </c>
      <c r="G23" s="22">
        <v>5</v>
      </c>
      <c r="H23" s="22">
        <v>0</v>
      </c>
      <c r="I23" s="22">
        <v>0</v>
      </c>
      <c r="J23" s="22">
        <v>68</v>
      </c>
      <c r="K23" s="22">
        <v>173</v>
      </c>
      <c r="L23" s="39">
        <v>1.73</v>
      </c>
      <c r="M23" s="25">
        <f t="shared" si="1"/>
        <v>22.720438370810918</v>
      </c>
      <c r="N23" s="26">
        <v>3.04</v>
      </c>
      <c r="O23" s="26">
        <v>3.19</v>
      </c>
      <c r="P23" s="26">
        <v>3.15</v>
      </c>
      <c r="Q23" s="26">
        <f t="shared" si="70"/>
        <v>3.1266666666666669</v>
      </c>
      <c r="R23" s="26">
        <v>4.37</v>
      </c>
      <c r="S23" s="41">
        <f t="shared" si="3"/>
        <v>0.71548436308161711</v>
      </c>
      <c r="T23" s="27">
        <v>2.99</v>
      </c>
      <c r="U23" s="27">
        <v>2.98</v>
      </c>
      <c r="V23" s="27">
        <f>AVERAGE(T23:U23)</f>
        <v>2.9850000000000003</v>
      </c>
      <c r="W23" s="26">
        <v>4.37</v>
      </c>
      <c r="X23" s="29">
        <f>V23/W23</f>
        <v>0.68306636155606415</v>
      </c>
      <c r="Y23" s="27">
        <v>2.08</v>
      </c>
      <c r="Z23" s="27">
        <v>1.62</v>
      </c>
      <c r="AB23" s="27">
        <f>AVERAGE(Y23:Z23)</f>
        <v>1.85</v>
      </c>
      <c r="AC23" s="27"/>
      <c r="AD23" s="27">
        <v>2.0499999999999998</v>
      </c>
      <c r="AE23" s="27">
        <f>AVERAGE(AC23:AD23)</f>
        <v>2.0499999999999998</v>
      </c>
      <c r="AF23" s="27">
        <v>0.14000000000000001</v>
      </c>
      <c r="AG23" s="27">
        <v>0.55000000000000004</v>
      </c>
      <c r="AI23" s="27">
        <f>AVERAGE(AF23:AG23)</f>
        <v>0.34500000000000003</v>
      </c>
      <c r="AJ23" s="27"/>
      <c r="AK23" s="27">
        <v>0.38</v>
      </c>
      <c r="AL23" s="27">
        <f>AVERAGE(AJ23:AK23)</f>
        <v>0.38</v>
      </c>
      <c r="AM23" s="27">
        <v>0.82</v>
      </c>
      <c r="AN23" s="27">
        <v>1.02</v>
      </c>
      <c r="AO23" s="27"/>
      <c r="AP23" s="27">
        <f t="shared" si="71"/>
        <v>0.91999999999999993</v>
      </c>
      <c r="AQ23" s="27"/>
      <c r="AR23" s="27">
        <v>0.55000000000000004</v>
      </c>
      <c r="AS23" s="27">
        <f>AVERAGE(AQ23:AR23)</f>
        <v>0.55000000000000004</v>
      </c>
      <c r="AT23" s="27">
        <v>2.2200000000000002</v>
      </c>
      <c r="AU23" s="27">
        <v>2.17</v>
      </c>
      <c r="AV23" s="27"/>
      <c r="AW23" s="27">
        <f t="shared" si="72"/>
        <v>2.1950000000000003</v>
      </c>
      <c r="AX23" s="27"/>
      <c r="AY23" s="27">
        <v>2.4300000000000002</v>
      </c>
      <c r="AZ23" s="27">
        <f>AVERAGE(AX23:AY23)</f>
        <v>2.4300000000000002</v>
      </c>
      <c r="BA23" s="27">
        <v>2.71</v>
      </c>
      <c r="BB23" s="27"/>
      <c r="BC23" s="27">
        <f>AVERAGE(BA23:BB23)</f>
        <v>2.71</v>
      </c>
      <c r="BD23" s="27">
        <v>3.3</v>
      </c>
      <c r="BE23" s="27">
        <v>3.31</v>
      </c>
      <c r="BF23" s="27">
        <v>3.3</v>
      </c>
      <c r="BG23" s="27">
        <f t="shared" si="60"/>
        <v>3.3033333333333332</v>
      </c>
      <c r="BH23" s="27">
        <v>4.21</v>
      </c>
      <c r="BI23" s="29">
        <f t="shared" si="14"/>
        <v>0.78463974663499603</v>
      </c>
      <c r="BJ23" s="27">
        <v>3.39</v>
      </c>
      <c r="BK23" s="27">
        <v>3.36</v>
      </c>
      <c r="BL23" s="27">
        <f>AVERAGE(BJ23:BK23)</f>
        <v>3.375</v>
      </c>
      <c r="BM23" s="27">
        <v>4.21</v>
      </c>
      <c r="BN23" s="29">
        <f>BL23/BM23</f>
        <v>0.80166270783847982</v>
      </c>
      <c r="BO23" s="27">
        <v>3.21</v>
      </c>
      <c r="BP23" s="27">
        <v>3.18</v>
      </c>
      <c r="BQ23" s="27">
        <v>2</v>
      </c>
      <c r="BR23" s="27">
        <f t="shared" si="61"/>
        <v>2.7966666666666669</v>
      </c>
      <c r="BS23" s="27">
        <v>4.09</v>
      </c>
      <c r="BT23" s="29">
        <f t="shared" si="18"/>
        <v>0.68378158109209464</v>
      </c>
      <c r="BU23" s="27">
        <v>3.06</v>
      </c>
      <c r="BV23" s="27">
        <v>2.9</v>
      </c>
      <c r="BW23" s="27">
        <f>AVERAGE(BU23:BV23)</f>
        <v>2.98</v>
      </c>
      <c r="BX23" s="27">
        <v>4.09</v>
      </c>
      <c r="BY23" s="29">
        <f>BW23/BX23</f>
        <v>0.72860635696821519</v>
      </c>
      <c r="BZ23" s="27">
        <v>2.12</v>
      </c>
      <c r="CA23" s="27">
        <v>2.95</v>
      </c>
      <c r="CB23" s="27">
        <f>AVERAGE(BZ23:CA23)</f>
        <v>2.5350000000000001</v>
      </c>
      <c r="CC23" s="27">
        <v>4.09</v>
      </c>
      <c r="CD23" s="29">
        <f>CB23/CC23</f>
        <v>0.61980440097799516</v>
      </c>
      <c r="CE23" s="28">
        <v>0.97299999999999998</v>
      </c>
      <c r="CF23" s="28">
        <v>0.96099999999999997</v>
      </c>
      <c r="CG23" s="28">
        <v>0.60599999999999998</v>
      </c>
      <c r="CH23" s="28">
        <f t="shared" si="59"/>
        <v>0.84666666666666668</v>
      </c>
      <c r="CI23" s="28">
        <v>0.76800000000000002</v>
      </c>
      <c r="CJ23" s="29">
        <f t="shared" si="22"/>
        <v>1.1024305555555556</v>
      </c>
      <c r="CK23" s="28">
        <v>0.90300000000000002</v>
      </c>
      <c r="CL23" s="28">
        <v>0.86299999999999999</v>
      </c>
      <c r="CM23" s="28">
        <f>AVERAGE(CK23:CL23)</f>
        <v>0.88300000000000001</v>
      </c>
      <c r="CN23" s="28">
        <v>0.76800000000000002</v>
      </c>
      <c r="CO23" s="29">
        <f>CM23/CN23</f>
        <v>1.1497395833333333</v>
      </c>
      <c r="CP23" s="28">
        <v>0.66500000000000004</v>
      </c>
      <c r="CQ23" s="28">
        <v>0.91</v>
      </c>
      <c r="CR23" s="28">
        <f>AVERAGE(CP23:CQ23)</f>
        <v>0.78750000000000009</v>
      </c>
      <c r="CS23" s="28">
        <v>0.76800000000000002</v>
      </c>
      <c r="CT23" s="29">
        <f>CR23/CS23</f>
        <v>1.025390625</v>
      </c>
      <c r="CU23" s="29">
        <v>1.056</v>
      </c>
      <c r="CV23" s="29">
        <v>0.997</v>
      </c>
      <c r="CW23" s="29">
        <v>0.63500000000000001</v>
      </c>
      <c r="CX23" s="29">
        <f t="shared" si="62"/>
        <v>0.89599999999999991</v>
      </c>
      <c r="CY23" s="29">
        <v>1.0229999999999999</v>
      </c>
      <c r="CZ23" s="29">
        <v>0.97299999999999998</v>
      </c>
      <c r="DA23" s="29">
        <f>AVERAGE(CY23:CZ23)</f>
        <v>0.998</v>
      </c>
      <c r="DB23" s="29">
        <v>0.69099999999999995</v>
      </c>
      <c r="DC23" s="29">
        <v>0.95199999999999996</v>
      </c>
      <c r="DD23" s="29">
        <f>AVERAGE(DB23:DC23)</f>
        <v>0.8214999999999999</v>
      </c>
      <c r="DE23" s="27">
        <v>3.78</v>
      </c>
      <c r="DF23" s="27">
        <v>3.76</v>
      </c>
      <c r="DG23" s="27">
        <v>2.0099999999999998</v>
      </c>
      <c r="DH23" s="27">
        <f t="shared" si="63"/>
        <v>3.1833333333333331</v>
      </c>
      <c r="DI23" s="27">
        <v>11.55</v>
      </c>
      <c r="DJ23" s="29">
        <f t="shared" si="27"/>
        <v>0.27561327561327559</v>
      </c>
      <c r="DK23" s="27">
        <v>3.68</v>
      </c>
      <c r="DL23" s="27">
        <v>3.39</v>
      </c>
      <c r="DM23" s="27">
        <f>AVERAGE(DK23:DL23)</f>
        <v>3.5350000000000001</v>
      </c>
      <c r="DN23" s="27">
        <v>11.55</v>
      </c>
      <c r="DO23" s="29">
        <f>DM23/DN23</f>
        <v>0.30606060606060603</v>
      </c>
      <c r="DP23" s="27">
        <v>2.15</v>
      </c>
      <c r="DQ23" s="27">
        <v>3.42</v>
      </c>
      <c r="DR23" s="27">
        <f>AVERAGE(DP23:DQ23)</f>
        <v>2.7850000000000001</v>
      </c>
      <c r="DS23" s="27">
        <v>11.55</v>
      </c>
      <c r="DT23" s="29">
        <f>DR23/DS23</f>
        <v>0.24112554112554113</v>
      </c>
      <c r="DU23" s="27">
        <v>3.58</v>
      </c>
      <c r="DV23" s="27">
        <v>3.44</v>
      </c>
      <c r="DW23" s="27">
        <v>1.83</v>
      </c>
      <c r="DX23" s="27">
        <f t="shared" si="64"/>
        <v>2.9499999999999997</v>
      </c>
      <c r="DY23" s="27">
        <v>5.46</v>
      </c>
      <c r="DZ23" s="29">
        <f t="shared" si="31"/>
        <v>0.54029304029304026</v>
      </c>
      <c r="EA23" s="27">
        <v>3.19</v>
      </c>
      <c r="EB23" s="27">
        <v>2.94</v>
      </c>
      <c r="EC23" s="27">
        <f>AVERAGE(EA23:EB23)</f>
        <v>3.0649999999999999</v>
      </c>
      <c r="ED23" s="27">
        <v>5.46</v>
      </c>
      <c r="EE23" s="29">
        <f>EC23/ED23</f>
        <v>0.56135531135531136</v>
      </c>
      <c r="EF23" s="27">
        <v>1.96</v>
      </c>
      <c r="EG23" s="27">
        <v>3.05</v>
      </c>
      <c r="EH23" s="27">
        <f>AVERAGE(EF23:EG23)</f>
        <v>2.5049999999999999</v>
      </c>
      <c r="EI23" s="27">
        <v>5.46</v>
      </c>
      <c r="EJ23" s="29">
        <f>EH23/EI23</f>
        <v>0.45879120879120877</v>
      </c>
      <c r="EK23" s="27">
        <v>3.14</v>
      </c>
      <c r="EL23" s="27">
        <v>3.6</v>
      </c>
      <c r="EM23" s="27">
        <v>1.92</v>
      </c>
      <c r="EN23" s="27">
        <f t="shared" si="65"/>
        <v>2.8866666666666667</v>
      </c>
      <c r="EO23" s="27">
        <v>3.52</v>
      </c>
      <c r="EP23" s="27">
        <v>3.29</v>
      </c>
      <c r="EQ23" s="27">
        <f>AVERAGE(EO23:EP23)</f>
        <v>3.4050000000000002</v>
      </c>
      <c r="ER23" s="27">
        <v>3.68</v>
      </c>
      <c r="ES23" s="27">
        <v>3.55</v>
      </c>
      <c r="ET23" s="27">
        <v>1.91</v>
      </c>
      <c r="EU23" s="27">
        <f t="shared" si="66"/>
        <v>3.0466666666666669</v>
      </c>
      <c r="EV23" s="27">
        <v>3.21</v>
      </c>
      <c r="EW23" s="29">
        <f t="shared" si="37"/>
        <v>0.94911734164070616</v>
      </c>
      <c r="EX23" s="27">
        <v>3.33</v>
      </c>
      <c r="EY23" s="27">
        <v>3.03</v>
      </c>
      <c r="EZ23" s="27">
        <f>AVERAGE(EX23:EY23)</f>
        <v>3.1799999999999997</v>
      </c>
      <c r="FA23" s="27">
        <v>3.21</v>
      </c>
      <c r="FB23" s="29">
        <f>EZ23/FA23</f>
        <v>0.99065420560747652</v>
      </c>
      <c r="FC23" s="27">
        <v>3.27</v>
      </c>
      <c r="FD23" s="27">
        <v>3.08</v>
      </c>
      <c r="FE23" s="27">
        <v>1.35</v>
      </c>
      <c r="FF23" s="27">
        <f t="shared" si="67"/>
        <v>2.5666666666666664</v>
      </c>
      <c r="FG23" s="27">
        <v>3.55</v>
      </c>
      <c r="FH23" s="29">
        <f t="shared" si="41"/>
        <v>0.72300469483568075</v>
      </c>
      <c r="FI23" s="27">
        <v>2.7</v>
      </c>
      <c r="FJ23" s="27">
        <v>2.25</v>
      </c>
      <c r="FK23" s="27">
        <f>AVERAGE(FI23:FJ23)</f>
        <v>2.4750000000000001</v>
      </c>
      <c r="FL23" s="27">
        <v>3.55</v>
      </c>
      <c r="FM23" s="29">
        <f>FK23/FL23</f>
        <v>0.69718309859154937</v>
      </c>
      <c r="FN23" s="27">
        <v>52.3</v>
      </c>
      <c r="FO23" s="27">
        <v>53.9</v>
      </c>
      <c r="FP23" s="27">
        <v>38.799999999999997</v>
      </c>
      <c r="FQ23" s="27">
        <f t="shared" si="68"/>
        <v>53.9</v>
      </c>
      <c r="FR23" s="27">
        <v>137.69999999999999</v>
      </c>
      <c r="FS23" s="29">
        <f t="shared" si="45"/>
        <v>0.39143064633260716</v>
      </c>
      <c r="FT23" s="27">
        <v>60.5</v>
      </c>
      <c r="FU23" s="27">
        <v>47.6</v>
      </c>
      <c r="FV23" s="27">
        <f>MAX(FT23:FU23)</f>
        <v>60.5</v>
      </c>
      <c r="FW23" s="27">
        <v>136.80000000000001</v>
      </c>
      <c r="FX23" s="29">
        <f>FV23/FW23*100%</f>
        <v>0.44225146198830406</v>
      </c>
      <c r="FY23" s="27">
        <v>26.82</v>
      </c>
      <c r="FZ23" s="27">
        <v>27.38</v>
      </c>
      <c r="GA23" s="27">
        <v>26.66</v>
      </c>
      <c r="GB23" s="27">
        <f t="shared" si="69"/>
        <v>26.953333333333333</v>
      </c>
      <c r="GC23" s="27">
        <v>28.41</v>
      </c>
      <c r="GD23" s="27">
        <v>25.93</v>
      </c>
      <c r="GE23" s="27">
        <f>AVERAGE(GC23:GD23)</f>
        <v>27.17</v>
      </c>
      <c r="GF23" s="9">
        <f t="shared" si="49"/>
        <v>14.569369369369369</v>
      </c>
      <c r="GG23" s="9">
        <f>GE23/AE23</f>
        <v>13.253658536585368</v>
      </c>
      <c r="GH23" s="29">
        <f t="shared" si="51"/>
        <v>0.49993815708101419</v>
      </c>
      <c r="GI23" s="29">
        <f>(FV23-GE23)/FV23*100%</f>
        <v>0.5509090909090909</v>
      </c>
      <c r="GJ23" s="24"/>
      <c r="GK23" s="24"/>
      <c r="GL23" s="24"/>
      <c r="GM23" s="24"/>
      <c r="GN23" s="35"/>
      <c r="GO23" s="36"/>
      <c r="GP23" s="35"/>
      <c r="GQ23" s="35"/>
      <c r="GR23" s="27"/>
    </row>
    <row r="24" spans="1:200" s="22" customFormat="1" ht="14.5">
      <c r="A24" s="22">
        <v>1</v>
      </c>
      <c r="B24" s="22">
        <v>22</v>
      </c>
      <c r="C24" s="127" t="s">
        <v>216</v>
      </c>
      <c r="D24" s="23">
        <v>35053</v>
      </c>
      <c r="E24" s="24">
        <f t="shared" si="56"/>
        <v>20.545205479452054</v>
      </c>
      <c r="F24" s="22">
        <v>20</v>
      </c>
      <c r="G24" s="22">
        <v>5</v>
      </c>
      <c r="H24" s="22">
        <v>0</v>
      </c>
      <c r="I24" s="22">
        <v>0</v>
      </c>
      <c r="J24" s="22">
        <v>64</v>
      </c>
      <c r="K24" s="22">
        <v>168</v>
      </c>
      <c r="L24" s="39">
        <v>1.68</v>
      </c>
      <c r="M24" s="25">
        <f t="shared" si="1"/>
        <v>22.67573696145125</v>
      </c>
      <c r="N24" s="26">
        <v>3.37</v>
      </c>
      <c r="O24" s="26">
        <v>3.4</v>
      </c>
      <c r="P24" s="26">
        <v>3.49</v>
      </c>
      <c r="Q24" s="26">
        <f t="shared" si="70"/>
        <v>3.42</v>
      </c>
      <c r="R24" s="26">
        <v>4.25</v>
      </c>
      <c r="S24" s="41">
        <f t="shared" si="3"/>
        <v>0.80470588235294116</v>
      </c>
      <c r="T24" s="27"/>
      <c r="U24" s="27"/>
      <c r="V24" s="27"/>
      <c r="W24" s="26">
        <v>4.25</v>
      </c>
      <c r="X24" s="29"/>
      <c r="Y24" s="27">
        <v>0.71</v>
      </c>
      <c r="Z24" s="27">
        <v>1.68</v>
      </c>
      <c r="AA24" s="27">
        <v>1.98</v>
      </c>
      <c r="AB24" s="27">
        <f t="shared" ref="AB24:AB35" si="73">AVERAGE(Y24:AA24)</f>
        <v>1.4566666666666663</v>
      </c>
      <c r="AC24" s="27"/>
      <c r="AD24" s="27"/>
      <c r="AE24" s="27"/>
      <c r="AF24" s="27">
        <v>1.07</v>
      </c>
      <c r="AG24" s="27">
        <v>0.69</v>
      </c>
      <c r="AH24" s="27">
        <v>0.7</v>
      </c>
      <c r="AI24" s="27">
        <f t="shared" ref="AI24:AI35" si="74">AVERAGE(AF24:AH24)</f>
        <v>0.82</v>
      </c>
      <c r="AJ24" s="27"/>
      <c r="AK24" s="27"/>
      <c r="AL24" s="27"/>
      <c r="AM24" s="27">
        <v>1.59</v>
      </c>
      <c r="AN24" s="27">
        <v>1.03</v>
      </c>
      <c r="AO24" s="27">
        <v>0.81</v>
      </c>
      <c r="AP24" s="27">
        <f t="shared" si="71"/>
        <v>1.1433333333333333</v>
      </c>
      <c r="AQ24" s="27"/>
      <c r="AR24" s="27"/>
      <c r="AS24" s="27"/>
      <c r="AT24" s="27">
        <v>1.78</v>
      </c>
      <c r="AU24" s="27">
        <v>2.37</v>
      </c>
      <c r="AV24" s="27">
        <v>2.68</v>
      </c>
      <c r="AW24" s="27">
        <f t="shared" si="72"/>
        <v>2.2766666666666668</v>
      </c>
      <c r="AX24" s="27"/>
      <c r="AY24" s="27"/>
      <c r="AZ24" s="27"/>
      <c r="BA24" s="27"/>
      <c r="BB24" s="27"/>
      <c r="BC24" s="27"/>
      <c r="BD24" s="27">
        <v>3.52</v>
      </c>
      <c r="BE24" s="27">
        <v>1.71</v>
      </c>
      <c r="BF24" s="27">
        <v>3.46</v>
      </c>
      <c r="BG24" s="27">
        <f t="shared" ref="BG24:BG45" si="75">AVERAGE(BD24:BF24)</f>
        <v>2.8966666666666669</v>
      </c>
      <c r="BH24" s="27">
        <v>4.0199999999999996</v>
      </c>
      <c r="BI24" s="29">
        <f t="shared" si="14"/>
        <v>0.72056384742951918</v>
      </c>
      <c r="BJ24" s="27"/>
      <c r="BK24" s="27"/>
      <c r="BL24" s="27"/>
      <c r="BM24" s="27">
        <v>4.0199999999999996</v>
      </c>
      <c r="BN24" s="29"/>
      <c r="BO24" s="27">
        <v>3.19</v>
      </c>
      <c r="BP24" s="27">
        <v>1.71</v>
      </c>
      <c r="BQ24" s="27">
        <v>3.09</v>
      </c>
      <c r="BR24" s="27">
        <f t="shared" ref="BR24:BR45" si="76">AVERAGE(BO24:BQ24)</f>
        <v>2.6633333333333336</v>
      </c>
      <c r="BS24" s="27">
        <v>3.97</v>
      </c>
      <c r="BT24" s="29">
        <f t="shared" si="18"/>
        <v>0.67086481947942911</v>
      </c>
      <c r="BU24" s="27"/>
      <c r="BV24" s="27"/>
      <c r="BW24" s="27"/>
      <c r="BX24" s="27">
        <v>3.97</v>
      </c>
      <c r="BY24" s="29"/>
      <c r="BZ24" s="27"/>
      <c r="CA24" s="27"/>
      <c r="CB24" s="27"/>
      <c r="CC24" s="27">
        <v>3.97</v>
      </c>
      <c r="CD24" s="29"/>
      <c r="CE24" s="28">
        <v>0.90600000000000003</v>
      </c>
      <c r="CF24" s="28">
        <v>1</v>
      </c>
      <c r="CG24" s="28">
        <v>0.89300000000000002</v>
      </c>
      <c r="CH24" s="28">
        <f t="shared" si="59"/>
        <v>0.93300000000000016</v>
      </c>
      <c r="CI24" s="28">
        <v>0.76800000000000002</v>
      </c>
      <c r="CJ24" s="29">
        <f t="shared" si="22"/>
        <v>1.2148437500000002</v>
      </c>
      <c r="CK24" s="28"/>
      <c r="CL24" s="28"/>
      <c r="CM24" s="28"/>
      <c r="CN24" s="28">
        <v>0.76800000000000002</v>
      </c>
      <c r="CO24" s="29"/>
      <c r="CP24" s="28"/>
      <c r="CQ24" s="28"/>
      <c r="CR24" s="28"/>
      <c r="CS24" s="28">
        <v>0.76800000000000002</v>
      </c>
      <c r="CT24" s="29"/>
      <c r="CU24" s="29">
        <v>0.94699999999999995</v>
      </c>
      <c r="CV24" s="29">
        <v>0.503</v>
      </c>
      <c r="CW24" s="29">
        <v>0.88500000000000001</v>
      </c>
      <c r="CX24" s="29">
        <f t="shared" si="62"/>
        <v>0.77833333333333332</v>
      </c>
      <c r="CY24" s="29"/>
      <c r="CZ24" s="29"/>
      <c r="DA24" s="29"/>
      <c r="DB24" s="29"/>
      <c r="DC24" s="29"/>
      <c r="DD24" s="29"/>
      <c r="DE24" s="27">
        <v>6.67</v>
      </c>
      <c r="DF24" s="27">
        <v>3.62</v>
      </c>
      <c r="DG24" s="27">
        <v>5.51</v>
      </c>
      <c r="DH24" s="27">
        <f t="shared" si="63"/>
        <v>5.2666666666666666</v>
      </c>
      <c r="DI24" s="27">
        <v>11.22</v>
      </c>
      <c r="DJ24" s="29">
        <f t="shared" si="27"/>
        <v>0.46939988116458703</v>
      </c>
      <c r="DK24" s="27"/>
      <c r="DL24" s="27"/>
      <c r="DM24" s="27"/>
      <c r="DN24" s="27">
        <v>11.22</v>
      </c>
      <c r="DO24" s="29"/>
      <c r="DP24" s="27"/>
      <c r="DQ24" s="27"/>
      <c r="DR24" s="27"/>
      <c r="DS24" s="27">
        <v>11.22</v>
      </c>
      <c r="DT24" s="29"/>
      <c r="DU24" s="27">
        <v>4.29</v>
      </c>
      <c r="DV24" s="27">
        <v>2.08</v>
      </c>
      <c r="DW24" s="27">
        <v>3.93</v>
      </c>
      <c r="DX24" s="27">
        <f t="shared" si="64"/>
        <v>3.4333333333333336</v>
      </c>
      <c r="DY24" s="27">
        <v>5.36</v>
      </c>
      <c r="DZ24" s="29">
        <f t="shared" si="31"/>
        <v>0.64054726368159209</v>
      </c>
      <c r="EA24" s="27"/>
      <c r="EB24" s="27"/>
      <c r="EC24" s="27"/>
      <c r="ED24" s="27">
        <v>5.36</v>
      </c>
      <c r="EE24" s="29"/>
      <c r="EF24" s="27"/>
      <c r="EG24" s="27"/>
      <c r="EH24" s="27"/>
      <c r="EI24" s="27">
        <v>5.36</v>
      </c>
      <c r="EJ24" s="29"/>
      <c r="EK24" s="27">
        <v>6.55</v>
      </c>
      <c r="EL24" s="27">
        <v>2.5499999999999998</v>
      </c>
      <c r="EM24" s="27">
        <v>5.44</v>
      </c>
      <c r="EN24" s="27">
        <f t="shared" si="65"/>
        <v>4.8466666666666667</v>
      </c>
      <c r="EO24" s="27"/>
      <c r="EP24" s="27"/>
      <c r="EQ24" s="27"/>
      <c r="ER24" s="27">
        <v>4.9400000000000004</v>
      </c>
      <c r="ES24" s="27">
        <v>2.2400000000000002</v>
      </c>
      <c r="ET24" s="27">
        <v>4.62</v>
      </c>
      <c r="EU24" s="27">
        <f t="shared" si="66"/>
        <v>3.9333333333333336</v>
      </c>
      <c r="EV24" s="27">
        <v>6.08</v>
      </c>
      <c r="EW24" s="29">
        <f t="shared" si="37"/>
        <v>0.64692982456140358</v>
      </c>
      <c r="EX24" s="27"/>
      <c r="EY24" s="27"/>
      <c r="EZ24" s="27"/>
      <c r="FA24" s="27">
        <v>6.08</v>
      </c>
      <c r="FB24" s="29"/>
      <c r="FC24" s="27">
        <v>1.94</v>
      </c>
      <c r="FD24" s="27">
        <v>1.46</v>
      </c>
      <c r="FE24" s="27">
        <v>1.98</v>
      </c>
      <c r="FF24" s="27">
        <f t="shared" si="67"/>
        <v>1.7933333333333332</v>
      </c>
      <c r="FG24" s="27">
        <v>3.48</v>
      </c>
      <c r="FH24" s="29">
        <f t="shared" si="41"/>
        <v>0.51532567049808431</v>
      </c>
      <c r="FI24" s="27"/>
      <c r="FJ24" s="27"/>
      <c r="FK24" s="27"/>
      <c r="FL24" s="27">
        <v>3.48</v>
      </c>
      <c r="FM24" s="29"/>
      <c r="FN24" s="27">
        <v>109.5</v>
      </c>
      <c r="FO24" s="27">
        <v>44.8</v>
      </c>
      <c r="FP24" s="27">
        <v>68</v>
      </c>
      <c r="FQ24" s="27">
        <f t="shared" si="68"/>
        <v>109.5</v>
      </c>
      <c r="FR24" s="27">
        <v>131.30000000000001</v>
      </c>
      <c r="FS24" s="29">
        <f t="shared" si="45"/>
        <v>0.83396801218583394</v>
      </c>
      <c r="FT24" s="27"/>
      <c r="FU24" s="27"/>
      <c r="FV24" s="27"/>
      <c r="FW24" s="27"/>
      <c r="FX24" s="29"/>
      <c r="FY24" s="27">
        <v>24.45</v>
      </c>
      <c r="FZ24" s="27">
        <v>33.14</v>
      </c>
      <c r="GA24" s="27">
        <v>25.67</v>
      </c>
      <c r="GB24" s="27">
        <f t="shared" si="69"/>
        <v>27.753333333333334</v>
      </c>
      <c r="GC24" s="27"/>
      <c r="GD24" s="27"/>
      <c r="GE24" s="27"/>
      <c r="GF24" s="9">
        <f t="shared" si="49"/>
        <v>19.052631578947373</v>
      </c>
      <c r="GG24" s="9"/>
      <c r="GH24" s="29">
        <f t="shared" si="51"/>
        <v>0.74654490106544902</v>
      </c>
      <c r="GI24" s="29"/>
      <c r="GJ24" s="24"/>
      <c r="GK24" s="24"/>
      <c r="GL24" s="24"/>
      <c r="GM24" s="24"/>
      <c r="GN24" s="35"/>
      <c r="GO24" s="36"/>
      <c r="GP24" s="35"/>
      <c r="GQ24" s="35"/>
      <c r="GR24" s="27"/>
    </row>
    <row r="25" spans="1:200" s="22" customFormat="1" ht="14.5">
      <c r="A25" s="22">
        <v>2</v>
      </c>
      <c r="B25" s="22">
        <v>23</v>
      </c>
      <c r="C25" s="127" t="s">
        <v>216</v>
      </c>
      <c r="D25" s="23">
        <v>34066</v>
      </c>
      <c r="E25" s="24">
        <f t="shared" si="56"/>
        <v>23.24931506849315</v>
      </c>
      <c r="F25" s="22">
        <v>20</v>
      </c>
      <c r="G25" s="22">
        <v>5</v>
      </c>
      <c r="H25" s="22">
        <v>0</v>
      </c>
      <c r="I25" s="22">
        <v>0</v>
      </c>
      <c r="J25" s="22">
        <v>47</v>
      </c>
      <c r="K25" s="22">
        <v>163</v>
      </c>
      <c r="L25" s="39">
        <v>1.63</v>
      </c>
      <c r="M25" s="25">
        <f t="shared" si="1"/>
        <v>17.689788851669238</v>
      </c>
      <c r="N25" s="26">
        <v>3.48</v>
      </c>
      <c r="O25" s="26">
        <v>3.41</v>
      </c>
      <c r="P25" s="26">
        <v>3.42</v>
      </c>
      <c r="Q25" s="26">
        <f t="shared" si="70"/>
        <v>3.436666666666667</v>
      </c>
      <c r="R25" s="26">
        <v>4.12</v>
      </c>
      <c r="S25" s="41">
        <f t="shared" si="3"/>
        <v>0.83414239482200647</v>
      </c>
      <c r="T25" s="27">
        <v>3.16</v>
      </c>
      <c r="U25" s="27">
        <v>3.34</v>
      </c>
      <c r="V25" s="27">
        <f>AVERAGE(T25:U25)</f>
        <v>3.25</v>
      </c>
      <c r="W25" s="26">
        <v>4.12</v>
      </c>
      <c r="X25" s="29">
        <f>V25/W25</f>
        <v>0.78883495145631066</v>
      </c>
      <c r="Y25" s="27">
        <v>1.06</v>
      </c>
      <c r="Z25" s="27">
        <v>1.52</v>
      </c>
      <c r="AA25" s="27">
        <v>1.51</v>
      </c>
      <c r="AB25" s="27">
        <f t="shared" si="73"/>
        <v>1.3633333333333333</v>
      </c>
      <c r="AC25" s="27">
        <v>1.1000000000000001</v>
      </c>
      <c r="AD25" s="27">
        <v>1.59</v>
      </c>
      <c r="AE25" s="27">
        <f>AVERAGE(AC25:AD25)</f>
        <v>1.3450000000000002</v>
      </c>
      <c r="AF25" s="27">
        <v>0.88</v>
      </c>
      <c r="AG25" s="27">
        <v>0.55000000000000004</v>
      </c>
      <c r="AH25" s="27">
        <v>0.73</v>
      </c>
      <c r="AI25" s="27">
        <f t="shared" si="74"/>
        <v>0.72000000000000008</v>
      </c>
      <c r="AJ25" s="27">
        <v>0.97</v>
      </c>
      <c r="AK25" s="27">
        <v>0.76</v>
      </c>
      <c r="AL25" s="27">
        <f>AVERAGE(AJ25:AK25)</f>
        <v>0.86499999999999999</v>
      </c>
      <c r="AM25" s="27">
        <v>1.54</v>
      </c>
      <c r="AN25" s="27">
        <v>1.34</v>
      </c>
      <c r="AO25" s="27">
        <v>1.18</v>
      </c>
      <c r="AP25" s="27">
        <f t="shared" si="71"/>
        <v>1.3533333333333333</v>
      </c>
      <c r="AQ25" s="27">
        <v>1.0900000000000001</v>
      </c>
      <c r="AR25" s="27">
        <v>0.99</v>
      </c>
      <c r="AS25" s="27">
        <f>AVERAGE(AQ25:AR25)</f>
        <v>1.04</v>
      </c>
      <c r="AT25" s="27">
        <v>1.94</v>
      </c>
      <c r="AU25" s="27">
        <v>2.0699999999999998</v>
      </c>
      <c r="AV25" s="27">
        <v>2.2400000000000002</v>
      </c>
      <c r="AW25" s="27">
        <f t="shared" si="72"/>
        <v>2.0833333333333335</v>
      </c>
      <c r="AX25" s="27">
        <v>2.0699999999999998</v>
      </c>
      <c r="AY25" s="27">
        <v>2.35</v>
      </c>
      <c r="AZ25" s="27">
        <f>AVERAGE(AX25:AY25)</f>
        <v>2.21</v>
      </c>
      <c r="BA25" s="27">
        <v>2.13</v>
      </c>
      <c r="BB25" s="27">
        <v>2.27</v>
      </c>
      <c r="BC25" s="27">
        <f>AVERAGE(BA25:BB25)</f>
        <v>2.2000000000000002</v>
      </c>
      <c r="BD25" s="27">
        <v>3.39</v>
      </c>
      <c r="BE25" s="27">
        <v>3.48</v>
      </c>
      <c r="BF25" s="27">
        <v>3.53</v>
      </c>
      <c r="BG25" s="27">
        <f t="shared" si="75"/>
        <v>3.4666666666666668</v>
      </c>
      <c r="BH25" s="27">
        <v>3.83</v>
      </c>
      <c r="BI25" s="29">
        <f t="shared" si="14"/>
        <v>0.90513489991296781</v>
      </c>
      <c r="BJ25" s="27">
        <v>3.29</v>
      </c>
      <c r="BK25" s="27">
        <v>3.38</v>
      </c>
      <c r="BL25" s="27">
        <f>AVERAGE(BJ25:BK25)</f>
        <v>3.335</v>
      </c>
      <c r="BM25" s="27">
        <v>3.83</v>
      </c>
      <c r="BN25" s="29">
        <f>BL25/BM25</f>
        <v>0.87075718015665793</v>
      </c>
      <c r="BO25" s="27">
        <v>3.22</v>
      </c>
      <c r="BP25" s="27">
        <v>3.1</v>
      </c>
      <c r="BQ25" s="27">
        <v>3.28</v>
      </c>
      <c r="BR25" s="27">
        <f t="shared" si="76"/>
        <v>3.1999999999999997</v>
      </c>
      <c r="BS25" s="27">
        <v>3.85</v>
      </c>
      <c r="BT25" s="29">
        <f t="shared" si="18"/>
        <v>0.83116883116883111</v>
      </c>
      <c r="BU25" s="27">
        <v>2.96</v>
      </c>
      <c r="BV25" s="27">
        <v>2.95</v>
      </c>
      <c r="BW25" s="27">
        <f>AVERAGE(BU25:BV25)</f>
        <v>2.9550000000000001</v>
      </c>
      <c r="BX25" s="27">
        <v>3.85</v>
      </c>
      <c r="BY25" s="29">
        <f>BW25/BX25</f>
        <v>0.76753246753246751</v>
      </c>
      <c r="BZ25" s="27">
        <v>2.59</v>
      </c>
      <c r="CA25" s="27">
        <v>2.89</v>
      </c>
      <c r="CB25" s="27">
        <f>AVERAGE(BZ25:CA25)</f>
        <v>2.74</v>
      </c>
      <c r="CC25" s="27">
        <v>3.85</v>
      </c>
      <c r="CD25" s="29">
        <f>CB25/CC25</f>
        <v>0.7116883116883117</v>
      </c>
      <c r="CE25" s="28">
        <v>0.95</v>
      </c>
      <c r="CF25" s="28">
        <v>0.89100000000000001</v>
      </c>
      <c r="CG25" s="28">
        <v>0.92900000000000005</v>
      </c>
      <c r="CH25" s="28">
        <f t="shared" si="59"/>
        <v>0.92333333333333334</v>
      </c>
      <c r="CI25" s="28">
        <v>0.76800000000000002</v>
      </c>
      <c r="CJ25" s="29">
        <f t="shared" si="22"/>
        <v>1.2022569444444444</v>
      </c>
      <c r="CK25" s="28">
        <v>0.9</v>
      </c>
      <c r="CL25" s="28">
        <v>0.873</v>
      </c>
      <c r="CM25" s="28">
        <f>AVERAGE(CK25:CL25)</f>
        <v>0.88650000000000007</v>
      </c>
      <c r="CN25" s="28">
        <v>0.76800000000000002</v>
      </c>
      <c r="CO25" s="29">
        <f>CM25/CN25</f>
        <v>1.154296875</v>
      </c>
      <c r="CP25" s="28">
        <v>0.81399999999999995</v>
      </c>
      <c r="CQ25" s="28">
        <v>0.873</v>
      </c>
      <c r="CR25" s="28">
        <f>AVERAGE(CP25:CQ25)</f>
        <v>0.84349999999999992</v>
      </c>
      <c r="CS25" s="28">
        <v>0.76800000000000002</v>
      </c>
      <c r="CT25" s="29">
        <f>CR25/CS25</f>
        <v>1.0983072916666665</v>
      </c>
      <c r="CU25" s="29">
        <v>0.92500000000000004</v>
      </c>
      <c r="CV25" s="29">
        <v>0.90900000000000003</v>
      </c>
      <c r="CW25" s="29">
        <v>0.95899999999999996</v>
      </c>
      <c r="CX25" s="29">
        <f t="shared" ref="CX25:CX45" si="77">AVERAGE(CU25:CW25)</f>
        <v>0.93100000000000005</v>
      </c>
      <c r="CY25" s="29">
        <v>0.93700000000000006</v>
      </c>
      <c r="CZ25" s="29">
        <v>0.88300000000000001</v>
      </c>
      <c r="DA25" s="29">
        <f>AVERAGE(CY25:CZ25)</f>
        <v>0.91</v>
      </c>
      <c r="DB25" s="29">
        <v>0.80900000000000005</v>
      </c>
      <c r="DC25" s="29">
        <v>0.90900000000000003</v>
      </c>
      <c r="DD25" s="29">
        <f>AVERAGE(DB25:DC25)</f>
        <v>0.85899999999999999</v>
      </c>
      <c r="DE25" s="27">
        <v>6.36</v>
      </c>
      <c r="DF25" s="27">
        <v>5.08</v>
      </c>
      <c r="DG25" s="27">
        <v>7.16</v>
      </c>
      <c r="DH25" s="27">
        <f t="shared" ref="DH25:DH45" si="78">AVERAGE(DE25:DG25)</f>
        <v>6.2</v>
      </c>
      <c r="DI25" s="27">
        <v>10.88</v>
      </c>
      <c r="DJ25" s="29">
        <f t="shared" si="27"/>
        <v>0.56985294117647056</v>
      </c>
      <c r="DK25" s="27">
        <v>3.48</v>
      </c>
      <c r="DL25" s="27">
        <v>3.66</v>
      </c>
      <c r="DM25" s="27">
        <f>AVERAGE(DK25:DL25)</f>
        <v>3.5700000000000003</v>
      </c>
      <c r="DN25" s="27">
        <v>10.88</v>
      </c>
      <c r="DO25" s="29">
        <f>DM25/DN25</f>
        <v>0.328125</v>
      </c>
      <c r="DP25" s="27">
        <v>3.23</v>
      </c>
      <c r="DQ25" s="27">
        <v>4.0599999999999996</v>
      </c>
      <c r="DR25" s="27">
        <f>AVERAGE(DP25:DQ25)</f>
        <v>3.6449999999999996</v>
      </c>
      <c r="DS25" s="27">
        <v>10.88</v>
      </c>
      <c r="DT25" s="29">
        <f>DR25/DS25</f>
        <v>0.33501838235294112</v>
      </c>
      <c r="DU25" s="27">
        <v>4.46</v>
      </c>
      <c r="DV25" s="27">
        <v>3.41</v>
      </c>
      <c r="DW25" s="27">
        <v>3.75</v>
      </c>
      <c r="DX25" s="27">
        <f t="shared" ref="DX25:DX45" si="79">AVERAGE(DU25:DW25)</f>
        <v>3.8733333333333335</v>
      </c>
      <c r="DY25" s="27">
        <v>5.26</v>
      </c>
      <c r="DZ25" s="29">
        <f t="shared" si="31"/>
        <v>0.73637515842839041</v>
      </c>
      <c r="EA25" s="27">
        <v>3.1</v>
      </c>
      <c r="EB25" s="27">
        <v>2.96</v>
      </c>
      <c r="EC25" s="27">
        <f>AVERAGE(EA25:EB25)</f>
        <v>3.0300000000000002</v>
      </c>
      <c r="ED25" s="27">
        <v>5.26</v>
      </c>
      <c r="EE25" s="29">
        <f>EC25/ED25</f>
        <v>0.57604562737642595</v>
      </c>
      <c r="EF25" s="27">
        <v>2.44</v>
      </c>
      <c r="EG25" s="27">
        <v>2.8</v>
      </c>
      <c r="EH25" s="27">
        <f>AVERAGE(EF25:EG25)</f>
        <v>2.62</v>
      </c>
      <c r="EI25" s="27">
        <v>5.26</v>
      </c>
      <c r="EJ25" s="29">
        <f>EH25/EI25</f>
        <v>0.49809885931558939</v>
      </c>
      <c r="EK25" s="27">
        <v>5.74</v>
      </c>
      <c r="EL25" s="27">
        <v>4.79</v>
      </c>
      <c r="EM25" s="27">
        <v>5.78</v>
      </c>
      <c r="EN25" s="27">
        <f t="shared" ref="EN25:EN45" si="80">AVERAGE(EK25:EM25)</f>
        <v>5.4366666666666674</v>
      </c>
      <c r="EO25" s="27">
        <v>3.32</v>
      </c>
      <c r="EP25" s="27">
        <v>3.64</v>
      </c>
      <c r="EQ25" s="27">
        <f>AVERAGE(EO25:EP25)</f>
        <v>3.48</v>
      </c>
      <c r="ER25" s="27">
        <v>4.97</v>
      </c>
      <c r="ES25" s="27">
        <v>4.07</v>
      </c>
      <c r="ET25" s="27">
        <v>3.99</v>
      </c>
      <c r="EU25" s="27">
        <f t="shared" ref="EU25:EU45" si="81">AVERAGE(ER25:ET25)</f>
        <v>4.3433333333333328</v>
      </c>
      <c r="EV25" s="27">
        <v>5.95</v>
      </c>
      <c r="EW25" s="29">
        <f t="shared" si="37"/>
        <v>0.72997198879551806</v>
      </c>
      <c r="EX25" s="27">
        <v>3.21</v>
      </c>
      <c r="EY25" s="27">
        <v>3.24</v>
      </c>
      <c r="EZ25" s="27">
        <f>AVERAGE(EX25:EY25)</f>
        <v>3.2250000000000001</v>
      </c>
      <c r="FA25" s="27">
        <v>5.95</v>
      </c>
      <c r="FB25" s="29">
        <f>EZ25/FA25</f>
        <v>0.54201680672268904</v>
      </c>
      <c r="FC25" s="27">
        <v>2.81</v>
      </c>
      <c r="FD25" s="27">
        <v>2.19</v>
      </c>
      <c r="FE25" s="27">
        <v>2.72</v>
      </c>
      <c r="FF25" s="27">
        <f t="shared" ref="FF25:FF45" si="82">AVERAGE(FC25:FE25)</f>
        <v>2.5733333333333337</v>
      </c>
      <c r="FG25" s="27">
        <v>3.41</v>
      </c>
      <c r="FH25" s="29">
        <f t="shared" si="41"/>
        <v>0.75464320625610959</v>
      </c>
      <c r="FI25" s="27">
        <v>3.02</v>
      </c>
      <c r="FJ25" s="27">
        <v>2.16</v>
      </c>
      <c r="FK25" s="27">
        <f>AVERAGE(FI25:FJ25)</f>
        <v>2.59</v>
      </c>
      <c r="FL25" s="27">
        <v>3.41</v>
      </c>
      <c r="FM25" s="29">
        <f>FK25/FL25</f>
        <v>0.75953079178885619</v>
      </c>
      <c r="FN25" s="27">
        <v>48.9</v>
      </c>
      <c r="FO25" s="27">
        <v>54.5</v>
      </c>
      <c r="FP25" s="27">
        <v>48.9</v>
      </c>
      <c r="FQ25" s="27">
        <f t="shared" ref="FQ25:FQ31" si="83">MAX(FN25:FP25)</f>
        <v>54.5</v>
      </c>
      <c r="FR25" s="27">
        <v>121.5</v>
      </c>
      <c r="FS25" s="29">
        <f t="shared" si="45"/>
        <v>0.44855967078189302</v>
      </c>
      <c r="FT25" s="27">
        <v>51.8</v>
      </c>
      <c r="FU25" s="27">
        <v>52.5</v>
      </c>
      <c r="FV25" s="27">
        <f>MAX(FT25:FU25)</f>
        <v>52.5</v>
      </c>
      <c r="FW25" s="27">
        <v>121.5</v>
      </c>
      <c r="FX25" s="29">
        <f>FV25/FW25*100%</f>
        <v>0.43209876543209874</v>
      </c>
      <c r="FY25" s="27">
        <v>27.48</v>
      </c>
      <c r="FZ25" s="27">
        <v>26.74</v>
      </c>
      <c r="GA25" s="27">
        <v>20.95</v>
      </c>
      <c r="GB25" s="27">
        <f t="shared" ref="GB25:GB45" si="84">AVERAGE(FY25:GA25)</f>
        <v>25.056666666666668</v>
      </c>
      <c r="GC25" s="27">
        <v>28.8</v>
      </c>
      <c r="GD25" s="27">
        <v>24.5</v>
      </c>
      <c r="GE25" s="27">
        <f>AVERAGE(GC25:GD25)</f>
        <v>26.65</v>
      </c>
      <c r="GF25" s="9">
        <f t="shared" si="49"/>
        <v>18.378973105134477</v>
      </c>
      <c r="GG25" s="9">
        <f>GE25/AE25</f>
        <v>19.814126394052039</v>
      </c>
      <c r="GH25" s="29">
        <f t="shared" si="51"/>
        <v>0.54024464831804275</v>
      </c>
      <c r="GI25" s="29">
        <f>(FV25-GE25)/FV25*100%</f>
        <v>0.49238095238095242</v>
      </c>
      <c r="GJ25" s="24"/>
      <c r="GK25" s="24"/>
      <c r="GL25" s="24"/>
      <c r="GM25" s="24"/>
      <c r="GN25" s="35"/>
      <c r="GO25" s="36"/>
      <c r="GP25" s="35"/>
      <c r="GQ25" s="35"/>
      <c r="GR25" s="27"/>
    </row>
    <row r="26" spans="1:200" s="22" customFormat="1" ht="14.5">
      <c r="A26" s="22">
        <v>1</v>
      </c>
      <c r="B26" s="22">
        <v>24</v>
      </c>
      <c r="C26" s="127" t="s">
        <v>216</v>
      </c>
      <c r="D26" s="23">
        <v>34925</v>
      </c>
      <c r="E26" s="24">
        <f t="shared" si="56"/>
        <v>20.895890410958906</v>
      </c>
      <c r="F26" s="22">
        <v>20</v>
      </c>
      <c r="G26" s="22">
        <v>5</v>
      </c>
      <c r="H26" s="22">
        <v>0</v>
      </c>
      <c r="I26" s="22">
        <v>0</v>
      </c>
      <c r="J26" s="22">
        <v>69</v>
      </c>
      <c r="K26" s="22">
        <v>179</v>
      </c>
      <c r="L26" s="39">
        <v>1.79</v>
      </c>
      <c r="M26" s="25">
        <f t="shared" si="1"/>
        <v>21.534908398614277</v>
      </c>
      <c r="N26" s="26">
        <v>4.08</v>
      </c>
      <c r="O26" s="26">
        <v>3.99</v>
      </c>
      <c r="P26" s="26">
        <v>4.0199999999999996</v>
      </c>
      <c r="Q26" s="26">
        <f t="shared" si="70"/>
        <v>4.03</v>
      </c>
      <c r="R26" s="26">
        <v>4.5199999999999996</v>
      </c>
      <c r="S26" s="41">
        <f t="shared" si="3"/>
        <v>0.89159292035398241</v>
      </c>
      <c r="T26" s="26">
        <v>4.07</v>
      </c>
      <c r="U26" s="26">
        <v>3.97</v>
      </c>
      <c r="V26" s="26">
        <f>AVERAGE(T26:U26)</f>
        <v>4.0200000000000005</v>
      </c>
      <c r="W26" s="26">
        <v>4.5199999999999996</v>
      </c>
      <c r="X26" s="41">
        <f>V26/W26</f>
        <v>0.88938053097345149</v>
      </c>
      <c r="Y26" s="26">
        <v>0.65</v>
      </c>
      <c r="Z26" s="26">
        <v>1.1000000000000001</v>
      </c>
      <c r="AA26" s="26">
        <v>1.41</v>
      </c>
      <c r="AB26" s="26">
        <f t="shared" si="73"/>
        <v>1.0533333333333335</v>
      </c>
      <c r="AC26" s="27"/>
      <c r="AD26" s="26">
        <v>0.73</v>
      </c>
      <c r="AE26" s="26">
        <f>AVERAGE(AC26:AD26)</f>
        <v>0.73</v>
      </c>
      <c r="AF26" s="26">
        <v>1.51</v>
      </c>
      <c r="AG26" s="26">
        <v>1.33</v>
      </c>
      <c r="AH26" s="26">
        <v>1</v>
      </c>
      <c r="AI26" s="26">
        <f t="shared" si="74"/>
        <v>1.28</v>
      </c>
      <c r="AJ26" s="27"/>
      <c r="AK26" s="26">
        <v>1.78</v>
      </c>
      <c r="AL26" s="26">
        <f>AVERAGE(AJ26:AK26)</f>
        <v>1.78</v>
      </c>
      <c r="AM26" s="26">
        <v>1.92</v>
      </c>
      <c r="AN26" s="26">
        <v>1.56</v>
      </c>
      <c r="AO26" s="26">
        <v>1.61</v>
      </c>
      <c r="AP26" s="26">
        <f t="shared" si="71"/>
        <v>1.6966666666666665</v>
      </c>
      <c r="AQ26" s="27"/>
      <c r="AR26" s="26">
        <v>1.46</v>
      </c>
      <c r="AS26" s="26">
        <f>AVERAGE(AQ26:AR26)</f>
        <v>1.46</v>
      </c>
      <c r="AT26" s="26">
        <v>2.16</v>
      </c>
      <c r="AU26" s="26">
        <v>2.4300000000000002</v>
      </c>
      <c r="AV26" s="26">
        <v>2.41</v>
      </c>
      <c r="AW26" s="26">
        <f t="shared" si="72"/>
        <v>2.3333333333333335</v>
      </c>
      <c r="AX26" s="27"/>
      <c r="AY26" s="26">
        <v>2.5099999999999998</v>
      </c>
      <c r="AZ26" s="26">
        <f>AVERAGE(AX26:AY26)</f>
        <v>2.5099999999999998</v>
      </c>
      <c r="BA26" s="26">
        <v>2.41</v>
      </c>
      <c r="BB26" s="26">
        <v>2.48</v>
      </c>
      <c r="BC26" s="26">
        <f>AVERAGE(BA26:BB26)</f>
        <v>2.4450000000000003</v>
      </c>
      <c r="BD26" s="26">
        <v>4.1500000000000004</v>
      </c>
      <c r="BE26" s="26">
        <v>4.0199999999999996</v>
      </c>
      <c r="BF26" s="26">
        <v>4.09</v>
      </c>
      <c r="BG26" s="26">
        <f t="shared" si="75"/>
        <v>4.0866666666666669</v>
      </c>
      <c r="BH26" s="26">
        <v>4.43</v>
      </c>
      <c r="BI26" s="41">
        <f t="shared" si="14"/>
        <v>0.92249811888638089</v>
      </c>
      <c r="BJ26" s="26">
        <v>3.85</v>
      </c>
      <c r="BK26" s="26">
        <v>4</v>
      </c>
      <c r="BL26" s="26">
        <f>AVERAGE(BJ26:BK26)</f>
        <v>3.9249999999999998</v>
      </c>
      <c r="BM26" s="26">
        <v>4.43</v>
      </c>
      <c r="BN26" s="41">
        <f>BL26/BM26</f>
        <v>0.88600451467268626</v>
      </c>
      <c r="BO26" s="26">
        <v>3.82</v>
      </c>
      <c r="BP26" s="26">
        <v>3.46</v>
      </c>
      <c r="BQ26" s="26">
        <v>3</v>
      </c>
      <c r="BR26" s="26">
        <f t="shared" si="76"/>
        <v>3.4266666666666663</v>
      </c>
      <c r="BS26" s="26">
        <v>4.2300000000000004</v>
      </c>
      <c r="BT26" s="41">
        <f t="shared" si="18"/>
        <v>0.8100866824271078</v>
      </c>
      <c r="BU26" s="26">
        <v>3.14</v>
      </c>
      <c r="BV26" s="26">
        <v>3.4</v>
      </c>
      <c r="BW26" s="26">
        <f>AVERAGE(BU26:BV26)</f>
        <v>3.27</v>
      </c>
      <c r="BX26" s="26">
        <v>4.2300000000000004</v>
      </c>
      <c r="BY26" s="41">
        <f>BW26/BX26</f>
        <v>0.77304964539007082</v>
      </c>
      <c r="BZ26" s="26">
        <v>3.45</v>
      </c>
      <c r="CA26" s="26">
        <v>3.42</v>
      </c>
      <c r="CB26" s="26">
        <f>AVERAGE(BZ26:CA26)</f>
        <v>3.4350000000000001</v>
      </c>
      <c r="CC26" s="26">
        <v>4.2300000000000004</v>
      </c>
      <c r="CD26" s="41">
        <f>CB26/CC26</f>
        <v>0.81205673758865238</v>
      </c>
      <c r="CE26" s="28">
        <v>0.92</v>
      </c>
      <c r="CF26" s="28">
        <v>0.86099999999999999</v>
      </c>
      <c r="CG26" s="28">
        <v>0.73299999999999998</v>
      </c>
      <c r="CH26" s="28">
        <f t="shared" si="59"/>
        <v>0.83800000000000008</v>
      </c>
      <c r="CI26" s="28">
        <v>0.76800000000000002</v>
      </c>
      <c r="CJ26" s="29">
        <f t="shared" si="22"/>
        <v>1.0911458333333335</v>
      </c>
      <c r="CK26" s="28">
        <v>0.81599999999999995</v>
      </c>
      <c r="CL26" s="28">
        <v>0.85</v>
      </c>
      <c r="CM26" s="28">
        <f>AVERAGE(CK26:CL26)</f>
        <v>0.83299999999999996</v>
      </c>
      <c r="CN26" s="28">
        <v>0.76800000000000002</v>
      </c>
      <c r="CO26" s="29">
        <f>CM26/CN26</f>
        <v>1.0846354166666665</v>
      </c>
      <c r="CP26" s="28">
        <v>0.86899999999999999</v>
      </c>
      <c r="CQ26" s="28">
        <v>0.94499999999999995</v>
      </c>
      <c r="CR26" s="28">
        <f>AVERAGE(CP26:CQ26)</f>
        <v>0.90700000000000003</v>
      </c>
      <c r="CS26" s="28">
        <v>0.76800000000000002</v>
      </c>
      <c r="CT26" s="29">
        <f>CR26/CS26</f>
        <v>1.1809895833333333</v>
      </c>
      <c r="CU26" s="29">
        <v>0.93600000000000005</v>
      </c>
      <c r="CV26" s="29">
        <v>0.86699999999999999</v>
      </c>
      <c r="CW26" s="29">
        <v>0.746</v>
      </c>
      <c r="CX26" s="29">
        <f t="shared" si="77"/>
        <v>0.84966666666666668</v>
      </c>
      <c r="CY26" s="29">
        <v>0.77100000000000002</v>
      </c>
      <c r="CZ26" s="29">
        <v>0.85599999999999998</v>
      </c>
      <c r="DA26" s="29">
        <f>AVERAGE(CY26:CZ26)</f>
        <v>0.8135</v>
      </c>
      <c r="DB26" s="29">
        <v>0.88</v>
      </c>
      <c r="DC26" s="29">
        <v>0.81599999999999995</v>
      </c>
      <c r="DD26" s="29">
        <f>AVERAGE(DB26:DC26)</f>
        <v>0.84799999999999998</v>
      </c>
      <c r="DE26" s="27">
        <v>7.78</v>
      </c>
      <c r="DF26" s="27">
        <v>5.66</v>
      </c>
      <c r="DG26" s="27">
        <v>3.57</v>
      </c>
      <c r="DH26" s="27">
        <f t="shared" si="78"/>
        <v>5.6700000000000008</v>
      </c>
      <c r="DI26" s="27">
        <v>11.95</v>
      </c>
      <c r="DJ26" s="29">
        <f t="shared" si="27"/>
        <v>0.47447698744769884</v>
      </c>
      <c r="DK26" s="27">
        <v>4.1399999999999997</v>
      </c>
      <c r="DL26" s="27">
        <v>4.76</v>
      </c>
      <c r="DM26" s="27">
        <f>AVERAGE(DK26:DL26)</f>
        <v>4.4499999999999993</v>
      </c>
      <c r="DN26" s="27">
        <v>11.95</v>
      </c>
      <c r="DO26" s="29">
        <f>DM26/DN26</f>
        <v>0.3723849372384937</v>
      </c>
      <c r="DP26" s="27">
        <v>5.54</v>
      </c>
      <c r="DQ26" s="27">
        <v>6.21</v>
      </c>
      <c r="DR26" s="27">
        <f>AVERAGE(DP26:DQ26)</f>
        <v>5.875</v>
      </c>
      <c r="DS26" s="27">
        <v>11.95</v>
      </c>
      <c r="DT26" s="29">
        <f>DR26/DS26</f>
        <v>0.49163179916317995</v>
      </c>
      <c r="DU26" s="27">
        <v>4.9400000000000004</v>
      </c>
      <c r="DV26" s="27">
        <v>3.72</v>
      </c>
      <c r="DW26" s="27">
        <v>2.69</v>
      </c>
      <c r="DX26" s="27">
        <f t="shared" si="79"/>
        <v>3.7833333333333332</v>
      </c>
      <c r="DY26" s="27">
        <v>5.58</v>
      </c>
      <c r="DZ26" s="29">
        <f t="shared" si="31"/>
        <v>0.67801672640382316</v>
      </c>
      <c r="EA26" s="27">
        <v>2.96</v>
      </c>
      <c r="EB26" s="27">
        <v>3.44</v>
      </c>
      <c r="EC26" s="27">
        <f>AVERAGE(EA26:EB26)</f>
        <v>3.2</v>
      </c>
      <c r="ED26" s="27">
        <v>5.58</v>
      </c>
      <c r="EE26" s="29">
        <f>EC26/ED26</f>
        <v>0.57347670250896055</v>
      </c>
      <c r="EF26" s="27">
        <v>3.97</v>
      </c>
      <c r="EG26" s="27">
        <v>4.6399999999999997</v>
      </c>
      <c r="EH26" s="27">
        <f>AVERAGE(EF26:EG26)</f>
        <v>4.3049999999999997</v>
      </c>
      <c r="EI26" s="27">
        <v>5.58</v>
      </c>
      <c r="EJ26" s="29">
        <f>EH26/EI26</f>
        <v>0.771505376344086</v>
      </c>
      <c r="EK26" s="27">
        <v>7.15</v>
      </c>
      <c r="EL26" s="27">
        <v>5.59</v>
      </c>
      <c r="EM26" s="27">
        <v>3.43</v>
      </c>
      <c r="EN26" s="27">
        <f t="shared" si="80"/>
        <v>5.3900000000000006</v>
      </c>
      <c r="EO26" s="27">
        <v>4.05</v>
      </c>
      <c r="EP26" s="27">
        <v>4.75</v>
      </c>
      <c r="EQ26" s="27">
        <f>AVERAGE(EO26:EP26)</f>
        <v>4.4000000000000004</v>
      </c>
      <c r="ER26" s="27">
        <v>5.44</v>
      </c>
      <c r="ES26" s="27">
        <v>4.09</v>
      </c>
      <c r="ET26" s="27">
        <v>2.87</v>
      </c>
      <c r="EU26" s="27">
        <f t="shared" si="81"/>
        <v>4.1333333333333337</v>
      </c>
      <c r="EV26" s="27">
        <v>6.36</v>
      </c>
      <c r="EW26" s="29">
        <f t="shared" si="37"/>
        <v>0.64989517819706499</v>
      </c>
      <c r="EX26" s="27">
        <v>3.03</v>
      </c>
      <c r="EY26" s="27">
        <v>3.56</v>
      </c>
      <c r="EZ26" s="27">
        <f>AVERAGE(EX26:EY26)</f>
        <v>3.2949999999999999</v>
      </c>
      <c r="FA26" s="27">
        <v>6.36</v>
      </c>
      <c r="FB26" s="29">
        <f>EZ26/FA26</f>
        <v>0.51808176100628922</v>
      </c>
      <c r="FC26" s="27">
        <v>2.8</v>
      </c>
      <c r="FD26" s="27">
        <v>2.16</v>
      </c>
      <c r="FE26" s="27">
        <v>1.75</v>
      </c>
      <c r="FF26" s="27">
        <f t="shared" si="82"/>
        <v>2.2366666666666668</v>
      </c>
      <c r="FG26" s="27">
        <v>3.64</v>
      </c>
      <c r="FH26" s="29">
        <f t="shared" si="41"/>
        <v>0.61446886446886451</v>
      </c>
      <c r="FI26" s="27">
        <v>2.23</v>
      </c>
      <c r="FJ26" s="27">
        <v>2.16</v>
      </c>
      <c r="FK26" s="27">
        <f>AVERAGE(FI26:FJ26)</f>
        <v>2.1950000000000003</v>
      </c>
      <c r="FL26" s="27">
        <v>3.64</v>
      </c>
      <c r="FM26" s="29">
        <f>FK26/FL26</f>
        <v>0.6030219780219781</v>
      </c>
      <c r="FN26" s="27">
        <v>52.2</v>
      </c>
      <c r="FO26" s="27">
        <v>56.4</v>
      </c>
      <c r="FP26" s="27">
        <v>45.7</v>
      </c>
      <c r="FQ26" s="27">
        <f t="shared" si="83"/>
        <v>56.4</v>
      </c>
      <c r="FR26" s="27">
        <v>141</v>
      </c>
      <c r="FS26" s="29">
        <f t="shared" si="45"/>
        <v>0.39999999999999997</v>
      </c>
      <c r="FT26" s="27">
        <v>66.599999999999994</v>
      </c>
      <c r="FU26" s="27">
        <v>44.2</v>
      </c>
      <c r="FV26" s="27">
        <f>MAX(FT26:FU26)</f>
        <v>66.599999999999994</v>
      </c>
      <c r="FW26" s="27">
        <v>141</v>
      </c>
      <c r="FX26" s="29">
        <f>FV26/FW26*100%</f>
        <v>0.47234042553191485</v>
      </c>
      <c r="FY26" s="27">
        <v>26.65</v>
      </c>
      <c r="FZ26" s="27">
        <v>25.29</v>
      </c>
      <c r="GA26" s="27">
        <v>26.24</v>
      </c>
      <c r="GB26" s="27">
        <f t="shared" si="84"/>
        <v>26.06</v>
      </c>
      <c r="GC26" s="27">
        <v>12.43</v>
      </c>
      <c r="GD26" s="27">
        <v>12.86</v>
      </c>
      <c r="GE26" s="27">
        <f>AVERAGE(GC26:GD26)</f>
        <v>12.645</v>
      </c>
      <c r="GF26" s="9">
        <f t="shared" si="49"/>
        <v>24.74050632911392</v>
      </c>
      <c r="GG26" s="9">
        <f>GE26/AE26</f>
        <v>17.32191780821918</v>
      </c>
      <c r="GH26" s="29">
        <f t="shared" si="51"/>
        <v>0.53794326241134749</v>
      </c>
      <c r="GI26" s="29">
        <f>(FV26-GE26)/FV26*100%</f>
        <v>0.81013513513513513</v>
      </c>
      <c r="GJ26" s="24">
        <v>140</v>
      </c>
      <c r="GK26" s="24">
        <v>100</v>
      </c>
      <c r="GL26" s="24">
        <v>12</v>
      </c>
      <c r="GM26" s="24">
        <f>(GJ26-GK26)*12</f>
        <v>480</v>
      </c>
      <c r="GN26" s="35">
        <v>2</v>
      </c>
      <c r="GO26" s="35">
        <v>3</v>
      </c>
      <c r="GP26" s="35">
        <v>20</v>
      </c>
      <c r="GQ26" s="35">
        <f>SUM(GN26:GP26)</f>
        <v>25</v>
      </c>
      <c r="GR26" s="27">
        <f>GM26/GQ26</f>
        <v>19.2</v>
      </c>
    </row>
    <row r="27" spans="1:200" s="22" customFormat="1" ht="14.5">
      <c r="A27" s="22">
        <v>1</v>
      </c>
      <c r="B27" s="22">
        <v>25</v>
      </c>
      <c r="C27" s="127" t="s">
        <v>216</v>
      </c>
      <c r="D27" s="23">
        <v>34456</v>
      </c>
      <c r="E27" s="24">
        <f t="shared" si="56"/>
        <v>22.18082191780822</v>
      </c>
      <c r="F27" s="22">
        <v>20</v>
      </c>
      <c r="G27" s="22">
        <v>5</v>
      </c>
      <c r="H27" s="22">
        <v>0</v>
      </c>
      <c r="I27" s="22">
        <v>0</v>
      </c>
      <c r="J27" s="22">
        <v>64</v>
      </c>
      <c r="K27" s="22">
        <v>169</v>
      </c>
      <c r="L27" s="39">
        <v>1.69</v>
      </c>
      <c r="M27" s="25">
        <f t="shared" si="1"/>
        <v>22.408178985329648</v>
      </c>
      <c r="N27" s="26">
        <v>3.61</v>
      </c>
      <c r="O27" s="26">
        <v>3.83</v>
      </c>
      <c r="P27" s="26">
        <v>3.57</v>
      </c>
      <c r="Q27" s="26">
        <f t="shared" si="70"/>
        <v>3.67</v>
      </c>
      <c r="R27" s="26">
        <v>4.25</v>
      </c>
      <c r="S27" s="41">
        <f t="shared" si="3"/>
        <v>0.86352941176470588</v>
      </c>
      <c r="T27" s="27"/>
      <c r="U27" s="27"/>
      <c r="V27" s="27"/>
      <c r="W27" s="26">
        <v>4.25</v>
      </c>
      <c r="X27" s="29"/>
      <c r="Y27" s="27">
        <v>1.1299999999999999</v>
      </c>
      <c r="Z27" s="27">
        <v>1.06</v>
      </c>
      <c r="AA27" s="27">
        <v>1.22</v>
      </c>
      <c r="AB27" s="27">
        <f t="shared" si="73"/>
        <v>1.1366666666666667</v>
      </c>
      <c r="AC27" s="27"/>
      <c r="AD27" s="27"/>
      <c r="AE27" s="27"/>
      <c r="AF27" s="27">
        <v>1.22</v>
      </c>
      <c r="AG27" s="27">
        <v>1.38</v>
      </c>
      <c r="AH27" s="27">
        <v>1.1399999999999999</v>
      </c>
      <c r="AI27" s="27">
        <f t="shared" si="74"/>
        <v>1.2466666666666664</v>
      </c>
      <c r="AJ27" s="27"/>
      <c r="AK27" s="27"/>
      <c r="AL27" s="27"/>
      <c r="AM27" s="27">
        <v>1.26</v>
      </c>
      <c r="AN27" s="27">
        <v>1.39</v>
      </c>
      <c r="AO27" s="27">
        <v>1.21</v>
      </c>
      <c r="AP27" s="27">
        <f t="shared" si="71"/>
        <v>1.2866666666666666</v>
      </c>
      <c r="AQ27" s="27"/>
      <c r="AR27" s="27"/>
      <c r="AS27" s="27"/>
      <c r="AT27" s="27">
        <v>2.35</v>
      </c>
      <c r="AU27" s="27">
        <v>2.44</v>
      </c>
      <c r="AV27" s="27">
        <v>2.36</v>
      </c>
      <c r="AW27" s="27">
        <f t="shared" si="72"/>
        <v>2.3833333333333333</v>
      </c>
      <c r="AX27" s="27"/>
      <c r="AY27" s="27"/>
      <c r="AZ27" s="27"/>
      <c r="BA27" s="27"/>
      <c r="BB27" s="27"/>
      <c r="BC27" s="27"/>
      <c r="BD27" s="27">
        <v>3.84</v>
      </c>
      <c r="BE27" s="27">
        <v>3.49</v>
      </c>
      <c r="BF27" s="27">
        <v>3.6</v>
      </c>
      <c r="BG27" s="27">
        <f t="shared" si="75"/>
        <v>3.6433333333333331</v>
      </c>
      <c r="BH27" s="27">
        <v>4.04</v>
      </c>
      <c r="BI27" s="29">
        <f t="shared" si="14"/>
        <v>0.90181518151815176</v>
      </c>
      <c r="BJ27" s="27"/>
      <c r="BK27" s="27"/>
      <c r="BL27" s="27"/>
      <c r="BM27" s="27">
        <v>4.04</v>
      </c>
      <c r="BN27" s="29"/>
      <c r="BO27" s="27">
        <v>1.98</v>
      </c>
      <c r="BP27" s="27">
        <v>2.7</v>
      </c>
      <c r="BQ27" s="27">
        <v>3.08</v>
      </c>
      <c r="BR27" s="27">
        <f t="shared" si="76"/>
        <v>2.5866666666666664</v>
      </c>
      <c r="BS27" s="27">
        <v>3.97</v>
      </c>
      <c r="BT27" s="29">
        <f t="shared" si="18"/>
        <v>0.65155331654072202</v>
      </c>
      <c r="BU27" s="27"/>
      <c r="BV27" s="27"/>
      <c r="BW27" s="27"/>
      <c r="BX27" s="27">
        <v>3.97</v>
      </c>
      <c r="BY27" s="29"/>
      <c r="BZ27" s="27"/>
      <c r="CA27" s="27"/>
      <c r="CB27" s="27"/>
      <c r="CC27" s="27">
        <v>3.97</v>
      </c>
      <c r="CD27" s="29"/>
      <c r="CE27" s="28">
        <v>0.51600000000000001</v>
      </c>
      <c r="CF27" s="28">
        <v>0.77400000000000002</v>
      </c>
      <c r="CG27" s="28">
        <v>0.85599999999999998</v>
      </c>
      <c r="CH27" s="28">
        <f t="shared" si="59"/>
        <v>0.71533333333333327</v>
      </c>
      <c r="CI27" s="28">
        <v>0.76400000000000001</v>
      </c>
      <c r="CJ27" s="29">
        <f t="shared" si="22"/>
        <v>0.93630017452006975</v>
      </c>
      <c r="CK27" s="28"/>
      <c r="CL27" s="28"/>
      <c r="CM27" s="28"/>
      <c r="CN27" s="28">
        <v>0.76400000000000001</v>
      </c>
      <c r="CO27" s="29"/>
      <c r="CP27" s="28"/>
      <c r="CQ27" s="28"/>
      <c r="CR27" s="28"/>
      <c r="CS27" s="28">
        <v>0.76400000000000001</v>
      </c>
      <c r="CT27" s="29"/>
      <c r="CU27" s="29">
        <v>0.54800000000000004</v>
      </c>
      <c r="CV27" s="29">
        <v>0.70499999999999996</v>
      </c>
      <c r="CW27" s="29">
        <v>0.86299999999999999</v>
      </c>
      <c r="CX27" s="29">
        <f t="shared" si="77"/>
        <v>0.70533333333333337</v>
      </c>
      <c r="CY27" s="29"/>
      <c r="CZ27" s="29"/>
      <c r="DA27" s="29"/>
      <c r="DB27" s="29"/>
      <c r="DC27" s="29"/>
      <c r="DD27" s="29"/>
      <c r="DE27" s="27">
        <v>2.46</v>
      </c>
      <c r="DF27" s="27">
        <v>3.88</v>
      </c>
      <c r="DG27" s="27">
        <v>3.99</v>
      </c>
      <c r="DH27" s="27">
        <f t="shared" si="78"/>
        <v>3.4433333333333334</v>
      </c>
      <c r="DI27" s="27">
        <v>11.24</v>
      </c>
      <c r="DJ27" s="29">
        <f t="shared" si="27"/>
        <v>0.30634638196915775</v>
      </c>
      <c r="DK27" s="27"/>
      <c r="DL27" s="27"/>
      <c r="DM27" s="27"/>
      <c r="DN27" s="27">
        <v>11.24</v>
      </c>
      <c r="DO27" s="29"/>
      <c r="DP27" s="27"/>
      <c r="DQ27" s="27"/>
      <c r="DR27" s="27"/>
      <c r="DS27" s="27">
        <v>11.24</v>
      </c>
      <c r="DT27" s="29"/>
      <c r="DU27" s="27">
        <v>1.43</v>
      </c>
      <c r="DV27" s="27">
        <v>2.42</v>
      </c>
      <c r="DW27" s="27">
        <v>3.1</v>
      </c>
      <c r="DX27" s="27">
        <f t="shared" si="79"/>
        <v>2.3166666666666664</v>
      </c>
      <c r="DY27" s="27">
        <v>5.34</v>
      </c>
      <c r="DZ27" s="29">
        <f t="shared" si="31"/>
        <v>0.43383270911360794</v>
      </c>
      <c r="EA27" s="27"/>
      <c r="EB27" s="27"/>
      <c r="EC27" s="27"/>
      <c r="ED27" s="27">
        <v>5.34</v>
      </c>
      <c r="EE27" s="29"/>
      <c r="EF27" s="27"/>
      <c r="EG27" s="27"/>
      <c r="EH27" s="27"/>
      <c r="EI27" s="27">
        <v>5.34</v>
      </c>
      <c r="EJ27" s="29"/>
      <c r="EK27" s="27">
        <v>1.94</v>
      </c>
      <c r="EL27" s="27">
        <v>3.75</v>
      </c>
      <c r="EM27" s="27">
        <v>3.55</v>
      </c>
      <c r="EN27" s="27">
        <f t="shared" si="80"/>
        <v>3.0799999999999996</v>
      </c>
      <c r="EO27" s="27"/>
      <c r="EP27" s="27"/>
      <c r="EQ27" s="27"/>
      <c r="ER27" s="27">
        <v>1.52</v>
      </c>
      <c r="ES27" s="27">
        <v>2.54</v>
      </c>
      <c r="ET27" s="27">
        <v>3.46</v>
      </c>
      <c r="EU27" s="27">
        <f t="shared" si="81"/>
        <v>2.5066666666666668</v>
      </c>
      <c r="EV27" s="27">
        <v>6.08</v>
      </c>
      <c r="EW27" s="29">
        <f t="shared" si="37"/>
        <v>0.41228070175438597</v>
      </c>
      <c r="EX27" s="27"/>
      <c r="EY27" s="27"/>
      <c r="EZ27" s="27"/>
      <c r="FA27" s="27">
        <v>6.08</v>
      </c>
      <c r="FB27" s="29"/>
      <c r="FC27" s="27">
        <v>0.98</v>
      </c>
      <c r="FD27" s="27">
        <v>1.44</v>
      </c>
      <c r="FE27" s="27">
        <v>2.09</v>
      </c>
      <c r="FF27" s="27">
        <f t="shared" si="82"/>
        <v>1.5033333333333332</v>
      </c>
      <c r="FG27" s="27">
        <v>3.46</v>
      </c>
      <c r="FH27" s="29">
        <f t="shared" si="41"/>
        <v>0.43448940269749514</v>
      </c>
      <c r="FI27" s="27"/>
      <c r="FJ27" s="27"/>
      <c r="FK27" s="27"/>
      <c r="FL27" s="27">
        <v>3.46</v>
      </c>
      <c r="FM27" s="29"/>
      <c r="FN27" s="27">
        <v>19.100000000000001</v>
      </c>
      <c r="FO27" s="27">
        <v>35.4</v>
      </c>
      <c r="FP27" s="27">
        <v>33.4</v>
      </c>
      <c r="FQ27" s="27">
        <f t="shared" si="83"/>
        <v>35.4</v>
      </c>
      <c r="FR27" s="27">
        <v>130.1</v>
      </c>
      <c r="FS27" s="29">
        <f t="shared" si="45"/>
        <v>0.27209838585703305</v>
      </c>
      <c r="FT27" s="27"/>
      <c r="FU27" s="27"/>
      <c r="FV27" s="27"/>
      <c r="FW27" s="27"/>
      <c r="FX27" s="29"/>
      <c r="FY27" s="27">
        <v>14.23</v>
      </c>
      <c r="FZ27" s="27">
        <v>17.170000000000002</v>
      </c>
      <c r="GA27" s="27">
        <v>22.26</v>
      </c>
      <c r="GB27" s="27">
        <f t="shared" si="84"/>
        <v>17.886666666666667</v>
      </c>
      <c r="GC27" s="27"/>
      <c r="GD27" s="27"/>
      <c r="GE27" s="27"/>
      <c r="GF27" s="9">
        <f t="shared" si="49"/>
        <v>15.736070381231672</v>
      </c>
      <c r="GG27" s="9"/>
      <c r="GH27" s="29">
        <f t="shared" si="51"/>
        <v>0.49472693032015064</v>
      </c>
      <c r="GI27" s="29"/>
      <c r="GJ27" s="24"/>
      <c r="GK27" s="24"/>
      <c r="GL27" s="24"/>
      <c r="GM27" s="24"/>
      <c r="GN27" s="35"/>
      <c r="GO27" s="36"/>
      <c r="GP27" s="35"/>
      <c r="GQ27" s="35"/>
      <c r="GR27" s="27"/>
    </row>
    <row r="28" spans="1:200" s="22" customFormat="1" ht="14.5">
      <c r="A28" s="22">
        <v>2</v>
      </c>
      <c r="B28" s="22">
        <v>26</v>
      </c>
      <c r="C28" s="127" t="s">
        <v>216</v>
      </c>
      <c r="D28" s="23">
        <v>34383</v>
      </c>
      <c r="E28" s="24">
        <f t="shared" si="56"/>
        <v>22.38082191780822</v>
      </c>
      <c r="F28" s="22">
        <v>20</v>
      </c>
      <c r="G28" s="22">
        <v>5</v>
      </c>
      <c r="H28" s="22">
        <v>0</v>
      </c>
      <c r="I28" s="22">
        <v>0</v>
      </c>
      <c r="J28" s="22">
        <v>62.5</v>
      </c>
      <c r="K28" s="22">
        <v>170</v>
      </c>
      <c r="L28" s="39">
        <v>1.7</v>
      </c>
      <c r="M28" s="25">
        <f t="shared" si="1"/>
        <v>21.626297577854675</v>
      </c>
      <c r="N28" s="26">
        <v>3.93</v>
      </c>
      <c r="O28" s="26">
        <v>3.86</v>
      </c>
      <c r="P28" s="26">
        <v>3.88</v>
      </c>
      <c r="Q28" s="26">
        <f t="shared" si="70"/>
        <v>3.89</v>
      </c>
      <c r="R28" s="26">
        <v>4.28</v>
      </c>
      <c r="S28" s="41">
        <f t="shared" si="3"/>
        <v>0.90887850467289721</v>
      </c>
      <c r="T28" s="27"/>
      <c r="U28" s="27"/>
      <c r="V28" s="27"/>
      <c r="W28" s="26">
        <v>4.28</v>
      </c>
      <c r="X28" s="29"/>
      <c r="Y28" s="27">
        <v>1.66</v>
      </c>
      <c r="Z28" s="27">
        <v>1.29</v>
      </c>
      <c r="AA28" s="27">
        <v>1.1100000000000001</v>
      </c>
      <c r="AB28" s="27">
        <f t="shared" si="73"/>
        <v>1.3533333333333335</v>
      </c>
      <c r="AC28" s="27"/>
      <c r="AD28" s="27"/>
      <c r="AE28" s="27"/>
      <c r="AF28" s="27">
        <v>0.72</v>
      </c>
      <c r="AG28" s="27">
        <v>1.1200000000000001</v>
      </c>
      <c r="AH28" s="27">
        <v>1.31</v>
      </c>
      <c r="AI28" s="27">
        <f t="shared" si="74"/>
        <v>1.05</v>
      </c>
      <c r="AJ28" s="27"/>
      <c r="AK28" s="27"/>
      <c r="AL28" s="27"/>
      <c r="AM28" s="27">
        <v>1.55</v>
      </c>
      <c r="AN28" s="27">
        <v>1.45</v>
      </c>
      <c r="AO28" s="27">
        <v>1.46</v>
      </c>
      <c r="AP28" s="27">
        <f t="shared" si="71"/>
        <v>1.4866666666666666</v>
      </c>
      <c r="AQ28" s="27"/>
      <c r="AR28" s="27"/>
      <c r="AS28" s="27"/>
      <c r="AT28" s="27">
        <v>2.38</v>
      </c>
      <c r="AU28" s="27">
        <v>2.41</v>
      </c>
      <c r="AV28" s="27">
        <v>2.42</v>
      </c>
      <c r="AW28" s="27">
        <f t="shared" si="72"/>
        <v>2.4033333333333333</v>
      </c>
      <c r="AX28" s="27"/>
      <c r="AY28" s="27"/>
      <c r="AZ28" s="27"/>
      <c r="BA28" s="27"/>
      <c r="BB28" s="27"/>
      <c r="BC28" s="27"/>
      <c r="BD28" s="27">
        <v>3.95</v>
      </c>
      <c r="BE28" s="27">
        <v>3.92</v>
      </c>
      <c r="BF28" s="27">
        <v>3.6</v>
      </c>
      <c r="BG28" s="27">
        <f t="shared" si="75"/>
        <v>3.8233333333333337</v>
      </c>
      <c r="BH28" s="27">
        <v>4.07</v>
      </c>
      <c r="BI28" s="29">
        <f t="shared" si="14"/>
        <v>0.93939393939393945</v>
      </c>
      <c r="BJ28" s="27"/>
      <c r="BK28" s="27"/>
      <c r="BL28" s="27"/>
      <c r="BM28" s="27">
        <v>4.07</v>
      </c>
      <c r="BN28" s="29"/>
      <c r="BO28" s="27">
        <v>3.42</v>
      </c>
      <c r="BP28" s="27">
        <v>3.4</v>
      </c>
      <c r="BQ28" s="27">
        <v>3.26</v>
      </c>
      <c r="BR28" s="27">
        <f t="shared" si="76"/>
        <v>3.36</v>
      </c>
      <c r="BS28" s="27">
        <v>4</v>
      </c>
      <c r="BT28" s="29">
        <f t="shared" si="18"/>
        <v>0.84</v>
      </c>
      <c r="BU28" s="27"/>
      <c r="BV28" s="27"/>
      <c r="BW28" s="27"/>
      <c r="BX28" s="27">
        <v>4</v>
      </c>
      <c r="BY28" s="29"/>
      <c r="BZ28" s="27"/>
      <c r="CA28" s="27"/>
      <c r="CB28" s="27"/>
      <c r="CC28" s="27">
        <v>4</v>
      </c>
      <c r="CD28" s="29"/>
      <c r="CE28" s="28">
        <v>0.86599999999999999</v>
      </c>
      <c r="CF28" s="28">
        <v>0.86699999999999999</v>
      </c>
      <c r="CG28" s="28">
        <v>0.90600000000000003</v>
      </c>
      <c r="CH28" s="28">
        <f t="shared" si="59"/>
        <v>0.87966666666666671</v>
      </c>
      <c r="CI28" s="28">
        <v>0.76400000000000001</v>
      </c>
      <c r="CJ28" s="29">
        <f t="shared" si="22"/>
        <v>1.1513961605584642</v>
      </c>
      <c r="CK28" s="28"/>
      <c r="CL28" s="28"/>
      <c r="CM28" s="28"/>
      <c r="CN28" s="28">
        <v>0.76400000000000001</v>
      </c>
      <c r="CO28" s="29"/>
      <c r="CP28" s="28"/>
      <c r="CQ28" s="28"/>
      <c r="CR28" s="28"/>
      <c r="CS28" s="28">
        <v>0.76400000000000001</v>
      </c>
      <c r="CT28" s="29"/>
      <c r="CU28" s="29">
        <v>0.87</v>
      </c>
      <c r="CV28" s="29">
        <v>0.88100000000000001</v>
      </c>
      <c r="CW28" s="29">
        <v>0.84</v>
      </c>
      <c r="CX28" s="29">
        <f t="shared" si="77"/>
        <v>0.86366666666666658</v>
      </c>
      <c r="CY28" s="29"/>
      <c r="CZ28" s="29"/>
      <c r="DA28" s="29"/>
      <c r="DB28" s="29"/>
      <c r="DC28" s="29"/>
      <c r="DD28" s="29"/>
      <c r="DE28" s="27">
        <v>6.02</v>
      </c>
      <c r="DF28" s="27">
        <v>5.9</v>
      </c>
      <c r="DG28" s="27">
        <v>5.29</v>
      </c>
      <c r="DH28" s="27">
        <f t="shared" si="78"/>
        <v>5.7366666666666672</v>
      </c>
      <c r="DI28" s="27">
        <v>11.31</v>
      </c>
      <c r="DJ28" s="29">
        <f t="shared" si="27"/>
        <v>0.50722074860005895</v>
      </c>
      <c r="DK28" s="27"/>
      <c r="DL28" s="27"/>
      <c r="DM28" s="27"/>
      <c r="DN28" s="27">
        <v>11.31</v>
      </c>
      <c r="DO28" s="29"/>
      <c r="DP28" s="27"/>
      <c r="DQ28" s="27"/>
      <c r="DR28" s="27"/>
      <c r="DS28" s="27">
        <v>11.31</v>
      </c>
      <c r="DT28" s="29"/>
      <c r="DU28" s="27">
        <v>3.65</v>
      </c>
      <c r="DV28" s="27">
        <v>3.56</v>
      </c>
      <c r="DW28" s="27">
        <v>3.6</v>
      </c>
      <c r="DX28" s="27">
        <f t="shared" si="79"/>
        <v>3.6033333333333335</v>
      </c>
      <c r="DY28" s="27">
        <v>5.36</v>
      </c>
      <c r="DZ28" s="29">
        <f t="shared" si="31"/>
        <v>0.67226368159203975</v>
      </c>
      <c r="EA28" s="27"/>
      <c r="EB28" s="27"/>
      <c r="EC28" s="27"/>
      <c r="ED28" s="27">
        <v>5.36</v>
      </c>
      <c r="EE28" s="29"/>
      <c r="EF28" s="27"/>
      <c r="EG28" s="27"/>
      <c r="EH28" s="27"/>
      <c r="EI28" s="27">
        <v>5.36</v>
      </c>
      <c r="EJ28" s="29"/>
      <c r="EK28" s="27">
        <v>5.57</v>
      </c>
      <c r="EL28" s="27">
        <v>5.89</v>
      </c>
      <c r="EM28" s="27">
        <v>5.05</v>
      </c>
      <c r="EN28" s="27">
        <f t="shared" si="80"/>
        <v>5.5033333333333339</v>
      </c>
      <c r="EO28" s="27"/>
      <c r="EP28" s="27"/>
      <c r="EQ28" s="27"/>
      <c r="ER28" s="27">
        <v>4.2699999999999996</v>
      </c>
      <c r="ES28" s="27">
        <v>4.25</v>
      </c>
      <c r="ET28" s="27">
        <v>3.8</v>
      </c>
      <c r="EU28" s="27">
        <f t="shared" si="81"/>
        <v>4.1066666666666665</v>
      </c>
      <c r="EV28" s="27">
        <v>6.1</v>
      </c>
      <c r="EW28" s="29">
        <f t="shared" si="37"/>
        <v>0.67322404371584699</v>
      </c>
      <c r="EX28" s="27"/>
      <c r="EY28" s="27"/>
      <c r="EZ28" s="27"/>
      <c r="FA28" s="27">
        <v>6.1</v>
      </c>
      <c r="FB28" s="29"/>
      <c r="FC28" s="27">
        <v>1.93</v>
      </c>
      <c r="FD28" s="27">
        <v>1.89</v>
      </c>
      <c r="FE28" s="27">
        <v>2.37</v>
      </c>
      <c r="FF28" s="27">
        <f t="shared" si="82"/>
        <v>2.063333333333333</v>
      </c>
      <c r="FG28" s="27">
        <v>3.47</v>
      </c>
      <c r="FH28" s="29">
        <f t="shared" si="41"/>
        <v>0.59462055715658013</v>
      </c>
      <c r="FI28" s="27"/>
      <c r="FJ28" s="27"/>
      <c r="FK28" s="27"/>
      <c r="FL28" s="27">
        <v>3.47</v>
      </c>
      <c r="FM28" s="29"/>
      <c r="FN28" s="27">
        <v>57.2</v>
      </c>
      <c r="FO28" s="27">
        <v>56.3</v>
      </c>
      <c r="FP28" s="27">
        <v>56.9</v>
      </c>
      <c r="FQ28" s="27">
        <f t="shared" si="83"/>
        <v>57.2</v>
      </c>
      <c r="FR28" s="27">
        <v>129.4</v>
      </c>
      <c r="FS28" s="29">
        <f t="shared" si="45"/>
        <v>0.4420401854714065</v>
      </c>
      <c r="FT28" s="27"/>
      <c r="FU28" s="27"/>
      <c r="FV28" s="27"/>
      <c r="FW28" s="27"/>
      <c r="FX28" s="29"/>
      <c r="FY28" s="27">
        <v>19.41</v>
      </c>
      <c r="FZ28" s="27">
        <v>25.63</v>
      </c>
      <c r="GA28" s="27">
        <v>34.880000000000003</v>
      </c>
      <c r="GB28" s="27">
        <f t="shared" si="84"/>
        <v>26.64</v>
      </c>
      <c r="GC28" s="27"/>
      <c r="GD28" s="27"/>
      <c r="GE28" s="27"/>
      <c r="GF28" s="9">
        <f t="shared" si="49"/>
        <v>19.684729064039406</v>
      </c>
      <c r="GG28" s="9"/>
      <c r="GH28" s="29">
        <f t="shared" si="51"/>
        <v>0.53426573426573432</v>
      </c>
      <c r="GI28" s="29"/>
      <c r="GJ28" s="24"/>
      <c r="GK28" s="24"/>
      <c r="GL28" s="24"/>
      <c r="GM28" s="24"/>
      <c r="GN28" s="35">
        <v>2</v>
      </c>
      <c r="GO28" s="36"/>
      <c r="GP28" s="35">
        <v>20</v>
      </c>
      <c r="GQ28" s="35">
        <f>SUM(GN28:GP28)</f>
        <v>22</v>
      </c>
      <c r="GR28" s="27"/>
    </row>
    <row r="29" spans="1:200" s="22" customFormat="1" ht="14.5">
      <c r="A29" s="22">
        <v>1</v>
      </c>
      <c r="B29" s="22">
        <v>27</v>
      </c>
      <c r="C29" s="127" t="s">
        <v>216</v>
      </c>
      <c r="D29" s="23">
        <v>34727</v>
      </c>
      <c r="E29" s="24">
        <f t="shared" si="56"/>
        <v>21.438356164383563</v>
      </c>
      <c r="F29" s="22">
        <v>20</v>
      </c>
      <c r="G29" s="22">
        <v>5</v>
      </c>
      <c r="H29" s="22">
        <v>0</v>
      </c>
      <c r="I29" s="22">
        <v>0</v>
      </c>
      <c r="J29" s="22">
        <v>58</v>
      </c>
      <c r="K29" s="22">
        <v>170</v>
      </c>
      <c r="L29" s="39">
        <v>1.7</v>
      </c>
      <c r="M29" s="25">
        <f t="shared" si="1"/>
        <v>20.069204152249139</v>
      </c>
      <c r="N29" s="26">
        <v>2.98</v>
      </c>
      <c r="O29" s="26">
        <v>3</v>
      </c>
      <c r="P29" s="26">
        <v>3.37</v>
      </c>
      <c r="Q29" s="26">
        <f t="shared" si="70"/>
        <v>3.1166666666666671</v>
      </c>
      <c r="R29" s="26">
        <v>4.3</v>
      </c>
      <c r="S29" s="41">
        <f t="shared" si="3"/>
        <v>0.72480620155038777</v>
      </c>
      <c r="T29" s="26">
        <v>3.43</v>
      </c>
      <c r="U29" s="26">
        <v>3.6</v>
      </c>
      <c r="V29" s="26">
        <f>AVERAGE(T29:U29)</f>
        <v>3.5150000000000001</v>
      </c>
      <c r="W29" s="26">
        <v>4.3</v>
      </c>
      <c r="X29" s="41">
        <f>V29/W29</f>
        <v>0.81744186046511635</v>
      </c>
      <c r="Y29" s="26">
        <v>1.08</v>
      </c>
      <c r="Z29" s="26">
        <v>1.49</v>
      </c>
      <c r="AA29" s="26">
        <v>1.41</v>
      </c>
      <c r="AB29" s="26">
        <f t="shared" si="73"/>
        <v>1.3266666666666669</v>
      </c>
      <c r="AC29" s="26">
        <v>1.2</v>
      </c>
      <c r="AD29" s="26">
        <v>1.75</v>
      </c>
      <c r="AE29" s="26">
        <f>AVERAGE(AC29:AD29)</f>
        <v>1.4750000000000001</v>
      </c>
      <c r="AF29" s="26">
        <v>1.06</v>
      </c>
      <c r="AG29" s="26">
        <v>0.51</v>
      </c>
      <c r="AH29" s="26">
        <v>0.88</v>
      </c>
      <c r="AI29" s="26">
        <f t="shared" si="74"/>
        <v>0.81666666666666676</v>
      </c>
      <c r="AJ29" s="26">
        <v>0.97</v>
      </c>
      <c r="AK29" s="26">
        <v>0.74</v>
      </c>
      <c r="AL29" s="26">
        <f>AVERAGE(AJ29:AK29)</f>
        <v>0.85499999999999998</v>
      </c>
      <c r="AM29" s="26">
        <v>0.84</v>
      </c>
      <c r="AN29" s="26">
        <v>1</v>
      </c>
      <c r="AO29" s="26">
        <v>1.08</v>
      </c>
      <c r="AP29" s="26">
        <f t="shared" si="71"/>
        <v>0.97333333333333327</v>
      </c>
      <c r="AQ29" s="26">
        <v>1.26</v>
      </c>
      <c r="AR29" s="26">
        <v>1.1100000000000001</v>
      </c>
      <c r="AS29" s="26">
        <f>AVERAGE(AQ29:AR29)</f>
        <v>1.1850000000000001</v>
      </c>
      <c r="AT29" s="26">
        <v>2.14</v>
      </c>
      <c r="AU29" s="26">
        <v>2</v>
      </c>
      <c r="AV29" s="26">
        <v>2.29</v>
      </c>
      <c r="AW29" s="26">
        <f t="shared" si="72"/>
        <v>2.1433333333333335</v>
      </c>
      <c r="AX29" s="26">
        <v>2.17</v>
      </c>
      <c r="AY29" s="26">
        <v>2.4900000000000002</v>
      </c>
      <c r="AZ29" s="26">
        <f>AVERAGE(AX29:AY29)</f>
        <v>2.33</v>
      </c>
      <c r="BA29" s="26">
        <v>2.36</v>
      </c>
      <c r="BB29" s="26">
        <v>2.25</v>
      </c>
      <c r="BC29" s="26">
        <f>AVERAGE(BA29:BB29)</f>
        <v>2.3049999999999997</v>
      </c>
      <c r="BD29" s="26">
        <v>3.96</v>
      </c>
      <c r="BE29" s="26">
        <v>1.91</v>
      </c>
      <c r="BF29" s="26">
        <v>3.78</v>
      </c>
      <c r="BG29" s="26">
        <f t="shared" si="75"/>
        <v>3.2166666666666668</v>
      </c>
      <c r="BH29" s="26">
        <v>4.09</v>
      </c>
      <c r="BI29" s="41">
        <f t="shared" si="14"/>
        <v>0.78647106764466179</v>
      </c>
      <c r="BJ29" s="26">
        <v>2.4300000000000002</v>
      </c>
      <c r="BK29" s="26">
        <v>3.12</v>
      </c>
      <c r="BL29" s="26">
        <f>AVERAGE(BJ29:BK29)</f>
        <v>2.7750000000000004</v>
      </c>
      <c r="BM29" s="26">
        <v>4.09</v>
      </c>
      <c r="BN29" s="41">
        <f>BL29/BM29</f>
        <v>0.6784841075794622</v>
      </c>
      <c r="BO29" s="26">
        <v>1.99</v>
      </c>
      <c r="BP29" s="26">
        <v>1.91</v>
      </c>
      <c r="BQ29" s="26">
        <v>2.93</v>
      </c>
      <c r="BR29" s="26">
        <f t="shared" si="76"/>
        <v>2.2766666666666668</v>
      </c>
      <c r="BS29" s="26">
        <v>4.0199999999999996</v>
      </c>
      <c r="BT29" s="41">
        <f t="shared" si="18"/>
        <v>0.56633499170812618</v>
      </c>
      <c r="BU29" s="26">
        <v>2.4300000000000002</v>
      </c>
      <c r="BV29" s="26">
        <v>2.63</v>
      </c>
      <c r="BW29" s="26">
        <f>AVERAGE(BU29:BV29)</f>
        <v>2.5300000000000002</v>
      </c>
      <c r="BX29" s="26">
        <v>4.0199999999999996</v>
      </c>
      <c r="BY29" s="41">
        <f>BW29/BX29</f>
        <v>0.62935323383084585</v>
      </c>
      <c r="BZ29" s="26">
        <v>2.5299999999999998</v>
      </c>
      <c r="CA29" s="26">
        <v>3.01</v>
      </c>
      <c r="CB29" s="26">
        <f>AVERAGE(BZ29:CA29)</f>
        <v>2.7699999999999996</v>
      </c>
      <c r="CC29" s="26">
        <v>4.0199999999999996</v>
      </c>
      <c r="CD29" s="41">
        <f>CB29/CC29</f>
        <v>0.68905472636815912</v>
      </c>
      <c r="CE29" s="28">
        <v>0.503</v>
      </c>
      <c r="CF29" s="28">
        <v>1</v>
      </c>
      <c r="CG29" s="28">
        <v>0.77500000000000002</v>
      </c>
      <c r="CH29" s="28">
        <f t="shared" si="59"/>
        <v>0.7593333333333333</v>
      </c>
      <c r="CI29" s="28">
        <v>0.76800000000000002</v>
      </c>
      <c r="CJ29" s="29">
        <f t="shared" si="22"/>
        <v>0.98871527777777768</v>
      </c>
      <c r="CK29" s="28">
        <v>1</v>
      </c>
      <c r="CL29" s="28">
        <v>0.84299999999999997</v>
      </c>
      <c r="CM29" s="28">
        <f>AVERAGE(CK29:CL29)</f>
        <v>0.92149999999999999</v>
      </c>
      <c r="CN29" s="28">
        <v>0.76800000000000002</v>
      </c>
      <c r="CO29" s="29">
        <f>CL29/CN29</f>
        <v>1.09765625</v>
      </c>
      <c r="CP29" s="28">
        <v>0.74199999999999999</v>
      </c>
      <c r="CQ29" s="28">
        <v>0.87</v>
      </c>
      <c r="CR29" s="28">
        <f>AVERAGE(CP29:CQ29)</f>
        <v>0.80600000000000005</v>
      </c>
      <c r="CS29" s="28">
        <v>0.76800000000000002</v>
      </c>
      <c r="CT29" s="29">
        <f>CP29/CS29</f>
        <v>0.96614583333333326</v>
      </c>
      <c r="CU29" s="29">
        <v>0.66800000000000004</v>
      </c>
      <c r="CV29" s="29">
        <v>0.63700000000000001</v>
      </c>
      <c r="CW29" s="29">
        <v>0.86899999999999999</v>
      </c>
      <c r="CX29" s="29">
        <f t="shared" si="77"/>
        <v>0.72466666666666679</v>
      </c>
      <c r="CY29" s="29">
        <v>0.70799999999999996</v>
      </c>
      <c r="CZ29" s="29">
        <v>0.73099999999999998</v>
      </c>
      <c r="DA29" s="29">
        <f>AVERAGE(CY29:CZ29)</f>
        <v>0.71950000000000003</v>
      </c>
      <c r="DB29" s="29">
        <v>0.71099999999999997</v>
      </c>
      <c r="DC29" s="29">
        <v>0.85799999999999998</v>
      </c>
      <c r="DD29" s="29">
        <f>AVERAGE(DB29:DC29)</f>
        <v>0.78449999999999998</v>
      </c>
      <c r="DE29" s="27">
        <v>2.0299999999999998</v>
      </c>
      <c r="DF29" s="27">
        <v>4.21</v>
      </c>
      <c r="DG29" s="27">
        <v>3.88</v>
      </c>
      <c r="DH29" s="27">
        <f t="shared" si="78"/>
        <v>3.3733333333333335</v>
      </c>
      <c r="DI29" s="27">
        <v>11.35</v>
      </c>
      <c r="DJ29" s="29">
        <f t="shared" si="27"/>
        <v>0.29720998531571219</v>
      </c>
      <c r="DK29" s="27">
        <v>3.99</v>
      </c>
      <c r="DL29" s="27">
        <v>3.36</v>
      </c>
      <c r="DM29" s="27">
        <f>AVERAGE(DK29:DL29)</f>
        <v>3.6749999999999998</v>
      </c>
      <c r="DN29" s="27">
        <v>11.35</v>
      </c>
      <c r="DO29" s="29">
        <f>DM29/DN29</f>
        <v>0.32378854625550663</v>
      </c>
      <c r="DP29" s="27">
        <v>3.09</v>
      </c>
      <c r="DQ29" s="27">
        <v>4.45</v>
      </c>
      <c r="DR29" s="27">
        <f>AVERAGE(DP29:DQ29)</f>
        <v>3.77</v>
      </c>
      <c r="DS29" s="27">
        <v>11.35</v>
      </c>
      <c r="DT29" s="29">
        <f>DR29/DS29</f>
        <v>0.33215859030837008</v>
      </c>
      <c r="DU29" s="27">
        <v>1.39</v>
      </c>
      <c r="DV29" s="27">
        <v>4.1500000000000004</v>
      </c>
      <c r="DW29" s="27">
        <v>2.66</v>
      </c>
      <c r="DX29" s="27">
        <f t="shared" si="79"/>
        <v>2.7333333333333329</v>
      </c>
      <c r="DY29" s="27">
        <v>5.4</v>
      </c>
      <c r="DZ29" s="29">
        <f t="shared" si="31"/>
        <v>0.50617283950617276</v>
      </c>
      <c r="EA29" s="27">
        <v>3.37</v>
      </c>
      <c r="EB29" s="27">
        <v>2.5499999999999998</v>
      </c>
      <c r="EC29" s="27">
        <f>AVERAGE(EA29:EB29)</f>
        <v>2.96</v>
      </c>
      <c r="ED29" s="27">
        <v>5.4</v>
      </c>
      <c r="EE29" s="29">
        <f>EC29/ED29</f>
        <v>0.54814814814814805</v>
      </c>
      <c r="EF29" s="27">
        <v>2.2999999999999998</v>
      </c>
      <c r="EG29" s="27">
        <v>2.98</v>
      </c>
      <c r="EH29" s="27">
        <f>AVERAGE(EF29:EG29)</f>
        <v>2.6399999999999997</v>
      </c>
      <c r="EI29" s="27">
        <v>5.4</v>
      </c>
      <c r="EJ29" s="29">
        <f>EH29/EI29</f>
        <v>0.48888888888888882</v>
      </c>
      <c r="EK29" s="27">
        <v>1.54</v>
      </c>
      <c r="EL29" s="27">
        <v>4.07</v>
      </c>
      <c r="EM29" s="27">
        <v>3.79</v>
      </c>
      <c r="EN29" s="27">
        <f t="shared" si="80"/>
        <v>3.1333333333333333</v>
      </c>
      <c r="EO29" s="27">
        <v>3.64</v>
      </c>
      <c r="EP29" s="27">
        <v>3.25</v>
      </c>
      <c r="EQ29" s="27">
        <f>AVERAGE(EO29:EP29)</f>
        <v>3.4450000000000003</v>
      </c>
      <c r="ER29" s="27">
        <v>1.37</v>
      </c>
      <c r="ES29" s="27">
        <v>4.08</v>
      </c>
      <c r="ET29" s="27">
        <v>2.58</v>
      </c>
      <c r="EU29" s="27">
        <f t="shared" si="81"/>
        <v>2.6766666666666672</v>
      </c>
      <c r="EV29" s="27">
        <v>6.13</v>
      </c>
      <c r="EW29" s="29">
        <f t="shared" si="37"/>
        <v>0.43665035345296366</v>
      </c>
      <c r="EX29" s="27">
        <v>3.36</v>
      </c>
      <c r="EY29" s="27">
        <v>2.61</v>
      </c>
      <c r="EZ29" s="27">
        <f>AVERAGE(EX29:EY29)</f>
        <v>2.9849999999999999</v>
      </c>
      <c r="FA29" s="27">
        <v>6.13</v>
      </c>
      <c r="FB29" s="29">
        <f>EZ29/FA29</f>
        <v>0.48694942903752036</v>
      </c>
      <c r="FC29" s="27">
        <v>1.07</v>
      </c>
      <c r="FD29" s="27">
        <v>3.62</v>
      </c>
      <c r="FE29" s="27">
        <v>1.82</v>
      </c>
      <c r="FF29" s="27">
        <f t="shared" si="82"/>
        <v>2.1700000000000004</v>
      </c>
      <c r="FG29" s="27">
        <v>3.51</v>
      </c>
      <c r="FH29" s="29">
        <f t="shared" si="41"/>
        <v>0.61823361823361833</v>
      </c>
      <c r="FI29" s="27">
        <v>2.76</v>
      </c>
      <c r="FJ29" s="27">
        <v>1.88</v>
      </c>
      <c r="FK29" s="27">
        <f>AVERAGE(FI29:FJ29)</f>
        <v>2.3199999999999998</v>
      </c>
      <c r="FL29" s="27">
        <v>3.51</v>
      </c>
      <c r="FM29" s="29">
        <f>FK29/FL29</f>
        <v>0.66096866096866091</v>
      </c>
      <c r="FN29" s="27">
        <v>115.9</v>
      </c>
      <c r="FO29" s="27">
        <v>57</v>
      </c>
      <c r="FP29" s="27">
        <v>54.6</v>
      </c>
      <c r="FQ29" s="27">
        <f t="shared" si="83"/>
        <v>115.9</v>
      </c>
      <c r="FR29" s="52">
        <v>126.2</v>
      </c>
      <c r="FS29" s="33">
        <f t="shared" si="45"/>
        <v>0.91838351822503961</v>
      </c>
      <c r="FT29" s="27">
        <v>75.400000000000006</v>
      </c>
      <c r="FU29" s="27">
        <v>61.9</v>
      </c>
      <c r="FV29" s="27">
        <f>MAX(FT29:FU29)</f>
        <v>75.400000000000006</v>
      </c>
      <c r="FW29" s="27">
        <v>127.1</v>
      </c>
      <c r="FX29" s="29">
        <f>FV29/FW29*100%</f>
        <v>0.59323367427222662</v>
      </c>
      <c r="FY29" s="27">
        <v>34.08</v>
      </c>
      <c r="FZ29" s="27">
        <v>40.25</v>
      </c>
      <c r="GA29" s="27">
        <v>28.4</v>
      </c>
      <c r="GB29" s="27">
        <f t="shared" si="84"/>
        <v>34.243333333333332</v>
      </c>
      <c r="GC29" s="27">
        <v>29.61</v>
      </c>
      <c r="GD29" s="27">
        <v>37.15</v>
      </c>
      <c r="GE29" s="27">
        <f>AVERAGE(GC29:GD29)</f>
        <v>33.379999999999995</v>
      </c>
      <c r="GF29" s="9">
        <f t="shared" si="49"/>
        <v>25.811557788944718</v>
      </c>
      <c r="GG29" s="9">
        <f>GE29/AE29</f>
        <v>22.630508474576267</v>
      </c>
      <c r="GH29" s="29">
        <f t="shared" si="51"/>
        <v>0.70454414725337933</v>
      </c>
      <c r="GI29" s="29">
        <f>(FV29-GE29)/FV29*100%</f>
        <v>0.55729442970822296</v>
      </c>
      <c r="GJ29" s="24">
        <v>120</v>
      </c>
      <c r="GK29" s="24">
        <v>60</v>
      </c>
      <c r="GL29" s="24">
        <v>12</v>
      </c>
      <c r="GM29" s="24">
        <f>(GJ29-GK29)*12</f>
        <v>720</v>
      </c>
      <c r="GN29" s="35">
        <v>2</v>
      </c>
      <c r="GO29" s="35">
        <v>3</v>
      </c>
      <c r="GP29" s="35">
        <v>20</v>
      </c>
      <c r="GQ29" s="35">
        <f>SUM(GN29:GP29)</f>
        <v>25</v>
      </c>
      <c r="GR29" s="27">
        <f>GM29/GQ29</f>
        <v>28.8</v>
      </c>
    </row>
    <row r="30" spans="1:200" s="22" customFormat="1" ht="14.5">
      <c r="A30" s="22">
        <v>2</v>
      </c>
      <c r="B30" s="22">
        <v>28</v>
      </c>
      <c r="C30" s="127" t="s">
        <v>216</v>
      </c>
      <c r="D30" s="23">
        <v>34947</v>
      </c>
      <c r="E30" s="24">
        <f t="shared" si="56"/>
        <v>20.835616438356166</v>
      </c>
      <c r="F30" s="22">
        <v>20</v>
      </c>
      <c r="G30" s="22">
        <v>5</v>
      </c>
      <c r="H30" s="22">
        <v>0</v>
      </c>
      <c r="I30" s="22">
        <v>0</v>
      </c>
      <c r="J30" s="22">
        <v>58</v>
      </c>
      <c r="K30" s="22">
        <v>173</v>
      </c>
      <c r="L30" s="39">
        <v>1.73</v>
      </c>
      <c r="M30" s="25">
        <f t="shared" si="1"/>
        <v>19.379197433926961</v>
      </c>
      <c r="N30" s="26">
        <v>2.67</v>
      </c>
      <c r="O30" s="26">
        <v>2.67</v>
      </c>
      <c r="P30" s="26">
        <v>3.04</v>
      </c>
      <c r="Q30" s="26">
        <f t="shared" si="70"/>
        <v>2.793333333333333</v>
      </c>
      <c r="R30" s="26">
        <v>4.37</v>
      </c>
      <c r="S30" s="41">
        <f t="shared" si="3"/>
        <v>0.639206712433257</v>
      </c>
      <c r="T30" s="27">
        <v>2.96</v>
      </c>
      <c r="U30" s="27">
        <v>2.87</v>
      </c>
      <c r="V30" s="27">
        <f>AVERAGE(T30:U30)</f>
        <v>2.915</v>
      </c>
      <c r="W30" s="26">
        <v>4.37</v>
      </c>
      <c r="X30" s="29">
        <f>V30/W30</f>
        <v>0.66704805491990848</v>
      </c>
      <c r="Y30" s="27">
        <v>1.1299999999999999</v>
      </c>
      <c r="Z30" s="27">
        <v>1.1299999999999999</v>
      </c>
      <c r="AA30" s="27">
        <v>0.76</v>
      </c>
      <c r="AB30" s="27">
        <f t="shared" si="73"/>
        <v>1.0066666666666666</v>
      </c>
      <c r="AC30" s="27">
        <v>0.94</v>
      </c>
      <c r="AD30" s="27">
        <v>1.07</v>
      </c>
      <c r="AE30" s="27">
        <f>AVERAGE(AC30:AD30)</f>
        <v>1.0049999999999999</v>
      </c>
      <c r="AF30" s="27">
        <v>0.59</v>
      </c>
      <c r="AG30" s="27">
        <v>0.59</v>
      </c>
      <c r="AH30" s="27">
        <v>0.91</v>
      </c>
      <c r="AI30" s="27">
        <f t="shared" si="74"/>
        <v>0.69666666666666666</v>
      </c>
      <c r="AJ30" s="27">
        <v>0.67</v>
      </c>
      <c r="AK30" s="27">
        <v>0.6</v>
      </c>
      <c r="AL30" s="27">
        <f>AVERAGE(AJ30:AK30)</f>
        <v>0.63500000000000001</v>
      </c>
      <c r="AM30" s="27">
        <v>0.95</v>
      </c>
      <c r="AN30" s="27">
        <v>0.95</v>
      </c>
      <c r="AO30" s="27">
        <v>1.37</v>
      </c>
      <c r="AP30" s="27">
        <f t="shared" si="71"/>
        <v>1.0900000000000001</v>
      </c>
      <c r="AQ30" s="27">
        <v>1.35</v>
      </c>
      <c r="AR30" s="27">
        <v>1.2</v>
      </c>
      <c r="AS30" s="27">
        <f>AVERAGE(AQ30:AR30)</f>
        <v>1.2749999999999999</v>
      </c>
      <c r="AT30" s="27">
        <v>1.72</v>
      </c>
      <c r="AU30" s="27">
        <v>1.72</v>
      </c>
      <c r="AV30" s="27">
        <v>1.67</v>
      </c>
      <c r="AW30" s="27">
        <f t="shared" si="72"/>
        <v>1.7033333333333331</v>
      </c>
      <c r="AX30" s="27">
        <v>1.61</v>
      </c>
      <c r="AY30" s="27">
        <v>1.67</v>
      </c>
      <c r="AZ30" s="27">
        <f>AVERAGE(AX30:AY30)</f>
        <v>1.6400000000000001</v>
      </c>
      <c r="BA30" s="27">
        <v>2.04</v>
      </c>
      <c r="BB30" s="27">
        <v>2.11</v>
      </c>
      <c r="BC30" s="27">
        <f>AVERAGE(BA30:BB30)</f>
        <v>2.0750000000000002</v>
      </c>
      <c r="BD30" s="27">
        <v>3.01</v>
      </c>
      <c r="BE30" s="27">
        <v>3.02</v>
      </c>
      <c r="BF30" s="27">
        <v>3.1</v>
      </c>
      <c r="BG30" s="27">
        <f t="shared" si="75"/>
        <v>3.043333333333333</v>
      </c>
      <c r="BH30" s="27">
        <v>4.21</v>
      </c>
      <c r="BI30" s="29">
        <f t="shared" si="14"/>
        <v>0.72288202692003156</v>
      </c>
      <c r="BJ30" s="27">
        <v>2.94</v>
      </c>
      <c r="BK30" s="27">
        <v>2.92</v>
      </c>
      <c r="BL30" s="27">
        <f>AVERAGE(BJ30:BK30)</f>
        <v>2.9299999999999997</v>
      </c>
      <c r="BM30" s="27">
        <v>4.21</v>
      </c>
      <c r="BN30" s="29">
        <f>BL30/BM30</f>
        <v>0.69596199524940616</v>
      </c>
      <c r="BO30" s="27">
        <v>2.4900000000000002</v>
      </c>
      <c r="BP30" s="27">
        <v>2.87</v>
      </c>
      <c r="BQ30" s="27">
        <v>3.02</v>
      </c>
      <c r="BR30" s="27">
        <f t="shared" si="76"/>
        <v>2.7933333333333334</v>
      </c>
      <c r="BS30" s="27">
        <v>4.09</v>
      </c>
      <c r="BT30" s="29">
        <f t="shared" si="18"/>
        <v>0.6829665851670742</v>
      </c>
      <c r="BU30" s="27">
        <v>2.5099999999999998</v>
      </c>
      <c r="BV30" s="27">
        <v>2.86</v>
      </c>
      <c r="BW30" s="27">
        <f>AVERAGE(BU30:BV30)</f>
        <v>2.6849999999999996</v>
      </c>
      <c r="BX30" s="27">
        <v>4.09</v>
      </c>
      <c r="BY30" s="29">
        <f>BW30/BX30</f>
        <v>0.65647921760391192</v>
      </c>
      <c r="BZ30" s="27">
        <v>2.8</v>
      </c>
      <c r="CA30" s="27">
        <v>2.8</v>
      </c>
      <c r="CB30" s="27">
        <f>AVERAGE(BZ30:CA30)</f>
        <v>2.8</v>
      </c>
      <c r="CC30" s="27">
        <v>4.09</v>
      </c>
      <c r="CD30" s="29">
        <f>CB30/CC30</f>
        <v>0.68459657701711485</v>
      </c>
      <c r="CE30" s="28">
        <v>0.82699999999999996</v>
      </c>
      <c r="CF30" s="28">
        <v>0.95</v>
      </c>
      <c r="CG30" s="28">
        <v>0.97399999999999998</v>
      </c>
      <c r="CH30" s="28">
        <f t="shared" si="59"/>
        <v>0.91699999999999993</v>
      </c>
      <c r="CI30" s="28">
        <v>0.76800000000000002</v>
      </c>
      <c r="CJ30" s="29">
        <f t="shared" si="22"/>
        <v>1.1940104166666665</v>
      </c>
      <c r="CK30" s="28">
        <v>0.85399999999999998</v>
      </c>
      <c r="CL30" s="28">
        <v>0.97899999999999998</v>
      </c>
      <c r="CM30" s="28">
        <f>AVERAGE(CK30:CL30)</f>
        <v>0.91649999999999998</v>
      </c>
      <c r="CN30" s="28">
        <v>0.76800000000000002</v>
      </c>
      <c r="CO30" s="29">
        <f>CK30/CN30</f>
        <v>1.1119791666666665</v>
      </c>
      <c r="CP30" s="28">
        <v>0.93600000000000005</v>
      </c>
      <c r="CQ30" s="28">
        <v>0.97599999999999998</v>
      </c>
      <c r="CR30" s="28">
        <f>AVERAGE(CP30:CQ30)</f>
        <v>0.95599999999999996</v>
      </c>
      <c r="CS30" s="28">
        <v>0.76800000000000002</v>
      </c>
      <c r="CT30" s="29">
        <f>CR30/CS30</f>
        <v>1.2447916666666665</v>
      </c>
      <c r="CU30" s="29">
        <v>0.93300000000000005</v>
      </c>
      <c r="CV30" s="29">
        <v>1.075</v>
      </c>
      <c r="CW30" s="29">
        <v>0.99299999999999999</v>
      </c>
      <c r="CX30" s="29">
        <f t="shared" si="77"/>
        <v>1.0003333333333333</v>
      </c>
      <c r="CY30" s="29">
        <v>0.84799999999999998</v>
      </c>
      <c r="CZ30" s="29">
        <v>0.997</v>
      </c>
      <c r="DA30" s="29">
        <f>AVERAGE(CY30:CZ30)</f>
        <v>0.92249999999999999</v>
      </c>
      <c r="DB30" s="29">
        <v>0.996</v>
      </c>
      <c r="DC30" s="29">
        <v>0.98899999999999999</v>
      </c>
      <c r="DD30" s="29">
        <f>AVERAGE(DB30:DC30)</f>
        <v>0.99249999999999994</v>
      </c>
      <c r="DE30" s="22">
        <v>3.93</v>
      </c>
      <c r="DF30" s="27">
        <v>4.21</v>
      </c>
      <c r="DG30" s="27">
        <v>5.96</v>
      </c>
      <c r="DH30" s="27">
        <f t="shared" si="78"/>
        <v>4.7</v>
      </c>
      <c r="DI30" s="27">
        <v>11.55</v>
      </c>
      <c r="DJ30" s="29">
        <f t="shared" si="27"/>
        <v>0.40692640692640691</v>
      </c>
      <c r="DK30" s="27">
        <v>4</v>
      </c>
      <c r="DL30" s="27">
        <v>4.4000000000000004</v>
      </c>
      <c r="DM30" s="27">
        <f>AVERAGE(DK30:DL30)</f>
        <v>4.2</v>
      </c>
      <c r="DN30" s="27">
        <v>11.55</v>
      </c>
      <c r="DO30" s="29">
        <f>DM30/DN30</f>
        <v>0.36363636363636365</v>
      </c>
      <c r="DP30" s="27">
        <v>5.57</v>
      </c>
      <c r="DQ30" s="27">
        <v>4.92</v>
      </c>
      <c r="DR30" s="27">
        <f>AVERAGE(DP30:DQ30)</f>
        <v>5.2450000000000001</v>
      </c>
      <c r="DS30" s="27">
        <v>11.55</v>
      </c>
      <c r="DT30" s="29">
        <f>DR30/DS30</f>
        <v>0.45411255411255408</v>
      </c>
      <c r="DU30" s="27">
        <v>2.31</v>
      </c>
      <c r="DV30" s="27">
        <v>3.21</v>
      </c>
      <c r="DW30" s="27">
        <v>4.18</v>
      </c>
      <c r="DX30" s="27">
        <f t="shared" si="79"/>
        <v>3.2333333333333329</v>
      </c>
      <c r="DY30" s="27">
        <v>5.46</v>
      </c>
      <c r="DZ30" s="29">
        <f t="shared" si="31"/>
        <v>0.59218559218559208</v>
      </c>
      <c r="EA30" s="27">
        <v>2.5299999999999998</v>
      </c>
      <c r="EB30" s="27">
        <v>3.84</v>
      </c>
      <c r="EC30" s="27">
        <f>AVERAGE(EA30:EB30)</f>
        <v>3.1849999999999996</v>
      </c>
      <c r="ED30" s="27">
        <v>5.46</v>
      </c>
      <c r="EE30" s="29">
        <f>EC30/ED30</f>
        <v>0.58333333333333326</v>
      </c>
      <c r="EF30" s="27">
        <v>3.64</v>
      </c>
      <c r="EG30" s="27">
        <v>3.67</v>
      </c>
      <c r="EH30" s="27">
        <f>AVERAGE(EF30:EG30)</f>
        <v>3.6550000000000002</v>
      </c>
      <c r="EI30" s="27">
        <v>5.46</v>
      </c>
      <c r="EJ30" s="29">
        <f>EH30/EI30</f>
        <v>0.66941391941391948</v>
      </c>
      <c r="EK30" s="27">
        <v>3.93</v>
      </c>
      <c r="EL30" s="27">
        <v>4.09</v>
      </c>
      <c r="EM30" s="27">
        <v>5.93</v>
      </c>
      <c r="EN30" s="27">
        <f t="shared" si="80"/>
        <v>4.6499999999999995</v>
      </c>
      <c r="EO30" s="27">
        <v>4</v>
      </c>
      <c r="EP30" s="27">
        <v>4.0999999999999996</v>
      </c>
      <c r="EQ30" s="27">
        <f>AVERAGE(EO30:EP30)</f>
        <v>4.05</v>
      </c>
      <c r="ER30" s="27">
        <v>2.36</v>
      </c>
      <c r="ES30" s="27">
        <v>3.32</v>
      </c>
      <c r="ET30" s="27">
        <v>4.7300000000000004</v>
      </c>
      <c r="EU30" s="27">
        <f t="shared" si="81"/>
        <v>3.47</v>
      </c>
      <c r="EV30" s="27">
        <v>6.21</v>
      </c>
      <c r="EW30" s="29">
        <f t="shared" si="37"/>
        <v>0.55877616747181968</v>
      </c>
      <c r="EX30" s="27">
        <v>2.9</v>
      </c>
      <c r="EY30" s="27">
        <v>4.29</v>
      </c>
      <c r="EZ30" s="27">
        <f>AVERAGE(EX30:EY30)</f>
        <v>3.5949999999999998</v>
      </c>
      <c r="FA30" s="27">
        <v>6.21</v>
      </c>
      <c r="FB30" s="29">
        <f>EZ30/FA30</f>
        <v>0.57890499194847023</v>
      </c>
      <c r="FC30" s="27">
        <v>1.47</v>
      </c>
      <c r="FD30" s="27">
        <v>2.41</v>
      </c>
      <c r="FE30" s="27">
        <v>2.48</v>
      </c>
      <c r="FF30" s="27">
        <f t="shared" si="82"/>
        <v>2.1199999999999997</v>
      </c>
      <c r="FG30" s="27">
        <v>3.55</v>
      </c>
      <c r="FH30" s="29">
        <f t="shared" si="41"/>
        <v>0.59718309859154928</v>
      </c>
      <c r="FI30" s="27">
        <v>1.34</v>
      </c>
      <c r="FJ30" s="27">
        <v>2.72</v>
      </c>
      <c r="FK30" s="27">
        <f>AVERAGE(FI30:FJ30)</f>
        <v>2.0300000000000002</v>
      </c>
      <c r="FL30" s="27">
        <v>3.55</v>
      </c>
      <c r="FM30" s="29">
        <f>FK30/FL30</f>
        <v>0.57183098591549308</v>
      </c>
      <c r="FN30" s="27">
        <v>56.4</v>
      </c>
      <c r="FO30" s="27">
        <v>43.7</v>
      </c>
      <c r="FP30" s="27">
        <v>41.4</v>
      </c>
      <c r="FQ30" s="27">
        <f t="shared" si="83"/>
        <v>56.4</v>
      </c>
      <c r="FR30" s="27">
        <v>127.8</v>
      </c>
      <c r="FS30" s="29">
        <f t="shared" si="45"/>
        <v>0.44131455399061031</v>
      </c>
      <c r="FT30" s="27">
        <v>43.6</v>
      </c>
      <c r="FU30" s="27">
        <v>42.5</v>
      </c>
      <c r="FV30" s="27">
        <f>MAX(FT30:FU30)</f>
        <v>43.6</v>
      </c>
      <c r="FW30" s="27">
        <v>127.8</v>
      </c>
      <c r="FX30" s="29">
        <f>FV30/FW30*100%</f>
        <v>0.34115805946791866</v>
      </c>
      <c r="FY30" s="27">
        <v>14.16</v>
      </c>
      <c r="FZ30" s="27">
        <v>11.24</v>
      </c>
      <c r="GA30" s="27">
        <v>16</v>
      </c>
      <c r="GB30" s="27">
        <f t="shared" si="84"/>
        <v>13.799999999999999</v>
      </c>
      <c r="GC30" s="27">
        <v>7.71</v>
      </c>
      <c r="GD30" s="27">
        <v>12.35</v>
      </c>
      <c r="GE30" s="27">
        <f>AVERAGE(GC30:GD30)</f>
        <v>10.029999999999999</v>
      </c>
      <c r="GF30" s="9">
        <f t="shared" si="49"/>
        <v>13.708609271523178</v>
      </c>
      <c r="GG30" s="9">
        <f>GE30/AE30</f>
        <v>9.9800995024875618</v>
      </c>
      <c r="GH30" s="29">
        <f t="shared" si="51"/>
        <v>0.75531914893617025</v>
      </c>
      <c r="GI30" s="29">
        <f>(FV30-GE30)/FV30*100%</f>
        <v>0.76995412844036693</v>
      </c>
      <c r="GJ30" s="24"/>
      <c r="GK30" s="24"/>
      <c r="GL30" s="24"/>
      <c r="GM30" s="24"/>
      <c r="GN30" s="35"/>
      <c r="GO30" s="36"/>
      <c r="GP30" s="35"/>
      <c r="GQ30" s="35"/>
      <c r="GR30" s="27"/>
    </row>
    <row r="31" spans="1:200" s="22" customFormat="1" ht="14.5">
      <c r="A31" s="22">
        <v>2</v>
      </c>
      <c r="B31" s="22">
        <v>29</v>
      </c>
      <c r="C31" s="127" t="s">
        <v>216</v>
      </c>
      <c r="D31" s="23">
        <v>34353</v>
      </c>
      <c r="E31" s="24">
        <f t="shared" si="56"/>
        <v>22.463013698630139</v>
      </c>
      <c r="F31" s="22">
        <v>20</v>
      </c>
      <c r="G31" s="22">
        <v>5</v>
      </c>
      <c r="H31" s="22">
        <v>0</v>
      </c>
      <c r="I31" s="22">
        <v>0</v>
      </c>
      <c r="J31" s="22">
        <v>63</v>
      </c>
      <c r="K31" s="22">
        <v>182</v>
      </c>
      <c r="L31" s="39">
        <v>1.82</v>
      </c>
      <c r="M31" s="25">
        <f t="shared" si="1"/>
        <v>19.019442096365172</v>
      </c>
      <c r="N31" s="26">
        <v>3.88</v>
      </c>
      <c r="O31" s="26">
        <v>4.66</v>
      </c>
      <c r="P31" s="26">
        <v>4.6100000000000003</v>
      </c>
      <c r="Q31" s="26">
        <f t="shared" si="70"/>
        <v>4.3833333333333329</v>
      </c>
      <c r="R31" s="26">
        <v>4.5999999999999996</v>
      </c>
      <c r="S31" s="41">
        <f t="shared" si="3"/>
        <v>0.95289855072463769</v>
      </c>
      <c r="T31" s="26">
        <v>4.67</v>
      </c>
      <c r="U31" s="27">
        <v>4.72</v>
      </c>
      <c r="V31" s="27">
        <f>AVERAGE(T31:U31)</f>
        <v>4.6950000000000003</v>
      </c>
      <c r="W31" s="26">
        <v>4.5999999999999996</v>
      </c>
      <c r="X31" s="29">
        <f>V31/W31</f>
        <v>1.0206521739130436</v>
      </c>
      <c r="Y31" s="27">
        <v>1.25</v>
      </c>
      <c r="Z31" s="27">
        <v>1.73</v>
      </c>
      <c r="AA31" s="27">
        <v>1.82</v>
      </c>
      <c r="AB31" s="27">
        <f t="shared" si="73"/>
        <v>1.5999999999999999</v>
      </c>
      <c r="AC31" s="27">
        <v>2.2999999999999998</v>
      </c>
      <c r="AD31" s="27">
        <v>2.54</v>
      </c>
      <c r="AE31" s="27">
        <f>AVERAGE(AC31:AD31)</f>
        <v>2.42</v>
      </c>
      <c r="AF31" s="27">
        <v>1.1399999999999999</v>
      </c>
      <c r="AG31" s="27">
        <v>0.85</v>
      </c>
      <c r="AH31" s="27">
        <v>0.98</v>
      </c>
      <c r="AI31" s="27">
        <f t="shared" si="74"/>
        <v>0.98999999999999988</v>
      </c>
      <c r="AJ31" s="27">
        <v>1.2</v>
      </c>
      <c r="AK31" s="27">
        <v>0.99</v>
      </c>
      <c r="AL31" s="27">
        <f>AVERAGE(AJ31:AK31)</f>
        <v>1.095</v>
      </c>
      <c r="AM31" s="27">
        <v>1.49</v>
      </c>
      <c r="AN31" s="27">
        <v>2.08</v>
      </c>
      <c r="AO31" s="27">
        <v>1.81</v>
      </c>
      <c r="AP31" s="27">
        <f t="shared" si="71"/>
        <v>1.7933333333333337</v>
      </c>
      <c r="AQ31" s="27">
        <v>1.17</v>
      </c>
      <c r="AR31" s="27">
        <v>1.19</v>
      </c>
      <c r="AS31" s="27">
        <f>AVERAGE(AQ31:AR31)</f>
        <v>1.18</v>
      </c>
      <c r="AT31" s="27">
        <v>2.39</v>
      </c>
      <c r="AU31" s="27">
        <v>2.58</v>
      </c>
      <c r="AV31" s="27">
        <v>2.8</v>
      </c>
      <c r="AW31" s="27">
        <f t="shared" si="72"/>
        <v>2.5900000000000003</v>
      </c>
      <c r="AX31" s="27">
        <v>3.5</v>
      </c>
      <c r="AY31" s="27">
        <v>3.53</v>
      </c>
      <c r="AZ31" s="27">
        <f>AVERAGE(AX31:AY31)</f>
        <v>3.5149999999999997</v>
      </c>
      <c r="BA31" s="27">
        <v>3.2</v>
      </c>
      <c r="BB31" s="27">
        <v>3.12</v>
      </c>
      <c r="BC31" s="27">
        <f>AVERAGE(BA31:BB31)</f>
        <v>3.16</v>
      </c>
      <c r="BD31" s="27">
        <v>4.68</v>
      </c>
      <c r="BE31" s="27">
        <v>4.71</v>
      </c>
      <c r="BF31" s="27">
        <v>4.26</v>
      </c>
      <c r="BG31" s="27">
        <f t="shared" si="75"/>
        <v>4.55</v>
      </c>
      <c r="BH31" s="27">
        <v>4.55</v>
      </c>
      <c r="BI31" s="29">
        <f t="shared" si="14"/>
        <v>1</v>
      </c>
      <c r="BJ31" s="27">
        <v>4.74</v>
      </c>
      <c r="BK31" s="27">
        <v>4.58</v>
      </c>
      <c r="BL31" s="27">
        <f>AVERAGE(BJ31:BK31)</f>
        <v>4.66</v>
      </c>
      <c r="BM31" s="27">
        <v>4.55</v>
      </c>
      <c r="BN31" s="29">
        <f>BL31/BM31</f>
        <v>1.0241758241758243</v>
      </c>
      <c r="BO31" s="27">
        <v>2.95</v>
      </c>
      <c r="BP31" s="27">
        <v>3.22</v>
      </c>
      <c r="BQ31" s="27">
        <v>3.9</v>
      </c>
      <c r="BR31" s="27">
        <f t="shared" si="76"/>
        <v>3.3566666666666669</v>
      </c>
      <c r="BS31" s="27">
        <v>4.3</v>
      </c>
      <c r="BT31" s="29">
        <f t="shared" si="18"/>
        <v>0.78062015503875981</v>
      </c>
      <c r="BU31" s="27">
        <v>4.5999999999999996</v>
      </c>
      <c r="BV31" s="27">
        <v>4.51</v>
      </c>
      <c r="BW31" s="27">
        <f>AVERAGE(BU31:BV31)</f>
        <v>4.5549999999999997</v>
      </c>
      <c r="BX31" s="27">
        <v>4.3</v>
      </c>
      <c r="BY31" s="29">
        <f>BW31/BX31</f>
        <v>1.0593023255813954</v>
      </c>
      <c r="BZ31" s="27">
        <v>4.3</v>
      </c>
      <c r="CA31" s="27">
        <v>4.04</v>
      </c>
      <c r="CB31" s="27">
        <f>AVERAGE(BZ31:CA31)</f>
        <v>4.17</v>
      </c>
      <c r="CC31" s="27">
        <v>4.3</v>
      </c>
      <c r="CD31" s="29">
        <f>CB31/CC31</f>
        <v>0.96976744186046515</v>
      </c>
      <c r="CE31" s="28">
        <v>0.63</v>
      </c>
      <c r="CF31" s="28">
        <v>0.68400000000000005</v>
      </c>
      <c r="CG31" s="28">
        <v>0.91500000000000004</v>
      </c>
      <c r="CH31" s="28">
        <f t="shared" si="59"/>
        <v>0.74299999999999999</v>
      </c>
      <c r="CI31" s="28">
        <v>0.76800000000000002</v>
      </c>
      <c r="CJ31" s="29">
        <f t="shared" si="22"/>
        <v>0.96744791666666663</v>
      </c>
      <c r="CK31" s="28">
        <v>0.97</v>
      </c>
      <c r="CL31" s="28">
        <v>0.98499999999999999</v>
      </c>
      <c r="CM31" s="28">
        <f>AVERAGE(CK31:CL31)</f>
        <v>0.97750000000000004</v>
      </c>
      <c r="CN31" s="28">
        <v>0.76800000000000002</v>
      </c>
      <c r="CO31" s="29">
        <f>CM31/CN31</f>
        <v>1.2727864583333333</v>
      </c>
      <c r="CP31" s="28">
        <v>1</v>
      </c>
      <c r="CQ31" s="28">
        <v>0.91800000000000004</v>
      </c>
      <c r="CR31" s="28">
        <f>AVERAGE(CP31:CQ31)</f>
        <v>0.95900000000000007</v>
      </c>
      <c r="CS31" s="28">
        <v>0.76800000000000002</v>
      </c>
      <c r="CT31" s="29">
        <f>CR31/CS31</f>
        <v>1.2486979166666667</v>
      </c>
      <c r="CU31" s="29">
        <v>0.76</v>
      </c>
      <c r="CV31" s="29">
        <v>0.69099999999999995</v>
      </c>
      <c r="CW31" s="29">
        <v>0.84599999999999997</v>
      </c>
      <c r="CX31" s="29">
        <f t="shared" si="77"/>
        <v>0.76566666666666672</v>
      </c>
      <c r="CY31" s="29">
        <v>0.98499999999999999</v>
      </c>
      <c r="CZ31" s="29">
        <v>0.95599999999999996</v>
      </c>
      <c r="DA31" s="29">
        <f>AVERAGE(CY31:CZ31)</f>
        <v>0.97049999999999992</v>
      </c>
      <c r="DB31" s="29">
        <v>0.90500000000000003</v>
      </c>
      <c r="DC31" s="29">
        <v>0.84</v>
      </c>
      <c r="DD31" s="29">
        <f>AVERAGE(DB31:DC31)</f>
        <v>0.87250000000000005</v>
      </c>
      <c r="DE31" s="27">
        <v>3.46</v>
      </c>
      <c r="DF31" s="27">
        <v>3.35</v>
      </c>
      <c r="DG31" s="27">
        <v>5.67</v>
      </c>
      <c r="DH31" s="27">
        <f t="shared" si="78"/>
        <v>4.16</v>
      </c>
      <c r="DI31" s="27">
        <v>12.15</v>
      </c>
      <c r="DJ31" s="29">
        <f t="shared" si="27"/>
        <v>0.34238683127572017</v>
      </c>
      <c r="DK31" s="27">
        <v>6.11</v>
      </c>
      <c r="DL31" s="27">
        <v>6.16</v>
      </c>
      <c r="DM31" s="27">
        <f>AVERAGE(DK31:DL31)</f>
        <v>6.1349999999999998</v>
      </c>
      <c r="DN31" s="27">
        <v>12.15</v>
      </c>
      <c r="DO31" s="29">
        <f>DM31/DN31</f>
        <v>0.5049382716049382</v>
      </c>
      <c r="DP31" s="27">
        <v>7.9</v>
      </c>
      <c r="DQ31" s="27">
        <v>6.21</v>
      </c>
      <c r="DR31" s="27">
        <f>AVERAGE(DP31:DQ31)</f>
        <v>7.0549999999999997</v>
      </c>
      <c r="DS31" s="27">
        <v>12.15</v>
      </c>
      <c r="DT31" s="29">
        <f>DR31/DS31</f>
        <v>0.58065843621399171</v>
      </c>
      <c r="DU31" s="27">
        <v>2.38</v>
      </c>
      <c r="DV31" s="27">
        <v>2.9</v>
      </c>
      <c r="DW31" s="27">
        <v>4.43</v>
      </c>
      <c r="DX31" s="27">
        <f t="shared" si="79"/>
        <v>3.2366666666666664</v>
      </c>
      <c r="DY31" s="27">
        <v>5.64</v>
      </c>
      <c r="DZ31" s="29">
        <f t="shared" si="31"/>
        <v>0.57387706855791965</v>
      </c>
      <c r="EA31" s="27">
        <v>5.15</v>
      </c>
      <c r="EB31" s="27">
        <v>5.2</v>
      </c>
      <c r="EC31" s="27">
        <f>AVERAGE(EA31:EB31)</f>
        <v>5.1750000000000007</v>
      </c>
      <c r="ED31" s="27">
        <v>5.64</v>
      </c>
      <c r="EE31" s="29">
        <f>EC31/ED31</f>
        <v>0.91755319148936187</v>
      </c>
      <c r="EF31" s="27">
        <v>5.1100000000000003</v>
      </c>
      <c r="EG31" s="27">
        <v>4.4800000000000004</v>
      </c>
      <c r="EH31" s="27">
        <f>AVERAGE(EF31:EG31)</f>
        <v>4.7949999999999999</v>
      </c>
      <c r="EI31" s="27">
        <v>5.64</v>
      </c>
      <c r="EJ31" s="29">
        <f>EH31/EI31</f>
        <v>0.85017730496453903</v>
      </c>
      <c r="EK31" s="27">
        <v>3.14</v>
      </c>
      <c r="EL31" s="27">
        <v>3.15</v>
      </c>
      <c r="EM31" s="27">
        <v>5.6</v>
      </c>
      <c r="EN31" s="27">
        <f t="shared" si="80"/>
        <v>3.9633333333333334</v>
      </c>
      <c r="EO31" s="27">
        <v>6.08</v>
      </c>
      <c r="EP31" s="27">
        <v>6.11</v>
      </c>
      <c r="EQ31" s="27">
        <f>AVERAGE(EO31:EP31)</f>
        <v>6.0950000000000006</v>
      </c>
      <c r="ER31" s="27">
        <v>2.57</v>
      </c>
      <c r="ES31" s="27">
        <v>3.1</v>
      </c>
      <c r="ET31" s="27">
        <v>4.6500000000000004</v>
      </c>
      <c r="EU31" s="27">
        <f t="shared" si="81"/>
        <v>3.44</v>
      </c>
      <c r="EV31" s="27">
        <v>6.44</v>
      </c>
      <c r="EW31" s="29">
        <f t="shared" si="37"/>
        <v>0.53416149068322982</v>
      </c>
      <c r="EX31" s="27">
        <v>5.36</v>
      </c>
      <c r="EY31" s="27">
        <v>5.32</v>
      </c>
      <c r="EZ31" s="27">
        <f>AVERAGE(EX31:EY31)</f>
        <v>5.34</v>
      </c>
      <c r="FA31" s="27">
        <v>6.44</v>
      </c>
      <c r="FB31" s="29">
        <f>EZ31/FA31</f>
        <v>0.82919254658385089</v>
      </c>
      <c r="FC31" s="27">
        <v>1.62</v>
      </c>
      <c r="FD31" s="27">
        <v>2.2599999999999998</v>
      </c>
      <c r="FE31" s="27">
        <v>3.04</v>
      </c>
      <c r="FF31" s="27">
        <f t="shared" si="82"/>
        <v>2.3066666666666666</v>
      </c>
      <c r="FG31" s="27">
        <v>3.68</v>
      </c>
      <c r="FH31" s="29">
        <f t="shared" si="41"/>
        <v>0.62681159420289856</v>
      </c>
      <c r="FI31" s="27">
        <v>4.1100000000000003</v>
      </c>
      <c r="FJ31" s="27">
        <v>4.05</v>
      </c>
      <c r="FK31" s="27">
        <f>AVERAGE(FI31:FJ31)</f>
        <v>4.08</v>
      </c>
      <c r="FL31" s="27">
        <v>3.68</v>
      </c>
      <c r="FM31" s="29">
        <f>FK31/FL31</f>
        <v>1.1086956521739131</v>
      </c>
      <c r="FN31" s="27">
        <v>84.5</v>
      </c>
      <c r="FO31" s="27">
        <v>63.7</v>
      </c>
      <c r="FP31" s="27">
        <v>68.099999999999994</v>
      </c>
      <c r="FQ31" s="27">
        <f t="shared" si="83"/>
        <v>84.5</v>
      </c>
      <c r="FR31" s="27">
        <v>137.30000000000001</v>
      </c>
      <c r="FS31" s="29">
        <f t="shared" si="45"/>
        <v>0.61544064093226503</v>
      </c>
      <c r="FT31" s="27">
        <v>86.8</v>
      </c>
      <c r="FU31" s="27">
        <v>73.400000000000006</v>
      </c>
      <c r="FV31" s="27">
        <f>MAX(FT31:FU31)</f>
        <v>86.8</v>
      </c>
      <c r="FW31" s="27">
        <v>137.30000000000001</v>
      </c>
      <c r="FX31" s="29">
        <f>FV31/FW31*100%</f>
        <v>0.63219227967953384</v>
      </c>
      <c r="FY31" s="27">
        <v>22.07</v>
      </c>
      <c r="FZ31" s="27">
        <v>26.77</v>
      </c>
      <c r="GA31" s="27">
        <v>23.19</v>
      </c>
      <c r="GB31" s="27">
        <f t="shared" si="84"/>
        <v>24.01</v>
      </c>
      <c r="GC31" s="27">
        <v>29.84</v>
      </c>
      <c r="GD31" s="27">
        <v>32.520000000000003</v>
      </c>
      <c r="GE31" s="27">
        <f>AVERAGE(GC31:GD31)</f>
        <v>31.18</v>
      </c>
      <c r="GF31" s="9">
        <f t="shared" si="49"/>
        <v>15.006250000000001</v>
      </c>
      <c r="GG31" s="9">
        <f>GE31/AE31</f>
        <v>12.884297520661157</v>
      </c>
      <c r="GH31" s="29">
        <f t="shared" si="51"/>
        <v>0.71585798816568036</v>
      </c>
      <c r="GI31" s="29">
        <f>(FV31-GE31)/FV31*100%</f>
        <v>0.6407834101382488</v>
      </c>
      <c r="GJ31" s="24"/>
      <c r="GK31" s="24"/>
      <c r="GL31" s="24"/>
      <c r="GM31" s="24"/>
      <c r="GN31" s="35"/>
      <c r="GO31" s="36"/>
      <c r="GP31" s="35"/>
      <c r="GQ31" s="35"/>
      <c r="GR31" s="27"/>
    </row>
    <row r="32" spans="1:200" s="22" customFormat="1" ht="14.5">
      <c r="A32" s="22">
        <v>1</v>
      </c>
      <c r="B32" s="22">
        <v>30</v>
      </c>
      <c r="C32" s="127" t="s">
        <v>216</v>
      </c>
      <c r="D32" s="23">
        <v>35883</v>
      </c>
      <c r="E32" s="24">
        <f t="shared" si="56"/>
        <v>18.271232876712329</v>
      </c>
      <c r="F32" s="22">
        <v>20</v>
      </c>
      <c r="G32" s="22">
        <v>5</v>
      </c>
      <c r="H32" s="22">
        <v>0</v>
      </c>
      <c r="I32" s="22">
        <v>0</v>
      </c>
      <c r="J32" s="22">
        <v>60</v>
      </c>
      <c r="K32" s="22">
        <v>181</v>
      </c>
      <c r="L32" s="39">
        <v>1.81</v>
      </c>
      <c r="M32" s="25">
        <f t="shared" si="1"/>
        <v>18.314459265590184</v>
      </c>
      <c r="N32" s="26">
        <v>3.09</v>
      </c>
      <c r="O32" s="26">
        <v>3.91</v>
      </c>
      <c r="P32" s="26">
        <v>3.88</v>
      </c>
      <c r="Q32" s="26">
        <f t="shared" si="70"/>
        <v>3.6266666666666665</v>
      </c>
      <c r="R32" s="26">
        <v>4.62</v>
      </c>
      <c r="S32" s="41">
        <f t="shared" si="3"/>
        <v>0.78499278499278491</v>
      </c>
      <c r="T32" s="27"/>
      <c r="U32" s="27"/>
      <c r="V32" s="27"/>
      <c r="W32" s="26">
        <v>4.62</v>
      </c>
      <c r="X32" s="29"/>
      <c r="Y32" s="27">
        <v>0.9</v>
      </c>
      <c r="Z32" s="27">
        <v>0.93</v>
      </c>
      <c r="AA32" s="27">
        <v>0.51</v>
      </c>
      <c r="AB32" s="27">
        <f t="shared" si="73"/>
        <v>0.77999999999999992</v>
      </c>
      <c r="AC32" s="27"/>
      <c r="AD32" s="27"/>
      <c r="AE32" s="27"/>
      <c r="AF32" s="27">
        <v>0.99</v>
      </c>
      <c r="AG32" s="27">
        <v>1.81</v>
      </c>
      <c r="AH32" s="27">
        <v>1.9</v>
      </c>
      <c r="AI32" s="27">
        <f t="shared" si="74"/>
        <v>1.5666666666666664</v>
      </c>
      <c r="AJ32" s="27"/>
      <c r="AK32" s="27"/>
      <c r="AL32" s="27"/>
      <c r="AM32" s="27">
        <v>1.2</v>
      </c>
      <c r="AN32" s="27">
        <v>1.17</v>
      </c>
      <c r="AO32" s="27">
        <v>1.47</v>
      </c>
      <c r="AP32" s="27">
        <f t="shared" si="71"/>
        <v>1.28</v>
      </c>
      <c r="AQ32" s="27"/>
      <c r="AR32" s="27"/>
      <c r="AS32" s="27"/>
      <c r="AT32" s="27">
        <v>1.2</v>
      </c>
      <c r="AU32" s="27">
        <v>2.74</v>
      </c>
      <c r="AV32" s="27">
        <v>2.41</v>
      </c>
      <c r="AW32" s="27">
        <f t="shared" si="72"/>
        <v>2.1166666666666667</v>
      </c>
      <c r="AX32" s="27"/>
      <c r="AY32" s="27"/>
      <c r="AZ32" s="27"/>
      <c r="BA32" s="27"/>
      <c r="BB32" s="27"/>
      <c r="BC32" s="27"/>
      <c r="BD32" s="27">
        <v>4.25</v>
      </c>
      <c r="BE32" s="27">
        <v>3.99</v>
      </c>
      <c r="BF32" s="27">
        <v>3.91</v>
      </c>
      <c r="BG32" s="27">
        <f t="shared" si="75"/>
        <v>4.05</v>
      </c>
      <c r="BH32" s="27">
        <v>4.54</v>
      </c>
      <c r="BI32" s="29">
        <f t="shared" si="14"/>
        <v>0.89207048458149774</v>
      </c>
      <c r="BJ32" s="27"/>
      <c r="BK32" s="27"/>
      <c r="BL32" s="27"/>
      <c r="BM32" s="27">
        <v>4.54</v>
      </c>
      <c r="BN32" s="29"/>
      <c r="BO32" s="27">
        <v>3.48</v>
      </c>
      <c r="BP32" s="27">
        <v>3.84</v>
      </c>
      <c r="BQ32" s="27">
        <v>3.75</v>
      </c>
      <c r="BR32" s="27">
        <f t="shared" si="76"/>
        <v>3.69</v>
      </c>
      <c r="BS32" s="27">
        <v>4.33</v>
      </c>
      <c r="BT32" s="29">
        <f t="shared" si="18"/>
        <v>0.85219399538106233</v>
      </c>
      <c r="BU32" s="27"/>
      <c r="BV32" s="27"/>
      <c r="BW32" s="27"/>
      <c r="BX32" s="27">
        <v>4.33</v>
      </c>
      <c r="BY32" s="29"/>
      <c r="BZ32" s="27"/>
      <c r="CA32" s="27"/>
      <c r="CB32" s="27"/>
      <c r="CC32" s="27">
        <v>4.33</v>
      </c>
      <c r="CD32" s="29"/>
      <c r="CE32" s="28">
        <v>0.81899999999999995</v>
      </c>
      <c r="CF32" s="28">
        <v>0.96199999999999997</v>
      </c>
      <c r="CG32" s="28">
        <v>0.95899999999999996</v>
      </c>
      <c r="CH32" s="28">
        <f t="shared" si="59"/>
        <v>0.91333333333333322</v>
      </c>
      <c r="CI32" s="28">
        <v>0.77500000000000002</v>
      </c>
      <c r="CJ32" s="29">
        <f t="shared" si="22"/>
        <v>1.1784946236559137</v>
      </c>
      <c r="CK32" s="28"/>
      <c r="CL32" s="28"/>
      <c r="CM32" s="28"/>
      <c r="CN32" s="28">
        <v>0.77500000000000002</v>
      </c>
      <c r="CO32" s="29"/>
      <c r="CP32" s="28"/>
      <c r="CQ32" s="28"/>
      <c r="CR32" s="28"/>
      <c r="CS32" s="28">
        <v>0.77500000000000002</v>
      </c>
      <c r="CT32" s="29"/>
      <c r="CU32" s="29">
        <v>1.1259999999999999</v>
      </c>
      <c r="CV32" s="29">
        <v>0.98199999999999998</v>
      </c>
      <c r="CW32" s="29">
        <v>0.96599999999999997</v>
      </c>
      <c r="CX32" s="29">
        <f t="shared" si="77"/>
        <v>1.0246666666666666</v>
      </c>
      <c r="CY32" s="29"/>
      <c r="CZ32" s="29"/>
      <c r="DA32" s="29"/>
      <c r="DB32" s="29"/>
      <c r="DC32" s="29"/>
      <c r="DD32" s="29"/>
      <c r="DE32" s="27">
        <v>3.76</v>
      </c>
      <c r="DF32" s="27">
        <v>5.45</v>
      </c>
      <c r="DG32" s="27">
        <v>4.5</v>
      </c>
      <c r="DH32" s="27">
        <f t="shared" si="78"/>
        <v>4.57</v>
      </c>
      <c r="DI32" s="27">
        <v>12.17</v>
      </c>
      <c r="DJ32" s="29">
        <f t="shared" si="27"/>
        <v>0.37551355792933444</v>
      </c>
      <c r="DK32" s="27"/>
      <c r="DL32" s="27"/>
      <c r="DM32" s="27"/>
      <c r="DN32" s="27">
        <v>12.17</v>
      </c>
      <c r="DO32" s="29"/>
      <c r="DP32" s="27"/>
      <c r="DQ32" s="27"/>
      <c r="DR32" s="27"/>
      <c r="DS32" s="27">
        <v>12.17</v>
      </c>
      <c r="DT32" s="29"/>
      <c r="DU32" s="27">
        <v>3.42</v>
      </c>
      <c r="DV32" s="27">
        <v>4.8600000000000003</v>
      </c>
      <c r="DW32" s="27">
        <v>4.25</v>
      </c>
      <c r="DX32" s="27">
        <f t="shared" si="79"/>
        <v>4.1766666666666667</v>
      </c>
      <c r="DY32" s="27">
        <v>5.71</v>
      </c>
      <c r="DZ32" s="29">
        <f t="shared" si="31"/>
        <v>0.73146526561587855</v>
      </c>
      <c r="EA32" s="27"/>
      <c r="EB32" s="27"/>
      <c r="EC32" s="27"/>
      <c r="ED32" s="27">
        <v>5.71</v>
      </c>
      <c r="EE32" s="29"/>
      <c r="EF32" s="27"/>
      <c r="EG32" s="27"/>
      <c r="EH32" s="27"/>
      <c r="EI32" s="27">
        <v>5.71</v>
      </c>
      <c r="EJ32" s="29"/>
      <c r="EK32" s="27">
        <v>3.12</v>
      </c>
      <c r="EL32" s="27">
        <v>5.4</v>
      </c>
      <c r="EM32" s="27">
        <v>4.09</v>
      </c>
      <c r="EN32" s="27">
        <f t="shared" si="80"/>
        <v>4.2033333333333331</v>
      </c>
      <c r="EO32" s="27"/>
      <c r="EP32" s="27"/>
      <c r="EQ32" s="27"/>
      <c r="ER32" s="27">
        <v>3.64</v>
      </c>
      <c r="ES32" s="27">
        <v>4.9400000000000004</v>
      </c>
      <c r="ET32" s="27">
        <v>4.5</v>
      </c>
      <c r="EU32" s="27">
        <f t="shared" si="81"/>
        <v>4.3600000000000003</v>
      </c>
      <c r="EV32" s="27">
        <v>6.48</v>
      </c>
      <c r="EW32" s="29">
        <f t="shared" si="37"/>
        <v>0.6728395061728395</v>
      </c>
      <c r="EX32" s="27"/>
      <c r="EY32" s="27"/>
      <c r="EZ32" s="27"/>
      <c r="FA32" s="27">
        <v>6.48</v>
      </c>
      <c r="FB32" s="29"/>
      <c r="FC32" s="27">
        <v>2.72</v>
      </c>
      <c r="FD32" s="27">
        <v>3.77</v>
      </c>
      <c r="FE32" s="27">
        <v>3.66</v>
      </c>
      <c r="FF32" s="27">
        <f t="shared" si="82"/>
        <v>3.3833333333333333</v>
      </c>
      <c r="FG32" s="27">
        <v>3.75</v>
      </c>
      <c r="FH32" s="29">
        <f t="shared" si="41"/>
        <v>0.90222222222222226</v>
      </c>
      <c r="FI32" s="27"/>
      <c r="FJ32" s="27"/>
      <c r="FK32" s="27"/>
      <c r="FL32" s="27">
        <v>3.75</v>
      </c>
      <c r="FM32" s="29"/>
      <c r="FN32" s="27">
        <v>24.9</v>
      </c>
      <c r="FO32" s="27">
        <v>39</v>
      </c>
      <c r="FP32" s="27">
        <v>37.4</v>
      </c>
      <c r="FQ32" s="27">
        <v>39</v>
      </c>
      <c r="FR32" s="27">
        <v>135.80000000000001</v>
      </c>
      <c r="FS32" s="29">
        <f>FQ32/FR32</f>
        <v>0.28718703976435933</v>
      </c>
      <c r="FT32" s="27"/>
      <c r="FU32" s="27"/>
      <c r="FV32" s="27"/>
      <c r="FW32" s="27"/>
      <c r="FX32" s="29"/>
      <c r="FY32" s="27">
        <v>15.45</v>
      </c>
      <c r="FZ32" s="27">
        <v>17.22</v>
      </c>
      <c r="GA32" s="27">
        <v>12.13</v>
      </c>
      <c r="GB32" s="27">
        <f t="shared" si="84"/>
        <v>14.933333333333335</v>
      </c>
      <c r="GC32" s="27"/>
      <c r="GD32" s="27"/>
      <c r="GE32" s="27"/>
      <c r="GF32" s="9">
        <f t="shared" si="49"/>
        <v>19.145299145299148</v>
      </c>
      <c r="GG32" s="9"/>
      <c r="GH32" s="29">
        <f>(FQ32-GB32)/FQ32</f>
        <v>0.61709401709401701</v>
      </c>
      <c r="GI32" s="29"/>
      <c r="GJ32" s="24"/>
      <c r="GK32" s="24"/>
      <c r="GL32" s="24"/>
      <c r="GM32" s="24"/>
      <c r="GN32" s="35"/>
      <c r="GO32" s="36"/>
      <c r="GP32" s="35"/>
      <c r="GQ32" s="35"/>
      <c r="GR32" s="27"/>
    </row>
    <row r="33" spans="1:200" s="22" customFormat="1" ht="14.5">
      <c r="A33" s="22">
        <v>1</v>
      </c>
      <c r="B33" s="22">
        <v>31</v>
      </c>
      <c r="C33" s="127" t="s">
        <v>218</v>
      </c>
      <c r="D33" s="23">
        <v>34299</v>
      </c>
      <c r="E33" s="24">
        <f t="shared" si="56"/>
        <v>22.610958904109587</v>
      </c>
      <c r="F33" s="22">
        <v>20</v>
      </c>
      <c r="G33" s="22">
        <v>5</v>
      </c>
      <c r="H33" s="22">
        <v>0</v>
      </c>
      <c r="I33" s="22">
        <v>0</v>
      </c>
      <c r="J33" s="22">
        <v>53</v>
      </c>
      <c r="K33" s="22">
        <v>166</v>
      </c>
      <c r="L33" s="39">
        <v>1.66</v>
      </c>
      <c r="M33" s="25">
        <f t="shared" si="1"/>
        <v>19.233560749020178</v>
      </c>
      <c r="N33" s="26">
        <v>3.09</v>
      </c>
      <c r="O33" s="26">
        <v>3.1</v>
      </c>
      <c r="P33" s="26">
        <v>3.22</v>
      </c>
      <c r="Q33" s="26">
        <f t="shared" si="70"/>
        <v>3.1366666666666667</v>
      </c>
      <c r="R33" s="26">
        <v>3.25</v>
      </c>
      <c r="S33" s="41">
        <f t="shared" si="3"/>
        <v>0.96512820512820519</v>
      </c>
      <c r="T33" s="26">
        <v>3.06</v>
      </c>
      <c r="U33" s="26">
        <v>3.18</v>
      </c>
      <c r="V33" s="26">
        <f>AVERAGE(T33:U33)</f>
        <v>3.12</v>
      </c>
      <c r="W33" s="26">
        <v>3.25</v>
      </c>
      <c r="X33" s="41">
        <f>V33/W33</f>
        <v>0.96000000000000008</v>
      </c>
      <c r="Y33" s="26">
        <v>1.42</v>
      </c>
      <c r="Z33" s="26">
        <v>1.57</v>
      </c>
      <c r="AA33" s="26">
        <v>1.1399999999999999</v>
      </c>
      <c r="AB33" s="26">
        <f t="shared" si="73"/>
        <v>1.3766666666666667</v>
      </c>
      <c r="AC33" s="26">
        <v>1.2</v>
      </c>
      <c r="AD33" s="26">
        <v>1.06</v>
      </c>
      <c r="AE33" s="26">
        <f>AVERAGE(AC33:AD33)</f>
        <v>1.1299999999999999</v>
      </c>
      <c r="AF33" s="26">
        <v>0.4</v>
      </c>
      <c r="AG33" s="26">
        <v>0.37</v>
      </c>
      <c r="AH33" s="26">
        <v>0.73</v>
      </c>
      <c r="AI33" s="26">
        <f t="shared" si="74"/>
        <v>0.5</v>
      </c>
      <c r="AJ33" s="26">
        <v>0.42</v>
      </c>
      <c r="AK33" s="26">
        <v>0.59</v>
      </c>
      <c r="AL33" s="26">
        <f>AVERAGE(AJ33:AK33)</f>
        <v>0.505</v>
      </c>
      <c r="AM33" s="26">
        <v>1.27</v>
      </c>
      <c r="AN33" s="26">
        <v>1.1599999999999999</v>
      </c>
      <c r="AO33" s="26">
        <v>1.35</v>
      </c>
      <c r="AP33" s="26">
        <f t="shared" si="71"/>
        <v>1.26</v>
      </c>
      <c r="AQ33" s="26">
        <v>1.44</v>
      </c>
      <c r="AR33" s="26">
        <v>1.53</v>
      </c>
      <c r="AS33" s="26">
        <f>AVERAGE(AQ33:AR33)</f>
        <v>1.4849999999999999</v>
      </c>
      <c r="AT33" s="27">
        <v>1.82</v>
      </c>
      <c r="AU33" s="27">
        <v>1.94</v>
      </c>
      <c r="AV33" s="27">
        <v>1.87</v>
      </c>
      <c r="AW33" s="27">
        <f t="shared" si="72"/>
        <v>1.8766666666666667</v>
      </c>
      <c r="AX33" s="27">
        <v>1.62</v>
      </c>
      <c r="AY33" s="27">
        <v>1.65</v>
      </c>
      <c r="AZ33" s="27">
        <f>AVERAGE(AX33:AY33)</f>
        <v>1.635</v>
      </c>
      <c r="BA33" s="27">
        <v>1.31</v>
      </c>
      <c r="BB33" s="27">
        <v>1.84</v>
      </c>
      <c r="BC33" s="27">
        <f>AVERAGE(BA33:BB33)</f>
        <v>1.5750000000000002</v>
      </c>
      <c r="BD33" s="27">
        <v>3.18</v>
      </c>
      <c r="BE33" s="27">
        <v>3.19</v>
      </c>
      <c r="BF33" s="27">
        <v>3.17</v>
      </c>
      <c r="BG33" s="27">
        <f t="shared" si="75"/>
        <v>3.1799999999999997</v>
      </c>
      <c r="BH33" s="27">
        <v>3.07</v>
      </c>
      <c r="BI33" s="29">
        <f t="shared" si="14"/>
        <v>1.0358306188925082</v>
      </c>
      <c r="BJ33" s="27">
        <v>2.81</v>
      </c>
      <c r="BK33" s="27">
        <v>2.8</v>
      </c>
      <c r="BL33" s="27">
        <f>AVERAGE(BJ33:BK33)</f>
        <v>2.8049999999999997</v>
      </c>
      <c r="BM33" s="27">
        <v>3.07</v>
      </c>
      <c r="BN33" s="29">
        <f>BL33/BM33</f>
        <v>0.91368078175895762</v>
      </c>
      <c r="BO33" s="27">
        <v>3.05</v>
      </c>
      <c r="BP33" s="27">
        <v>3.04</v>
      </c>
      <c r="BQ33" s="27">
        <v>3.03</v>
      </c>
      <c r="BR33" s="27">
        <f t="shared" si="76"/>
        <v>3.0399999999999996</v>
      </c>
      <c r="BS33" s="27">
        <v>2.76</v>
      </c>
      <c r="BT33" s="29">
        <f t="shared" si="18"/>
        <v>1.1014492753623188</v>
      </c>
      <c r="BU33" s="27">
        <v>2.81</v>
      </c>
      <c r="BV33" s="27">
        <v>2.8</v>
      </c>
      <c r="BW33" s="27">
        <f>AVERAGE(BU33:BV33)</f>
        <v>2.8049999999999997</v>
      </c>
      <c r="BX33" s="27">
        <v>2.76</v>
      </c>
      <c r="BY33" s="29">
        <f>BW33/BX33</f>
        <v>1.0163043478260869</v>
      </c>
      <c r="BZ33" s="27">
        <v>2.84</v>
      </c>
      <c r="CA33" s="27">
        <v>2.83</v>
      </c>
      <c r="CB33" s="27">
        <f>AVERAGE(BZ33:CA33)</f>
        <v>2.835</v>
      </c>
      <c r="CC33" s="27">
        <v>2.76</v>
      </c>
      <c r="CD33" s="29">
        <f>CB33/CC33</f>
        <v>1.0271739130434783</v>
      </c>
      <c r="CE33" s="28">
        <v>0.95899999999999996</v>
      </c>
      <c r="CF33" s="28">
        <v>0.95299999999999996</v>
      </c>
      <c r="CG33" s="28">
        <v>0.95599999999999996</v>
      </c>
      <c r="CH33" s="28">
        <f t="shared" si="59"/>
        <v>0.95599999999999996</v>
      </c>
      <c r="CI33" s="28">
        <v>0.81</v>
      </c>
      <c r="CJ33" s="29">
        <f t="shared" si="22"/>
        <v>1.1802469135802467</v>
      </c>
      <c r="CK33" s="28">
        <v>1</v>
      </c>
      <c r="CL33" s="28">
        <v>1</v>
      </c>
      <c r="CM33" s="28">
        <f>AVERAGE(CK33:CL33)</f>
        <v>1</v>
      </c>
      <c r="CN33" s="28">
        <v>0.81</v>
      </c>
      <c r="CO33" s="29">
        <f>CM33/CN33</f>
        <v>1.2345679012345678</v>
      </c>
      <c r="CP33" s="28">
        <v>0.96899999999999997</v>
      </c>
      <c r="CQ33" s="28">
        <v>0.86</v>
      </c>
      <c r="CR33" s="28">
        <f>AVERAGE(CP33:CQ33)</f>
        <v>0.91449999999999998</v>
      </c>
      <c r="CS33" s="28">
        <v>0.81</v>
      </c>
      <c r="CT33" s="29">
        <f>CR33/CS33</f>
        <v>1.1290123456790122</v>
      </c>
      <c r="CU33" s="29">
        <v>0.98699999999999999</v>
      </c>
      <c r="CV33" s="29">
        <v>0.98099999999999998</v>
      </c>
      <c r="CW33" s="29">
        <v>0.94099999999999995</v>
      </c>
      <c r="CX33" s="29">
        <f t="shared" si="77"/>
        <v>0.96966666666666657</v>
      </c>
      <c r="CY33" s="29">
        <v>0.91800000000000004</v>
      </c>
      <c r="CZ33" s="29">
        <v>0.88100000000000001</v>
      </c>
      <c r="DA33" s="29">
        <f>AVERAGE(CY33:CZ33)</f>
        <v>0.89949999999999997</v>
      </c>
      <c r="DB33" s="29">
        <v>0.97899999999999998</v>
      </c>
      <c r="DC33" s="29">
        <v>0.89</v>
      </c>
      <c r="DD33" s="29">
        <f>AVERAGE(DB33:DC33)</f>
        <v>0.9345</v>
      </c>
      <c r="DE33" s="27">
        <v>4.03</v>
      </c>
      <c r="DF33" s="27">
        <v>5.46</v>
      </c>
      <c r="DG33" s="27">
        <v>5.22</v>
      </c>
      <c r="DH33" s="27">
        <f t="shared" si="78"/>
        <v>4.9033333333333333</v>
      </c>
      <c r="DI33" s="27">
        <v>7.58</v>
      </c>
      <c r="DJ33" s="29">
        <f t="shared" si="27"/>
        <v>0.64687774846086188</v>
      </c>
      <c r="DK33" s="27">
        <v>4.7</v>
      </c>
      <c r="DL33" s="27">
        <v>5.0199999999999996</v>
      </c>
      <c r="DM33" s="27">
        <f>AVERAGE(DK33:DL33)</f>
        <v>4.8599999999999994</v>
      </c>
      <c r="DN33" s="27">
        <v>7.58</v>
      </c>
      <c r="DO33" s="29">
        <f>DM33/DN33</f>
        <v>0.64116094986807382</v>
      </c>
      <c r="DP33" s="27">
        <v>4.8499999999999996</v>
      </c>
      <c r="DQ33" s="27">
        <v>5.23</v>
      </c>
      <c r="DR33" s="27">
        <f>AVERAGE(DP33:DQ33)</f>
        <v>5.04</v>
      </c>
      <c r="DS33" s="27">
        <v>7.58</v>
      </c>
      <c r="DT33" s="29">
        <f>DR33/DS33</f>
        <v>0.66490765171503963</v>
      </c>
      <c r="DU33" s="27">
        <v>3.45</v>
      </c>
      <c r="DV33" s="27">
        <v>3.46</v>
      </c>
      <c r="DW33" s="27">
        <v>3.52</v>
      </c>
      <c r="DX33" s="27">
        <f t="shared" si="79"/>
        <v>3.4766666666666666</v>
      </c>
      <c r="DY33" s="27">
        <v>4.24</v>
      </c>
      <c r="DZ33" s="29">
        <f t="shared" si="31"/>
        <v>0.81996855345911945</v>
      </c>
      <c r="EA33" s="27">
        <v>3.6</v>
      </c>
      <c r="EB33" s="27">
        <v>3.5</v>
      </c>
      <c r="EC33" s="27">
        <f>AVERAGE(EA33:EB33)</f>
        <v>3.55</v>
      </c>
      <c r="ED33" s="27">
        <v>4.24</v>
      </c>
      <c r="EE33" s="29">
        <f>EC33/ED33</f>
        <v>0.83726415094339612</v>
      </c>
      <c r="EF33" s="27">
        <v>3.67</v>
      </c>
      <c r="EG33" s="27">
        <v>3.5</v>
      </c>
      <c r="EH33" s="27">
        <f>AVERAGE(EF33:EG33)</f>
        <v>3.585</v>
      </c>
      <c r="EI33" s="27">
        <v>4.24</v>
      </c>
      <c r="EJ33" s="29">
        <f>EH33/EI33</f>
        <v>0.84551886792452824</v>
      </c>
      <c r="EK33" s="27">
        <v>3.62</v>
      </c>
      <c r="EL33" s="27">
        <v>4.32</v>
      </c>
      <c r="EM33" s="27">
        <v>4.37</v>
      </c>
      <c r="EN33" s="27">
        <f t="shared" si="80"/>
        <v>4.1033333333333335</v>
      </c>
      <c r="EO33" s="27">
        <v>4.53</v>
      </c>
      <c r="EP33" s="27">
        <v>4.18</v>
      </c>
      <c r="EQ33" s="27">
        <f>AVERAGE(EO33:EP33)</f>
        <v>4.3550000000000004</v>
      </c>
      <c r="ER33" s="27">
        <v>3.66</v>
      </c>
      <c r="ES33" s="27">
        <v>3.53</v>
      </c>
      <c r="ET33" s="27">
        <v>3.64</v>
      </c>
      <c r="EU33" s="27">
        <f t="shared" si="81"/>
        <v>3.61</v>
      </c>
      <c r="EV33" s="27">
        <v>4.9800000000000004</v>
      </c>
      <c r="EW33" s="29">
        <f t="shared" si="37"/>
        <v>0.72489959839357421</v>
      </c>
      <c r="EX33" s="27">
        <v>3.55</v>
      </c>
      <c r="EY33" s="27">
        <v>3.67</v>
      </c>
      <c r="EZ33" s="27">
        <f>AVERAGE(EX33:EY33)</f>
        <v>3.61</v>
      </c>
      <c r="FA33" s="27">
        <v>4.9800000000000004</v>
      </c>
      <c r="FB33" s="29">
        <f>EZ33/FA33</f>
        <v>0.72489959839357421</v>
      </c>
      <c r="FC33" s="27">
        <v>2.71</v>
      </c>
      <c r="FD33" s="27">
        <v>2.67</v>
      </c>
      <c r="FE33" s="27">
        <v>2.64</v>
      </c>
      <c r="FF33" s="27">
        <f t="shared" si="82"/>
        <v>2.6733333333333333</v>
      </c>
      <c r="FG33" s="27">
        <v>2.98</v>
      </c>
      <c r="FH33" s="29">
        <f t="shared" si="41"/>
        <v>0.8970917225950783</v>
      </c>
      <c r="FI33" s="27">
        <v>2.75</v>
      </c>
      <c r="FJ33" s="27">
        <v>2.68</v>
      </c>
      <c r="FK33" s="27">
        <f>AVERAGE(FI33:FJ33)</f>
        <v>2.7149999999999999</v>
      </c>
      <c r="FL33" s="27">
        <v>2.98</v>
      </c>
      <c r="FM33" s="29">
        <f>FK33/FL33</f>
        <v>0.91107382550335569</v>
      </c>
      <c r="FN33" s="27">
        <v>52.4</v>
      </c>
      <c r="FO33" s="27">
        <v>64.900000000000006</v>
      </c>
      <c r="FP33" s="27">
        <v>65</v>
      </c>
      <c r="FQ33" s="27">
        <f>AVERAGE(FN33:FP33)</f>
        <v>60.766666666666673</v>
      </c>
      <c r="FR33" s="27">
        <v>96.2</v>
      </c>
      <c r="FS33" s="29">
        <f>FQ33/FR33*100%</f>
        <v>0.63167013167013175</v>
      </c>
      <c r="FT33" s="27">
        <v>66.5</v>
      </c>
      <c r="FU33" s="27">
        <v>69.2</v>
      </c>
      <c r="FV33" s="27">
        <f>MAX(FT33:FU33)</f>
        <v>69.2</v>
      </c>
      <c r="FW33" s="27">
        <v>96.8</v>
      </c>
      <c r="FX33" s="29">
        <f>FV33/FW33*100%</f>
        <v>0.7148760330578513</v>
      </c>
      <c r="FY33" s="27">
        <v>27.02</v>
      </c>
      <c r="FZ33" s="27">
        <v>35.299999999999997</v>
      </c>
      <c r="GA33" s="27">
        <v>29.14</v>
      </c>
      <c r="GB33" s="27">
        <f t="shared" si="84"/>
        <v>30.486666666666665</v>
      </c>
      <c r="GC33" s="27">
        <v>36.4</v>
      </c>
      <c r="GD33" s="27">
        <v>29.61</v>
      </c>
      <c r="GE33" s="27">
        <f>AVERAGE(GC33:GD33)</f>
        <v>33.004999999999995</v>
      </c>
      <c r="GF33" s="9">
        <f t="shared" si="49"/>
        <v>22.145278450363193</v>
      </c>
      <c r="GG33" s="9">
        <f>GE33/AE33</f>
        <v>29.207964601769909</v>
      </c>
      <c r="GH33" s="29">
        <f>(FQ33-GB33)/FQ33*100%</f>
        <v>0.49829950630828312</v>
      </c>
      <c r="GI33" s="29">
        <f>(FV33-GE33)/FV33*100%</f>
        <v>0.52304913294797695</v>
      </c>
      <c r="GJ33" s="24">
        <v>170</v>
      </c>
      <c r="GK33" s="24">
        <v>120</v>
      </c>
      <c r="GL33" s="24">
        <v>12</v>
      </c>
      <c r="GM33" s="24">
        <f>(GJ33-GK33)*12</f>
        <v>600</v>
      </c>
      <c r="GN33" s="35">
        <v>2</v>
      </c>
      <c r="GO33" s="35">
        <v>3</v>
      </c>
      <c r="GP33" s="35">
        <v>20</v>
      </c>
      <c r="GQ33" s="35">
        <f>SUM(GN33:GP33)</f>
        <v>25</v>
      </c>
      <c r="GR33" s="27">
        <f>GM33/GQ33</f>
        <v>24</v>
      </c>
    </row>
    <row r="34" spans="1:200" s="22" customFormat="1" ht="14.5">
      <c r="A34" s="22">
        <v>2</v>
      </c>
      <c r="B34" s="22">
        <v>32</v>
      </c>
      <c r="C34" s="127" t="s">
        <v>218</v>
      </c>
      <c r="D34" s="23">
        <v>34686</v>
      </c>
      <c r="E34" s="24">
        <f t="shared" si="56"/>
        <v>21.550684931506851</v>
      </c>
      <c r="F34" s="22">
        <v>20</v>
      </c>
      <c r="G34" s="22">
        <v>5</v>
      </c>
      <c r="H34" s="22">
        <v>0</v>
      </c>
      <c r="I34" s="22">
        <v>0</v>
      </c>
      <c r="J34" s="22">
        <v>46</v>
      </c>
      <c r="K34" s="22">
        <v>163</v>
      </c>
      <c r="L34" s="39">
        <v>1.63</v>
      </c>
      <c r="M34" s="25">
        <f t="shared" si="1"/>
        <v>17.313410365463511</v>
      </c>
      <c r="N34" s="26">
        <v>1.93</v>
      </c>
      <c r="O34" s="26">
        <v>2.94</v>
      </c>
      <c r="P34" s="26">
        <v>2.85</v>
      </c>
      <c r="Q34" s="26">
        <f t="shared" si="70"/>
        <v>2.5733333333333337</v>
      </c>
      <c r="R34" s="26">
        <v>3.19</v>
      </c>
      <c r="S34" s="41">
        <f t="shared" si="3"/>
        <v>0.80668756530825514</v>
      </c>
      <c r="T34" s="27">
        <v>3.1</v>
      </c>
      <c r="U34" s="27">
        <v>3.12</v>
      </c>
      <c r="V34" s="27">
        <f>AVERAGE(T34:U34)</f>
        <v>3.1100000000000003</v>
      </c>
      <c r="W34" s="26">
        <v>3.19</v>
      </c>
      <c r="X34" s="29">
        <f>V34/W34</f>
        <v>0.97492163009404398</v>
      </c>
      <c r="Y34" s="27">
        <v>0.4</v>
      </c>
      <c r="Z34" s="27">
        <v>0.6</v>
      </c>
      <c r="AA34" s="27">
        <v>0.86</v>
      </c>
      <c r="AB34" s="27">
        <f t="shared" si="73"/>
        <v>0.62</v>
      </c>
      <c r="AC34" s="27">
        <v>0.98</v>
      </c>
      <c r="AD34" s="27">
        <v>1.73</v>
      </c>
      <c r="AE34" s="27">
        <f>AVERAGE(AC34:AD34)</f>
        <v>1.355</v>
      </c>
      <c r="AF34" s="27">
        <v>1.1399999999999999</v>
      </c>
      <c r="AG34" s="27">
        <v>1.1599999999999999</v>
      </c>
      <c r="AH34" s="27">
        <v>0.92</v>
      </c>
      <c r="AI34" s="27">
        <f t="shared" si="74"/>
        <v>1.0733333333333333</v>
      </c>
      <c r="AJ34" s="27">
        <v>1.25</v>
      </c>
      <c r="AK34" s="27">
        <v>0.92</v>
      </c>
      <c r="AL34" s="27">
        <f>AVERAGE(AJ34:AK34)</f>
        <v>1.085</v>
      </c>
      <c r="AM34" s="27">
        <v>0.39</v>
      </c>
      <c r="AN34" s="27">
        <v>1.18</v>
      </c>
      <c r="AO34" s="27">
        <v>1.07</v>
      </c>
      <c r="AP34" s="27">
        <f t="shared" si="71"/>
        <v>0.87999999999999989</v>
      </c>
      <c r="AQ34" s="27">
        <v>0.87</v>
      </c>
      <c r="AR34" s="27">
        <v>0.47</v>
      </c>
      <c r="AS34" s="27">
        <f>AVERAGE(AQ34:AR34)</f>
        <v>0.66999999999999993</v>
      </c>
      <c r="AT34" s="27">
        <v>1.54</v>
      </c>
      <c r="AU34" s="27">
        <v>1.76</v>
      </c>
      <c r="AV34" s="27">
        <v>1.78</v>
      </c>
      <c r="AW34" s="27">
        <f t="shared" si="72"/>
        <v>1.6933333333333334</v>
      </c>
      <c r="AX34" s="27">
        <v>2.23</v>
      </c>
      <c r="AY34" s="27">
        <v>2.65</v>
      </c>
      <c r="AZ34" s="27">
        <f>AVERAGE(AX34:AY34)</f>
        <v>2.44</v>
      </c>
      <c r="BA34" s="27">
        <v>1.84</v>
      </c>
      <c r="BB34" s="27">
        <v>2.15</v>
      </c>
      <c r="BC34" s="27">
        <f>AVERAGE(BA34:BB34)</f>
        <v>1.9950000000000001</v>
      </c>
      <c r="BD34" s="27">
        <v>2.87</v>
      </c>
      <c r="BE34" s="27">
        <v>2.99</v>
      </c>
      <c r="BF34" s="27">
        <v>2.85</v>
      </c>
      <c r="BG34" s="27">
        <f t="shared" si="75"/>
        <v>2.9033333333333338</v>
      </c>
      <c r="BH34" s="27">
        <v>2.98</v>
      </c>
      <c r="BI34" s="29">
        <f t="shared" si="14"/>
        <v>0.97427293064876974</v>
      </c>
      <c r="BJ34" s="27">
        <v>3.04</v>
      </c>
      <c r="BK34" s="27">
        <v>3</v>
      </c>
      <c r="BL34" s="27">
        <f>AVERAGE(BJ34:BK34)</f>
        <v>3.02</v>
      </c>
      <c r="BM34" s="27">
        <v>2.98</v>
      </c>
      <c r="BN34" s="29">
        <f>BL34/BM34</f>
        <v>1.0134228187919463</v>
      </c>
      <c r="BO34" s="27">
        <v>2.85</v>
      </c>
      <c r="BP34" s="27">
        <v>1.74</v>
      </c>
      <c r="BQ34" s="27">
        <v>1.26</v>
      </c>
      <c r="BR34" s="27">
        <f t="shared" si="76"/>
        <v>1.95</v>
      </c>
      <c r="BS34" s="27">
        <v>2.71</v>
      </c>
      <c r="BT34" s="29">
        <f t="shared" si="18"/>
        <v>0.71955719557195574</v>
      </c>
      <c r="BU34" s="27">
        <v>2.72</v>
      </c>
      <c r="BV34" s="27">
        <v>2.2000000000000002</v>
      </c>
      <c r="BW34" s="27">
        <f>AVERAGE(BU34:BV34)</f>
        <v>2.46</v>
      </c>
      <c r="BX34" s="27">
        <v>2.71</v>
      </c>
      <c r="BY34" s="29">
        <f>BW34/BX34</f>
        <v>0.90774907749077494</v>
      </c>
      <c r="BZ34" s="27">
        <v>1.99</v>
      </c>
      <c r="CA34" s="27">
        <v>2.54</v>
      </c>
      <c r="CB34" s="27">
        <f>AVERAGE(BZ34:CA34)</f>
        <v>2.2650000000000001</v>
      </c>
      <c r="CC34" s="27">
        <v>2.71</v>
      </c>
      <c r="CD34" s="29">
        <f>CB34/CC34</f>
        <v>0.83579335793357934</v>
      </c>
      <c r="CE34" s="28">
        <v>0.99299999999999999</v>
      </c>
      <c r="CF34" s="28">
        <v>0.58199999999999996</v>
      </c>
      <c r="CG34" s="28">
        <v>0.442</v>
      </c>
      <c r="CH34" s="28">
        <f t="shared" si="59"/>
        <v>0.67233333333333334</v>
      </c>
      <c r="CI34" s="28">
        <v>0.81</v>
      </c>
      <c r="CJ34" s="29">
        <f t="shared" si="22"/>
        <v>0.83004115226337438</v>
      </c>
      <c r="CK34" s="28">
        <v>0.89500000000000002</v>
      </c>
      <c r="CL34" s="28">
        <v>0.73299999999999998</v>
      </c>
      <c r="CM34" s="28">
        <f>AVERAGE(CK34:CL34)</f>
        <v>0.81400000000000006</v>
      </c>
      <c r="CN34" s="28">
        <v>0.81</v>
      </c>
      <c r="CO34" s="29">
        <f>CL34/CN34</f>
        <v>0.90493827160493823</v>
      </c>
      <c r="CP34" s="28">
        <v>0.628</v>
      </c>
      <c r="CQ34" s="28">
        <v>0.83599999999999997</v>
      </c>
      <c r="CR34" s="28">
        <f>AVERAGE(CP34:CQ34)</f>
        <v>0.73199999999999998</v>
      </c>
      <c r="CS34" s="28">
        <v>0.81</v>
      </c>
      <c r="CT34" s="29">
        <f>CR34/CS34</f>
        <v>0.90370370370370368</v>
      </c>
      <c r="CU34" s="29">
        <v>1.4770000000000001</v>
      </c>
      <c r="CV34" s="29">
        <v>0.59199999999999997</v>
      </c>
      <c r="CW34" s="29">
        <v>0.442</v>
      </c>
      <c r="CX34" s="29">
        <f t="shared" si="77"/>
        <v>0.83700000000000008</v>
      </c>
      <c r="CY34" s="29">
        <v>0.877</v>
      </c>
      <c r="CZ34" s="29">
        <v>0.70499999999999996</v>
      </c>
      <c r="DA34" s="29">
        <f>AVERAGE(CY34:CZ34)</f>
        <v>0.79099999999999993</v>
      </c>
      <c r="DB34" s="29">
        <v>0.66100000000000003</v>
      </c>
      <c r="DC34" s="29">
        <v>0.81399999999999995</v>
      </c>
      <c r="DD34" s="29">
        <f>AVERAGE(DB34:DC34)</f>
        <v>0.73750000000000004</v>
      </c>
      <c r="DE34" s="27">
        <v>5.17</v>
      </c>
      <c r="DF34" s="27">
        <v>1.72</v>
      </c>
      <c r="DG34" s="27">
        <v>1.22</v>
      </c>
      <c r="DH34" s="27">
        <f t="shared" si="78"/>
        <v>2.7033333333333331</v>
      </c>
      <c r="DI34" s="27">
        <v>7.44</v>
      </c>
      <c r="DJ34" s="29">
        <f t="shared" si="27"/>
        <v>0.36335125448028671</v>
      </c>
      <c r="DK34" s="27">
        <v>3.33</v>
      </c>
      <c r="DL34" s="27">
        <v>2.2999999999999998</v>
      </c>
      <c r="DM34" s="27">
        <f>AVERAGE(DK34:DL34)</f>
        <v>2.8149999999999999</v>
      </c>
      <c r="DN34" s="27">
        <v>7.44</v>
      </c>
      <c r="DO34" s="29">
        <f>DM34/DN34</f>
        <v>0.37836021505376344</v>
      </c>
      <c r="DP34" s="27">
        <v>1.96</v>
      </c>
      <c r="DQ34" s="27">
        <v>3.21</v>
      </c>
      <c r="DR34" s="27">
        <f>AVERAGE(DP34:DQ34)</f>
        <v>2.585</v>
      </c>
      <c r="DS34" s="27">
        <v>7.44</v>
      </c>
      <c r="DT34" s="29">
        <f>DR34/DS34</f>
        <v>0.34744623655913975</v>
      </c>
      <c r="DU34" s="27">
        <v>4.0999999999999996</v>
      </c>
      <c r="DV34" s="27">
        <v>1.54</v>
      </c>
      <c r="DW34" s="27">
        <v>0.95</v>
      </c>
      <c r="DX34" s="27">
        <f t="shared" si="79"/>
        <v>2.1966666666666668</v>
      </c>
      <c r="DY34" s="27">
        <v>4.1900000000000004</v>
      </c>
      <c r="DZ34" s="29">
        <f t="shared" si="31"/>
        <v>0.52426412092283214</v>
      </c>
      <c r="EA34" s="27">
        <v>2.86</v>
      </c>
      <c r="EB34" s="27">
        <v>2.11</v>
      </c>
      <c r="EC34" s="27">
        <f>AVERAGE(EA34:EB34)</f>
        <v>2.4849999999999999</v>
      </c>
      <c r="ED34" s="27">
        <v>4.1900000000000004</v>
      </c>
      <c r="EE34" s="29">
        <f>EC34/ED34</f>
        <v>0.5930787589498806</v>
      </c>
      <c r="EF34" s="27">
        <v>1.84</v>
      </c>
      <c r="EG34" s="27">
        <v>2.4500000000000002</v>
      </c>
      <c r="EH34" s="27">
        <f>AVERAGE(EF34:EG34)</f>
        <v>2.145</v>
      </c>
      <c r="EI34" s="27">
        <v>4.1900000000000004</v>
      </c>
      <c r="EJ34" s="29">
        <f>EH34/EI34</f>
        <v>0.51193317422434359</v>
      </c>
      <c r="EK34" s="27">
        <v>5.14</v>
      </c>
      <c r="EL34" s="27">
        <v>1.54</v>
      </c>
      <c r="EM34" s="27">
        <v>0.91</v>
      </c>
      <c r="EN34" s="27">
        <f t="shared" si="80"/>
        <v>2.5299999999999998</v>
      </c>
      <c r="EO34" s="27">
        <v>3.08</v>
      </c>
      <c r="EP34" s="27">
        <v>2.19</v>
      </c>
      <c r="EQ34" s="27">
        <f>AVERAGE(EO34:EP34)</f>
        <v>2.6349999999999998</v>
      </c>
      <c r="ER34" s="27">
        <v>4.4000000000000004</v>
      </c>
      <c r="ES34" s="27">
        <v>1.71</v>
      </c>
      <c r="ET34" s="27">
        <v>1.05</v>
      </c>
      <c r="EU34" s="27">
        <f t="shared" si="81"/>
        <v>2.3866666666666667</v>
      </c>
      <c r="EV34" s="27">
        <v>4.9000000000000004</v>
      </c>
      <c r="EW34" s="29">
        <f t="shared" si="37"/>
        <v>0.48707482993197276</v>
      </c>
      <c r="EX34" s="27">
        <v>2.92</v>
      </c>
      <c r="EY34" s="27">
        <v>2.0299999999999998</v>
      </c>
      <c r="EZ34" s="27">
        <f>AVERAGE(EX34:EY34)</f>
        <v>2.4749999999999996</v>
      </c>
      <c r="FA34" s="27">
        <v>4.9000000000000004</v>
      </c>
      <c r="FB34" s="29">
        <f>EZ34/FA34</f>
        <v>0.50510204081632637</v>
      </c>
      <c r="FC34" s="27">
        <v>2.91</v>
      </c>
      <c r="FD34" s="27">
        <v>1.32</v>
      </c>
      <c r="FE34" s="27">
        <v>0.83</v>
      </c>
      <c r="FF34" s="27">
        <f t="shared" si="82"/>
        <v>1.6866666666666668</v>
      </c>
      <c r="FG34" s="27">
        <v>2.96</v>
      </c>
      <c r="FH34" s="29">
        <f t="shared" si="41"/>
        <v>0.56981981981981988</v>
      </c>
      <c r="FI34" s="27">
        <v>2.17</v>
      </c>
      <c r="FJ34" s="27">
        <v>2.16</v>
      </c>
      <c r="FK34" s="27">
        <f>AVERAGE(FI34:FJ34)</f>
        <v>2.165</v>
      </c>
      <c r="FL34" s="27">
        <v>2.96</v>
      </c>
      <c r="FM34" s="29">
        <f>FK34/FL34</f>
        <v>0.73141891891891897</v>
      </c>
      <c r="FN34" s="27">
        <v>24.4</v>
      </c>
      <c r="FO34" s="27">
        <v>27.5</v>
      </c>
      <c r="FP34" s="27">
        <v>25.3</v>
      </c>
      <c r="FQ34" s="27">
        <f>MAX(FN34:FP34)</f>
        <v>27.5</v>
      </c>
      <c r="FR34" s="27">
        <v>89.4</v>
      </c>
      <c r="FS34" s="29">
        <f>FQ34/FR34*100%</f>
        <v>0.30760626398210289</v>
      </c>
      <c r="FT34" s="27">
        <v>31.1</v>
      </c>
      <c r="FU34" s="27">
        <v>28.4</v>
      </c>
      <c r="FV34" s="27">
        <f>MAX(FT34:FU34)</f>
        <v>31.1</v>
      </c>
      <c r="FW34" s="27">
        <v>89.4</v>
      </c>
      <c r="FX34" s="29">
        <f>FV34/FW34*100%</f>
        <v>0.34787472035794181</v>
      </c>
      <c r="FY34" s="27">
        <v>12.39</v>
      </c>
      <c r="FZ34" s="27">
        <v>15.85</v>
      </c>
      <c r="GA34" s="27">
        <v>16.97</v>
      </c>
      <c r="GB34" s="27">
        <f t="shared" si="84"/>
        <v>15.07</v>
      </c>
      <c r="GC34" s="27">
        <v>21.97</v>
      </c>
      <c r="GD34" s="27">
        <v>20.28</v>
      </c>
      <c r="GE34" s="27">
        <f>AVERAGE(GC34:GD34)</f>
        <v>21.125</v>
      </c>
      <c r="GF34" s="9">
        <f t="shared" si="49"/>
        <v>24.306451612903228</v>
      </c>
      <c r="GG34" s="9">
        <f>GE34/AE34</f>
        <v>15.590405904059041</v>
      </c>
      <c r="GH34" s="29">
        <f>(FQ34-GB34)/FQ34*100%</f>
        <v>0.45200000000000001</v>
      </c>
      <c r="GI34" s="29">
        <f>(FV34-GE34)/FV34*100%</f>
        <v>0.32073954983922831</v>
      </c>
      <c r="GJ34" s="24"/>
      <c r="GK34" s="24"/>
      <c r="GL34" s="24"/>
      <c r="GM34" s="24"/>
      <c r="GN34" s="35"/>
      <c r="GO34" s="36"/>
      <c r="GP34" s="35"/>
      <c r="GQ34" s="35"/>
      <c r="GR34" s="27"/>
    </row>
    <row r="35" spans="1:200" s="22" customFormat="1" ht="14.5">
      <c r="A35" s="22">
        <v>1</v>
      </c>
      <c r="B35" s="22">
        <v>33</v>
      </c>
      <c r="C35" s="127" t="s">
        <v>219</v>
      </c>
      <c r="D35" s="23">
        <v>34870</v>
      </c>
      <c r="E35" s="24">
        <f t="shared" si="56"/>
        <v>21.046575342465754</v>
      </c>
      <c r="F35" s="22">
        <v>20</v>
      </c>
      <c r="G35" s="22">
        <v>5</v>
      </c>
      <c r="H35" s="22">
        <v>0</v>
      </c>
      <c r="I35" s="22">
        <v>0</v>
      </c>
      <c r="J35" s="22">
        <v>67</v>
      </c>
      <c r="K35" s="22">
        <v>179</v>
      </c>
      <c r="L35" s="39">
        <v>1.79</v>
      </c>
      <c r="M35" s="25">
        <f t="shared" si="1"/>
        <v>20.910708155176181</v>
      </c>
      <c r="N35" s="26">
        <v>4.22</v>
      </c>
      <c r="O35" s="26">
        <v>3.93</v>
      </c>
      <c r="P35" s="26">
        <v>4.0199999999999996</v>
      </c>
      <c r="Q35" s="26">
        <f t="shared" si="70"/>
        <v>4.0566666666666666</v>
      </c>
      <c r="R35" s="26">
        <v>4.5199999999999996</v>
      </c>
      <c r="S35" s="41">
        <f t="shared" si="3"/>
        <v>0.89749262536873164</v>
      </c>
      <c r="T35" s="26">
        <v>3.96</v>
      </c>
      <c r="U35" s="26">
        <v>4.05</v>
      </c>
      <c r="V35" s="26">
        <f>AVERAGE(T35:U35)</f>
        <v>4.0049999999999999</v>
      </c>
      <c r="W35" s="26">
        <v>4.5199999999999996</v>
      </c>
      <c r="X35" s="41">
        <f>V35/W35</f>
        <v>0.88606194690265494</v>
      </c>
      <c r="Y35" s="26">
        <v>2.69</v>
      </c>
      <c r="Z35" s="26">
        <v>2.31</v>
      </c>
      <c r="AA35" s="26">
        <v>2.11</v>
      </c>
      <c r="AB35" s="26">
        <f t="shared" si="73"/>
        <v>2.3699999999999997</v>
      </c>
      <c r="AC35" s="26">
        <v>2.88</v>
      </c>
      <c r="AD35" s="26">
        <v>2.2799999999999998</v>
      </c>
      <c r="AE35" s="26">
        <f>AVERAGE(AC35:AD35)</f>
        <v>2.58</v>
      </c>
      <c r="AF35" s="26">
        <v>0.63</v>
      </c>
      <c r="AG35" s="26">
        <v>0.67</v>
      </c>
      <c r="AH35" s="26">
        <v>0.92</v>
      </c>
      <c r="AI35" s="26">
        <f t="shared" si="74"/>
        <v>0.7400000000000001</v>
      </c>
      <c r="AJ35" s="26">
        <v>0.43</v>
      </c>
      <c r="AK35" s="26">
        <v>0.76</v>
      </c>
      <c r="AL35" s="26">
        <f>AVERAGE(AJ35:AK35)</f>
        <v>0.59499999999999997</v>
      </c>
      <c r="AM35" s="26">
        <v>0.9</v>
      </c>
      <c r="AN35" s="26">
        <v>0.95</v>
      </c>
      <c r="AO35" s="26">
        <v>0.99</v>
      </c>
      <c r="AP35" s="26">
        <f t="shared" si="71"/>
        <v>0.94666666666666666</v>
      </c>
      <c r="AQ35" s="26">
        <v>0.65</v>
      </c>
      <c r="AR35" s="26">
        <v>1.01</v>
      </c>
      <c r="AS35" s="26">
        <f>AVERAGE(AQ35:AR35)</f>
        <v>0.83000000000000007</v>
      </c>
      <c r="AT35" s="26">
        <v>3.32</v>
      </c>
      <c r="AU35" s="26">
        <v>2.98</v>
      </c>
      <c r="AV35" s="26">
        <v>3.03</v>
      </c>
      <c r="AW35" s="26">
        <f t="shared" si="72"/>
        <v>3.11</v>
      </c>
      <c r="AX35" s="26">
        <v>3.31</v>
      </c>
      <c r="AY35" s="26">
        <v>3.04</v>
      </c>
      <c r="AZ35" s="26">
        <f>AVERAGE(AX35:AY35)</f>
        <v>3.1749999999999998</v>
      </c>
      <c r="BA35" s="26">
        <v>3.53</v>
      </c>
      <c r="BB35" s="26">
        <v>3.55</v>
      </c>
      <c r="BC35" s="26">
        <f>AVERAGE(BA35:BB35)</f>
        <v>3.54</v>
      </c>
      <c r="BD35" s="26">
        <v>4.34</v>
      </c>
      <c r="BE35" s="26">
        <v>4.2</v>
      </c>
      <c r="BF35" s="26">
        <v>4.13</v>
      </c>
      <c r="BG35" s="26">
        <f t="shared" si="75"/>
        <v>4.2233333333333327</v>
      </c>
      <c r="BH35" s="26">
        <v>4.43</v>
      </c>
      <c r="BI35" s="41">
        <f t="shared" si="14"/>
        <v>0.95334838224228735</v>
      </c>
      <c r="BJ35" s="26">
        <v>3.75</v>
      </c>
      <c r="BK35" s="26">
        <v>4.0599999999999996</v>
      </c>
      <c r="BL35" s="26">
        <f>AVERAGE(BJ35:BK35)</f>
        <v>3.9049999999999998</v>
      </c>
      <c r="BM35" s="26">
        <v>4.43</v>
      </c>
      <c r="BN35" s="41">
        <f>BL35/BM35</f>
        <v>0.88148984198645597</v>
      </c>
      <c r="BO35" s="26">
        <v>4.0599999999999996</v>
      </c>
      <c r="BP35" s="26">
        <v>3.5</v>
      </c>
      <c r="BQ35" s="26">
        <v>3.89</v>
      </c>
      <c r="BR35" s="26">
        <f t="shared" si="76"/>
        <v>3.8166666666666664</v>
      </c>
      <c r="BS35" s="26">
        <v>4.2300000000000004</v>
      </c>
      <c r="BT35" s="41">
        <f t="shared" si="18"/>
        <v>0.90228526398739151</v>
      </c>
      <c r="BU35" s="26">
        <v>2.99</v>
      </c>
      <c r="BV35" s="26">
        <v>3.32</v>
      </c>
      <c r="BW35" s="26">
        <f>AVERAGE(BU35:BV35)</f>
        <v>3.1550000000000002</v>
      </c>
      <c r="BX35" s="26">
        <v>4.2300000000000004</v>
      </c>
      <c r="BY35" s="41">
        <f>BW35/BX35</f>
        <v>0.74586288416075652</v>
      </c>
      <c r="BZ35" s="26">
        <v>3.24</v>
      </c>
      <c r="CA35" s="26">
        <v>3.69</v>
      </c>
      <c r="CB35" s="26">
        <f>AVERAGE(BZ35:CA35)</f>
        <v>3.4649999999999999</v>
      </c>
      <c r="CC35" s="26">
        <v>4.2300000000000004</v>
      </c>
      <c r="CD35" s="41">
        <f>CB35/CC35</f>
        <v>0.81914893617021267</v>
      </c>
      <c r="CE35" s="28">
        <v>0.93500000000000005</v>
      </c>
      <c r="CF35" s="28">
        <v>0.83299999999999996</v>
      </c>
      <c r="CG35" s="28">
        <v>0.94199999999999995</v>
      </c>
      <c r="CH35" s="28">
        <f t="shared" si="59"/>
        <v>0.90333333333333332</v>
      </c>
      <c r="CI35" s="28">
        <v>0.76800000000000002</v>
      </c>
      <c r="CJ35" s="29">
        <f t="shared" si="22"/>
        <v>1.1762152777777777</v>
      </c>
      <c r="CK35" s="28">
        <v>0.79700000000000004</v>
      </c>
      <c r="CL35" s="28">
        <v>0.81799999999999995</v>
      </c>
      <c r="CM35" s="28">
        <f>AVERAGE(CK35:CL35)</f>
        <v>0.8075</v>
      </c>
      <c r="CN35" s="28">
        <v>0.76800000000000002</v>
      </c>
      <c r="CO35" s="29">
        <f>CK35/CN35</f>
        <v>1.0377604166666667</v>
      </c>
      <c r="CP35" s="28">
        <v>0.82199999999999995</v>
      </c>
      <c r="CQ35" s="28">
        <v>0.91300000000000003</v>
      </c>
      <c r="CR35" s="28">
        <f>AVERAGE(CP35:CQ35)</f>
        <v>0.86749999999999994</v>
      </c>
      <c r="CS35" s="28">
        <v>0.76800000000000002</v>
      </c>
      <c r="CT35" s="29">
        <f>CR35/CS35</f>
        <v>1.1295572916666665</v>
      </c>
      <c r="CU35" s="29">
        <v>0.96199999999999997</v>
      </c>
      <c r="CV35" s="29">
        <v>0.89100000000000001</v>
      </c>
      <c r="CW35" s="29">
        <v>0.96799999999999997</v>
      </c>
      <c r="CX35" s="29">
        <f t="shared" si="77"/>
        <v>0.94033333333333324</v>
      </c>
      <c r="CY35" s="29">
        <v>0.755</v>
      </c>
      <c r="CZ35" s="29">
        <v>0.82</v>
      </c>
      <c r="DA35" s="29">
        <f>AVERAGE(CY35:CZ35)</f>
        <v>0.78749999999999998</v>
      </c>
      <c r="DB35" s="29">
        <v>0.81200000000000006</v>
      </c>
      <c r="DC35" s="29">
        <v>0.91800000000000004</v>
      </c>
      <c r="DD35" s="29">
        <f>AVERAGE(DB35:DC35)</f>
        <v>0.86499999999999999</v>
      </c>
      <c r="DE35" s="27">
        <v>5.29</v>
      </c>
      <c r="DF35" s="27">
        <v>4.51</v>
      </c>
      <c r="DG35" s="27">
        <v>6.49</v>
      </c>
      <c r="DH35" s="27">
        <f t="shared" si="78"/>
        <v>5.43</v>
      </c>
      <c r="DI35" s="27">
        <v>11.95</v>
      </c>
      <c r="DJ35" s="29">
        <f t="shared" si="27"/>
        <v>0.45439330543933054</v>
      </c>
      <c r="DK35" s="27">
        <v>4.3</v>
      </c>
      <c r="DL35" s="27">
        <v>4.42</v>
      </c>
      <c r="DM35" s="27">
        <f>AVERAGE(DK35:DL35)</f>
        <v>4.3599999999999994</v>
      </c>
      <c r="DN35" s="27">
        <v>11.95</v>
      </c>
      <c r="DO35" s="29">
        <f>DM35/DN35</f>
        <v>0.36485355648535561</v>
      </c>
      <c r="DP35" s="27">
        <v>5.05</v>
      </c>
      <c r="DQ35" s="27">
        <v>5.9</v>
      </c>
      <c r="DR35" s="27">
        <f>AVERAGE(DP35:DQ35)</f>
        <v>5.4749999999999996</v>
      </c>
      <c r="DS35" s="27">
        <v>11.95</v>
      </c>
      <c r="DT35" s="29">
        <f>DR35/DS35</f>
        <v>0.45815899581589958</v>
      </c>
      <c r="DU35" s="27">
        <v>4.42</v>
      </c>
      <c r="DV35" s="27">
        <v>3.55</v>
      </c>
      <c r="DW35" s="27">
        <v>4.58</v>
      </c>
      <c r="DX35" s="27">
        <f t="shared" si="79"/>
        <v>4.1833333333333336</v>
      </c>
      <c r="DY35" s="27">
        <v>5.58</v>
      </c>
      <c r="DZ35" s="29">
        <f t="shared" si="31"/>
        <v>0.74970131421744324</v>
      </c>
      <c r="EA35" s="27">
        <v>2.75</v>
      </c>
      <c r="EB35" s="27">
        <v>3.17</v>
      </c>
      <c r="EC35" s="27">
        <f>AVERAGE(EA35:EB35)</f>
        <v>2.96</v>
      </c>
      <c r="ED35" s="27">
        <v>5.58</v>
      </c>
      <c r="EE35" s="29">
        <f>EC35/ED35</f>
        <v>0.53046594982078854</v>
      </c>
      <c r="EF35" s="27">
        <v>3.22</v>
      </c>
      <c r="EG35" s="27">
        <v>4.2</v>
      </c>
      <c r="EH35" s="27">
        <f>AVERAGE(EF35:EG35)</f>
        <v>3.71</v>
      </c>
      <c r="EI35" s="27">
        <v>5.58</v>
      </c>
      <c r="EJ35" s="29">
        <f>EH35/EI35</f>
        <v>0.66487455197132617</v>
      </c>
      <c r="EK35" s="27">
        <v>5.14</v>
      </c>
      <c r="EL35" s="27">
        <v>4.49</v>
      </c>
      <c r="EM35" s="27">
        <v>6.11</v>
      </c>
      <c r="EN35" s="27">
        <f t="shared" si="80"/>
        <v>5.2466666666666661</v>
      </c>
      <c r="EO35" s="27">
        <v>4.07</v>
      </c>
      <c r="EP35" s="27">
        <v>4.3600000000000003</v>
      </c>
      <c r="EQ35" s="27">
        <f>AVERAGE(EO35:EP35)</f>
        <v>4.2149999999999999</v>
      </c>
      <c r="ER35" s="27">
        <v>4.5999999999999996</v>
      </c>
      <c r="ES35" s="27">
        <v>3.98</v>
      </c>
      <c r="ET35" s="27">
        <v>4.79</v>
      </c>
      <c r="EU35" s="27">
        <f t="shared" si="81"/>
        <v>4.456666666666667</v>
      </c>
      <c r="EV35" s="27">
        <v>6.36</v>
      </c>
      <c r="EW35" s="29">
        <f t="shared" si="37"/>
        <v>0.70073375262054505</v>
      </c>
      <c r="EX35" s="27">
        <v>2.97</v>
      </c>
      <c r="EY35" s="27">
        <v>3.41</v>
      </c>
      <c r="EZ35" s="27">
        <f>AVERAGE(EX35:EY35)</f>
        <v>3.1900000000000004</v>
      </c>
      <c r="FA35" s="27">
        <v>6.36</v>
      </c>
      <c r="FB35" s="29">
        <f>EZ35/FA35</f>
        <v>0.50157232704402521</v>
      </c>
      <c r="FC35" s="27">
        <v>3.51</v>
      </c>
      <c r="FD35" s="27">
        <v>2.1</v>
      </c>
      <c r="FE35" s="27">
        <v>3.04</v>
      </c>
      <c r="FF35" s="27">
        <f t="shared" si="82"/>
        <v>2.8833333333333329</v>
      </c>
      <c r="FG35" s="27">
        <v>3.64</v>
      </c>
      <c r="FH35" s="29">
        <f t="shared" si="41"/>
        <v>0.79212454212454197</v>
      </c>
      <c r="FI35" s="27">
        <v>1.71</v>
      </c>
      <c r="FJ35" s="27">
        <v>2.12</v>
      </c>
      <c r="FK35" s="27">
        <f>AVERAGE(FI35:FJ35)</f>
        <v>1.915</v>
      </c>
      <c r="FL35" s="27">
        <v>3.64</v>
      </c>
      <c r="FM35" s="29">
        <f>FK35/FL35</f>
        <v>0.52609890109890112</v>
      </c>
      <c r="FN35" s="27">
        <v>78.8</v>
      </c>
      <c r="FO35" s="27">
        <v>60.5</v>
      </c>
      <c r="FP35" s="27">
        <v>60.5</v>
      </c>
      <c r="FQ35" s="27">
        <f>MAX(FN35:FP35)</f>
        <v>78.8</v>
      </c>
      <c r="FR35" s="27">
        <v>139.30000000000001</v>
      </c>
      <c r="FS35" s="29">
        <f>FQ35/FR35*100%</f>
        <v>0.56568557071069625</v>
      </c>
      <c r="FT35" s="27">
        <v>52.5</v>
      </c>
      <c r="FU35" s="27">
        <v>44.9</v>
      </c>
      <c r="FV35" s="27">
        <f>MAX(FT35:FU35)</f>
        <v>52.5</v>
      </c>
      <c r="FW35" s="27">
        <v>139.30000000000001</v>
      </c>
      <c r="FX35" s="29">
        <f>FV35/FW35*100%</f>
        <v>0.37688442211055273</v>
      </c>
      <c r="FY35" s="27">
        <v>51.52</v>
      </c>
      <c r="FZ35" s="27">
        <v>50.64</v>
      </c>
      <c r="GA35" s="27">
        <v>37.53</v>
      </c>
      <c r="GB35" s="27">
        <f t="shared" si="84"/>
        <v>46.563333333333333</v>
      </c>
      <c r="GC35" s="27">
        <v>46.1</v>
      </c>
      <c r="GD35" s="27">
        <v>33.54</v>
      </c>
      <c r="GE35" s="27">
        <f>AVERAGE(GC35:GD35)</f>
        <v>39.82</v>
      </c>
      <c r="GF35" s="9">
        <f t="shared" si="49"/>
        <v>19.646976090014068</v>
      </c>
      <c r="GG35" s="9">
        <f>GE35/AE35</f>
        <v>15.434108527131782</v>
      </c>
      <c r="GH35" s="29">
        <f>(FQ35-GB35)/FQ35*100%</f>
        <v>0.40909475465313028</v>
      </c>
      <c r="GI35" s="29">
        <f>(FV35-GE35)/FV35*100%</f>
        <v>0.24152380952380953</v>
      </c>
      <c r="GJ35" s="24">
        <v>115</v>
      </c>
      <c r="GK35" s="24">
        <v>75</v>
      </c>
      <c r="GL35" s="24">
        <v>12</v>
      </c>
      <c r="GM35" s="24">
        <f>(GJ35-GK35)*12</f>
        <v>480</v>
      </c>
      <c r="GN35" s="35">
        <v>2</v>
      </c>
      <c r="GO35" s="35">
        <v>1.8</v>
      </c>
      <c r="GP35" s="35">
        <v>20</v>
      </c>
      <c r="GQ35" s="35">
        <f>SUM(GN35:GP35)</f>
        <v>23.8</v>
      </c>
      <c r="GR35" s="27">
        <f>GM35/GQ35</f>
        <v>20.168067226890756</v>
      </c>
    </row>
    <row r="36" spans="1:200" s="22" customFormat="1" ht="14.5">
      <c r="A36" s="22">
        <v>1</v>
      </c>
      <c r="B36" s="22">
        <v>34</v>
      </c>
      <c r="C36" s="127" t="s">
        <v>219</v>
      </c>
      <c r="D36" s="23">
        <v>34932</v>
      </c>
      <c r="E36" s="24">
        <f t="shared" si="56"/>
        <v>20.876712328767123</v>
      </c>
      <c r="F36" s="22">
        <v>22</v>
      </c>
      <c r="G36" s="22">
        <v>5</v>
      </c>
      <c r="H36" s="22">
        <v>1</v>
      </c>
      <c r="I36" s="22">
        <v>0</v>
      </c>
      <c r="J36" s="22">
        <v>67.2</v>
      </c>
      <c r="K36" s="22">
        <v>176</v>
      </c>
      <c r="L36" s="39">
        <v>1.76</v>
      </c>
      <c r="M36" s="25">
        <f t="shared" si="1"/>
        <v>21.694214876033058</v>
      </c>
      <c r="N36" s="26">
        <v>3.85</v>
      </c>
      <c r="O36" s="26">
        <v>3.79</v>
      </c>
      <c r="P36" s="27"/>
      <c r="Q36" s="26">
        <f>AVERAGE(N36:O36)</f>
        <v>3.8200000000000003</v>
      </c>
      <c r="R36" s="26">
        <v>4.45</v>
      </c>
      <c r="S36" s="41">
        <f t="shared" si="3"/>
        <v>0.85842696629213489</v>
      </c>
      <c r="T36" s="26">
        <v>3.78</v>
      </c>
      <c r="U36" s="26">
        <v>3.95</v>
      </c>
      <c r="V36" s="26">
        <f>AVERAGE(T36:U36)</f>
        <v>3.8650000000000002</v>
      </c>
      <c r="W36" s="26">
        <v>4.45</v>
      </c>
      <c r="X36" s="41">
        <f>V36/W36</f>
        <v>0.86853932584269666</v>
      </c>
      <c r="Y36" s="26">
        <v>3.08</v>
      </c>
      <c r="Z36" s="27"/>
      <c r="AB36" s="27">
        <f>AVERAGE(Y36:Z36)</f>
        <v>3.08</v>
      </c>
      <c r="AC36" s="27"/>
      <c r="AD36" s="27">
        <v>2.44</v>
      </c>
      <c r="AE36" s="27">
        <f>AVERAGE(AC36:AD36)</f>
        <v>2.44</v>
      </c>
      <c r="AF36" s="27">
        <v>0.37</v>
      </c>
      <c r="AG36" s="27"/>
      <c r="AH36" s="27"/>
      <c r="AI36" s="27">
        <v>0.37</v>
      </c>
      <c r="AJ36" s="27"/>
      <c r="AK36" s="27">
        <v>0.41</v>
      </c>
      <c r="AL36" s="27">
        <f>AVERAGE(AJ36:AK36)</f>
        <v>0.41</v>
      </c>
      <c r="AM36" s="27">
        <v>0.4</v>
      </c>
      <c r="AN36" s="27"/>
      <c r="AO36" s="27"/>
      <c r="AP36" s="27">
        <f t="shared" si="71"/>
        <v>0.4</v>
      </c>
      <c r="AQ36" s="27"/>
      <c r="AR36" s="27">
        <v>1.1000000000000001</v>
      </c>
      <c r="AS36" s="27">
        <f>AVERAGE(AQ36:AR36)</f>
        <v>1.1000000000000001</v>
      </c>
      <c r="AT36" s="27">
        <v>3.45</v>
      </c>
      <c r="AU36" s="27"/>
      <c r="AV36" s="27"/>
      <c r="AW36" s="27">
        <f t="shared" si="72"/>
        <v>3.45</v>
      </c>
      <c r="AX36" s="27"/>
      <c r="AY36" s="27">
        <v>2.85</v>
      </c>
      <c r="AZ36" s="27">
        <f>AVERAGE(AX36:AY36)</f>
        <v>2.85</v>
      </c>
      <c r="BA36" s="27">
        <v>3.39</v>
      </c>
      <c r="BB36" s="27"/>
      <c r="BC36" s="27">
        <f>AVERAGE(BA36:BB36)</f>
        <v>3.39</v>
      </c>
      <c r="BD36" s="27">
        <v>3.77</v>
      </c>
      <c r="BE36" s="27">
        <v>3.68</v>
      </c>
      <c r="BF36" s="27"/>
      <c r="BG36" s="27">
        <f t="shared" si="75"/>
        <v>3.7250000000000001</v>
      </c>
      <c r="BH36" s="27">
        <v>4.32</v>
      </c>
      <c r="BI36" s="29">
        <f t="shared" si="14"/>
        <v>0.86226851851851849</v>
      </c>
      <c r="BJ36" s="27">
        <v>3.96</v>
      </c>
      <c r="BK36" s="27">
        <v>3.88</v>
      </c>
      <c r="BL36" s="27">
        <f>AVERAGE(BJ36:BK36)</f>
        <v>3.92</v>
      </c>
      <c r="BM36" s="27">
        <v>4.32</v>
      </c>
      <c r="BN36" s="29">
        <f>BL36/BM36</f>
        <v>0.90740740740740733</v>
      </c>
      <c r="BO36" s="27">
        <v>1.01</v>
      </c>
      <c r="BP36" s="27">
        <v>0.9</v>
      </c>
      <c r="BQ36" s="27"/>
      <c r="BR36" s="27">
        <f t="shared" si="76"/>
        <v>0.95500000000000007</v>
      </c>
      <c r="BS36" s="27">
        <v>4.16</v>
      </c>
      <c r="BT36" s="29">
        <f t="shared" si="18"/>
        <v>0.22956730769230771</v>
      </c>
      <c r="BU36" s="27">
        <v>3.68</v>
      </c>
      <c r="BV36" s="27">
        <v>3.36</v>
      </c>
      <c r="BW36" s="27">
        <f>AVERAGE(BU36:BV36)</f>
        <v>3.52</v>
      </c>
      <c r="BX36" s="27">
        <v>4.16</v>
      </c>
      <c r="BY36" s="29">
        <f>BW36/BX36</f>
        <v>0.84615384615384615</v>
      </c>
      <c r="BZ36" s="27">
        <v>3.49</v>
      </c>
      <c r="CA36" s="27">
        <v>3.52</v>
      </c>
      <c r="CB36" s="27">
        <f>AVERAGE(BZ36:CA36)</f>
        <v>3.5049999999999999</v>
      </c>
      <c r="CC36" s="27">
        <v>4.16</v>
      </c>
      <c r="CD36" s="29">
        <f>CB36/CC36</f>
        <v>0.84254807692307687</v>
      </c>
      <c r="CE36" s="28">
        <v>0.26800000000000002</v>
      </c>
      <c r="CF36" s="28">
        <v>0.245</v>
      </c>
      <c r="CH36" s="28">
        <f t="shared" si="59"/>
        <v>0.25650000000000001</v>
      </c>
      <c r="CI36" s="28">
        <v>0.76800000000000002</v>
      </c>
      <c r="CJ36" s="29">
        <f t="shared" si="22"/>
        <v>0.333984375</v>
      </c>
      <c r="CK36" s="28">
        <v>0.92900000000000005</v>
      </c>
      <c r="CL36" s="28">
        <v>0.86599999999999999</v>
      </c>
      <c r="CM36" s="28">
        <f>AVERAGE(CK36:CL36)</f>
        <v>0.89749999999999996</v>
      </c>
      <c r="CN36" s="28">
        <v>0.76800000000000002</v>
      </c>
      <c r="CO36" s="29">
        <f>CM36/CN36</f>
        <v>1.1686197916666665</v>
      </c>
      <c r="CP36" s="28">
        <v>0.89700000000000002</v>
      </c>
      <c r="CQ36" s="28">
        <v>0.93400000000000005</v>
      </c>
      <c r="CR36" s="28">
        <f>AVERAGE(CP36:CQ36)</f>
        <v>0.91549999999999998</v>
      </c>
      <c r="CS36" s="28">
        <v>0.76800000000000002</v>
      </c>
      <c r="CT36" s="29">
        <f>CR36/CS36</f>
        <v>1.1920572916666665</v>
      </c>
      <c r="CU36" s="29">
        <v>0.26200000000000001</v>
      </c>
      <c r="CV36" s="29">
        <v>0.23699999999999999</v>
      </c>
      <c r="CW36" s="29"/>
      <c r="CX36" s="29">
        <f t="shared" si="77"/>
        <v>0.2495</v>
      </c>
      <c r="CY36" s="29">
        <v>0.97399999999999998</v>
      </c>
      <c r="CZ36" s="29">
        <v>0.85099999999999998</v>
      </c>
      <c r="DA36" s="29">
        <f>AVERAGE(CY36:CZ36)</f>
        <v>0.91249999999999998</v>
      </c>
      <c r="DB36" s="29">
        <v>0.879</v>
      </c>
      <c r="DC36" s="29">
        <v>0.91400000000000003</v>
      </c>
      <c r="DD36" s="29">
        <f>AVERAGE(DB36:DC36)</f>
        <v>0.89650000000000007</v>
      </c>
      <c r="DE36" s="27">
        <v>0.88</v>
      </c>
      <c r="DF36" s="27">
        <v>0.57999999999999996</v>
      </c>
      <c r="DH36" s="27">
        <f t="shared" si="78"/>
        <v>0.73</v>
      </c>
      <c r="DI36" s="27">
        <v>11.75</v>
      </c>
      <c r="DJ36" s="29">
        <f t="shared" si="27"/>
        <v>6.2127659574468086E-2</v>
      </c>
      <c r="DK36" s="27">
        <v>7.02</v>
      </c>
      <c r="DL36" s="27">
        <v>4.5999999999999996</v>
      </c>
      <c r="DM36" s="27">
        <f>AVERAGE(DK36:DL36)</f>
        <v>5.81</v>
      </c>
      <c r="DN36" s="27">
        <v>11.75</v>
      </c>
      <c r="DO36" s="29">
        <f>DM36/DN36</f>
        <v>0.49446808510638296</v>
      </c>
      <c r="DP36" s="27">
        <v>6.55</v>
      </c>
      <c r="DQ36" s="27">
        <v>5.94</v>
      </c>
      <c r="DR36" s="27">
        <f>AVERAGE(DP36:DQ36)</f>
        <v>6.2450000000000001</v>
      </c>
      <c r="DS36" s="27">
        <v>11.75</v>
      </c>
      <c r="DT36" s="29">
        <f>DR36/DS36</f>
        <v>0.53148936170212768</v>
      </c>
      <c r="DU36" s="27">
        <v>0.61</v>
      </c>
      <c r="DV36" s="27">
        <v>0.49</v>
      </c>
      <c r="DW36" s="27"/>
      <c r="DX36" s="27">
        <f t="shared" si="79"/>
        <v>0.55000000000000004</v>
      </c>
      <c r="DY36" s="27">
        <v>5.52</v>
      </c>
      <c r="DZ36" s="29">
        <f t="shared" si="31"/>
        <v>9.9637681159420302E-2</v>
      </c>
      <c r="EA36" s="27">
        <v>4.71</v>
      </c>
      <c r="EB36" s="27">
        <v>4.5999999999999996</v>
      </c>
      <c r="EC36" s="27">
        <f>AVERAGE(EA36:EB36)</f>
        <v>4.6549999999999994</v>
      </c>
      <c r="ED36" s="27">
        <v>5.52</v>
      </c>
      <c r="EE36" s="29">
        <f>EC36/ED36</f>
        <v>0.84329710144927528</v>
      </c>
      <c r="EF36" s="27">
        <v>3.74</v>
      </c>
      <c r="EG36" s="27">
        <v>4.28</v>
      </c>
      <c r="EH36" s="27">
        <f>AVERAGE(EF36:EG36)</f>
        <v>4.01</v>
      </c>
      <c r="EI36" s="27">
        <v>5.52</v>
      </c>
      <c r="EJ36" s="29">
        <f>EH36/EI36</f>
        <v>0.72644927536231885</v>
      </c>
      <c r="EK36" s="27">
        <v>0.55000000000000004</v>
      </c>
      <c r="EL36" s="27">
        <v>0.48</v>
      </c>
      <c r="EM36" s="27"/>
      <c r="EN36" s="27">
        <f t="shared" si="80"/>
        <v>0.51500000000000001</v>
      </c>
      <c r="EO36" s="27">
        <v>6.9</v>
      </c>
      <c r="EP36" s="27">
        <v>4.47</v>
      </c>
      <c r="EQ36" s="27">
        <f>AVERAGE(EO36:EP36)</f>
        <v>5.6850000000000005</v>
      </c>
      <c r="ER36" s="27">
        <v>0.68</v>
      </c>
      <c r="ES36" s="27">
        <v>0.53</v>
      </c>
      <c r="ET36" s="27"/>
      <c r="EU36" s="27">
        <f t="shared" si="81"/>
        <v>0.60499999999999998</v>
      </c>
      <c r="EV36" s="27">
        <v>6.29</v>
      </c>
      <c r="EW36" s="29">
        <f t="shared" si="37"/>
        <v>9.6184419713831473E-2</v>
      </c>
      <c r="EX36" s="27">
        <v>5.19</v>
      </c>
      <c r="EY36" s="27">
        <v>3.53</v>
      </c>
      <c r="EZ36" s="27">
        <f>AVERAGE(EX36:EY36)</f>
        <v>4.3600000000000003</v>
      </c>
      <c r="FA36" s="27">
        <v>6.29</v>
      </c>
      <c r="FB36" s="29">
        <f>EZ36/FA36</f>
        <v>0.69316375198728142</v>
      </c>
      <c r="FC36" s="27">
        <v>0.49</v>
      </c>
      <c r="FD36" s="27">
        <v>0.47</v>
      </c>
      <c r="FE36" s="27"/>
      <c r="FF36" s="27">
        <f t="shared" si="82"/>
        <v>0.48</v>
      </c>
      <c r="FG36" s="27">
        <v>3.6</v>
      </c>
      <c r="FH36" s="29">
        <f t="shared" si="41"/>
        <v>0.13333333333333333</v>
      </c>
      <c r="FI36" s="27">
        <v>2.63</v>
      </c>
      <c r="FJ36" s="27">
        <v>2.0699999999999998</v>
      </c>
      <c r="FK36" s="27">
        <f>AVERAGE(FI36:FJ36)</f>
        <v>2.3499999999999996</v>
      </c>
      <c r="FL36" s="27">
        <v>3.6</v>
      </c>
      <c r="FM36" s="29">
        <f>FK36/FL36</f>
        <v>0.65277777777777768</v>
      </c>
      <c r="FN36" s="27">
        <v>22</v>
      </c>
      <c r="FO36" s="27">
        <v>18.100000000000001</v>
      </c>
      <c r="FP36" s="27"/>
      <c r="FQ36" s="27">
        <v>22</v>
      </c>
      <c r="FR36" s="27">
        <v>137.80000000000001</v>
      </c>
      <c r="FS36" s="29">
        <f>FQ36/FR36*100%</f>
        <v>0.15965166908563133</v>
      </c>
      <c r="FT36" s="27">
        <v>56</v>
      </c>
      <c r="FU36" s="27">
        <v>37.799999999999997</v>
      </c>
      <c r="FV36" s="27">
        <f>MAX(FT36:FU36)</f>
        <v>56</v>
      </c>
      <c r="FW36" s="27">
        <v>137.6</v>
      </c>
      <c r="FX36" s="29">
        <f>FV36/FW36*100%</f>
        <v>0.40697674418604651</v>
      </c>
      <c r="FY36" s="27">
        <v>13.1</v>
      </c>
      <c r="FZ36" s="27">
        <v>15.94</v>
      </c>
      <c r="GA36" s="27"/>
      <c r="GB36" s="27">
        <f t="shared" si="84"/>
        <v>14.52</v>
      </c>
      <c r="GC36" s="27">
        <v>20.57</v>
      </c>
      <c r="GD36" s="27">
        <v>20.11</v>
      </c>
      <c r="GE36" s="27">
        <f>AVERAGE(GC36:GD36)</f>
        <v>20.34</v>
      </c>
      <c r="GF36" s="9">
        <f t="shared" si="49"/>
        <v>4.7142857142857144</v>
      </c>
      <c r="GG36" s="9">
        <f>GE36/AE36</f>
        <v>8.3360655737704921</v>
      </c>
      <c r="GH36" s="29">
        <f>(FQ36-GB36)/FQ36*100%</f>
        <v>0.34</v>
      </c>
      <c r="GI36" s="29">
        <f>(FV36-GE36)/FV36*100%</f>
        <v>0.63678571428571418</v>
      </c>
      <c r="GJ36" s="24">
        <v>140</v>
      </c>
      <c r="GK36" s="24">
        <v>100</v>
      </c>
      <c r="GL36" s="24">
        <v>12</v>
      </c>
      <c r="GM36" s="24">
        <f>(GJ36-GK36)*12</f>
        <v>480</v>
      </c>
      <c r="GN36" s="35">
        <v>2</v>
      </c>
      <c r="GO36" s="35">
        <v>1.8</v>
      </c>
      <c r="GP36" s="35">
        <v>20</v>
      </c>
      <c r="GQ36" s="35">
        <f>SUM(GN36:GP36)</f>
        <v>23.8</v>
      </c>
      <c r="GR36" s="27">
        <f>GM36/GQ36</f>
        <v>20.168067226890756</v>
      </c>
    </row>
    <row r="37" spans="1:200" s="22" customFormat="1" ht="14.5">
      <c r="A37" s="22">
        <v>1</v>
      </c>
      <c r="B37" s="22">
        <v>35</v>
      </c>
      <c r="C37" s="127" t="s">
        <v>219</v>
      </c>
      <c r="D37" s="23">
        <v>34338</v>
      </c>
      <c r="E37" s="24">
        <f t="shared" si="56"/>
        <v>22.504109589041096</v>
      </c>
      <c r="F37" s="22">
        <v>20</v>
      </c>
      <c r="G37" s="22">
        <v>5</v>
      </c>
      <c r="H37" s="22">
        <v>0</v>
      </c>
      <c r="I37" s="22">
        <v>0</v>
      </c>
      <c r="J37" s="22">
        <v>70</v>
      </c>
      <c r="K37" s="22">
        <v>179</v>
      </c>
      <c r="L37" s="39">
        <v>1.79</v>
      </c>
      <c r="M37" s="25">
        <f t="shared" si="1"/>
        <v>21.847008520333322</v>
      </c>
      <c r="N37" s="26">
        <v>3.87</v>
      </c>
      <c r="O37" s="26">
        <v>4.07</v>
      </c>
      <c r="P37" s="26">
        <v>4.1399999999999997</v>
      </c>
      <c r="Q37" s="26">
        <f t="shared" ref="Q37:Q45" si="85">AVERAGE(N37:P37)</f>
        <v>4.0266666666666664</v>
      </c>
      <c r="R37" s="26">
        <v>4.5</v>
      </c>
      <c r="S37" s="41">
        <f t="shared" si="3"/>
        <v>0.89481481481481473</v>
      </c>
      <c r="T37" s="26">
        <v>3.75</v>
      </c>
      <c r="U37" s="26">
        <v>3.9</v>
      </c>
      <c r="V37" s="26">
        <f>AVERAGE(T37:U37)</f>
        <v>3.8250000000000002</v>
      </c>
      <c r="W37" s="26">
        <v>4.5</v>
      </c>
      <c r="X37" s="41">
        <f>V37/W37</f>
        <v>0.85000000000000009</v>
      </c>
      <c r="Y37" s="26">
        <v>0.92</v>
      </c>
      <c r="Z37" s="26">
        <v>2.0099999999999998</v>
      </c>
      <c r="AA37" s="26">
        <v>1.52</v>
      </c>
      <c r="AB37" s="26">
        <f>AVERAGE(Y37:AA37)</f>
        <v>1.4833333333333332</v>
      </c>
      <c r="AC37" s="26">
        <v>1.1599999999999999</v>
      </c>
      <c r="AD37" s="26">
        <v>1.28</v>
      </c>
      <c r="AE37" s="26">
        <f>AVERAGE(AC37:AD37)</f>
        <v>1.22</v>
      </c>
      <c r="AF37" s="26">
        <v>1.78</v>
      </c>
      <c r="AG37" s="26">
        <v>0.88</v>
      </c>
      <c r="AH37" s="26">
        <v>1.53</v>
      </c>
      <c r="AI37" s="26">
        <f>AVERAGE(AF37:AH37)</f>
        <v>1.3966666666666667</v>
      </c>
      <c r="AJ37" s="26">
        <v>1.28</v>
      </c>
      <c r="AK37" s="26">
        <v>1.55</v>
      </c>
      <c r="AL37" s="26">
        <f>AVERAGE(AJ37:AK37)</f>
        <v>1.415</v>
      </c>
      <c r="AM37" s="26">
        <v>1.17</v>
      </c>
      <c r="AN37" s="26">
        <v>1.18</v>
      </c>
      <c r="AO37" s="26">
        <v>1.0900000000000001</v>
      </c>
      <c r="AP37" s="26">
        <f t="shared" si="71"/>
        <v>1.1466666666666665</v>
      </c>
      <c r="AQ37" s="26">
        <v>1.31</v>
      </c>
      <c r="AR37" s="26">
        <v>1.07</v>
      </c>
      <c r="AS37" s="26">
        <f>AVERAGE(AQ37:AR37)</f>
        <v>1.19</v>
      </c>
      <c r="AT37" s="26">
        <v>2.7</v>
      </c>
      <c r="AU37" s="26">
        <v>2.89</v>
      </c>
      <c r="AV37" s="26">
        <v>3.05</v>
      </c>
      <c r="AW37" s="26">
        <f t="shared" si="72"/>
        <v>2.8800000000000003</v>
      </c>
      <c r="AX37" s="26">
        <v>2.44</v>
      </c>
      <c r="AY37" s="26">
        <v>2.83</v>
      </c>
      <c r="AZ37" s="26">
        <f>AVERAGE(AX37:AY37)</f>
        <v>2.6349999999999998</v>
      </c>
      <c r="BA37" s="26">
        <v>2.66</v>
      </c>
      <c r="BB37" s="26">
        <v>2.9</v>
      </c>
      <c r="BC37" s="26">
        <f>AVERAGE(BA37:BB37)</f>
        <v>2.7800000000000002</v>
      </c>
      <c r="BD37" s="26">
        <v>4.22</v>
      </c>
      <c r="BE37" s="26">
        <v>4.09</v>
      </c>
      <c r="BF37" s="27">
        <v>4.01</v>
      </c>
      <c r="BG37" s="27">
        <f t="shared" si="75"/>
        <v>4.1066666666666665</v>
      </c>
      <c r="BH37" s="27">
        <v>4.42</v>
      </c>
      <c r="BI37" s="29">
        <f t="shared" si="14"/>
        <v>0.92911010558069373</v>
      </c>
      <c r="BJ37" s="26">
        <v>3.75</v>
      </c>
      <c r="BK37" s="26">
        <v>3.9</v>
      </c>
      <c r="BL37" s="26">
        <f>AVERAGE(BJ37:BK37)</f>
        <v>3.8250000000000002</v>
      </c>
      <c r="BM37" s="27">
        <v>4.42</v>
      </c>
      <c r="BN37" s="41">
        <f>BL37/BM37</f>
        <v>0.86538461538461542</v>
      </c>
      <c r="BO37" s="26">
        <v>4.1900000000000004</v>
      </c>
      <c r="BP37" s="26">
        <v>4.09</v>
      </c>
      <c r="BQ37" s="27">
        <v>3.98</v>
      </c>
      <c r="BR37" s="27">
        <f t="shared" si="76"/>
        <v>4.0866666666666669</v>
      </c>
      <c r="BS37" s="27">
        <v>4.21</v>
      </c>
      <c r="BT37" s="29">
        <f t="shared" si="18"/>
        <v>0.97070467141726058</v>
      </c>
      <c r="BU37" s="27">
        <v>3.75</v>
      </c>
      <c r="BV37" s="27">
        <v>3.74</v>
      </c>
      <c r="BW37" s="27">
        <f>AVERAGE(BU37:BV37)</f>
        <v>3.7450000000000001</v>
      </c>
      <c r="BX37" s="27">
        <v>4.21</v>
      </c>
      <c r="BY37" s="29">
        <f>BW37/BX37</f>
        <v>0.88954869358669841</v>
      </c>
      <c r="BZ37" s="27">
        <v>3.76</v>
      </c>
      <c r="CA37" s="27">
        <v>3.65</v>
      </c>
      <c r="CB37" s="27">
        <f>AVERAGE(BZ37:CA37)</f>
        <v>3.7050000000000001</v>
      </c>
      <c r="CC37" s="27">
        <v>4.21</v>
      </c>
      <c r="CD37" s="29">
        <f>CB37/CC37</f>
        <v>0.88004750593824232</v>
      </c>
      <c r="CE37" s="28">
        <v>0.99299999999999999</v>
      </c>
      <c r="CF37" s="28">
        <v>1</v>
      </c>
      <c r="CG37" s="28">
        <v>0.99299999999999999</v>
      </c>
      <c r="CH37" s="28">
        <f t="shared" si="59"/>
        <v>0.99533333333333329</v>
      </c>
      <c r="CI37" s="28">
        <v>0.76400000000000001</v>
      </c>
      <c r="CJ37" s="29">
        <f t="shared" si="22"/>
        <v>1.3027923211169283</v>
      </c>
      <c r="CK37" s="28">
        <v>0.99199999999999999</v>
      </c>
      <c r="CL37" s="28">
        <v>1</v>
      </c>
      <c r="CM37" s="28">
        <f>AVERAGE(CK37:CL37)</f>
        <v>0.996</v>
      </c>
      <c r="CN37" s="28">
        <v>0.76400000000000001</v>
      </c>
      <c r="CO37" s="29">
        <f>CM37/CN37</f>
        <v>1.3036649214659686</v>
      </c>
      <c r="CP37" s="28">
        <v>1</v>
      </c>
      <c r="CQ37" s="28">
        <v>1</v>
      </c>
      <c r="CR37" s="28">
        <f>AVERAGE(CP37:CQ37)</f>
        <v>1</v>
      </c>
      <c r="CS37" s="28">
        <v>0.76400000000000001</v>
      </c>
      <c r="CT37" s="29">
        <f>CR37/CS37</f>
        <v>1.3089005235602094</v>
      </c>
      <c r="CU37" s="29">
        <v>1.083</v>
      </c>
      <c r="CV37" s="29">
        <v>1.0049999999999999</v>
      </c>
      <c r="CW37" s="29">
        <v>0.96099999999999997</v>
      </c>
      <c r="CX37" s="29">
        <f t="shared" si="77"/>
        <v>1.0163333333333333</v>
      </c>
      <c r="CY37" s="29">
        <v>1</v>
      </c>
      <c r="CZ37" s="29">
        <v>0.95899999999999996</v>
      </c>
      <c r="DA37" s="29">
        <f>AVERAGE(CY37:CZ37)</f>
        <v>0.97950000000000004</v>
      </c>
      <c r="DB37" s="29">
        <v>1.016</v>
      </c>
      <c r="DC37" s="29">
        <v>0.96099999999999997</v>
      </c>
      <c r="DD37" s="29">
        <f>AVERAGE(DB37:DC37)</f>
        <v>0.98849999999999993</v>
      </c>
      <c r="DE37" s="27">
        <v>8.06</v>
      </c>
      <c r="DF37" s="27">
        <v>7.43</v>
      </c>
      <c r="DG37" s="27">
        <v>6.49</v>
      </c>
      <c r="DH37" s="27">
        <f t="shared" si="78"/>
        <v>7.3266666666666671</v>
      </c>
      <c r="DI37" s="27">
        <v>11.91</v>
      </c>
      <c r="DJ37" s="29">
        <f t="shared" si="27"/>
        <v>0.61516932549678149</v>
      </c>
      <c r="DK37" s="27">
        <v>8.86</v>
      </c>
      <c r="DL37" s="27">
        <v>8.66</v>
      </c>
      <c r="DM37" s="27">
        <f>AVERAGE(DK37:DL37)</f>
        <v>8.76</v>
      </c>
      <c r="DN37" s="27">
        <v>11.91</v>
      </c>
      <c r="DO37" s="29">
        <f>DM37/DN37</f>
        <v>0.73551637279596971</v>
      </c>
      <c r="DP37" s="27">
        <v>8.34</v>
      </c>
      <c r="DQ37" s="27">
        <v>7.62</v>
      </c>
      <c r="DR37" s="27">
        <f>AVERAGE(DP37:DQ37)</f>
        <v>7.98</v>
      </c>
      <c r="DS37" s="27">
        <v>11.91</v>
      </c>
      <c r="DT37" s="29">
        <f>DR37/DS37</f>
        <v>0.67002518891687657</v>
      </c>
      <c r="DU37" s="27">
        <v>6.59</v>
      </c>
      <c r="DV37" s="27">
        <v>6.39</v>
      </c>
      <c r="DW37" s="27">
        <v>5.89</v>
      </c>
      <c r="DX37" s="27">
        <f t="shared" si="79"/>
        <v>6.29</v>
      </c>
      <c r="DY37" s="27">
        <v>5.54</v>
      </c>
      <c r="DZ37" s="29">
        <f t="shared" si="31"/>
        <v>1.1353790613718411</v>
      </c>
      <c r="EA37" s="27">
        <v>6.51</v>
      </c>
      <c r="EB37" s="27">
        <v>6.67</v>
      </c>
      <c r="EC37" s="27">
        <f>AVERAGE(EA37:EB37)</f>
        <v>6.59</v>
      </c>
      <c r="ED37" s="27">
        <v>5.54</v>
      </c>
      <c r="EE37" s="29">
        <f>EC37/ED37</f>
        <v>1.1895306859205776</v>
      </c>
      <c r="EF37" s="27">
        <v>6.48</v>
      </c>
      <c r="EG37" s="27">
        <v>6.29</v>
      </c>
      <c r="EH37" s="27">
        <f>AVERAGE(EF37:EG37)</f>
        <v>6.3849999999999998</v>
      </c>
      <c r="EI37" s="27">
        <v>5.54</v>
      </c>
      <c r="EJ37" s="29">
        <f>EH37/EI37</f>
        <v>1.1525270758122743</v>
      </c>
      <c r="EK37" s="27">
        <v>7.89</v>
      </c>
      <c r="EL37" s="27">
        <v>7.41</v>
      </c>
      <c r="EM37" s="27">
        <v>6.43</v>
      </c>
      <c r="EN37" s="27">
        <f t="shared" si="80"/>
        <v>7.2433333333333332</v>
      </c>
      <c r="EO37" s="27">
        <v>8.56</v>
      </c>
      <c r="EP37" s="27">
        <v>8.5</v>
      </c>
      <c r="EQ37" s="27">
        <f>AVERAGE(EO37:EP37)</f>
        <v>8.5300000000000011</v>
      </c>
      <c r="ER37" s="27">
        <v>7.19</v>
      </c>
      <c r="ES37" s="27">
        <v>7.05</v>
      </c>
      <c r="ET37" s="27">
        <v>6.23</v>
      </c>
      <c r="EU37" s="27">
        <f t="shared" si="81"/>
        <v>6.8233333333333333</v>
      </c>
      <c r="EV37" s="27">
        <v>6.33</v>
      </c>
      <c r="EW37" s="29">
        <f t="shared" si="37"/>
        <v>1.0779357556608742</v>
      </c>
      <c r="EX37" s="27">
        <v>6.28</v>
      </c>
      <c r="EY37" s="27">
        <v>6.61</v>
      </c>
      <c r="EZ37" s="27">
        <f>AVERAGE(EX37:EY37)</f>
        <v>6.4450000000000003</v>
      </c>
      <c r="FA37" s="27">
        <v>6.33</v>
      </c>
      <c r="FB37" s="29">
        <f>EZ37/FA37</f>
        <v>1.0181674565560821</v>
      </c>
      <c r="FC37" s="27">
        <v>4.2</v>
      </c>
      <c r="FD37" s="27">
        <v>4.51</v>
      </c>
      <c r="FE37" s="27">
        <v>4.32</v>
      </c>
      <c r="FF37" s="27">
        <f t="shared" si="82"/>
        <v>4.3433333333333337</v>
      </c>
      <c r="FG37" s="27">
        <v>3.6</v>
      </c>
      <c r="FH37" s="29">
        <f t="shared" si="41"/>
        <v>1.2064814814814815</v>
      </c>
      <c r="FI37" s="27">
        <v>4.91</v>
      </c>
      <c r="FJ37" s="27">
        <v>4.55</v>
      </c>
      <c r="FK37" s="27">
        <f>AVERAGE(FI37:FJ37)</f>
        <v>4.7300000000000004</v>
      </c>
      <c r="FL37" s="27">
        <v>3.6</v>
      </c>
      <c r="FM37" s="29">
        <f>FK37/FL37</f>
        <v>1.3138888888888889</v>
      </c>
      <c r="FN37" s="27">
        <v>61.8</v>
      </c>
      <c r="FO37" s="27">
        <v>58.6</v>
      </c>
      <c r="FP37" s="27">
        <v>58.6</v>
      </c>
      <c r="FQ37" s="27">
        <f>MAX(FN37:FP37)</f>
        <v>61.8</v>
      </c>
      <c r="FR37" s="27">
        <v>140.9</v>
      </c>
      <c r="FS37" s="29">
        <f>FQ37/FR37*100%</f>
        <v>0.43860894251242011</v>
      </c>
      <c r="FT37" s="27">
        <v>71.8</v>
      </c>
      <c r="FU37" s="27">
        <v>69.8</v>
      </c>
      <c r="FV37" s="27">
        <f>MAX(FT37:FU37)</f>
        <v>71.8</v>
      </c>
      <c r="FW37" s="27">
        <v>140.9</v>
      </c>
      <c r="FX37" s="29">
        <f>FV37/FW37*100%</f>
        <v>0.50958126330731013</v>
      </c>
      <c r="FY37" s="27">
        <v>40.49</v>
      </c>
      <c r="FZ37" s="27">
        <v>42.43</v>
      </c>
      <c r="GA37" s="27">
        <v>46.65</v>
      </c>
      <c r="GB37" s="27">
        <f t="shared" si="84"/>
        <v>43.19</v>
      </c>
      <c r="GC37" s="27">
        <v>42.73</v>
      </c>
      <c r="GD37" s="27">
        <v>39.43</v>
      </c>
      <c r="GE37" s="27">
        <f>AVERAGE(GC37:GD37)</f>
        <v>41.08</v>
      </c>
      <c r="GF37" s="9">
        <f t="shared" si="49"/>
        <v>29.11685393258427</v>
      </c>
      <c r="GG37" s="9">
        <f>GE37/AE37</f>
        <v>33.672131147540981</v>
      </c>
      <c r="GH37" s="29">
        <f>(FQ37-GB37)/FQ37*100%</f>
        <v>0.3011326860841424</v>
      </c>
      <c r="GI37" s="29">
        <f>(FV37-GE37)/FV37*100%</f>
        <v>0.42785515320334261</v>
      </c>
      <c r="GJ37" s="24">
        <v>100</v>
      </c>
      <c r="GK37" s="24">
        <v>60</v>
      </c>
      <c r="GL37" s="24">
        <v>12</v>
      </c>
      <c r="GM37" s="24">
        <f>(GJ37-GK37)*12</f>
        <v>480</v>
      </c>
      <c r="GN37" s="35">
        <v>2</v>
      </c>
      <c r="GO37" s="35">
        <v>1.8</v>
      </c>
      <c r="GP37" s="35">
        <v>20</v>
      </c>
      <c r="GQ37" s="35">
        <f>SUM(GN37:GP37)</f>
        <v>23.8</v>
      </c>
      <c r="GR37" s="27">
        <f>GM37/GQ37</f>
        <v>20.168067226890756</v>
      </c>
    </row>
    <row r="38" spans="1:200" s="22" customFormat="1" ht="14.5">
      <c r="A38" s="22">
        <v>1</v>
      </c>
      <c r="B38" s="22">
        <v>36</v>
      </c>
      <c r="C38" s="127" t="s">
        <v>219</v>
      </c>
      <c r="D38" s="23">
        <v>34311</v>
      </c>
      <c r="E38" s="24">
        <f t="shared" si="56"/>
        <v>22.578082191780823</v>
      </c>
      <c r="F38" s="22">
        <v>20</v>
      </c>
      <c r="G38" s="22">
        <v>5</v>
      </c>
      <c r="H38" s="22">
        <v>0</v>
      </c>
      <c r="I38" s="22">
        <v>0</v>
      </c>
      <c r="J38" s="22">
        <v>74.5</v>
      </c>
      <c r="K38" s="22">
        <v>178</v>
      </c>
      <c r="L38" s="39">
        <v>1.78</v>
      </c>
      <c r="M38" s="25">
        <f t="shared" si="1"/>
        <v>23.513445272061606</v>
      </c>
      <c r="N38" s="26">
        <v>3.61</v>
      </c>
      <c r="O38" s="26">
        <v>3.61</v>
      </c>
      <c r="P38" s="26">
        <v>3.61</v>
      </c>
      <c r="Q38" s="26">
        <f t="shared" si="85"/>
        <v>3.61</v>
      </c>
      <c r="R38" s="26">
        <v>4.46</v>
      </c>
      <c r="S38" s="41">
        <f t="shared" si="3"/>
        <v>0.8094170403587444</v>
      </c>
      <c r="T38" s="27"/>
      <c r="U38" s="27"/>
      <c r="V38" s="27"/>
      <c r="W38" s="26">
        <v>4.46</v>
      </c>
      <c r="X38" s="29"/>
      <c r="Y38" s="27">
        <v>0.97</v>
      </c>
      <c r="Z38" s="27">
        <v>0.92</v>
      </c>
      <c r="AA38" s="27">
        <v>0.76</v>
      </c>
      <c r="AB38" s="27">
        <f>AVERAGE(Y38:AA38)</f>
        <v>0.88333333333333341</v>
      </c>
      <c r="AC38" s="27"/>
      <c r="AD38" s="27"/>
      <c r="AE38" s="27"/>
      <c r="AF38" s="27">
        <v>1.19</v>
      </c>
      <c r="AG38" s="27">
        <v>1.05</v>
      </c>
      <c r="AH38" s="27">
        <v>1.23</v>
      </c>
      <c r="AI38" s="27">
        <f>AVERAGE(AF38:AH38)</f>
        <v>1.1566666666666667</v>
      </c>
      <c r="AJ38" s="27"/>
      <c r="AK38" s="27"/>
      <c r="AL38" s="27"/>
      <c r="AM38" s="27">
        <v>1.45</v>
      </c>
      <c r="AN38" s="27">
        <v>1.64</v>
      </c>
      <c r="AO38" s="27">
        <v>1.62</v>
      </c>
      <c r="AP38" s="27">
        <f t="shared" si="71"/>
        <v>1.57</v>
      </c>
      <c r="AQ38" s="27"/>
      <c r="AR38" s="27"/>
      <c r="AS38" s="27"/>
      <c r="AT38" s="27">
        <v>2.16</v>
      </c>
      <c r="AU38" s="27">
        <v>1.91</v>
      </c>
      <c r="AV38" s="27">
        <v>1.99</v>
      </c>
      <c r="AW38" s="27">
        <f t="shared" si="72"/>
        <v>2.02</v>
      </c>
      <c r="AX38" s="27"/>
      <c r="AY38" s="27"/>
      <c r="AZ38" s="27"/>
      <c r="BA38" s="27"/>
      <c r="BB38" s="27"/>
      <c r="BC38" s="27"/>
      <c r="BD38" s="27">
        <v>3.61</v>
      </c>
      <c r="BE38" s="27">
        <v>3.66</v>
      </c>
      <c r="BF38" s="27">
        <v>3.66</v>
      </c>
      <c r="BG38" s="27">
        <f t="shared" si="75"/>
        <v>3.6433333333333331</v>
      </c>
      <c r="BH38" s="27">
        <v>4.3600000000000003</v>
      </c>
      <c r="BI38" s="29">
        <f t="shared" si="14"/>
        <v>0.83562691131498457</v>
      </c>
      <c r="BJ38" s="27"/>
      <c r="BK38" s="27"/>
      <c r="BL38" s="27"/>
      <c r="BM38" s="27">
        <v>4.3600000000000003</v>
      </c>
      <c r="BN38" s="29"/>
      <c r="BO38" s="27">
        <v>2.83</v>
      </c>
      <c r="BP38" s="27">
        <v>3.1</v>
      </c>
      <c r="BQ38" s="27">
        <v>2.68</v>
      </c>
      <c r="BR38" s="27">
        <f t="shared" si="76"/>
        <v>2.8699999999999997</v>
      </c>
      <c r="BS38" s="27">
        <v>4.16</v>
      </c>
      <c r="BT38" s="29">
        <f t="shared" si="18"/>
        <v>0.68990384615384603</v>
      </c>
      <c r="BU38" s="27"/>
      <c r="BV38" s="27"/>
      <c r="BW38" s="27"/>
      <c r="BX38" s="27">
        <v>4.16</v>
      </c>
      <c r="BY38" s="29"/>
      <c r="BZ38" s="27"/>
      <c r="CA38" s="27"/>
      <c r="CB38" s="27"/>
      <c r="CC38" s="27">
        <v>4.16</v>
      </c>
      <c r="CD38" s="29"/>
      <c r="CE38" s="28">
        <v>0.78400000000000003</v>
      </c>
      <c r="CF38" s="28">
        <v>0.84699999999999998</v>
      </c>
      <c r="CG38" s="28">
        <v>0.73199999999999998</v>
      </c>
      <c r="CH38" s="28">
        <f t="shared" si="59"/>
        <v>0.78766666666666663</v>
      </c>
      <c r="CI38" s="28">
        <v>0.76</v>
      </c>
      <c r="CJ38" s="29">
        <f t="shared" si="22"/>
        <v>1.0364035087719297</v>
      </c>
      <c r="CK38" s="28"/>
      <c r="CL38" s="28"/>
      <c r="CM38" s="28"/>
      <c r="CN38" s="28">
        <v>0.76</v>
      </c>
      <c r="CO38" s="29"/>
      <c r="CP38" s="28"/>
      <c r="CQ38" s="28"/>
      <c r="CR38" s="28"/>
      <c r="CS38" s="28">
        <v>0.76</v>
      </c>
      <c r="CT38" s="29"/>
      <c r="CU38" s="29">
        <v>0.78400000000000003</v>
      </c>
      <c r="CV38" s="29">
        <v>0.85899999999999999</v>
      </c>
      <c r="CW38" s="29">
        <v>0.74199999999999999</v>
      </c>
      <c r="CX38" s="29">
        <f t="shared" si="77"/>
        <v>0.79499999999999993</v>
      </c>
      <c r="CY38" s="29"/>
      <c r="CZ38" s="29"/>
      <c r="DA38" s="29"/>
      <c r="DB38" s="29"/>
      <c r="DC38" s="29"/>
      <c r="DD38" s="29"/>
      <c r="DE38" s="27">
        <v>2.96</v>
      </c>
      <c r="DF38" s="27">
        <v>3.42</v>
      </c>
      <c r="DG38" s="27">
        <v>2.85</v>
      </c>
      <c r="DH38" s="27">
        <f t="shared" si="78"/>
        <v>3.0766666666666667</v>
      </c>
      <c r="DI38" s="27">
        <v>11.8</v>
      </c>
      <c r="DJ38" s="29">
        <f t="shared" si="27"/>
        <v>0.26073446327683614</v>
      </c>
      <c r="DK38" s="27"/>
      <c r="DL38" s="27"/>
      <c r="DM38" s="27"/>
      <c r="DN38" s="27">
        <v>11.8</v>
      </c>
      <c r="DO38" s="29"/>
      <c r="DP38" s="27"/>
      <c r="DQ38" s="27"/>
      <c r="DR38" s="27"/>
      <c r="DS38" s="27">
        <v>11.8</v>
      </c>
      <c r="DT38" s="29"/>
      <c r="DU38" s="27">
        <v>2.73</v>
      </c>
      <c r="DV38" s="27">
        <v>3.15</v>
      </c>
      <c r="DW38" s="27">
        <v>2.5</v>
      </c>
      <c r="DX38" s="27">
        <f t="shared" si="79"/>
        <v>2.793333333333333</v>
      </c>
      <c r="DY38" s="27">
        <v>5.47</v>
      </c>
      <c r="DZ38" s="29">
        <f t="shared" si="31"/>
        <v>0.51066422912858012</v>
      </c>
      <c r="EA38" s="27"/>
      <c r="EB38" s="27"/>
      <c r="EC38" s="27"/>
      <c r="ED38" s="27">
        <v>5.47</v>
      </c>
      <c r="EE38" s="29"/>
      <c r="EF38" s="27"/>
      <c r="EG38" s="27"/>
      <c r="EH38" s="27"/>
      <c r="EI38" s="27">
        <v>5.47</v>
      </c>
      <c r="EJ38" s="29"/>
      <c r="EK38" s="27">
        <v>2.75</v>
      </c>
      <c r="EL38" s="27">
        <v>3.23</v>
      </c>
      <c r="EM38" s="27">
        <v>2.65</v>
      </c>
      <c r="EN38" s="27">
        <f t="shared" si="80"/>
        <v>2.8766666666666669</v>
      </c>
      <c r="EO38" s="27"/>
      <c r="EP38" s="27"/>
      <c r="EQ38" s="27"/>
      <c r="ER38" s="27">
        <v>2.83</v>
      </c>
      <c r="ES38" s="27">
        <v>3.24</v>
      </c>
      <c r="ET38" s="27">
        <v>2.69</v>
      </c>
      <c r="EU38" s="27">
        <f t="shared" si="81"/>
        <v>2.92</v>
      </c>
      <c r="EV38" s="27">
        <v>6.28</v>
      </c>
      <c r="EW38" s="29">
        <f t="shared" si="37"/>
        <v>0.46496815286624199</v>
      </c>
      <c r="EX38" s="27"/>
      <c r="EY38" s="27"/>
      <c r="EZ38" s="27"/>
      <c r="FA38" s="27">
        <v>6.28</v>
      </c>
      <c r="FB38" s="29"/>
      <c r="FC38" s="27">
        <v>2.2200000000000002</v>
      </c>
      <c r="FD38" s="27">
        <v>2.67</v>
      </c>
      <c r="FE38" s="27">
        <v>1.98</v>
      </c>
      <c r="FF38" s="27">
        <f t="shared" si="82"/>
        <v>2.2900000000000005</v>
      </c>
      <c r="FG38" s="27">
        <v>3.54</v>
      </c>
      <c r="FH38" s="29">
        <f t="shared" si="41"/>
        <v>0.64689265536723173</v>
      </c>
      <c r="FI38" s="27"/>
      <c r="FJ38" s="27"/>
      <c r="FK38" s="27"/>
      <c r="FL38" s="27">
        <v>3.54</v>
      </c>
      <c r="FM38" s="29"/>
      <c r="FN38" s="27">
        <v>49.7</v>
      </c>
      <c r="FO38" s="27">
        <v>47.8</v>
      </c>
      <c r="FP38" s="27">
        <v>52</v>
      </c>
      <c r="FQ38" s="27">
        <v>52</v>
      </c>
      <c r="FR38" s="27">
        <v>143.1</v>
      </c>
      <c r="FS38" s="29">
        <f>FQ38/FR38</f>
        <v>0.36338225017470299</v>
      </c>
      <c r="FT38" s="27"/>
      <c r="FU38" s="27"/>
      <c r="FV38" s="27"/>
      <c r="FW38" s="27"/>
      <c r="FX38" s="29"/>
      <c r="FY38" s="27">
        <v>18.11</v>
      </c>
      <c r="FZ38" s="27">
        <v>19.87</v>
      </c>
      <c r="GA38" s="27">
        <v>24.4</v>
      </c>
      <c r="GB38" s="27">
        <f t="shared" si="84"/>
        <v>20.793333333333333</v>
      </c>
      <c r="GC38" s="27"/>
      <c r="GD38" s="27"/>
      <c r="GE38" s="27"/>
      <c r="GF38" s="9">
        <f t="shared" si="49"/>
        <v>23.539622641509432</v>
      </c>
      <c r="GG38" s="9"/>
      <c r="GH38" s="29">
        <f>(FQ38-GB38)/FQ38</f>
        <v>0.60012820512820508</v>
      </c>
      <c r="GI38" s="29"/>
      <c r="GJ38" s="24"/>
      <c r="GK38" s="24"/>
      <c r="GL38" s="24"/>
      <c r="GM38" s="24"/>
      <c r="GN38" s="35"/>
      <c r="GO38" s="24"/>
      <c r="GP38" s="35"/>
      <c r="GQ38" s="35"/>
      <c r="GR38" s="27"/>
    </row>
    <row r="39" spans="1:200" s="22" customFormat="1" ht="14.5">
      <c r="A39" s="22">
        <v>1</v>
      </c>
      <c r="B39" s="22">
        <v>37</v>
      </c>
      <c r="C39" s="127" t="s">
        <v>219</v>
      </c>
      <c r="D39" s="23">
        <v>34803</v>
      </c>
      <c r="E39" s="24">
        <f t="shared" si="56"/>
        <v>21.230136986301371</v>
      </c>
      <c r="F39" s="22">
        <v>20</v>
      </c>
      <c r="G39" s="22">
        <v>5</v>
      </c>
      <c r="H39" s="22">
        <v>1</v>
      </c>
      <c r="I39" s="22">
        <v>0</v>
      </c>
      <c r="J39" s="22">
        <v>72</v>
      </c>
      <c r="K39" s="22">
        <v>174</v>
      </c>
      <c r="L39" s="39">
        <v>1.74</v>
      </c>
      <c r="M39" s="25">
        <f t="shared" si="1"/>
        <v>23.781212841854934</v>
      </c>
      <c r="N39" s="26">
        <v>4</v>
      </c>
      <c r="O39" s="26">
        <v>4.07</v>
      </c>
      <c r="P39" s="26">
        <v>4.0199999999999996</v>
      </c>
      <c r="Q39" s="26">
        <f t="shared" si="85"/>
        <v>4.03</v>
      </c>
      <c r="R39" s="26">
        <v>4.4000000000000004</v>
      </c>
      <c r="S39" s="41">
        <f t="shared" si="3"/>
        <v>0.91590909090909089</v>
      </c>
      <c r="T39" s="27"/>
      <c r="U39" s="27"/>
      <c r="V39" s="27"/>
      <c r="W39" s="26">
        <v>4.4000000000000004</v>
      </c>
      <c r="X39" s="29"/>
      <c r="Y39" s="27">
        <v>1.65</v>
      </c>
      <c r="Z39" s="27">
        <v>1.94</v>
      </c>
      <c r="AA39" s="27">
        <v>1.75</v>
      </c>
      <c r="AB39" s="27">
        <f>AVERAGE(Y39:AA39)</f>
        <v>1.78</v>
      </c>
      <c r="AC39" s="27"/>
      <c r="AD39" s="27"/>
      <c r="AE39" s="27"/>
      <c r="AF39" s="27">
        <v>0.94</v>
      </c>
      <c r="AG39" s="27">
        <v>0.88</v>
      </c>
      <c r="AH39" s="27">
        <v>0.89</v>
      </c>
      <c r="AI39" s="27">
        <f>AVERAGE(AF39:AH39)</f>
        <v>0.90333333333333332</v>
      </c>
      <c r="AJ39" s="27"/>
      <c r="AK39" s="27"/>
      <c r="AL39" s="27"/>
      <c r="AM39" s="27">
        <v>1.41</v>
      </c>
      <c r="AN39" s="27">
        <v>1.25</v>
      </c>
      <c r="AO39" s="27">
        <v>1.38</v>
      </c>
      <c r="AP39" s="27">
        <f t="shared" si="71"/>
        <v>1.3466666666666667</v>
      </c>
      <c r="AQ39" s="27"/>
      <c r="AR39" s="27"/>
      <c r="AS39" s="27"/>
      <c r="AT39" s="27">
        <v>2.59</v>
      </c>
      <c r="AU39" s="27">
        <v>2.82</v>
      </c>
      <c r="AV39" s="27">
        <v>2.64</v>
      </c>
      <c r="AW39" s="27">
        <f t="shared" si="72"/>
        <v>2.6833333333333336</v>
      </c>
      <c r="AX39" s="27"/>
      <c r="AY39" s="27"/>
      <c r="AZ39" s="27"/>
      <c r="BA39" s="27"/>
      <c r="BB39" s="27"/>
      <c r="BC39" s="27"/>
      <c r="BD39" s="27">
        <v>2.19</v>
      </c>
      <c r="BE39" s="27">
        <v>4.1399999999999997</v>
      </c>
      <c r="BF39" s="27">
        <v>4.1900000000000004</v>
      </c>
      <c r="BG39" s="27">
        <f t="shared" si="75"/>
        <v>3.5066666666666664</v>
      </c>
      <c r="BH39" s="27">
        <v>4.24</v>
      </c>
      <c r="BI39" s="29">
        <f t="shared" si="14"/>
        <v>0.82704402515723263</v>
      </c>
      <c r="BJ39" s="27"/>
      <c r="BK39" s="27"/>
      <c r="BL39" s="27"/>
      <c r="BM39" s="27">
        <v>4.24</v>
      </c>
      <c r="BN39" s="29"/>
      <c r="BO39" s="27">
        <v>1.07</v>
      </c>
      <c r="BP39" s="27">
        <v>3.45</v>
      </c>
      <c r="BQ39" s="27">
        <v>3.38</v>
      </c>
      <c r="BR39" s="27">
        <f t="shared" si="76"/>
        <v>2.6333333333333333</v>
      </c>
      <c r="BS39" s="27">
        <v>4.12</v>
      </c>
      <c r="BT39" s="29">
        <f t="shared" si="18"/>
        <v>0.63915857605177995</v>
      </c>
      <c r="BU39" s="27"/>
      <c r="BV39" s="27"/>
      <c r="BW39" s="27"/>
      <c r="BX39" s="27">
        <v>4.12</v>
      </c>
      <c r="BY39" s="29"/>
      <c r="BZ39" s="27"/>
      <c r="CA39" s="27"/>
      <c r="CB39" s="27"/>
      <c r="CC39" s="27">
        <v>4.12</v>
      </c>
      <c r="CD39" s="29"/>
      <c r="CE39" s="28">
        <v>0.48899999999999999</v>
      </c>
      <c r="CF39" s="28">
        <v>0.83299999999999996</v>
      </c>
      <c r="CG39" s="28">
        <v>0.80700000000000005</v>
      </c>
      <c r="CH39" s="28">
        <f t="shared" si="59"/>
        <v>0.70966666666666667</v>
      </c>
      <c r="CI39" s="28">
        <v>0.76800000000000002</v>
      </c>
      <c r="CJ39" s="29">
        <f t="shared" si="22"/>
        <v>0.92404513888888884</v>
      </c>
      <c r="CK39" s="28"/>
      <c r="CL39" s="28"/>
      <c r="CM39" s="28"/>
      <c r="CN39" s="28">
        <v>0.76800000000000002</v>
      </c>
      <c r="CO39" s="29"/>
      <c r="CP39" s="28"/>
      <c r="CQ39" s="28"/>
      <c r="CR39" s="28"/>
      <c r="CS39" s="28">
        <v>0.76800000000000002</v>
      </c>
      <c r="CT39" s="29"/>
      <c r="CU39" s="29">
        <v>0.26800000000000002</v>
      </c>
      <c r="CV39" s="29">
        <v>0.84799999999999998</v>
      </c>
      <c r="CW39" s="29">
        <v>0.84099999999999997</v>
      </c>
      <c r="CX39" s="29">
        <f t="shared" si="77"/>
        <v>0.65233333333333332</v>
      </c>
      <c r="CY39" s="29"/>
      <c r="CZ39" s="29"/>
      <c r="DA39" s="29"/>
      <c r="DB39" s="29"/>
      <c r="DC39" s="29"/>
      <c r="DD39" s="29"/>
      <c r="DE39" s="27">
        <v>1</v>
      </c>
      <c r="DF39" s="27">
        <v>3.89</v>
      </c>
      <c r="DG39" s="27">
        <v>4.46</v>
      </c>
      <c r="DH39" s="27">
        <f t="shared" si="78"/>
        <v>3.1166666666666671</v>
      </c>
      <c r="DI39" s="27">
        <v>11.62</v>
      </c>
      <c r="DJ39" s="29">
        <f t="shared" si="27"/>
        <v>0.26821572002294902</v>
      </c>
      <c r="DK39" s="27"/>
      <c r="DL39" s="27"/>
      <c r="DM39" s="27"/>
      <c r="DN39" s="27">
        <v>11.62</v>
      </c>
      <c r="DO39" s="29"/>
      <c r="DP39" s="27"/>
      <c r="DQ39" s="27"/>
      <c r="DR39" s="27"/>
      <c r="DS39" s="27">
        <v>11.62</v>
      </c>
      <c r="DT39" s="29"/>
      <c r="DU39" s="27">
        <v>0.84</v>
      </c>
      <c r="DV39" s="27">
        <v>3.45</v>
      </c>
      <c r="DW39" s="27">
        <v>3.17</v>
      </c>
      <c r="DX39" s="27">
        <f t="shared" si="79"/>
        <v>2.4866666666666668</v>
      </c>
      <c r="DY39" s="27">
        <v>5.48</v>
      </c>
      <c r="DZ39" s="29">
        <f t="shared" si="31"/>
        <v>0.4537712895377129</v>
      </c>
      <c r="EA39" s="27"/>
      <c r="EB39" s="27"/>
      <c r="EC39" s="27"/>
      <c r="ED39" s="27">
        <v>5.48</v>
      </c>
      <c r="EE39" s="29"/>
      <c r="EF39" s="27"/>
      <c r="EG39" s="27"/>
      <c r="EH39" s="27"/>
      <c r="EI39" s="27">
        <v>5.48</v>
      </c>
      <c r="EJ39" s="29"/>
      <c r="EK39" s="27">
        <v>0.73</v>
      </c>
      <c r="EL39" s="27">
        <v>3.04</v>
      </c>
      <c r="EM39" s="27">
        <v>4.3600000000000003</v>
      </c>
      <c r="EN39" s="27">
        <f t="shared" si="80"/>
        <v>2.7100000000000004</v>
      </c>
      <c r="EO39" s="27"/>
      <c r="EP39" s="27"/>
      <c r="EQ39" s="27"/>
      <c r="ER39" s="27">
        <v>0.78</v>
      </c>
      <c r="ES39" s="27">
        <v>3.59</v>
      </c>
      <c r="ET39" s="27">
        <v>3.36</v>
      </c>
      <c r="EU39" s="27">
        <f t="shared" si="81"/>
        <v>2.5766666666666667</v>
      </c>
      <c r="EV39" s="27">
        <v>6.23</v>
      </c>
      <c r="EW39" s="29">
        <f t="shared" si="37"/>
        <v>0.41359015516318887</v>
      </c>
      <c r="EX39" s="27"/>
      <c r="EY39" s="27"/>
      <c r="EZ39" s="27"/>
      <c r="FA39" s="27">
        <v>6.23</v>
      </c>
      <c r="FB39" s="29"/>
      <c r="FC39" s="27">
        <v>0.71</v>
      </c>
      <c r="FD39" s="27">
        <v>2.7</v>
      </c>
      <c r="FE39" s="27">
        <v>2.4</v>
      </c>
      <c r="FF39" s="27">
        <f t="shared" si="82"/>
        <v>1.9366666666666668</v>
      </c>
      <c r="FG39" s="27">
        <v>3.57</v>
      </c>
      <c r="FH39" s="29">
        <f t="shared" si="41"/>
        <v>0.54248366013071903</v>
      </c>
      <c r="FI39" s="27"/>
      <c r="FJ39" s="27"/>
      <c r="FK39" s="27"/>
      <c r="FL39" s="27">
        <v>3.57</v>
      </c>
      <c r="FM39" s="29"/>
      <c r="FN39" s="27">
        <v>51.9</v>
      </c>
      <c r="FO39" s="27">
        <v>56.2</v>
      </c>
      <c r="FP39" s="27">
        <v>50</v>
      </c>
      <c r="FQ39" s="27">
        <v>56.2</v>
      </c>
      <c r="FR39" s="27">
        <v>140.69999999999999</v>
      </c>
      <c r="FS39" s="29">
        <f>FQ39/FR39</f>
        <v>0.39943141435678753</v>
      </c>
      <c r="FT39" s="27"/>
      <c r="FU39" s="27"/>
      <c r="FV39" s="27"/>
      <c r="FW39" s="27"/>
      <c r="FX39" s="29"/>
      <c r="FY39" s="27">
        <v>37.36</v>
      </c>
      <c r="FZ39" s="27">
        <v>35.11</v>
      </c>
      <c r="GA39" s="27">
        <v>17.55</v>
      </c>
      <c r="GB39" s="27">
        <f t="shared" si="84"/>
        <v>30.006666666666664</v>
      </c>
      <c r="GC39" s="27"/>
      <c r="GD39" s="27"/>
      <c r="GE39" s="27"/>
      <c r="GF39" s="9">
        <f t="shared" si="49"/>
        <v>16.85767790262172</v>
      </c>
      <c r="GG39" s="9"/>
      <c r="GH39" s="29">
        <f>(FQ39-GB39)/FQ39</f>
        <v>0.46607354685646507</v>
      </c>
      <c r="GI39" s="29"/>
      <c r="GJ39" s="24"/>
      <c r="GK39" s="24"/>
      <c r="GL39" s="24"/>
      <c r="GM39" s="24"/>
      <c r="GN39" s="35"/>
      <c r="GO39" s="24"/>
      <c r="GP39" s="35"/>
      <c r="GQ39" s="35"/>
      <c r="GR39" s="27"/>
    </row>
    <row r="40" spans="1:200" s="22" customFormat="1" ht="14.5">
      <c r="A40" s="22">
        <v>1</v>
      </c>
      <c r="B40" s="22">
        <v>38</v>
      </c>
      <c r="C40" s="127" t="s">
        <v>219</v>
      </c>
      <c r="D40" s="23">
        <v>35066</v>
      </c>
      <c r="E40" s="24">
        <f t="shared" si="56"/>
        <v>20.509589041095889</v>
      </c>
      <c r="F40" s="22">
        <v>20</v>
      </c>
      <c r="G40" s="22">
        <v>5</v>
      </c>
      <c r="H40" s="22">
        <v>1</v>
      </c>
      <c r="I40" s="22">
        <v>0</v>
      </c>
      <c r="J40" s="22">
        <v>68</v>
      </c>
      <c r="K40" s="22">
        <v>166</v>
      </c>
      <c r="L40" s="39">
        <v>1.66</v>
      </c>
      <c r="M40" s="25">
        <f t="shared" si="1"/>
        <v>24.677021338365513</v>
      </c>
      <c r="N40" s="26">
        <v>3.2</v>
      </c>
      <c r="O40" s="26">
        <v>3.49</v>
      </c>
      <c r="P40" s="26">
        <v>3.48</v>
      </c>
      <c r="Q40" s="26">
        <f t="shared" si="85"/>
        <v>3.39</v>
      </c>
      <c r="R40" s="26">
        <v>4.21</v>
      </c>
      <c r="S40" s="41">
        <f t="shared" si="3"/>
        <v>0.80522565320665085</v>
      </c>
      <c r="T40" s="27"/>
      <c r="U40" s="27"/>
      <c r="V40" s="27"/>
      <c r="W40" s="26">
        <v>4.21</v>
      </c>
      <c r="X40" s="29"/>
      <c r="Y40" s="27">
        <v>1.72</v>
      </c>
      <c r="Z40" s="27"/>
      <c r="AA40" s="27"/>
      <c r="AB40" s="27">
        <v>1.72</v>
      </c>
      <c r="AC40" s="27"/>
      <c r="AD40" s="27"/>
      <c r="AE40" s="27"/>
      <c r="AF40" s="27">
        <v>0.51</v>
      </c>
      <c r="AG40" s="27"/>
      <c r="AH40" s="27"/>
      <c r="AI40" s="27">
        <v>0.51</v>
      </c>
      <c r="AJ40" s="27"/>
      <c r="AK40" s="27"/>
      <c r="AL40" s="27"/>
      <c r="AM40" s="27">
        <v>0.97</v>
      </c>
      <c r="AN40" s="27"/>
      <c r="AO40" s="27"/>
      <c r="AP40" s="27">
        <v>0.97</v>
      </c>
      <c r="AQ40" s="27"/>
      <c r="AR40" s="27"/>
      <c r="AS40" s="27"/>
      <c r="AT40" s="27">
        <v>2.23</v>
      </c>
      <c r="AU40" s="27"/>
      <c r="AV40" s="27"/>
      <c r="AW40" s="27">
        <v>2.23</v>
      </c>
      <c r="AX40" s="27"/>
      <c r="AY40" s="27"/>
      <c r="AZ40" s="27"/>
      <c r="BA40" s="27"/>
      <c r="BB40" s="27"/>
      <c r="BC40" s="27"/>
      <c r="BD40" s="27">
        <v>3.7</v>
      </c>
      <c r="BE40" s="27">
        <v>3.68</v>
      </c>
      <c r="BF40" s="27">
        <v>3.61</v>
      </c>
      <c r="BG40" s="27">
        <f t="shared" si="75"/>
        <v>3.6633333333333336</v>
      </c>
      <c r="BH40" s="27">
        <v>3.96</v>
      </c>
      <c r="BI40" s="29">
        <f t="shared" si="14"/>
        <v>0.92508417508417518</v>
      </c>
      <c r="BJ40" s="27"/>
      <c r="BK40" s="27"/>
      <c r="BL40" s="27"/>
      <c r="BM40" s="27">
        <v>3.96</v>
      </c>
      <c r="BN40" s="29"/>
      <c r="BO40" s="27">
        <v>2.81</v>
      </c>
      <c r="BP40" s="27">
        <v>1.07</v>
      </c>
      <c r="BQ40" s="27">
        <v>1.41</v>
      </c>
      <c r="BR40" s="27">
        <f t="shared" si="76"/>
        <v>1.7633333333333334</v>
      </c>
      <c r="BS40" s="27">
        <v>3.95</v>
      </c>
      <c r="BT40" s="29">
        <f t="shared" si="18"/>
        <v>0.44641350210970465</v>
      </c>
      <c r="BU40" s="27"/>
      <c r="BV40" s="27"/>
      <c r="BW40" s="27"/>
      <c r="BX40" s="27">
        <v>3.95</v>
      </c>
      <c r="BY40" s="29"/>
      <c r="BZ40" s="27"/>
      <c r="CA40" s="27"/>
      <c r="CB40" s="27"/>
      <c r="CC40" s="27">
        <v>3.95</v>
      </c>
      <c r="CD40" s="29"/>
      <c r="CE40" s="28">
        <v>0.75900000000000001</v>
      </c>
      <c r="CF40" s="28">
        <v>0.29099999999999998</v>
      </c>
      <c r="CG40" s="28">
        <v>0.39100000000000001</v>
      </c>
      <c r="CH40" s="28">
        <f t="shared" si="59"/>
        <v>0.48033333333333333</v>
      </c>
      <c r="CI40" s="28">
        <v>0.77100000000000002</v>
      </c>
      <c r="CJ40" s="29">
        <f>CE40/CI40</f>
        <v>0.98443579766536959</v>
      </c>
      <c r="CK40" s="28"/>
      <c r="CL40" s="28"/>
      <c r="CM40" s="28"/>
      <c r="CN40" s="28">
        <v>0.77100000000000002</v>
      </c>
      <c r="CO40" s="29"/>
      <c r="CP40" s="28"/>
      <c r="CQ40" s="28"/>
      <c r="CR40" s="28"/>
      <c r="CS40" s="28">
        <v>0.77100000000000002</v>
      </c>
      <c r="CT40" s="29"/>
      <c r="CU40" s="29">
        <v>0.878</v>
      </c>
      <c r="CV40" s="29">
        <v>0.307</v>
      </c>
      <c r="CW40" s="29">
        <v>0.40500000000000003</v>
      </c>
      <c r="CX40" s="29">
        <f t="shared" si="77"/>
        <v>0.53</v>
      </c>
      <c r="CY40" s="29"/>
      <c r="CZ40" s="29"/>
      <c r="DA40" s="29"/>
      <c r="DB40" s="29"/>
      <c r="DC40" s="29"/>
      <c r="DD40" s="29"/>
      <c r="DE40" s="27">
        <v>3.35</v>
      </c>
      <c r="DF40" s="27">
        <v>1.35</v>
      </c>
      <c r="DG40" s="27">
        <v>1.94</v>
      </c>
      <c r="DH40" s="27">
        <f t="shared" si="78"/>
        <v>2.2133333333333334</v>
      </c>
      <c r="DI40" s="27">
        <v>11.12</v>
      </c>
      <c r="DJ40" s="29">
        <f t="shared" si="27"/>
        <v>0.19904076738609114</v>
      </c>
      <c r="DK40" s="27"/>
      <c r="DL40" s="27"/>
      <c r="DM40" s="27"/>
      <c r="DN40" s="27">
        <v>11.12</v>
      </c>
      <c r="DO40" s="29"/>
      <c r="DP40" s="27"/>
      <c r="DQ40" s="27"/>
      <c r="DR40" s="27"/>
      <c r="DS40" s="27">
        <v>11.12</v>
      </c>
      <c r="DT40" s="29"/>
      <c r="DU40" s="27">
        <v>2.6</v>
      </c>
      <c r="DV40" s="27">
        <v>0.92</v>
      </c>
      <c r="DW40" s="27">
        <v>1.01</v>
      </c>
      <c r="DX40" s="27">
        <f t="shared" si="79"/>
        <v>1.51</v>
      </c>
      <c r="DY40" s="27">
        <v>5.37</v>
      </c>
      <c r="DZ40" s="29">
        <f t="shared" si="31"/>
        <v>0.28119180633147112</v>
      </c>
      <c r="EA40" s="27"/>
      <c r="EB40" s="27"/>
      <c r="EC40" s="27"/>
      <c r="ED40" s="27">
        <v>5.37</v>
      </c>
      <c r="EE40" s="29"/>
      <c r="EF40" s="27"/>
      <c r="EG40" s="27"/>
      <c r="EH40" s="27"/>
      <c r="EI40" s="27">
        <v>5.37</v>
      </c>
      <c r="EJ40" s="29"/>
      <c r="EK40" s="27">
        <v>3.06</v>
      </c>
      <c r="EL40" s="27">
        <v>0.9</v>
      </c>
      <c r="EM40" s="27">
        <v>1.26</v>
      </c>
      <c r="EN40" s="27">
        <f t="shared" si="80"/>
        <v>1.74</v>
      </c>
      <c r="EO40" s="27"/>
      <c r="EP40" s="27"/>
      <c r="EQ40" s="27"/>
      <c r="ER40" s="27">
        <v>2.92</v>
      </c>
      <c r="ES40" s="27">
        <v>0.95</v>
      </c>
      <c r="ET40" s="27">
        <v>0.94</v>
      </c>
      <c r="EU40" s="27">
        <f t="shared" si="81"/>
        <v>1.6033333333333335</v>
      </c>
      <c r="EV40" s="27">
        <v>6.06</v>
      </c>
      <c r="EW40" s="29">
        <f t="shared" si="37"/>
        <v>0.2645764576457646</v>
      </c>
      <c r="EX40" s="27"/>
      <c r="EY40" s="27"/>
      <c r="EZ40" s="27"/>
      <c r="FA40" s="27">
        <v>6.06</v>
      </c>
      <c r="FB40" s="29"/>
      <c r="FC40" s="27">
        <v>1.52</v>
      </c>
      <c r="FD40" s="27">
        <v>0.94</v>
      </c>
      <c r="FE40" s="27">
        <v>0.96</v>
      </c>
      <c r="FF40" s="27">
        <f t="shared" si="82"/>
        <v>1.1399999999999999</v>
      </c>
      <c r="FG40" s="27">
        <v>3.5</v>
      </c>
      <c r="FH40" s="29">
        <f t="shared" si="41"/>
        <v>0.32571428571428568</v>
      </c>
      <c r="FI40" s="27"/>
      <c r="FJ40" s="27"/>
      <c r="FK40" s="27"/>
      <c r="FL40" s="27">
        <v>3.5</v>
      </c>
      <c r="FM40" s="29"/>
      <c r="FN40" s="27">
        <v>48.7</v>
      </c>
      <c r="FO40" s="27">
        <v>31.7</v>
      </c>
      <c r="FP40" s="27">
        <v>29.8</v>
      </c>
      <c r="FQ40" s="27">
        <v>48.7</v>
      </c>
      <c r="FR40" s="27">
        <v>133.6</v>
      </c>
      <c r="FS40" s="29">
        <f>FQ40/FR40</f>
        <v>0.36452095808383239</v>
      </c>
      <c r="FT40" s="27"/>
      <c r="FU40" s="27"/>
      <c r="FV40" s="27"/>
      <c r="FW40" s="27"/>
      <c r="FX40" s="29"/>
      <c r="FY40" s="27">
        <v>25.64</v>
      </c>
      <c r="FZ40" s="27">
        <v>18.2</v>
      </c>
      <c r="GA40" s="27">
        <v>19.46</v>
      </c>
      <c r="GB40" s="27">
        <f t="shared" si="84"/>
        <v>21.1</v>
      </c>
      <c r="GC40" s="27"/>
      <c r="GD40" s="27"/>
      <c r="GE40" s="27"/>
      <c r="GF40" s="9">
        <f t="shared" si="49"/>
        <v>12.267441860465118</v>
      </c>
      <c r="GG40" s="9"/>
      <c r="GH40" s="29">
        <f>(FQ40-GB40)/FQ40</f>
        <v>0.56673511293634493</v>
      </c>
      <c r="GI40" s="29"/>
      <c r="GJ40" s="24"/>
      <c r="GK40" s="24"/>
      <c r="GL40" s="24"/>
      <c r="GM40" s="24"/>
      <c r="GN40" s="35"/>
      <c r="GO40" s="24"/>
      <c r="GP40" s="35"/>
      <c r="GQ40" s="35"/>
      <c r="GR40" s="27"/>
    </row>
    <row r="41" spans="1:200" s="22" customFormat="1" ht="14.5">
      <c r="A41" s="22">
        <v>1</v>
      </c>
      <c r="B41" s="22">
        <v>39</v>
      </c>
      <c r="C41" s="127" t="s">
        <v>219</v>
      </c>
      <c r="D41" s="23">
        <v>34403</v>
      </c>
      <c r="E41" s="24">
        <f t="shared" si="56"/>
        <v>22.326027397260273</v>
      </c>
      <c r="F41" s="22">
        <v>20</v>
      </c>
      <c r="G41" s="22">
        <v>5</v>
      </c>
      <c r="H41" s="22">
        <v>0</v>
      </c>
      <c r="I41" s="22">
        <v>0</v>
      </c>
      <c r="J41" s="22">
        <v>60</v>
      </c>
      <c r="K41" s="22">
        <v>165</v>
      </c>
      <c r="L41" s="39">
        <v>1.65</v>
      </c>
      <c r="M41" s="25">
        <f t="shared" si="1"/>
        <v>22.03856749311295</v>
      </c>
      <c r="N41" s="26">
        <v>3.79</v>
      </c>
      <c r="O41" s="26">
        <v>3.51</v>
      </c>
      <c r="P41" s="26">
        <v>3.47</v>
      </c>
      <c r="Q41" s="26">
        <f t="shared" si="85"/>
        <v>3.59</v>
      </c>
      <c r="R41" s="26">
        <v>4.1500000000000004</v>
      </c>
      <c r="S41" s="41">
        <f t="shared" si="3"/>
        <v>0.86506024096385536</v>
      </c>
      <c r="T41" s="26">
        <v>3.84</v>
      </c>
      <c r="U41" s="26">
        <v>3.78</v>
      </c>
      <c r="V41" s="26">
        <f>AVERAGE(T41:U41)</f>
        <v>3.8099999999999996</v>
      </c>
      <c r="W41" s="26">
        <v>4.1500000000000004</v>
      </c>
      <c r="X41" s="41">
        <f>V41/W41</f>
        <v>0.91807228915662631</v>
      </c>
      <c r="Y41" s="26">
        <v>1.56</v>
      </c>
      <c r="Z41" s="27"/>
      <c r="AA41" s="26">
        <v>1.08</v>
      </c>
      <c r="AB41" s="26">
        <f>AVERAGE(Y41:AA41)</f>
        <v>1.32</v>
      </c>
      <c r="AC41" s="26">
        <v>1.78</v>
      </c>
      <c r="AD41" s="26">
        <v>1.47</v>
      </c>
      <c r="AE41" s="26">
        <f>AVERAGE(AC41:AD41)</f>
        <v>1.625</v>
      </c>
      <c r="AF41" s="26">
        <v>0.53</v>
      </c>
      <c r="AG41" s="27"/>
      <c r="AH41" s="26">
        <v>0.45</v>
      </c>
      <c r="AI41" s="26">
        <f>AVERAGE(AF41:AH41)</f>
        <v>0.49</v>
      </c>
      <c r="AJ41" s="26">
        <v>0.72</v>
      </c>
      <c r="AK41" s="26">
        <v>1.47</v>
      </c>
      <c r="AL41" s="26">
        <f>AVERAGE(AJ41:AK41)</f>
        <v>1.095</v>
      </c>
      <c r="AM41" s="26">
        <v>1.7</v>
      </c>
      <c r="AN41" s="27"/>
      <c r="AO41" s="26">
        <v>1.94</v>
      </c>
      <c r="AP41" s="26">
        <f>AVERAGE(AM41:AO41)</f>
        <v>1.8199999999999998</v>
      </c>
      <c r="AQ41" s="26">
        <v>1.34</v>
      </c>
      <c r="AR41" s="26">
        <v>0.84</v>
      </c>
      <c r="AS41" s="26">
        <f>AVERAGE(AQ41:AR41)</f>
        <v>1.0900000000000001</v>
      </c>
      <c r="AT41" s="26">
        <v>2.09</v>
      </c>
      <c r="AU41" s="27"/>
      <c r="AV41" s="27">
        <v>1.53</v>
      </c>
      <c r="AW41" s="27">
        <f>AVERAGE(AT41:AV41)</f>
        <v>1.81</v>
      </c>
      <c r="AX41" s="27">
        <v>2.5</v>
      </c>
      <c r="AY41" s="26">
        <v>2.94</v>
      </c>
      <c r="AZ41" s="26">
        <f>AVERAGE(AX41:AY41)</f>
        <v>2.7199999999999998</v>
      </c>
      <c r="BA41" s="27">
        <v>2.56</v>
      </c>
      <c r="BB41" s="27">
        <v>2.72</v>
      </c>
      <c r="BC41" s="27">
        <f>AVERAGE(BA41:BB41)</f>
        <v>2.64</v>
      </c>
      <c r="BD41" s="27">
        <v>3.95</v>
      </c>
      <c r="BE41" s="27">
        <v>3.24</v>
      </c>
      <c r="BF41" s="27">
        <v>3.97</v>
      </c>
      <c r="BG41" s="27">
        <f t="shared" si="75"/>
        <v>3.72</v>
      </c>
      <c r="BH41" s="27">
        <v>3.88</v>
      </c>
      <c r="BI41" s="29">
        <f t="shared" si="14"/>
        <v>0.95876288659793818</v>
      </c>
      <c r="BJ41" s="27">
        <v>3.82</v>
      </c>
      <c r="BK41" s="27">
        <v>3.8</v>
      </c>
      <c r="BL41" s="27">
        <f>AVERAGE(BJ41:BK41)</f>
        <v>3.8099999999999996</v>
      </c>
      <c r="BM41" s="27">
        <v>3.88</v>
      </c>
      <c r="BN41" s="29">
        <f>BL41/BM41</f>
        <v>0.98195876288659789</v>
      </c>
      <c r="BO41" s="27">
        <v>3.51</v>
      </c>
      <c r="BP41" s="27">
        <v>3.24</v>
      </c>
      <c r="BQ41" s="27">
        <v>3.48</v>
      </c>
      <c r="BR41" s="27">
        <f t="shared" si="76"/>
        <v>3.41</v>
      </c>
      <c r="BS41" s="27">
        <v>3.88</v>
      </c>
      <c r="BT41" s="29">
        <f t="shared" si="18"/>
        <v>0.8788659793814434</v>
      </c>
      <c r="BU41" s="27">
        <v>3.31</v>
      </c>
      <c r="BV41" s="27">
        <v>3.29</v>
      </c>
      <c r="BW41" s="27">
        <f>AVERAGE(BU41:BV41)</f>
        <v>3.3</v>
      </c>
      <c r="BX41" s="27">
        <v>3.88</v>
      </c>
      <c r="BY41" s="29">
        <f>BW41/BX41</f>
        <v>0.85051546391752575</v>
      </c>
      <c r="BZ41" s="27">
        <v>3.34</v>
      </c>
      <c r="CA41" s="27">
        <v>3.12</v>
      </c>
      <c r="CB41" s="27">
        <f>AVERAGE(BZ41:CA41)</f>
        <v>3.23</v>
      </c>
      <c r="CC41" s="27">
        <v>3.88</v>
      </c>
      <c r="CD41" s="29">
        <f>CB41/CC41</f>
        <v>0.83247422680412375</v>
      </c>
      <c r="CE41" s="28">
        <v>0.88900000000000001</v>
      </c>
      <c r="CF41" s="28">
        <v>1</v>
      </c>
      <c r="CG41" s="28">
        <v>0.877</v>
      </c>
      <c r="CH41" s="28">
        <f t="shared" si="59"/>
        <v>0.92200000000000004</v>
      </c>
      <c r="CI41" s="28">
        <v>0.76400000000000001</v>
      </c>
      <c r="CJ41" s="29">
        <f>CG41/CI41</f>
        <v>1.1479057591623036</v>
      </c>
      <c r="CK41" s="28">
        <v>0.86599999999999999</v>
      </c>
      <c r="CL41" s="28">
        <v>0.86599999999999999</v>
      </c>
      <c r="CM41" s="28">
        <f>AVERAGE(CK41:CL41)</f>
        <v>0.86599999999999999</v>
      </c>
      <c r="CN41" s="28">
        <v>0.76400000000000001</v>
      </c>
      <c r="CO41" s="29">
        <f>CM41/CN41</f>
        <v>1.1335078534031413</v>
      </c>
      <c r="CP41" s="28">
        <v>0.88800000000000001</v>
      </c>
      <c r="CQ41" s="28">
        <v>0.89700000000000002</v>
      </c>
      <c r="CR41" s="28">
        <f>AVERAGE(CP41:CQ41)</f>
        <v>0.89250000000000007</v>
      </c>
      <c r="CS41" s="28">
        <v>0.76400000000000001</v>
      </c>
      <c r="CT41" s="29">
        <f>CR41/CS41</f>
        <v>1.168193717277487</v>
      </c>
      <c r="CU41" s="29">
        <v>0.92600000000000005</v>
      </c>
      <c r="CV41" s="29">
        <v>0.92300000000000004</v>
      </c>
      <c r="CW41" s="29">
        <v>1.0029999999999999</v>
      </c>
      <c r="CX41" s="29">
        <f t="shared" si="77"/>
        <v>0.95066666666666677</v>
      </c>
      <c r="CY41" s="29">
        <v>0.86199999999999999</v>
      </c>
      <c r="CZ41" s="29">
        <v>0.87</v>
      </c>
      <c r="DA41" s="29">
        <f>AVERAGE(CY41:CZ41)</f>
        <v>0.86599999999999999</v>
      </c>
      <c r="DB41" s="29">
        <v>0.91500000000000004</v>
      </c>
      <c r="DC41" s="29">
        <v>0.91200000000000003</v>
      </c>
      <c r="DD41" s="29">
        <f>AVERAGE(DB41:DC41)</f>
        <v>0.91349999999999998</v>
      </c>
      <c r="DE41" s="27">
        <v>5.91</v>
      </c>
      <c r="DF41" s="27">
        <v>6.53</v>
      </c>
      <c r="DG41" s="27">
        <v>5.93</v>
      </c>
      <c r="DH41" s="27">
        <f t="shared" si="78"/>
        <v>6.123333333333334</v>
      </c>
      <c r="DI41" s="27">
        <v>10.98</v>
      </c>
      <c r="DJ41" s="29">
        <f t="shared" si="27"/>
        <v>0.55768063145112334</v>
      </c>
      <c r="DK41" s="27">
        <v>5.84</v>
      </c>
      <c r="DL41" s="27">
        <v>6.47</v>
      </c>
      <c r="DM41" s="27">
        <f>AVERAGE(DK41:DL41)</f>
        <v>6.1549999999999994</v>
      </c>
      <c r="DN41" s="27">
        <v>10.98</v>
      </c>
      <c r="DO41" s="29">
        <f>DM41/DN41</f>
        <v>0.56056466302367935</v>
      </c>
      <c r="DP41" s="27">
        <v>6.42</v>
      </c>
      <c r="DQ41" s="27">
        <v>6.72</v>
      </c>
      <c r="DR41" s="27">
        <f>AVERAGE(DP41:DQ41)</f>
        <v>6.57</v>
      </c>
      <c r="DS41" s="27">
        <v>10.98</v>
      </c>
      <c r="DT41" s="29">
        <f>DR41/DS41</f>
        <v>0.59836065573770492</v>
      </c>
      <c r="DU41" s="27">
        <v>3.87</v>
      </c>
      <c r="DV41" s="27">
        <v>4.62</v>
      </c>
      <c r="DW41" s="27">
        <v>3.89</v>
      </c>
      <c r="DX41" s="27">
        <f t="shared" si="79"/>
        <v>4.1266666666666669</v>
      </c>
      <c r="DY41" s="27">
        <v>5.25</v>
      </c>
      <c r="DZ41" s="29">
        <f t="shared" si="31"/>
        <v>0.78603174603174608</v>
      </c>
      <c r="EA41" s="27">
        <v>3.53</v>
      </c>
      <c r="EB41" s="27">
        <v>3.45</v>
      </c>
      <c r="EC41" s="27">
        <f>AVERAGE(EA41:EB41)</f>
        <v>3.49</v>
      </c>
      <c r="ED41" s="27">
        <v>5.25</v>
      </c>
      <c r="EE41" s="29">
        <f>EC41/ED41</f>
        <v>0.66476190476190478</v>
      </c>
      <c r="EF41" s="27">
        <v>3.54</v>
      </c>
      <c r="EG41" s="27">
        <v>3.41</v>
      </c>
      <c r="EH41" s="27">
        <f>AVERAGE(EF41:EG41)</f>
        <v>3.4750000000000001</v>
      </c>
      <c r="EI41" s="27">
        <v>5.25</v>
      </c>
      <c r="EJ41" s="29">
        <f>EH41/EI41</f>
        <v>0.66190476190476188</v>
      </c>
      <c r="EK41" s="27">
        <v>5.48</v>
      </c>
      <c r="EL41" s="27">
        <v>6.11</v>
      </c>
      <c r="EM41" s="27">
        <v>5.56</v>
      </c>
      <c r="EN41" s="27">
        <f t="shared" si="80"/>
        <v>5.7166666666666659</v>
      </c>
      <c r="EO41" s="27">
        <v>5.67</v>
      </c>
      <c r="EP41" s="27">
        <v>6.13</v>
      </c>
      <c r="EQ41" s="27">
        <f>AVERAGE(EO41:EP41)</f>
        <v>5.9</v>
      </c>
      <c r="ER41" s="27">
        <v>4.2300000000000004</v>
      </c>
      <c r="ES41" s="27">
        <v>5</v>
      </c>
      <c r="ET41" s="27">
        <v>4.43</v>
      </c>
      <c r="EU41" s="27">
        <f t="shared" si="81"/>
        <v>4.5533333333333337</v>
      </c>
      <c r="EV41" s="27">
        <v>5.97</v>
      </c>
      <c r="EW41" s="29">
        <f t="shared" si="37"/>
        <v>0.76270240089335573</v>
      </c>
      <c r="EX41" s="27">
        <v>4.12</v>
      </c>
      <c r="EY41" s="27">
        <v>3.77</v>
      </c>
      <c r="EZ41" s="27">
        <f>AVERAGE(EX41:EY41)</f>
        <v>3.9450000000000003</v>
      </c>
      <c r="FA41" s="27">
        <v>5.97</v>
      </c>
      <c r="FB41" s="29">
        <f>EZ41/FA41</f>
        <v>0.66080402010050254</v>
      </c>
      <c r="FC41" s="27">
        <v>2.36</v>
      </c>
      <c r="FD41" s="27">
        <v>3.01</v>
      </c>
      <c r="FE41" s="27">
        <v>2.16</v>
      </c>
      <c r="FF41" s="27">
        <f t="shared" si="82"/>
        <v>2.5099999999999998</v>
      </c>
      <c r="FG41" s="27">
        <v>3.4</v>
      </c>
      <c r="FH41" s="29">
        <f t="shared" si="41"/>
        <v>0.73823529411764699</v>
      </c>
      <c r="FI41" s="27">
        <v>1.91</v>
      </c>
      <c r="FJ41" s="27">
        <v>1.89</v>
      </c>
      <c r="FK41" s="27">
        <f>AVERAGE(FI41:FJ41)</f>
        <v>1.9</v>
      </c>
      <c r="FL41" s="27">
        <v>3.4</v>
      </c>
      <c r="FM41" s="29">
        <f>FK41/FL41</f>
        <v>0.55882352941176472</v>
      </c>
      <c r="FN41" s="27">
        <v>67.5</v>
      </c>
      <c r="FO41" s="27">
        <v>69.900000000000006</v>
      </c>
      <c r="FP41" s="27">
        <v>85.5</v>
      </c>
      <c r="FQ41" s="27">
        <f>MAX(FN41:FP41)</f>
        <v>85.5</v>
      </c>
      <c r="FR41" s="27">
        <v>124.4</v>
      </c>
      <c r="FS41" s="29">
        <f>FQ41/FR41*100%</f>
        <v>0.68729903536977488</v>
      </c>
      <c r="FT41" s="27">
        <v>80</v>
      </c>
      <c r="FU41" s="27">
        <v>78.2</v>
      </c>
      <c r="FV41" s="27">
        <f>MAX(FT41:FU41)</f>
        <v>80</v>
      </c>
      <c r="FW41" s="27">
        <v>124.4</v>
      </c>
      <c r="FX41" s="29">
        <f>FV41/FW41</f>
        <v>0.64308681672025725</v>
      </c>
      <c r="FY41" s="27">
        <v>49.44</v>
      </c>
      <c r="FZ41" s="27">
        <v>51.06</v>
      </c>
      <c r="GA41" s="27">
        <v>47.32</v>
      </c>
      <c r="GB41" s="27">
        <f t="shared" si="84"/>
        <v>49.273333333333333</v>
      </c>
      <c r="GC41" s="27">
        <v>43.69</v>
      </c>
      <c r="GD41" s="27">
        <v>45.5</v>
      </c>
      <c r="GE41" s="27">
        <f>AVERAGE(GC41:GD41)</f>
        <v>44.594999999999999</v>
      </c>
      <c r="GF41" s="9">
        <f t="shared" si="49"/>
        <v>37.328282828282823</v>
      </c>
      <c r="GG41" s="9">
        <f>GE41/AE41</f>
        <v>27.443076923076923</v>
      </c>
      <c r="GH41" s="29">
        <f>(FQ41-GB41)/FQ41*100%</f>
        <v>0.42370370370370369</v>
      </c>
      <c r="GI41" s="29">
        <f>(FV41-GE41)/FV41*100%</f>
        <v>0.44256250000000003</v>
      </c>
      <c r="GJ41" s="24">
        <v>75</v>
      </c>
      <c r="GK41" s="24">
        <v>40</v>
      </c>
      <c r="GL41" s="24">
        <v>12</v>
      </c>
      <c r="GM41" s="24">
        <f>(GJ41-GK41)*12</f>
        <v>420</v>
      </c>
      <c r="GN41" s="35">
        <v>2</v>
      </c>
      <c r="GO41" s="35">
        <v>1.6</v>
      </c>
      <c r="GP41" s="35">
        <v>20</v>
      </c>
      <c r="GQ41" s="35">
        <f>SUM(GN41:GP41)</f>
        <v>23.6</v>
      </c>
      <c r="GR41" s="27">
        <f>GM41/GQ41</f>
        <v>17.796610169491526</v>
      </c>
    </row>
    <row r="42" spans="1:200" s="22" customFormat="1" ht="14.5">
      <c r="A42" s="22">
        <v>2</v>
      </c>
      <c r="B42" s="22">
        <v>40</v>
      </c>
      <c r="C42" s="127" t="s">
        <v>219</v>
      </c>
      <c r="D42" s="23">
        <v>34941</v>
      </c>
      <c r="E42" s="24">
        <f t="shared" si="56"/>
        <v>20.852054794520548</v>
      </c>
      <c r="H42" s="22">
        <v>0</v>
      </c>
      <c r="I42" s="22">
        <v>0</v>
      </c>
      <c r="J42" s="22">
        <v>68</v>
      </c>
      <c r="K42" s="22">
        <v>170</v>
      </c>
      <c r="L42" s="39">
        <v>1.7</v>
      </c>
      <c r="M42" s="25">
        <f t="shared" si="1"/>
        <v>23.529411764705884</v>
      </c>
      <c r="N42" s="26">
        <v>3.76</v>
      </c>
      <c r="O42" s="26">
        <v>3.52</v>
      </c>
      <c r="P42" s="26">
        <v>3.28</v>
      </c>
      <c r="Q42" s="26">
        <f t="shared" si="85"/>
        <v>3.5199999999999996</v>
      </c>
      <c r="R42" s="26">
        <v>4.32</v>
      </c>
      <c r="S42" s="41">
        <f t="shared" si="3"/>
        <v>0.81481481481481466</v>
      </c>
      <c r="T42" s="27">
        <v>4.03</v>
      </c>
      <c r="U42" s="27">
        <v>4</v>
      </c>
      <c r="V42" s="27">
        <f>AVERAGE(T42:U42)</f>
        <v>4.0150000000000006</v>
      </c>
      <c r="W42" s="26">
        <v>4.32</v>
      </c>
      <c r="X42" s="29">
        <f>V42/W42</f>
        <v>0.92939814814814825</v>
      </c>
      <c r="Y42" s="27">
        <v>1.71</v>
      </c>
      <c r="Z42" s="27">
        <v>2.06</v>
      </c>
      <c r="AA42" s="27">
        <v>1.56</v>
      </c>
      <c r="AB42" s="27">
        <f>AVERAGE(Y42:AA42)</f>
        <v>1.7766666666666666</v>
      </c>
      <c r="AC42" s="27">
        <v>1.38</v>
      </c>
      <c r="AD42" s="27">
        <v>1.1599999999999999</v>
      </c>
      <c r="AE42" s="27">
        <f>AVERAGE(AC42:AD42)</f>
        <v>1.27</v>
      </c>
      <c r="AF42" s="27">
        <v>1.04</v>
      </c>
      <c r="AG42" s="27">
        <v>0.48</v>
      </c>
      <c r="AH42" s="27">
        <v>0.85</v>
      </c>
      <c r="AI42" s="27">
        <f>AVERAGE(AF42:AH42)</f>
        <v>0.79</v>
      </c>
      <c r="AJ42" s="27">
        <v>1.67</v>
      </c>
      <c r="AK42" s="27">
        <v>1.88</v>
      </c>
      <c r="AL42" s="27">
        <f>AVERAGE(AJ42:AK42)</f>
        <v>1.7749999999999999</v>
      </c>
      <c r="AM42" s="27">
        <v>1.01</v>
      </c>
      <c r="AN42" s="27">
        <v>0.98</v>
      </c>
      <c r="AO42" s="27">
        <v>0.87</v>
      </c>
      <c r="AP42" s="27">
        <f>AVERAGE(AM42:AO42)</f>
        <v>0.95333333333333325</v>
      </c>
      <c r="AQ42" s="27">
        <v>0.98</v>
      </c>
      <c r="AR42" s="27">
        <v>0.96</v>
      </c>
      <c r="AS42" s="27">
        <f>AVERAGE(AQ42:AR42)</f>
        <v>0.97</v>
      </c>
      <c r="AT42" s="27">
        <v>2.75</v>
      </c>
      <c r="AU42" s="27">
        <v>2.54</v>
      </c>
      <c r="AV42" s="27">
        <v>2.41</v>
      </c>
      <c r="AW42" s="27">
        <f>AVERAGE(AT42:AV42)</f>
        <v>2.5666666666666669</v>
      </c>
      <c r="AX42" s="27">
        <v>3.05</v>
      </c>
      <c r="AY42" s="27">
        <v>3.04</v>
      </c>
      <c r="AZ42" s="27">
        <f>AVERAGE(AX42:AY42)</f>
        <v>3.0449999999999999</v>
      </c>
      <c r="BA42" s="27">
        <v>2.68</v>
      </c>
      <c r="BB42" s="27">
        <v>2.73</v>
      </c>
      <c r="BC42" s="27">
        <f>AVERAGE(BA42:BB42)</f>
        <v>2.7050000000000001</v>
      </c>
      <c r="BD42" s="27">
        <v>3.92</v>
      </c>
      <c r="BE42" s="27">
        <v>3.76</v>
      </c>
      <c r="BF42" s="27">
        <v>3.61</v>
      </c>
      <c r="BG42" s="27">
        <f t="shared" si="75"/>
        <v>3.7633333333333332</v>
      </c>
      <c r="BH42" s="27">
        <v>4.1100000000000003</v>
      </c>
      <c r="BI42" s="29">
        <f t="shared" si="14"/>
        <v>0.91565287915652871</v>
      </c>
      <c r="BJ42" s="27">
        <v>4.1399999999999997</v>
      </c>
      <c r="BK42" s="27">
        <v>3.91</v>
      </c>
      <c r="BL42" s="27">
        <f>AVERAGE(BJ42:BK42)</f>
        <v>4.0250000000000004</v>
      </c>
      <c r="BM42" s="27">
        <v>4.1100000000000003</v>
      </c>
      <c r="BN42" s="29">
        <f>BL42/BM42</f>
        <v>0.97931873479318732</v>
      </c>
      <c r="BO42" s="27">
        <v>3.81</v>
      </c>
      <c r="BP42" s="27">
        <v>3.24</v>
      </c>
      <c r="BQ42" s="27">
        <v>3.25</v>
      </c>
      <c r="BR42" s="27">
        <f t="shared" si="76"/>
        <v>3.4333333333333336</v>
      </c>
      <c r="BS42" s="27">
        <v>4.05</v>
      </c>
      <c r="BT42" s="29">
        <f t="shared" si="18"/>
        <v>0.84773662551440343</v>
      </c>
      <c r="BU42" s="27">
        <v>3.35</v>
      </c>
      <c r="BV42" s="27">
        <v>3.33</v>
      </c>
      <c r="BW42" s="27">
        <f>AVERAGE(BU42:BV42)</f>
        <v>3.34</v>
      </c>
      <c r="BX42" s="27">
        <v>4.05</v>
      </c>
      <c r="BY42" s="29">
        <f>BW42/BX42</f>
        <v>0.8246913580246914</v>
      </c>
      <c r="BZ42" s="27">
        <v>3.09</v>
      </c>
      <c r="CA42" s="27">
        <v>2.38</v>
      </c>
      <c r="CB42" s="27">
        <f>AVERAGE(BZ42:CA42)</f>
        <v>2.7349999999999999</v>
      </c>
      <c r="CC42" s="27">
        <v>4.05</v>
      </c>
      <c r="CD42" s="29">
        <f>CB42/CC42</f>
        <v>0.6753086419753086</v>
      </c>
      <c r="CE42" s="28">
        <v>0.97199999999999998</v>
      </c>
      <c r="CF42" s="28">
        <v>0.86199999999999999</v>
      </c>
      <c r="CG42" s="28">
        <v>0.9</v>
      </c>
      <c r="CH42" s="28">
        <f t="shared" si="59"/>
        <v>0.91133333333333333</v>
      </c>
      <c r="CI42" s="28">
        <v>0.77100000000000002</v>
      </c>
      <c r="CJ42" s="29">
        <f>CF42/CI42</f>
        <v>1.1180285343709468</v>
      </c>
      <c r="CK42" s="28">
        <v>0.80900000000000005</v>
      </c>
      <c r="CL42" s="28">
        <v>0.85199999999999998</v>
      </c>
      <c r="CM42" s="28">
        <f>AVERAGE(CK42:CL42)</f>
        <v>0.83050000000000002</v>
      </c>
      <c r="CN42" s="28">
        <v>0.77100000000000002</v>
      </c>
      <c r="CO42" s="29">
        <f>CK42/CN42</f>
        <v>1.0492866407263295</v>
      </c>
      <c r="CP42" s="28">
        <v>0.79400000000000004</v>
      </c>
      <c r="CQ42" s="28">
        <v>0.66900000000000004</v>
      </c>
      <c r="CR42" s="28">
        <f>AVERAGE(CP42:CQ42)</f>
        <v>0.73150000000000004</v>
      </c>
      <c r="CS42" s="28">
        <v>0.77100000000000002</v>
      </c>
      <c r="CT42" s="29">
        <f>CR42/CS42</f>
        <v>0.94876783398184183</v>
      </c>
      <c r="CU42" s="29">
        <v>1.0129999999999999</v>
      </c>
      <c r="CV42" s="29">
        <v>0.92</v>
      </c>
      <c r="CW42" s="29">
        <v>0.99099999999999999</v>
      </c>
      <c r="CX42" s="29">
        <f t="shared" si="77"/>
        <v>0.97466666666666668</v>
      </c>
      <c r="CY42" s="29">
        <v>0.83099999999999996</v>
      </c>
      <c r="CZ42" s="29">
        <v>0.83299999999999996</v>
      </c>
      <c r="DA42" s="29">
        <f>AVERAGE(CY42:CZ42)</f>
        <v>0.83199999999999996</v>
      </c>
      <c r="DB42" s="29">
        <v>0.86599999999999999</v>
      </c>
      <c r="DC42" s="29">
        <v>0.66900000000000004</v>
      </c>
      <c r="DD42" s="29">
        <f>AVERAGE(DB42:DC42)</f>
        <v>0.76750000000000007</v>
      </c>
      <c r="DE42" s="27">
        <v>5.83</v>
      </c>
      <c r="DF42" s="27">
        <v>3.43</v>
      </c>
      <c r="DG42" s="27">
        <v>3.65</v>
      </c>
      <c r="DH42" s="27">
        <f t="shared" si="78"/>
        <v>4.3033333333333337</v>
      </c>
      <c r="DI42" s="27">
        <v>11.39</v>
      </c>
      <c r="DJ42" s="29">
        <f t="shared" si="27"/>
        <v>0.37781679836113552</v>
      </c>
      <c r="DK42" s="27">
        <v>3.94</v>
      </c>
      <c r="DL42" s="27">
        <v>3.67</v>
      </c>
      <c r="DM42" s="27">
        <f>AVERAGE(DK42:DL42)</f>
        <v>3.8049999999999997</v>
      </c>
      <c r="DN42" s="27">
        <v>11.39</v>
      </c>
      <c r="DO42" s="29">
        <f>DM42/DN42</f>
        <v>0.33406496927129059</v>
      </c>
      <c r="DP42" s="27">
        <v>3.14</v>
      </c>
      <c r="DQ42" s="27">
        <v>2.61</v>
      </c>
      <c r="DR42" s="27">
        <f>AVERAGE(DP42:DQ42)</f>
        <v>2.875</v>
      </c>
      <c r="DS42" s="27">
        <v>11.39</v>
      </c>
      <c r="DT42" s="29">
        <f>DR42/DS42</f>
        <v>0.25241439859525899</v>
      </c>
      <c r="DU42" s="27">
        <v>5.15</v>
      </c>
      <c r="DV42" s="27">
        <v>3.24</v>
      </c>
      <c r="DW42" s="27">
        <v>3.34</v>
      </c>
      <c r="DX42" s="27">
        <f t="shared" si="79"/>
        <v>3.91</v>
      </c>
      <c r="DY42" s="27">
        <v>5.45</v>
      </c>
      <c r="DZ42" s="29">
        <f t="shared" si="31"/>
        <v>0.71743119266055044</v>
      </c>
      <c r="EA42" s="27">
        <v>3.28</v>
      </c>
      <c r="EB42" s="27">
        <v>3.25</v>
      </c>
      <c r="EC42" s="27">
        <f>AVERAGE(EA42:EB42)</f>
        <v>3.2649999999999997</v>
      </c>
      <c r="ED42" s="27">
        <v>5.45</v>
      </c>
      <c r="EE42" s="29">
        <f>EC42/ED42</f>
        <v>0.59908256880733934</v>
      </c>
      <c r="EF42" s="27">
        <v>2.94</v>
      </c>
      <c r="EG42" s="27">
        <v>2.14</v>
      </c>
      <c r="EH42" s="27">
        <f>AVERAGE(EF42:EG42)</f>
        <v>2.54</v>
      </c>
      <c r="EI42" s="27">
        <v>5.45</v>
      </c>
      <c r="EJ42" s="29">
        <f>EH42/EI42</f>
        <v>0.4660550458715596</v>
      </c>
      <c r="EK42" s="27">
        <v>5.7</v>
      </c>
      <c r="EL42" s="27">
        <v>3.02</v>
      </c>
      <c r="EM42" s="27">
        <v>3.08</v>
      </c>
      <c r="EN42" s="27">
        <f t="shared" si="80"/>
        <v>3.9333333333333336</v>
      </c>
      <c r="EO42" s="27">
        <v>3.91</v>
      </c>
      <c r="EP42" s="27">
        <v>3.64</v>
      </c>
      <c r="EQ42" s="27">
        <f>AVERAGE(EO42:EP42)</f>
        <v>3.7750000000000004</v>
      </c>
      <c r="ER42" s="27">
        <v>5.33</v>
      </c>
      <c r="ES42" s="27">
        <v>3.41</v>
      </c>
      <c r="ET42" s="27">
        <v>3.42</v>
      </c>
      <c r="EU42" s="27">
        <f t="shared" si="81"/>
        <v>4.0533333333333337</v>
      </c>
      <c r="EV42" s="27">
        <v>6.16</v>
      </c>
      <c r="EW42" s="29">
        <f t="shared" si="37"/>
        <v>0.65800865800865804</v>
      </c>
      <c r="EX42" s="27">
        <v>3.44</v>
      </c>
      <c r="EY42" s="27">
        <v>3.39</v>
      </c>
      <c r="EZ42" s="27">
        <f>AVERAGE(EX42:EY42)</f>
        <v>3.415</v>
      </c>
      <c r="FA42" s="27">
        <v>6.16</v>
      </c>
      <c r="FB42" s="29">
        <f>EZ42/FA42</f>
        <v>0.55438311688311692</v>
      </c>
      <c r="FC42" s="27">
        <v>3.57</v>
      </c>
      <c r="FD42" s="27">
        <v>2.76</v>
      </c>
      <c r="FE42" s="27">
        <v>2.86</v>
      </c>
      <c r="FF42" s="27">
        <f t="shared" si="82"/>
        <v>3.063333333333333</v>
      </c>
      <c r="FG42" s="27">
        <v>3.55</v>
      </c>
      <c r="FH42" s="29">
        <f t="shared" si="41"/>
        <v>0.86291079812206573</v>
      </c>
      <c r="FI42" s="27">
        <v>2.2799999999999998</v>
      </c>
      <c r="FJ42" s="27">
        <v>2.8</v>
      </c>
      <c r="FK42" s="27">
        <f>AVERAGE(FI42:FJ42)</f>
        <v>2.54</v>
      </c>
      <c r="FL42" s="27">
        <v>3.55</v>
      </c>
      <c r="FM42" s="29">
        <f>FK42/FL42</f>
        <v>0.71549295774647892</v>
      </c>
      <c r="FN42" s="27">
        <v>57.2</v>
      </c>
      <c r="FO42" s="27">
        <v>41</v>
      </c>
      <c r="FP42" s="27">
        <v>38.700000000000003</v>
      </c>
      <c r="FQ42" s="27">
        <f>MAX(FN42:FP42)</f>
        <v>57.2</v>
      </c>
      <c r="FR42" s="27">
        <v>136</v>
      </c>
      <c r="FS42" s="29">
        <f>FQ42/FR42*100%</f>
        <v>0.42058823529411765</v>
      </c>
      <c r="FT42" s="27">
        <v>48.6</v>
      </c>
      <c r="FU42" s="27">
        <v>46.3</v>
      </c>
      <c r="FV42" s="27">
        <f>MAX(FT42:FU42)</f>
        <v>48.6</v>
      </c>
      <c r="FW42" s="27">
        <v>136</v>
      </c>
      <c r="FX42" s="29">
        <f>FV42/FW42</f>
        <v>0.3573529411764706</v>
      </c>
      <c r="FY42" s="27">
        <v>26.61</v>
      </c>
      <c r="FZ42" s="27">
        <v>24.6</v>
      </c>
      <c r="GA42" s="27">
        <v>24.65</v>
      </c>
      <c r="GB42" s="27">
        <f t="shared" si="84"/>
        <v>25.286666666666665</v>
      </c>
      <c r="GC42" s="27">
        <v>28.58</v>
      </c>
      <c r="GD42" s="27">
        <v>25.29</v>
      </c>
      <c r="GE42" s="27">
        <f>AVERAGE(GC42:GD42)</f>
        <v>26.934999999999999</v>
      </c>
      <c r="GF42" s="9">
        <f t="shared" si="49"/>
        <v>14.232645403377111</v>
      </c>
      <c r="GG42" s="9">
        <f>GE42/AE42</f>
        <v>21.208661417322833</v>
      </c>
      <c r="GH42" s="29">
        <f>(FQ42-GB42)/FQ42*100%</f>
        <v>0.55792540792540801</v>
      </c>
      <c r="GI42" s="29">
        <f>(FV42-GE42)/FV42*100%</f>
        <v>0.44578189300411525</v>
      </c>
      <c r="GJ42" s="24"/>
      <c r="GK42" s="24"/>
      <c r="GL42" s="24"/>
      <c r="GM42" s="24"/>
      <c r="GN42" s="35"/>
      <c r="GO42" s="35"/>
      <c r="GP42" s="35"/>
      <c r="GQ42" s="35"/>
      <c r="GR42" s="27"/>
    </row>
    <row r="43" spans="1:200" s="43" customFormat="1" ht="14.5">
      <c r="A43" s="43">
        <v>1</v>
      </c>
      <c r="B43" s="43">
        <v>41</v>
      </c>
      <c r="C43" s="136" t="s">
        <v>219</v>
      </c>
      <c r="D43" s="44">
        <v>34065</v>
      </c>
      <c r="E43" s="45">
        <f t="shared" si="56"/>
        <v>23.252054794520546</v>
      </c>
      <c r="F43" s="43">
        <v>20</v>
      </c>
      <c r="G43" s="43">
        <v>5</v>
      </c>
      <c r="H43" s="43">
        <v>1</v>
      </c>
      <c r="I43" s="43">
        <v>0</v>
      </c>
      <c r="J43" s="43">
        <v>62</v>
      </c>
      <c r="K43" s="43">
        <v>171</v>
      </c>
      <c r="L43" s="46">
        <v>1.71</v>
      </c>
      <c r="M43" s="47">
        <f t="shared" si="1"/>
        <v>21.203105228959341</v>
      </c>
      <c r="N43" s="48">
        <v>4.07</v>
      </c>
      <c r="O43" s="48">
        <v>4.0599999999999996</v>
      </c>
      <c r="P43" s="48">
        <v>4.1900000000000004</v>
      </c>
      <c r="Q43" s="48">
        <f t="shared" si="85"/>
        <v>4.1066666666666665</v>
      </c>
      <c r="R43" s="48">
        <v>4.28</v>
      </c>
      <c r="S43" s="49">
        <f t="shared" si="3"/>
        <v>0.95950155763239864</v>
      </c>
      <c r="T43" s="48">
        <v>4.04</v>
      </c>
      <c r="U43" s="48">
        <v>4.16</v>
      </c>
      <c r="V43" s="48">
        <f>AVERAGE(T43:U43)</f>
        <v>4.0999999999999996</v>
      </c>
      <c r="W43" s="48">
        <v>4.28</v>
      </c>
      <c r="X43" s="49">
        <f>V43/W43</f>
        <v>0.95794392523364469</v>
      </c>
      <c r="Y43" s="48">
        <v>1.29</v>
      </c>
      <c r="Z43" s="48">
        <v>1.96</v>
      </c>
      <c r="AA43" s="48">
        <v>1.81</v>
      </c>
      <c r="AB43" s="48">
        <f>AVERAGE(Y43:AA43)</f>
        <v>1.6866666666666668</v>
      </c>
      <c r="AC43" s="48">
        <v>2.2000000000000002</v>
      </c>
      <c r="AE43" s="42">
        <f>AVERAGE(AC43)</f>
        <v>2.2000000000000002</v>
      </c>
      <c r="AF43" s="42">
        <v>1.49</v>
      </c>
      <c r="AG43" s="42">
        <v>0.95</v>
      </c>
      <c r="AH43" s="42">
        <v>1.28</v>
      </c>
      <c r="AI43" s="42">
        <f>AVERAGE(AF43:AH43)</f>
        <v>1.24</v>
      </c>
      <c r="AJ43" s="42">
        <v>0.78</v>
      </c>
      <c r="AL43" s="42">
        <f>AVERAGE(AJ43)</f>
        <v>0.78</v>
      </c>
      <c r="AM43" s="42">
        <v>1.29</v>
      </c>
      <c r="AN43" s="42">
        <v>1.1499999999999999</v>
      </c>
      <c r="AO43" s="42">
        <v>1.1000000000000001</v>
      </c>
      <c r="AP43" s="42">
        <f>AVERAGE(AM43:AO43)</f>
        <v>1.18</v>
      </c>
      <c r="AQ43" s="42">
        <v>1.06</v>
      </c>
      <c r="AR43" s="42"/>
      <c r="AS43" s="42">
        <f>AVERAGE(AQ43:AR43)</f>
        <v>1.06</v>
      </c>
      <c r="AT43" s="42">
        <v>2.78</v>
      </c>
      <c r="AU43" s="42">
        <v>2.91</v>
      </c>
      <c r="AV43" s="42">
        <v>3.09</v>
      </c>
      <c r="AW43" s="42">
        <f>AVERAGE(AT43:AV43)</f>
        <v>2.9266666666666663</v>
      </c>
      <c r="AX43" s="42">
        <v>2.98</v>
      </c>
      <c r="AY43" s="42"/>
      <c r="AZ43" s="42">
        <f>AVERAGE(AX43:AY43)</f>
        <v>2.98</v>
      </c>
      <c r="BA43" s="42"/>
      <c r="BB43" s="42"/>
      <c r="BC43" s="42"/>
      <c r="BD43" s="42">
        <v>4.07</v>
      </c>
      <c r="BE43" s="42">
        <v>4.0599999999999996</v>
      </c>
      <c r="BF43" s="42">
        <v>4.3499999999999996</v>
      </c>
      <c r="BG43" s="42">
        <f t="shared" si="75"/>
        <v>4.1599999999999993</v>
      </c>
      <c r="BH43" s="42">
        <v>4.09</v>
      </c>
      <c r="BI43" s="32">
        <f t="shared" si="14"/>
        <v>1.0171149144254277</v>
      </c>
      <c r="BJ43" s="42">
        <v>3.91</v>
      </c>
      <c r="BK43" s="42">
        <v>3.99</v>
      </c>
      <c r="BL43" s="42">
        <f>AVERAGE(BJ43:BK43)</f>
        <v>3.95</v>
      </c>
      <c r="BM43" s="42">
        <v>4.09</v>
      </c>
      <c r="BN43" s="32">
        <f>BL43/BM43</f>
        <v>0.96577017114914432</v>
      </c>
      <c r="BO43" s="42">
        <v>3.61</v>
      </c>
      <c r="BP43" s="42">
        <v>2.71</v>
      </c>
      <c r="BQ43" s="42">
        <v>1.32</v>
      </c>
      <c r="BR43" s="42">
        <f t="shared" si="76"/>
        <v>2.5466666666666669</v>
      </c>
      <c r="BS43" s="42">
        <v>3.99</v>
      </c>
      <c r="BT43" s="32">
        <f t="shared" si="18"/>
        <v>0.63826232247284875</v>
      </c>
      <c r="BU43" s="42">
        <v>3.35</v>
      </c>
      <c r="BV43" s="42">
        <v>3.28</v>
      </c>
      <c r="BW43" s="42">
        <f>AVERAGE(BU43:BV43)</f>
        <v>3.3149999999999999</v>
      </c>
      <c r="BX43" s="42">
        <v>3.99</v>
      </c>
      <c r="BY43" s="32">
        <f>BW43/BX43</f>
        <v>0.83082706766917291</v>
      </c>
      <c r="BZ43" s="42"/>
      <c r="CA43" s="42"/>
      <c r="CB43" s="42"/>
      <c r="CC43" s="42">
        <v>3.99</v>
      </c>
      <c r="CD43" s="32"/>
      <c r="CE43" s="50">
        <v>0.88700000000000001</v>
      </c>
      <c r="CF43" s="50">
        <v>0.66700000000000004</v>
      </c>
      <c r="CG43" s="50">
        <v>0.30299999999999999</v>
      </c>
      <c r="CH43" s="50">
        <f t="shared" si="59"/>
        <v>0.61899999999999999</v>
      </c>
      <c r="CI43" s="50">
        <v>0.76</v>
      </c>
      <c r="CJ43" s="32">
        <f>CF43/CI43</f>
        <v>0.87763157894736843</v>
      </c>
      <c r="CK43" s="50">
        <v>0.85699999999999998</v>
      </c>
      <c r="CL43" s="50">
        <v>0.82199999999999995</v>
      </c>
      <c r="CM43" s="50">
        <f>AVERAGE(CK43:CL43)</f>
        <v>0.83949999999999991</v>
      </c>
      <c r="CN43" s="50">
        <v>0.76</v>
      </c>
      <c r="CO43" s="32">
        <f>CM43/CN43</f>
        <v>1.1046052631578946</v>
      </c>
      <c r="CP43" s="50"/>
      <c r="CQ43" s="50"/>
      <c r="CR43" s="50"/>
      <c r="CS43" s="50">
        <v>0.76</v>
      </c>
      <c r="CT43" s="32"/>
      <c r="CU43" s="32">
        <v>0.88700000000000001</v>
      </c>
      <c r="CV43" s="32">
        <v>0.66700000000000004</v>
      </c>
      <c r="CW43" s="32">
        <v>0.315</v>
      </c>
      <c r="CX43" s="32">
        <f t="shared" si="77"/>
        <v>0.623</v>
      </c>
      <c r="CY43" s="32">
        <v>0.82899999999999996</v>
      </c>
      <c r="CZ43" s="32">
        <v>0.78800000000000003</v>
      </c>
      <c r="DA43" s="32">
        <f>AVERAGE(CY43:CZ43)</f>
        <v>0.8085</v>
      </c>
      <c r="DB43" s="32"/>
      <c r="DC43" s="32"/>
      <c r="DD43" s="32"/>
      <c r="DE43" s="42">
        <v>6.08</v>
      </c>
      <c r="DF43" s="42">
        <v>2.74</v>
      </c>
      <c r="DG43" s="42">
        <v>1.56</v>
      </c>
      <c r="DH43" s="42">
        <f t="shared" si="78"/>
        <v>3.4600000000000004</v>
      </c>
      <c r="DI43" s="42">
        <v>11.33</v>
      </c>
      <c r="DJ43" s="32">
        <f t="shared" si="27"/>
        <v>0.30538393645189765</v>
      </c>
      <c r="DK43" s="42">
        <v>4.5599999999999996</v>
      </c>
      <c r="DL43" s="42">
        <v>3.81</v>
      </c>
      <c r="DM43" s="42">
        <f>AVERAGE(DK43:DL43)</f>
        <v>4.1849999999999996</v>
      </c>
      <c r="DN43" s="42">
        <v>11.33</v>
      </c>
      <c r="DO43" s="32">
        <f>DM43/DN43</f>
        <v>0.36937334510150038</v>
      </c>
      <c r="DP43" s="42"/>
      <c r="DQ43" s="42"/>
      <c r="DR43" s="42"/>
      <c r="DS43" s="42">
        <v>11.33</v>
      </c>
      <c r="DT43" s="32"/>
      <c r="DU43" s="42">
        <v>3.83</v>
      </c>
      <c r="DV43" s="42">
        <v>2.4700000000000002</v>
      </c>
      <c r="DW43" s="42">
        <v>0.85</v>
      </c>
      <c r="DX43" s="42">
        <f t="shared" si="79"/>
        <v>2.3833333333333333</v>
      </c>
      <c r="DY43" s="42">
        <v>5.33</v>
      </c>
      <c r="DZ43" s="32">
        <f t="shared" si="31"/>
        <v>0.44715447154471544</v>
      </c>
      <c r="EA43" s="42">
        <v>3.49</v>
      </c>
      <c r="EB43" s="42">
        <v>3.81</v>
      </c>
      <c r="EC43" s="42">
        <f>AVERAGE(EA43:EB43)</f>
        <v>3.6500000000000004</v>
      </c>
      <c r="ED43" s="42">
        <v>5.33</v>
      </c>
      <c r="EE43" s="32">
        <f>EC43/ED43</f>
        <v>0.68480300187617271</v>
      </c>
      <c r="EF43" s="42"/>
      <c r="EG43" s="42"/>
      <c r="EH43" s="42"/>
      <c r="EI43" s="42">
        <v>5.33</v>
      </c>
      <c r="EJ43" s="32"/>
      <c r="EK43" s="42">
        <v>6.08</v>
      </c>
      <c r="EL43" s="42">
        <v>2.6</v>
      </c>
      <c r="EM43" s="42">
        <v>1</v>
      </c>
      <c r="EN43" s="42">
        <f t="shared" si="80"/>
        <v>3.2266666666666666</v>
      </c>
      <c r="EO43" s="42">
        <v>4.55</v>
      </c>
      <c r="EP43" s="42">
        <v>3.47</v>
      </c>
      <c r="EQ43" s="42">
        <f>AVERAGE(EO43:EP43)</f>
        <v>4.01</v>
      </c>
      <c r="ER43" s="42">
        <v>4.33</v>
      </c>
      <c r="ES43" s="42">
        <v>2.71</v>
      </c>
      <c r="ET43" s="42">
        <v>0.56000000000000005</v>
      </c>
      <c r="EU43" s="42">
        <f t="shared" si="81"/>
        <v>2.5333333333333332</v>
      </c>
      <c r="EV43" s="42">
        <v>6.1</v>
      </c>
      <c r="EW43" s="32">
        <f t="shared" si="37"/>
        <v>0.41530054644808745</v>
      </c>
      <c r="EX43" s="42">
        <v>3.57</v>
      </c>
      <c r="EY43" s="42">
        <v>3.76</v>
      </c>
      <c r="EZ43" s="42">
        <f>AVERAGE(EX43:EY43)</f>
        <v>3.665</v>
      </c>
      <c r="FA43" s="42">
        <v>6.1</v>
      </c>
      <c r="FB43" s="32">
        <f>EZ43/FA43</f>
        <v>0.60081967213114762</v>
      </c>
      <c r="FC43" s="42">
        <v>2.29</v>
      </c>
      <c r="FD43" s="42">
        <v>2.09</v>
      </c>
      <c r="FE43" s="42">
        <v>1.43</v>
      </c>
      <c r="FF43" s="42">
        <f t="shared" si="82"/>
        <v>1.9366666666666665</v>
      </c>
      <c r="FG43" s="42">
        <v>3.44</v>
      </c>
      <c r="FH43" s="32">
        <f t="shared" si="41"/>
        <v>0.56298449612403101</v>
      </c>
      <c r="FI43" s="42">
        <v>2.29</v>
      </c>
      <c r="FJ43" s="42">
        <v>2.3199999999999998</v>
      </c>
      <c r="FK43" s="42">
        <f>AVERAGE(FI43:FJ43)</f>
        <v>2.3049999999999997</v>
      </c>
      <c r="FL43" s="42">
        <v>3.44</v>
      </c>
      <c r="FM43" s="32">
        <f>FK43/FL43</f>
        <v>0.67005813953488369</v>
      </c>
      <c r="FN43" s="42">
        <v>21.2</v>
      </c>
      <c r="FO43" s="42">
        <v>39.299999999999997</v>
      </c>
      <c r="FP43" s="42">
        <v>57.5</v>
      </c>
      <c r="FQ43" s="42">
        <f>MAX(FN43:FP43)</f>
        <v>57.5</v>
      </c>
      <c r="FR43" s="42">
        <v>128.6</v>
      </c>
      <c r="FS43" s="32">
        <f>FQ43/FR43*100%</f>
        <v>0.44712286158631415</v>
      </c>
      <c r="FT43" s="42">
        <v>36.6</v>
      </c>
      <c r="FU43" s="42">
        <v>55.9</v>
      </c>
      <c r="FV43" s="42">
        <f>MAX(FT43:FU43)</f>
        <v>55.9</v>
      </c>
      <c r="FW43" s="42">
        <v>127.7</v>
      </c>
      <c r="FX43" s="32">
        <f>FV43/FW43</f>
        <v>0.43774471417384492</v>
      </c>
      <c r="FY43" s="42">
        <v>18.25</v>
      </c>
      <c r="FZ43" s="42">
        <v>18.28</v>
      </c>
      <c r="GA43" s="42">
        <v>22.22</v>
      </c>
      <c r="GB43" s="42">
        <f t="shared" si="84"/>
        <v>19.583333333333332</v>
      </c>
      <c r="GC43" s="42">
        <v>15.68</v>
      </c>
      <c r="GD43" s="42">
        <v>18.39</v>
      </c>
      <c r="GE43" s="42">
        <f>AVERAGE(GC43:GD43)</f>
        <v>17.035</v>
      </c>
      <c r="GF43" s="9">
        <f t="shared" si="49"/>
        <v>11.610671936758893</v>
      </c>
      <c r="GG43" s="9">
        <f>GE43/AE43</f>
        <v>7.7431818181818173</v>
      </c>
      <c r="GH43" s="32">
        <f>(FQ43-GB43)/FQ43*100%</f>
        <v>0.65942028985507251</v>
      </c>
      <c r="GI43" s="32">
        <f>(FV43-GE43)/FV43*100%</f>
        <v>0.69525939177101959</v>
      </c>
      <c r="GJ43" s="24">
        <v>100</v>
      </c>
      <c r="GK43" s="24">
        <v>60</v>
      </c>
      <c r="GL43" s="24">
        <v>12</v>
      </c>
      <c r="GM43" s="24">
        <f>(GJ43-GK43)*12</f>
        <v>480</v>
      </c>
      <c r="GN43" s="35">
        <v>2</v>
      </c>
      <c r="GO43" s="35">
        <v>1.6</v>
      </c>
      <c r="GP43" s="35">
        <v>20</v>
      </c>
      <c r="GQ43" s="35">
        <f>SUM(GN43:GP43)</f>
        <v>23.6</v>
      </c>
      <c r="GR43" s="27">
        <f>GM43/GQ43</f>
        <v>20.338983050847457</v>
      </c>
    </row>
    <row r="44" spans="1:200" s="22" customFormat="1" ht="14.5">
      <c r="A44" s="22">
        <v>1</v>
      </c>
      <c r="B44" s="22">
        <v>42</v>
      </c>
      <c r="C44" s="127" t="s">
        <v>218</v>
      </c>
      <c r="D44" s="23">
        <v>34774</v>
      </c>
      <c r="E44" s="24">
        <f t="shared" si="56"/>
        <v>21.30958904109589</v>
      </c>
      <c r="F44" s="22">
        <v>12</v>
      </c>
      <c r="G44" s="22">
        <v>30</v>
      </c>
      <c r="H44" s="22">
        <v>0</v>
      </c>
      <c r="I44" s="22">
        <v>0</v>
      </c>
      <c r="J44" s="22">
        <v>53.7</v>
      </c>
      <c r="K44" s="22">
        <v>165</v>
      </c>
      <c r="L44" s="39">
        <v>1.65</v>
      </c>
      <c r="M44" s="25">
        <f t="shared" si="1"/>
        <v>19.724517906336093</v>
      </c>
      <c r="N44" s="26">
        <v>2.2999999999999998</v>
      </c>
      <c r="O44" s="26">
        <v>2.75</v>
      </c>
      <c r="P44" s="26">
        <v>2.91</v>
      </c>
      <c r="Q44" s="26">
        <f t="shared" si="85"/>
        <v>2.6533333333333333</v>
      </c>
      <c r="R44" s="26">
        <v>3.24</v>
      </c>
      <c r="S44" s="41">
        <f t="shared" si="3"/>
        <v>0.81893004115226331</v>
      </c>
      <c r="T44" s="26">
        <v>2.97</v>
      </c>
      <c r="U44" s="26">
        <v>2.92</v>
      </c>
      <c r="V44" s="26">
        <f>AVERAGE(T44:U44)</f>
        <v>2.9450000000000003</v>
      </c>
      <c r="W44" s="26">
        <v>3.24</v>
      </c>
      <c r="X44" s="41">
        <f>V44/W44</f>
        <v>0.90895061728395066</v>
      </c>
      <c r="Y44" s="26">
        <v>0.8</v>
      </c>
      <c r="Z44" s="26">
        <v>0.63</v>
      </c>
      <c r="AB44" s="27">
        <f>AVERAGE(Y44:Z44)</f>
        <v>0.71500000000000008</v>
      </c>
      <c r="AC44" s="26">
        <v>1.48</v>
      </c>
      <c r="AD44" s="26">
        <v>1.72</v>
      </c>
      <c r="AE44" s="26">
        <f>AVERAGE(AC44:AD44)</f>
        <v>1.6</v>
      </c>
      <c r="AF44" s="26">
        <v>1.06</v>
      </c>
      <c r="AG44" s="26">
        <v>1</v>
      </c>
      <c r="AI44" s="27">
        <f>AVERAGE(AF44:AG44)</f>
        <v>1.03</v>
      </c>
      <c r="AJ44" s="26">
        <v>0.96</v>
      </c>
      <c r="AK44" s="26">
        <v>0.75</v>
      </c>
      <c r="AL44" s="26">
        <f>AVERAGE(AJ44:AK44)</f>
        <v>0.85499999999999998</v>
      </c>
      <c r="AM44" s="26">
        <v>0.44</v>
      </c>
      <c r="AN44" s="26">
        <v>1.1200000000000001</v>
      </c>
      <c r="AO44" s="27"/>
      <c r="AP44" s="27">
        <f>AVERAGE(AM44:AO44)</f>
        <v>0.78</v>
      </c>
      <c r="AQ44" s="26">
        <v>0.53</v>
      </c>
      <c r="AR44" s="26">
        <v>0.45</v>
      </c>
      <c r="AS44" s="26">
        <f>AVERAGE(AQ44:AR44)</f>
        <v>0.49</v>
      </c>
      <c r="AT44" s="26">
        <v>1.86</v>
      </c>
      <c r="AU44" s="26">
        <v>1.63</v>
      </c>
      <c r="AV44" s="27"/>
      <c r="AW44" s="27">
        <f>AVERAGE(AT44:AV44)</f>
        <v>1.7450000000000001</v>
      </c>
      <c r="AX44" s="26">
        <v>2.44</v>
      </c>
      <c r="AY44" s="26">
        <v>2.4700000000000002</v>
      </c>
      <c r="AZ44" s="26">
        <f>AVERAGE(AX44:AY44)</f>
        <v>2.4550000000000001</v>
      </c>
      <c r="BA44" s="26">
        <v>1.98</v>
      </c>
      <c r="BB44" s="26">
        <v>1.88</v>
      </c>
      <c r="BC44" s="26">
        <f>AVERAGE(BA44:BB44)</f>
        <v>1.93</v>
      </c>
      <c r="BD44" s="26">
        <v>2.27</v>
      </c>
      <c r="BE44" s="26">
        <v>3</v>
      </c>
      <c r="BF44" s="26">
        <v>2.8</v>
      </c>
      <c r="BG44" s="26">
        <f t="shared" si="75"/>
        <v>2.69</v>
      </c>
      <c r="BH44" s="26">
        <v>3.04</v>
      </c>
      <c r="BI44" s="41">
        <f t="shared" si="14"/>
        <v>0.88486842105263153</v>
      </c>
      <c r="BJ44" s="26">
        <v>2.97</v>
      </c>
      <c r="BK44" s="26">
        <v>3</v>
      </c>
      <c r="BL44" s="26">
        <f>AVERAGE(BJ44:BK44)</f>
        <v>2.9850000000000003</v>
      </c>
      <c r="BM44" s="26">
        <v>3.04</v>
      </c>
      <c r="BN44" s="41">
        <f>BL44/BM44</f>
        <v>0.98190789473684215</v>
      </c>
      <c r="BO44" s="26">
        <v>0.57999999999999996</v>
      </c>
      <c r="BP44" s="26">
        <v>2.4</v>
      </c>
      <c r="BQ44" s="26">
        <v>2.33</v>
      </c>
      <c r="BR44" s="26">
        <f t="shared" si="76"/>
        <v>1.7700000000000002</v>
      </c>
      <c r="BS44" s="26">
        <v>2.76</v>
      </c>
      <c r="BT44" s="41">
        <f t="shared" si="18"/>
        <v>0.64130434782608714</v>
      </c>
      <c r="BU44" s="26">
        <v>2.19</v>
      </c>
      <c r="BV44" s="26">
        <v>2.19</v>
      </c>
      <c r="BW44" s="26">
        <f>AVERAGE(BU44:BV44)</f>
        <v>2.19</v>
      </c>
      <c r="BX44" s="26">
        <v>2.76</v>
      </c>
      <c r="BY44" s="41">
        <f>BW44/BX44</f>
        <v>0.7934782608695653</v>
      </c>
      <c r="BZ44" s="26">
        <v>1.85</v>
      </c>
      <c r="CA44" s="26">
        <v>1.87</v>
      </c>
      <c r="CB44" s="26">
        <f>AVERAGE(BZ44:CA44)</f>
        <v>1.86</v>
      </c>
      <c r="CC44" s="26">
        <v>2.76</v>
      </c>
      <c r="CD44" s="41">
        <f>CB44/CC44</f>
        <v>0.67391304347826098</v>
      </c>
      <c r="CE44" s="28">
        <v>0.25600000000000001</v>
      </c>
      <c r="CF44" s="28">
        <v>0.8</v>
      </c>
      <c r="CG44" s="28">
        <v>0.83199999999999996</v>
      </c>
      <c r="CH44" s="28">
        <f t="shared" si="59"/>
        <v>0.6293333333333333</v>
      </c>
      <c r="CI44" s="28">
        <v>0.81200000000000006</v>
      </c>
      <c r="CJ44" s="29">
        <f>CF44/CI44</f>
        <v>0.98522167487684731</v>
      </c>
      <c r="CK44" s="28">
        <v>0.73699999999999999</v>
      </c>
      <c r="CL44" s="28">
        <v>0.73</v>
      </c>
      <c r="CM44" s="28">
        <f>AVERAGE(CK44:CL44)</f>
        <v>0.73350000000000004</v>
      </c>
      <c r="CN44" s="28">
        <v>0.81200000000000006</v>
      </c>
      <c r="CO44" s="29">
        <f>CM44/CN44</f>
        <v>0.9033251231527093</v>
      </c>
      <c r="CP44" s="28">
        <v>0.70299999999999996</v>
      </c>
      <c r="CQ44" s="28">
        <v>0.71599999999999997</v>
      </c>
      <c r="CR44" s="28">
        <f>AVERAGE(CP44:CQ44)</f>
        <v>0.70950000000000002</v>
      </c>
      <c r="CS44" s="28">
        <v>0.81200000000000006</v>
      </c>
      <c r="CT44" s="29">
        <f>CR44/CS44</f>
        <v>0.87376847290640391</v>
      </c>
      <c r="CU44" s="29">
        <v>0.252</v>
      </c>
      <c r="CV44" s="29">
        <v>0.873</v>
      </c>
      <c r="CW44" s="29">
        <v>0.80100000000000005</v>
      </c>
      <c r="CX44" s="29">
        <f t="shared" si="77"/>
        <v>0.64200000000000002</v>
      </c>
      <c r="CY44" s="29">
        <v>0.73699999999999999</v>
      </c>
      <c r="CZ44" s="29">
        <v>0.75</v>
      </c>
      <c r="DA44" s="29">
        <f>AVERAGE(CY44:CZ44)</f>
        <v>0.74350000000000005</v>
      </c>
      <c r="DB44" s="29">
        <v>0.73399999999999999</v>
      </c>
      <c r="DC44" s="29">
        <v>0.79900000000000004</v>
      </c>
      <c r="DD44" s="29">
        <f>AVERAGE(DB44:DC44)</f>
        <v>0.76649999999999996</v>
      </c>
      <c r="DE44" s="27">
        <v>0.6</v>
      </c>
      <c r="DF44" s="27">
        <v>2.6</v>
      </c>
      <c r="DG44" s="27">
        <v>2.68</v>
      </c>
      <c r="DH44" s="27">
        <f t="shared" si="78"/>
        <v>1.9600000000000002</v>
      </c>
      <c r="DI44" s="27">
        <v>7.55</v>
      </c>
      <c r="DJ44" s="29">
        <f t="shared" si="27"/>
        <v>0.25960264900662255</v>
      </c>
      <c r="DK44" s="27">
        <v>2.74</v>
      </c>
      <c r="DL44" s="27">
        <v>2.4300000000000002</v>
      </c>
      <c r="DM44" s="27">
        <f>AVERAGE(DK44:DL44)</f>
        <v>2.585</v>
      </c>
      <c r="DN44" s="27">
        <v>7.55</v>
      </c>
      <c r="DO44" s="29">
        <f>DM44/DN44</f>
        <v>0.34238410596026492</v>
      </c>
      <c r="DP44" s="27">
        <v>1.86</v>
      </c>
      <c r="DQ44" s="27">
        <v>2.09</v>
      </c>
      <c r="DR44" s="27">
        <f>AVERAGE(DP44:DQ44)</f>
        <v>1.9750000000000001</v>
      </c>
      <c r="DS44" s="27">
        <v>7.55</v>
      </c>
      <c r="DT44" s="29">
        <f>DR44/DS44</f>
        <v>0.26158940397350994</v>
      </c>
      <c r="DU44" s="27">
        <v>0.39</v>
      </c>
      <c r="DV44" s="27">
        <v>2.34</v>
      </c>
      <c r="DW44" s="27">
        <v>2.33</v>
      </c>
      <c r="DX44" s="27">
        <f t="shared" si="79"/>
        <v>1.6866666666666668</v>
      </c>
      <c r="DY44" s="27">
        <v>4.26</v>
      </c>
      <c r="DZ44" s="29">
        <f t="shared" si="31"/>
        <v>0.3959311424100157</v>
      </c>
      <c r="EA44" s="27">
        <v>1.95</v>
      </c>
      <c r="EB44" s="27">
        <v>2</v>
      </c>
      <c r="EC44" s="27">
        <f>AVERAGE(EA44:EB44)</f>
        <v>1.9750000000000001</v>
      </c>
      <c r="ED44" s="27">
        <v>4.26</v>
      </c>
      <c r="EE44" s="29">
        <f>EC44/ED44</f>
        <v>0.46361502347417843</v>
      </c>
      <c r="EF44" s="27">
        <v>1.68</v>
      </c>
      <c r="EG44" s="27">
        <v>1.67</v>
      </c>
      <c r="EH44" s="27">
        <f>AVERAGE(EF44:EG44)</f>
        <v>1.6749999999999998</v>
      </c>
      <c r="EI44" s="27">
        <v>4.26</v>
      </c>
      <c r="EJ44" s="29">
        <f>EH44/EI44</f>
        <v>0.39319248826291076</v>
      </c>
      <c r="EK44" s="27">
        <v>0.43</v>
      </c>
      <c r="EL44" s="27">
        <v>2.42</v>
      </c>
      <c r="EM44" s="27">
        <v>2.6</v>
      </c>
      <c r="EN44" s="27">
        <f t="shared" si="80"/>
        <v>1.8166666666666667</v>
      </c>
      <c r="EO44" s="27">
        <v>2.38</v>
      </c>
      <c r="EP44" s="27">
        <v>2.14</v>
      </c>
      <c r="EQ44" s="27">
        <f>AVERAGE(EO44:EP44)</f>
        <v>2.2599999999999998</v>
      </c>
      <c r="ER44" s="27">
        <v>0.43</v>
      </c>
      <c r="ES44" s="27">
        <v>2.5299999999999998</v>
      </c>
      <c r="ET44" s="27">
        <v>2.57</v>
      </c>
      <c r="EU44" s="27">
        <f t="shared" si="81"/>
        <v>1.843333333333333</v>
      </c>
      <c r="EV44" s="27">
        <v>4.9800000000000004</v>
      </c>
      <c r="EW44" s="29">
        <f t="shared" si="37"/>
        <v>0.37014725568942425</v>
      </c>
      <c r="EX44" s="27">
        <v>1.95</v>
      </c>
      <c r="EY44" s="27">
        <v>2.2000000000000002</v>
      </c>
      <c r="EZ44" s="27">
        <f>AVERAGE(EX44:EY44)</f>
        <v>2.0750000000000002</v>
      </c>
      <c r="FA44" s="27">
        <v>4.9800000000000004</v>
      </c>
      <c r="FB44" s="29">
        <f>EZ44/FA44</f>
        <v>0.41666666666666669</v>
      </c>
      <c r="FC44" s="27">
        <v>0.36</v>
      </c>
      <c r="FD44" s="27">
        <v>1.75</v>
      </c>
      <c r="FE44" s="27">
        <v>1.66</v>
      </c>
      <c r="FF44" s="27">
        <f t="shared" si="82"/>
        <v>1.2566666666666666</v>
      </c>
      <c r="FG44" s="27">
        <v>3.01</v>
      </c>
      <c r="FH44" s="29">
        <f t="shared" si="41"/>
        <v>0.41749723145071982</v>
      </c>
      <c r="FI44" s="27">
        <v>1.45</v>
      </c>
      <c r="FJ44" s="27">
        <v>1.18</v>
      </c>
      <c r="FK44" s="27">
        <f>AVERAGE(FI44:FJ44)</f>
        <v>1.3149999999999999</v>
      </c>
      <c r="FL44" s="27">
        <v>3.01</v>
      </c>
      <c r="FM44" s="29">
        <f>FK44/FL44</f>
        <v>0.43687707641196016</v>
      </c>
      <c r="FN44" s="27">
        <v>19.7</v>
      </c>
      <c r="FO44" s="27">
        <v>33.6</v>
      </c>
      <c r="FP44" s="27">
        <v>19.5</v>
      </c>
      <c r="FQ44" s="27">
        <f>MAX(FN44:FP44)</f>
        <v>33.6</v>
      </c>
      <c r="FR44" s="27">
        <v>95.7</v>
      </c>
      <c r="FS44" s="29">
        <f>FQ44/FR44*100%</f>
        <v>0.35109717868338558</v>
      </c>
      <c r="FT44" s="27">
        <v>28.1</v>
      </c>
      <c r="FU44" s="27">
        <v>15</v>
      </c>
      <c r="FV44" s="27">
        <f>MAX(FT44:FU44)</f>
        <v>28.1</v>
      </c>
      <c r="FW44" s="27">
        <v>95.7</v>
      </c>
      <c r="FX44" s="29">
        <f>FV44/FW44</f>
        <v>0.2936259143155695</v>
      </c>
      <c r="FY44" s="27">
        <v>11.65</v>
      </c>
      <c r="FZ44" s="27">
        <v>12.46</v>
      </c>
      <c r="GA44" s="27">
        <v>19.920000000000002</v>
      </c>
      <c r="GB44" s="27">
        <f t="shared" si="84"/>
        <v>14.676666666666668</v>
      </c>
      <c r="GC44" s="27">
        <v>14.85</v>
      </c>
      <c r="GD44" s="27">
        <v>13.28</v>
      </c>
      <c r="GE44" s="27">
        <f>AVERAGE(GC44:GD44)</f>
        <v>14.065</v>
      </c>
      <c r="GF44" s="9">
        <f t="shared" si="49"/>
        <v>20.526806526806524</v>
      </c>
      <c r="GG44" s="9">
        <f>GE44/AE44</f>
        <v>8.7906249999999986</v>
      </c>
      <c r="GH44" s="29">
        <f>(FQ44-GB44)/FQ44*100%</f>
        <v>0.56319444444444433</v>
      </c>
      <c r="GI44" s="29">
        <f>(FV44-GE44)/FV44*100%</f>
        <v>0.49946619217081856</v>
      </c>
      <c r="GJ44" s="24">
        <v>130</v>
      </c>
      <c r="GK44" s="24">
        <v>80</v>
      </c>
      <c r="GL44" s="24">
        <v>12</v>
      </c>
      <c r="GM44" s="24">
        <f>(GJ44-GK44)*12</f>
        <v>600</v>
      </c>
      <c r="GN44" s="35">
        <v>2</v>
      </c>
      <c r="GO44" s="35">
        <v>2</v>
      </c>
      <c r="GP44" s="35">
        <v>20</v>
      </c>
      <c r="GQ44" s="35">
        <f>SUM(GN44:GP44)</f>
        <v>24</v>
      </c>
      <c r="GR44" s="27">
        <f>GM44/GQ44</f>
        <v>25</v>
      </c>
    </row>
    <row r="45" spans="1:200" s="22" customFormat="1" ht="14.5">
      <c r="A45" s="22">
        <v>2</v>
      </c>
      <c r="B45" s="22">
        <v>43</v>
      </c>
      <c r="C45" s="127" t="s">
        <v>217</v>
      </c>
      <c r="D45" s="23">
        <v>34885</v>
      </c>
      <c r="E45" s="24">
        <f t="shared" si="56"/>
        <v>21.005479452054793</v>
      </c>
      <c r="F45" s="22">
        <v>20</v>
      </c>
      <c r="G45" s="22">
        <v>5</v>
      </c>
      <c r="H45" s="22">
        <v>0</v>
      </c>
      <c r="I45" s="22">
        <v>0</v>
      </c>
      <c r="J45" s="22">
        <v>62.2</v>
      </c>
      <c r="K45" s="22">
        <v>167.5</v>
      </c>
      <c r="L45" s="39">
        <v>1.675</v>
      </c>
      <c r="M45" s="25">
        <f t="shared" si="1"/>
        <v>22.169748273557587</v>
      </c>
      <c r="N45" s="26">
        <v>3.55</v>
      </c>
      <c r="O45" s="26">
        <v>3.65</v>
      </c>
      <c r="P45" s="26">
        <v>3.49</v>
      </c>
      <c r="Q45" s="26">
        <f t="shared" si="85"/>
        <v>3.563333333333333</v>
      </c>
      <c r="R45" s="26">
        <v>4.25</v>
      </c>
      <c r="S45" s="41">
        <f t="shared" si="3"/>
        <v>0.83843137254901956</v>
      </c>
      <c r="T45" s="27">
        <v>3.6</v>
      </c>
      <c r="U45" s="27">
        <v>3.86</v>
      </c>
      <c r="V45" s="27">
        <f>AVERAGE(T45:U45)</f>
        <v>3.73</v>
      </c>
      <c r="W45" s="26">
        <v>4.25</v>
      </c>
      <c r="X45" s="29">
        <f>V45/W45</f>
        <v>0.87764705882352945</v>
      </c>
      <c r="Y45" s="27">
        <v>1.25</v>
      </c>
      <c r="Z45" s="27">
        <v>1.1000000000000001</v>
      </c>
      <c r="AA45" s="27">
        <v>1.01</v>
      </c>
      <c r="AB45" s="27">
        <f>AVERAGE(Y45:AA45)</f>
        <v>1.1200000000000001</v>
      </c>
      <c r="AC45" s="27">
        <v>0.9</v>
      </c>
      <c r="AD45" s="27">
        <v>0.79</v>
      </c>
      <c r="AE45" s="27">
        <f>AVERAGE(AC45:AD45)</f>
        <v>0.84499999999999997</v>
      </c>
      <c r="AF45" s="27">
        <v>0.86</v>
      </c>
      <c r="AG45" s="27">
        <v>1.1499999999999999</v>
      </c>
      <c r="AH45" s="27">
        <v>1.06</v>
      </c>
      <c r="AI45" s="27">
        <f>AVERAGE(AF45:AH45)</f>
        <v>1.0233333333333332</v>
      </c>
      <c r="AJ45" s="27">
        <v>1.1299999999999999</v>
      </c>
      <c r="AK45" s="27">
        <v>1.47</v>
      </c>
      <c r="AL45" s="27">
        <f>AVERAGE(AJ45:AK45)</f>
        <v>1.2999999999999998</v>
      </c>
      <c r="AM45" s="27">
        <v>1.44</v>
      </c>
      <c r="AN45" s="27">
        <v>1.4</v>
      </c>
      <c r="AO45" s="27">
        <v>1.42</v>
      </c>
      <c r="AP45" s="27">
        <f>AVERAGE(AM45:AO45)</f>
        <v>1.42</v>
      </c>
      <c r="AQ45" s="27">
        <v>1.57</v>
      </c>
      <c r="AR45" s="27">
        <v>1.6</v>
      </c>
      <c r="AS45" s="27">
        <f>AVERAGE(AQ45:AR45)</f>
        <v>1.585</v>
      </c>
      <c r="AT45" s="27">
        <v>2.11</v>
      </c>
      <c r="AU45" s="27">
        <v>2.25</v>
      </c>
      <c r="AV45" s="27">
        <v>2.0699999999999998</v>
      </c>
      <c r="AW45" s="27">
        <f>AVERAGE(AT45:AV45)</f>
        <v>2.1433333333333331</v>
      </c>
      <c r="AX45" s="27">
        <v>2.0299999999999998</v>
      </c>
      <c r="AY45" s="27">
        <v>2.2599999999999998</v>
      </c>
      <c r="AZ45" s="27">
        <f>AVERAGE(AX45:AY45)</f>
        <v>2.1449999999999996</v>
      </c>
      <c r="BA45" s="27">
        <v>1.96</v>
      </c>
      <c r="BB45" s="27">
        <v>2.1</v>
      </c>
      <c r="BC45" s="27">
        <f>AVERAGE(BA45:BB45)</f>
        <v>2.0300000000000002</v>
      </c>
      <c r="BD45" s="27">
        <v>3.59</v>
      </c>
      <c r="BE45" s="27">
        <v>3.73</v>
      </c>
      <c r="BF45" s="27">
        <v>3.58</v>
      </c>
      <c r="BG45" s="27">
        <f t="shared" si="75"/>
        <v>3.6333333333333333</v>
      </c>
      <c r="BH45" s="27">
        <v>4.0199999999999996</v>
      </c>
      <c r="BI45" s="29">
        <f t="shared" si="14"/>
        <v>0.90381426202321735</v>
      </c>
      <c r="BJ45" s="27">
        <v>3.67</v>
      </c>
      <c r="BK45" s="27">
        <v>3.93</v>
      </c>
      <c r="BL45" s="27">
        <f>AVERAGE(BJ45:BK45)</f>
        <v>3.8</v>
      </c>
      <c r="BM45" s="27">
        <v>4.0199999999999996</v>
      </c>
      <c r="BN45" s="29">
        <f>BL45/BM45</f>
        <v>0.94527363184079605</v>
      </c>
      <c r="BO45" s="27">
        <v>1.71</v>
      </c>
      <c r="BP45" s="27">
        <v>2.2000000000000002</v>
      </c>
      <c r="BQ45" s="27">
        <v>1.64</v>
      </c>
      <c r="BR45" s="27">
        <f t="shared" si="76"/>
        <v>1.8499999999999999</v>
      </c>
      <c r="BS45" s="27">
        <v>3.97</v>
      </c>
      <c r="BT45" s="29">
        <f t="shared" si="18"/>
        <v>0.46599496221662462</v>
      </c>
      <c r="BU45" s="27">
        <v>1.7</v>
      </c>
      <c r="BV45" s="27">
        <v>2.8</v>
      </c>
      <c r="BW45" s="27">
        <f>AVERAGE(BU45:BV45)</f>
        <v>2.25</v>
      </c>
      <c r="BX45" s="27">
        <v>3.97</v>
      </c>
      <c r="BY45" s="29">
        <f>BW45/BX45</f>
        <v>0.56675062972292189</v>
      </c>
      <c r="BZ45" s="27">
        <v>2.29</v>
      </c>
      <c r="CA45" s="27">
        <v>1.4</v>
      </c>
      <c r="CB45" s="27">
        <f>AVERAGE(BZ45:CA45)</f>
        <v>1.845</v>
      </c>
      <c r="CC45" s="27">
        <v>3.97</v>
      </c>
      <c r="CD45" s="29">
        <f>CB45/CC45</f>
        <v>0.46473551637279592</v>
      </c>
      <c r="CE45" s="28">
        <v>0.47599999999999998</v>
      </c>
      <c r="CF45" s="28">
        <v>0.59</v>
      </c>
      <c r="CG45" s="28">
        <v>0.45800000000000002</v>
      </c>
      <c r="CH45" s="28">
        <f t="shared" si="59"/>
        <v>0.5079999999999999</v>
      </c>
      <c r="CI45" s="28">
        <v>0.76800000000000002</v>
      </c>
      <c r="CJ45" s="29">
        <f>CF45/CI45</f>
        <v>0.76822916666666663</v>
      </c>
      <c r="CK45" s="28">
        <v>0.46300000000000002</v>
      </c>
      <c r="CL45" s="28">
        <v>0.71199999999999997</v>
      </c>
      <c r="CM45" s="28">
        <f>AVERAGE(CK45:CL45)</f>
        <v>0.58750000000000002</v>
      </c>
      <c r="CN45" s="28">
        <v>0.76800000000000002</v>
      </c>
      <c r="CO45" s="29">
        <f>CL45/CN45</f>
        <v>0.92708333333333326</v>
      </c>
      <c r="CP45" s="28">
        <v>0.67</v>
      </c>
      <c r="CQ45" s="28">
        <v>0.42299999999999999</v>
      </c>
      <c r="CR45" s="28">
        <f>AVERAGE(CP45:CQ45)</f>
        <v>0.54649999999999999</v>
      </c>
      <c r="CS45" s="28">
        <v>0.76800000000000002</v>
      </c>
      <c r="CT45" s="29">
        <f>CP45/CS45</f>
        <v>0.87239583333333337</v>
      </c>
      <c r="CU45" s="29">
        <v>0.48199999999999998</v>
      </c>
      <c r="CV45" s="29">
        <v>0.60299999999999998</v>
      </c>
      <c r="CW45" s="29">
        <v>0.47</v>
      </c>
      <c r="CX45" s="29">
        <f t="shared" si="77"/>
        <v>0.51833333333333331</v>
      </c>
      <c r="CY45" s="29">
        <v>0.47199999999999998</v>
      </c>
      <c r="CZ45" s="29">
        <v>0.72499999999999998</v>
      </c>
      <c r="DA45" s="29">
        <f>AVERAGE(CY45:CZ45)</f>
        <v>0.59850000000000003</v>
      </c>
      <c r="DB45" s="29">
        <v>0.64500000000000002</v>
      </c>
      <c r="DC45" s="29">
        <v>0.42299999999999999</v>
      </c>
      <c r="DD45" s="29">
        <f>AVERAGE(DB45:DC45)</f>
        <v>0.53400000000000003</v>
      </c>
      <c r="DE45" s="27">
        <v>1.85</v>
      </c>
      <c r="DF45" s="27">
        <v>2.38</v>
      </c>
      <c r="DG45" s="27">
        <v>1.64</v>
      </c>
      <c r="DH45" s="27">
        <f t="shared" si="78"/>
        <v>1.9566666666666668</v>
      </c>
      <c r="DI45" s="27">
        <v>11.22</v>
      </c>
      <c r="DJ45" s="29">
        <f t="shared" si="27"/>
        <v>0.17439096850861557</v>
      </c>
      <c r="DK45" s="27">
        <v>1.82</v>
      </c>
      <c r="DL45" s="27">
        <v>3.45</v>
      </c>
      <c r="DM45" s="27">
        <f>AVERAGE(DK45:DL45)</f>
        <v>2.6350000000000002</v>
      </c>
      <c r="DN45" s="27">
        <v>11.22</v>
      </c>
      <c r="DO45" s="29">
        <f>DM45/DN45</f>
        <v>0.23484848484848486</v>
      </c>
      <c r="DP45" s="27">
        <v>2.35</v>
      </c>
      <c r="DQ45" s="27">
        <v>1.36</v>
      </c>
      <c r="DR45" s="27">
        <f>AVERAGE(DP45:DQ45)</f>
        <v>1.855</v>
      </c>
      <c r="DS45" s="27">
        <v>11.22</v>
      </c>
      <c r="DT45" s="29">
        <f>DR45/DS45</f>
        <v>0.16532976827094473</v>
      </c>
      <c r="DU45" s="27">
        <v>1.4</v>
      </c>
      <c r="DV45" s="27">
        <v>1.82</v>
      </c>
      <c r="DW45" s="27">
        <v>1.46</v>
      </c>
      <c r="DX45" s="27">
        <f t="shared" si="79"/>
        <v>1.5599999999999998</v>
      </c>
      <c r="DY45" s="27">
        <v>5.36</v>
      </c>
      <c r="DZ45" s="29">
        <f t="shared" si="31"/>
        <v>0.29104477611940294</v>
      </c>
      <c r="EA45" s="27">
        <v>1.29</v>
      </c>
      <c r="EB45" s="27">
        <v>2.4500000000000002</v>
      </c>
      <c r="EC45" s="27">
        <f>AVERAGE(EA45:EB45)</f>
        <v>1.87</v>
      </c>
      <c r="ED45" s="27">
        <v>5.36</v>
      </c>
      <c r="EE45" s="29">
        <f>EC45/ED45</f>
        <v>0.34888059701492535</v>
      </c>
      <c r="EF45" s="27">
        <v>1.71</v>
      </c>
      <c r="EG45" s="27">
        <v>0.88</v>
      </c>
      <c r="EH45" s="27">
        <f>AVERAGE(EF45:EG45)</f>
        <v>1.2949999999999999</v>
      </c>
      <c r="EI45" s="27">
        <v>5.36</v>
      </c>
      <c r="EJ45" s="29">
        <f>EH45/EI45</f>
        <v>0.24160447761194026</v>
      </c>
      <c r="EK45" s="27">
        <v>1.62</v>
      </c>
      <c r="EL45" s="27">
        <v>2.37</v>
      </c>
      <c r="EM45" s="27">
        <v>1.61</v>
      </c>
      <c r="EN45" s="27">
        <f t="shared" si="80"/>
        <v>1.8666666666666669</v>
      </c>
      <c r="EO45" s="27">
        <v>1.55</v>
      </c>
      <c r="EP45" s="27">
        <v>3.34</v>
      </c>
      <c r="EQ45" s="27">
        <f>AVERAGE(EO45:EP45)</f>
        <v>2.4449999999999998</v>
      </c>
      <c r="ER45" s="27">
        <v>1.47</v>
      </c>
      <c r="ES45" s="27">
        <v>1.88</v>
      </c>
      <c r="ET45" s="27">
        <v>1.51</v>
      </c>
      <c r="EU45" s="27">
        <f t="shared" si="81"/>
        <v>1.6199999999999999</v>
      </c>
      <c r="EV45" s="27">
        <v>6.08</v>
      </c>
      <c r="EW45" s="29">
        <f t="shared" si="37"/>
        <v>0.2664473684210526</v>
      </c>
      <c r="EX45" s="27">
        <v>1.45</v>
      </c>
      <c r="EY45" s="27">
        <v>2.5099999999999998</v>
      </c>
      <c r="EZ45" s="27">
        <f>AVERAGE(EX45:EY45)</f>
        <v>1.98</v>
      </c>
      <c r="FA45" s="27">
        <v>6.08</v>
      </c>
      <c r="FB45" s="29">
        <f>EZ45/FA45</f>
        <v>0.32565789473684209</v>
      </c>
      <c r="FC45" s="27">
        <v>1.23</v>
      </c>
      <c r="FD45" s="27">
        <v>1.3</v>
      </c>
      <c r="FE45" s="27">
        <v>1.1299999999999999</v>
      </c>
      <c r="FF45" s="27">
        <f t="shared" si="82"/>
        <v>1.22</v>
      </c>
      <c r="FG45" s="27">
        <v>3.48</v>
      </c>
      <c r="FH45" s="29">
        <f t="shared" si="41"/>
        <v>0.35057471264367818</v>
      </c>
      <c r="FI45" s="27">
        <v>0.91</v>
      </c>
      <c r="FJ45" s="27">
        <v>1.89</v>
      </c>
      <c r="FK45" s="27">
        <f>AVERAGE(FI45:FJ45)</f>
        <v>1.4</v>
      </c>
      <c r="FL45" s="27">
        <v>3.48</v>
      </c>
      <c r="FM45" s="29">
        <f>FK45/FL45</f>
        <v>0.4022988505747126</v>
      </c>
      <c r="FN45" s="27">
        <v>34.5</v>
      </c>
      <c r="FO45" s="27">
        <v>34.299999999999997</v>
      </c>
      <c r="FP45" s="27">
        <v>32.299999999999997</v>
      </c>
      <c r="FQ45" s="27">
        <f>MAX(FN45:FP45)</f>
        <v>34.5</v>
      </c>
      <c r="FR45" s="27">
        <v>128.6</v>
      </c>
      <c r="FS45" s="29">
        <f>FQ45/FR45*100%</f>
        <v>0.26827371695178848</v>
      </c>
      <c r="FT45" s="27">
        <v>33.6</v>
      </c>
      <c r="FU45" s="27">
        <v>19.3</v>
      </c>
      <c r="FV45" s="27">
        <f>MAX(FT45:FU45)</f>
        <v>33.6</v>
      </c>
      <c r="FW45" s="27">
        <v>128.9</v>
      </c>
      <c r="FX45" s="29">
        <f>FV45/FW45</f>
        <v>0.26066718386346005</v>
      </c>
      <c r="FY45" s="27">
        <v>21.11</v>
      </c>
      <c r="FZ45" s="27">
        <v>18.48</v>
      </c>
      <c r="GA45" s="27">
        <v>18.29</v>
      </c>
      <c r="GB45" s="27">
        <f t="shared" si="84"/>
        <v>19.293333333333333</v>
      </c>
      <c r="GC45" s="27">
        <v>12.57</v>
      </c>
      <c r="GD45" s="27">
        <v>15.76</v>
      </c>
      <c r="GE45" s="27">
        <f>AVERAGE(GC45:GD45)</f>
        <v>14.164999999999999</v>
      </c>
      <c r="GF45" s="9">
        <f t="shared" si="49"/>
        <v>17.226190476190474</v>
      </c>
      <c r="GG45" s="9">
        <f>GE45/AE45</f>
        <v>16.763313609467456</v>
      </c>
      <c r="GH45" s="29">
        <f>(FQ45-GB45)/FQ45*100%</f>
        <v>0.44077294685990337</v>
      </c>
      <c r="GI45" s="29">
        <f>(FV45-GE45)/FV45*100%</f>
        <v>0.57842261904761905</v>
      </c>
    </row>
    <row r="47" spans="1:200" ht="15.5">
      <c r="GF47" s="21"/>
      <c r="GG47" s="21"/>
      <c r="GH47" s="21"/>
      <c r="GI47" s="21"/>
      <c r="GR47" s="21"/>
    </row>
    <row r="48" spans="1:200">
      <c r="GF48" s="9"/>
      <c r="GG48" s="9"/>
      <c r="GH48" s="9"/>
      <c r="GI48" s="9"/>
      <c r="GR48" s="9"/>
    </row>
  </sheetData>
  <mergeCells count="48">
    <mergeCell ref="FI1:FM1"/>
    <mergeCell ref="FN1:FS1"/>
    <mergeCell ref="FT1:FX1"/>
    <mergeCell ref="ER1:EW1"/>
    <mergeCell ref="EX1:FB1"/>
    <mergeCell ref="FC1:FH1"/>
    <mergeCell ref="EK1:EN1"/>
    <mergeCell ref="EO1:EQ1"/>
    <mergeCell ref="DU1:DZ1"/>
    <mergeCell ref="EA1:EE1"/>
    <mergeCell ref="EF1:EJ1"/>
    <mergeCell ref="CY1:DA1"/>
    <mergeCell ref="DB1:DD1"/>
    <mergeCell ref="DE1:DJ1"/>
    <mergeCell ref="DK1:DO1"/>
    <mergeCell ref="DP1:DT1"/>
    <mergeCell ref="CU1:CX1"/>
    <mergeCell ref="BZ1:CD1"/>
    <mergeCell ref="CE1:CJ1"/>
    <mergeCell ref="CK1:CO1"/>
    <mergeCell ref="CP1:CT1"/>
    <mergeCell ref="BO1:BT1"/>
    <mergeCell ref="BU1:BY1"/>
    <mergeCell ref="AQ1:AS1"/>
    <mergeCell ref="AT1:AW1"/>
    <mergeCell ref="AX1:AZ1"/>
    <mergeCell ref="BA1:BC1"/>
    <mergeCell ref="AM1:AP1"/>
    <mergeCell ref="Y1:AB1"/>
    <mergeCell ref="AC1:AE1"/>
    <mergeCell ref="BD1:BI1"/>
    <mergeCell ref="BJ1:BN1"/>
    <mergeCell ref="N1:S1"/>
    <mergeCell ref="T1:X1"/>
    <mergeCell ref="GR1:GR2"/>
    <mergeCell ref="FY1:GB1"/>
    <mergeCell ref="GC1:GE1"/>
    <mergeCell ref="GJ1:GJ2"/>
    <mergeCell ref="GK1:GK2"/>
    <mergeCell ref="GH1:GI1"/>
    <mergeCell ref="GQ1:GQ2"/>
    <mergeCell ref="GL1:GL2"/>
    <mergeCell ref="GM1:GM2"/>
    <mergeCell ref="GN1:GN2"/>
    <mergeCell ref="GO1:GO2"/>
    <mergeCell ref="GP1:GP2"/>
    <mergeCell ref="AF1:AI1"/>
    <mergeCell ref="AJ1:AL1"/>
  </mergeCells>
  <phoneticPr fontId="1" type="noConversion"/>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3</vt:i4>
      </vt:variant>
    </vt:vector>
  </HeadingPairs>
  <TitlesOfParts>
    <vt:vector size="7" baseType="lpstr">
      <vt:lpstr>人格特点原始数据</vt:lpstr>
      <vt:lpstr> valid data of both groups </vt:lpstr>
      <vt:lpstr>Data of EG underwater</vt:lpstr>
      <vt:lpstr>Raw Data of the ventilaition </vt:lpstr>
      <vt:lpstr>'Raw Data of the ventilaition '!OLE_LINK2</vt:lpstr>
      <vt:lpstr>'Raw Data of the ventilaition '!OLE_LINK3</vt:lpstr>
      <vt:lpstr>'Raw Data of the ventilaition '!OLE_LINK4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2017-06-11T08:16:28Z</dcterms:modified>
</cp:coreProperties>
</file>