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biomass" sheetId="1" r:id="rId1"/>
    <sheet name="inhibition rate and Cd 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<sst xmlns="http://schemas.openxmlformats.org/spreadsheetml/2006/main" count="291" uniqueCount="80">
  <si>
    <r>
      <t>品种</t>
    </r>
    <r>
      <rPr>
        <sz val="12"/>
        <rFont val="Times New Roman"/>
        <family val="1"/>
      </rPr>
      <t xml:space="preserve"> </t>
    </r>
  </si>
  <si>
    <t>treatment</t>
  </si>
  <si>
    <t>root dry eight (g/plant)</t>
  </si>
  <si>
    <t>AV(g/plant)</t>
  </si>
  <si>
    <t>MSE</t>
  </si>
  <si>
    <t>root dry weight (mg/plant)</t>
  </si>
  <si>
    <t>CK (AV)</t>
  </si>
  <si>
    <t>TI(root)</t>
  </si>
  <si>
    <t>AV (mg/plant)</t>
  </si>
  <si>
    <t>shoot dry eight (g/plant)</t>
  </si>
  <si>
    <t>AV(mg/plant)</t>
  </si>
  <si>
    <t>shoot dry eight (mg/plant)</t>
  </si>
  <si>
    <t>CK(AV)</t>
  </si>
  <si>
    <r>
      <t>TI(shoot</t>
    </r>
    <r>
      <rPr>
        <sz val="12"/>
        <rFont val="宋体"/>
        <family val="0"/>
      </rPr>
      <t>）</t>
    </r>
  </si>
  <si>
    <t>AV(Tl)</t>
  </si>
  <si>
    <t>root/shoot</t>
  </si>
  <si>
    <t>AV(root/shoot)</t>
  </si>
  <si>
    <t>IdyII</t>
  </si>
  <si>
    <t>CK1</t>
  </si>
  <si>
    <t>CK2</t>
  </si>
  <si>
    <t>CK3</t>
  </si>
  <si>
    <t>Cd5-1</t>
  </si>
  <si>
    <t>Cd5-2</t>
  </si>
  <si>
    <t>Cd5-3</t>
  </si>
  <si>
    <t>Cd10-1</t>
  </si>
  <si>
    <t>Cd10-2</t>
  </si>
  <si>
    <t>Cd10-3</t>
  </si>
  <si>
    <t>Cd25-1</t>
  </si>
  <si>
    <t>Cd25-2</t>
  </si>
  <si>
    <t>Cd25-3</t>
  </si>
  <si>
    <t>Cd50-1</t>
  </si>
  <si>
    <t>Cd50-2</t>
  </si>
  <si>
    <t>Cd50-3</t>
  </si>
  <si>
    <t>Cd100-1</t>
  </si>
  <si>
    <t>Cd100-2</t>
  </si>
  <si>
    <t>Cd100-3</t>
  </si>
  <si>
    <t>Harukaze</t>
  </si>
  <si>
    <t>AV average value</t>
  </si>
  <si>
    <r>
      <t>C</t>
    </r>
    <r>
      <rPr>
        <sz val="12"/>
        <rFont val="宋体"/>
        <family val="0"/>
      </rPr>
      <t>k</t>
    </r>
    <r>
      <rPr>
        <sz val="12"/>
        <rFont val="宋体"/>
        <family val="0"/>
      </rPr>
      <t xml:space="preserve">,Cd concentration </t>
    </r>
    <r>
      <rPr>
        <sz val="12"/>
        <rFont val="宋体"/>
        <family val="0"/>
      </rPr>
      <t xml:space="preserve">0 </t>
    </r>
    <r>
      <rPr>
        <sz val="12"/>
        <rFont val="宋体"/>
        <family val="0"/>
      </rPr>
      <t>µM</t>
    </r>
  </si>
  <si>
    <r>
      <t>Cd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,Cd concentration </t>
    </r>
    <r>
      <rPr>
        <sz val="12"/>
        <rFont val="宋体"/>
        <family val="0"/>
      </rPr>
      <t>5</t>
    </r>
    <r>
      <rPr>
        <sz val="12"/>
        <rFont val="宋体"/>
        <family val="0"/>
      </rPr>
      <t>µM</t>
    </r>
  </si>
  <si>
    <r>
      <t xml:space="preserve">Cd10,Cd concentration </t>
    </r>
    <r>
      <rPr>
        <sz val="12"/>
        <rFont val="宋体"/>
        <family val="0"/>
      </rPr>
      <t>10</t>
    </r>
    <r>
      <rPr>
        <sz val="12"/>
        <rFont val="宋体"/>
        <family val="0"/>
      </rPr>
      <t>µM</t>
    </r>
  </si>
  <si>
    <r>
      <t>Cd</t>
    </r>
    <r>
      <rPr>
        <sz val="12"/>
        <rFont val="宋体"/>
        <family val="0"/>
      </rPr>
      <t>25</t>
    </r>
    <r>
      <rPr>
        <sz val="12"/>
        <rFont val="宋体"/>
        <family val="0"/>
      </rPr>
      <t xml:space="preserve">,Cd concentration </t>
    </r>
    <r>
      <rPr>
        <sz val="12"/>
        <rFont val="宋体"/>
        <family val="0"/>
      </rPr>
      <t>25</t>
    </r>
    <r>
      <rPr>
        <sz val="12"/>
        <rFont val="宋体"/>
        <family val="0"/>
      </rPr>
      <t>µM</t>
    </r>
  </si>
  <si>
    <r>
      <t>Cd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0,Cd concentration </t>
    </r>
    <r>
      <rPr>
        <sz val="12"/>
        <rFont val="宋体"/>
        <family val="0"/>
      </rPr>
      <t>5</t>
    </r>
    <r>
      <rPr>
        <sz val="12"/>
        <rFont val="宋体"/>
        <family val="0"/>
      </rPr>
      <t>µM</t>
    </r>
  </si>
  <si>
    <r>
      <t>Cd</t>
    </r>
    <r>
      <rPr>
        <sz val="12"/>
        <rFont val="宋体"/>
        <family val="0"/>
      </rPr>
      <t>10</t>
    </r>
    <r>
      <rPr>
        <sz val="12"/>
        <rFont val="宋体"/>
        <family val="0"/>
      </rPr>
      <t xml:space="preserve">0,Cd concentration </t>
    </r>
    <r>
      <rPr>
        <sz val="12"/>
        <rFont val="宋体"/>
        <family val="0"/>
      </rPr>
      <t>100</t>
    </r>
    <r>
      <rPr>
        <sz val="12"/>
        <rFont val="宋体"/>
        <family val="0"/>
      </rPr>
      <t>µM</t>
    </r>
  </si>
  <si>
    <t>cultivar</t>
  </si>
  <si>
    <t>Cd treatments(µM)</t>
  </si>
  <si>
    <t>root TIs</t>
  </si>
  <si>
    <t>AV</t>
  </si>
  <si>
    <t>Shoot Tls</t>
  </si>
  <si>
    <t>Av</t>
  </si>
  <si>
    <t>Cd5-1</t>
  </si>
  <si>
    <t>Cd5-2</t>
  </si>
  <si>
    <t>Cd5-3</t>
  </si>
  <si>
    <t>Cd10-1</t>
  </si>
  <si>
    <t>Cd10-2</t>
  </si>
  <si>
    <t>Cd10-3</t>
  </si>
  <si>
    <t>Cd25-1</t>
  </si>
  <si>
    <t>Cd25-2</t>
  </si>
  <si>
    <t>Cd25-3</t>
  </si>
  <si>
    <t>Cd50-1</t>
  </si>
  <si>
    <t>Cd50-2</t>
  </si>
  <si>
    <t>Cd50-3</t>
  </si>
  <si>
    <t>Cd100-1</t>
  </si>
  <si>
    <t>Cd100-2</t>
  </si>
  <si>
    <t>Cd100-3</t>
  </si>
  <si>
    <t>Cd treatments(µm)</t>
  </si>
  <si>
    <t xml:space="preserve"> root TI</t>
  </si>
  <si>
    <t>root inhibition</t>
  </si>
  <si>
    <t>root biomass inhibition rate %</t>
  </si>
  <si>
    <t>IdyII</t>
  </si>
  <si>
    <t xml:space="preserve"> Shoot TIs </t>
  </si>
  <si>
    <t>shoot biomass inhibition rate %</t>
  </si>
  <si>
    <r>
      <t>C</t>
    </r>
    <r>
      <rPr>
        <sz val="12"/>
        <rFont val="宋体"/>
        <family val="0"/>
      </rPr>
      <t>k</t>
    </r>
    <r>
      <rPr>
        <sz val="12"/>
        <rFont val="宋体"/>
        <family val="0"/>
      </rPr>
      <t xml:space="preserve">,Cd concentration </t>
    </r>
    <r>
      <rPr>
        <sz val="12"/>
        <rFont val="宋体"/>
        <family val="0"/>
      </rPr>
      <t xml:space="preserve">0 </t>
    </r>
    <r>
      <rPr>
        <sz val="12"/>
        <rFont val="宋体"/>
        <family val="0"/>
      </rPr>
      <t>µM</t>
    </r>
  </si>
  <si>
    <r>
      <t>Cd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,Cd concentration </t>
    </r>
    <r>
      <rPr>
        <sz val="12"/>
        <rFont val="宋体"/>
        <family val="0"/>
      </rPr>
      <t>5</t>
    </r>
    <r>
      <rPr>
        <sz val="12"/>
        <rFont val="宋体"/>
        <family val="0"/>
      </rPr>
      <t>µM</t>
    </r>
  </si>
  <si>
    <r>
      <t xml:space="preserve">Cd10,Cd concentration </t>
    </r>
    <r>
      <rPr>
        <sz val="12"/>
        <rFont val="宋体"/>
        <family val="0"/>
      </rPr>
      <t>10</t>
    </r>
    <r>
      <rPr>
        <sz val="12"/>
        <rFont val="宋体"/>
        <family val="0"/>
      </rPr>
      <t>µM</t>
    </r>
  </si>
  <si>
    <r>
      <t>Cd</t>
    </r>
    <r>
      <rPr>
        <sz val="12"/>
        <rFont val="宋体"/>
        <family val="0"/>
      </rPr>
      <t>25</t>
    </r>
    <r>
      <rPr>
        <sz val="12"/>
        <rFont val="宋体"/>
        <family val="0"/>
      </rPr>
      <t xml:space="preserve">,Cd concentration </t>
    </r>
    <r>
      <rPr>
        <sz val="12"/>
        <rFont val="宋体"/>
        <family val="0"/>
      </rPr>
      <t>25</t>
    </r>
    <r>
      <rPr>
        <sz val="12"/>
        <rFont val="宋体"/>
        <family val="0"/>
      </rPr>
      <t>µM</t>
    </r>
  </si>
  <si>
    <r>
      <t>Cd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0,Cd concentration </t>
    </r>
    <r>
      <rPr>
        <sz val="12"/>
        <rFont val="宋体"/>
        <family val="0"/>
      </rPr>
      <t>5</t>
    </r>
    <r>
      <rPr>
        <sz val="12"/>
        <rFont val="宋体"/>
        <family val="0"/>
      </rPr>
      <t>µM</t>
    </r>
  </si>
  <si>
    <r>
      <t>Cd</t>
    </r>
    <r>
      <rPr>
        <sz val="12"/>
        <rFont val="宋体"/>
        <family val="0"/>
      </rPr>
      <t>10</t>
    </r>
    <r>
      <rPr>
        <sz val="12"/>
        <rFont val="宋体"/>
        <family val="0"/>
      </rPr>
      <t xml:space="preserve">0,Cd concentration </t>
    </r>
    <r>
      <rPr>
        <sz val="12"/>
        <rFont val="宋体"/>
        <family val="0"/>
      </rPr>
      <t>100</t>
    </r>
    <r>
      <rPr>
        <sz val="12"/>
        <rFont val="宋体"/>
        <family val="0"/>
      </rPr>
      <t>µM</t>
    </r>
  </si>
  <si>
    <t>Re</t>
  </si>
  <si>
    <t>treatment No.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</si>
</sst>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* #,##0_);_(* \(#,##0\);_(* &quot;-&quot;_);_(@_)"/>
    <numFmt numFmtId="187" formatCode="###0"/>
    <numFmt numFmtId="188" formatCode="####.00000"/>
    <numFmt numFmtId="189" formatCode="###0.00000"/>
    <numFmt numFmtId="190" formatCode="####.000"/>
    <numFmt numFmtId="191" formatCode="###0.000"/>
    <numFmt numFmtId="192" formatCode="0.0000_);[Red]\(0.0000\)"/>
    <numFmt numFmtId="193" formatCode="####.0000"/>
    <numFmt numFmtId="194" formatCode="###0.0000"/>
    <numFmt numFmtId="195" formatCode="####.000000"/>
    <numFmt numFmtId="196" formatCode="###0.000000"/>
    <numFmt numFmtId="197" formatCode="0.000000_ "/>
    <numFmt numFmtId="198" formatCode="0_);[Red]\(0\)"/>
    <numFmt numFmtId="199" formatCode="0_ "/>
    <numFmt numFmtId="200" formatCode="0.0_ "/>
    <numFmt numFmtId="201" formatCode="0.000E+00"/>
  </numFmts>
  <fonts count="2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3.5"/>
      <name val="宋体"/>
      <family val="0"/>
    </font>
    <font>
      <vertAlign val="superscript"/>
      <sz val="10"/>
      <name val="宋体"/>
      <family val="0"/>
    </font>
    <font>
      <sz val="3"/>
      <name val="宋体"/>
      <family val="0"/>
    </font>
    <font>
      <vertAlign val="superscript"/>
      <sz val="12"/>
      <name val="宋体"/>
      <family val="0"/>
    </font>
    <font>
      <sz val="10.75"/>
      <name val="宋体"/>
      <family val="0"/>
    </font>
    <font>
      <vertAlign val="superscript"/>
      <sz val="10.75"/>
      <name val="宋体"/>
      <family val="0"/>
    </font>
    <font>
      <sz val="11"/>
      <name val="宋体"/>
      <family val="0"/>
    </font>
    <font>
      <vertAlign val="superscript"/>
      <sz val="11"/>
      <name val="宋体"/>
      <family val="0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center"/>
    </xf>
    <xf numFmtId="58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58" fontId="0" fillId="0" borderId="0" xfId="0" applyNumberFormat="1" applyFont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58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58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 horizontal="left"/>
    </xf>
    <xf numFmtId="182" fontId="2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58" fontId="0" fillId="0" borderId="0" xfId="0" applyNumberFormat="1" applyFont="1" applyAlignment="1">
      <alignment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2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'[1]TIs and curve fitting'!#REF!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'[1]TIs and curve fitting'!#REF!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plus"/>
            <c:errValType val="cust"/>
            <c:plus>
              <c:numLit>
                <c:ptCount val="1"/>
                <c:pt idx="0">
                  <c:v>1</c:v>
                </c:pt>
              </c:numLit>
            </c:plus>
            <c:noEndCap val="0"/>
            <c:spPr>
              <a:ln w="25400">
                <a:solidFill>
                  <a:srgbClr val="99CC00"/>
                </a:solidFill>
              </a:ln>
            </c:spPr>
          </c:errBars>
          <c:xVal>
            <c:strRef>
              <c:f>'[1]TIs and curve fitting'!#REF!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'[1]TIs and curve fitting'!#REF!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8359652"/>
        <c:axId val="55474821"/>
      </c:scatterChart>
      <c:valAx>
        <c:axId val="58359652"/>
        <c:scaling>
          <c:orientation val="minMax"/>
          <c:max val="1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Cd concentration µM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474821"/>
        <c:crosses val="autoZero"/>
        <c:crossBetween val="midCat"/>
        <c:dispUnits/>
        <c:majorUnit val="10"/>
      </c:valAx>
      <c:valAx>
        <c:axId val="55474821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Tolerance index of root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59652"/>
        <c:crosses val="autoZero"/>
        <c:crossBetween val="midCat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" b="0" i="0" u="none" baseline="0">
                        <a:latin typeface="宋体"/>
                        <a:ea typeface="宋体"/>
                        <a:cs typeface="宋体"/>
                      </a:rPr>
                      <a:t>y = -0.008x + 0.9135
R2 = 0.8924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'[1]TIs and curve fitting'!#REF!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'[1]TIs and curve fitting'!#REF!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25400">
                <a:solidFill>
                  <a:srgbClr val="99CC00"/>
                </a:solidFill>
              </a:ln>
            </c:spPr>
          </c:errBars>
          <c:xVal>
            <c:strRef>
              <c:f>'[1]TIs and curve fitting'!#REF!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'[1]TIs and curve fitting'!#REF!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9511342"/>
        <c:axId val="64275487"/>
      </c:scatterChart>
      <c:valAx>
        <c:axId val="29511342"/>
        <c:scaling>
          <c:orientation val="minMax"/>
          <c:max val="1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Cd concentration µM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275487"/>
        <c:crosses val="autoZero"/>
        <c:crossBetween val="midCat"/>
        <c:dispUnits/>
        <c:majorUnit val="10"/>
        <c:minorUnit val="5"/>
      </c:valAx>
      <c:valAx>
        <c:axId val="64275487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Tolerance index of root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11342"/>
        <c:crosses val="autoZero"/>
        <c:crossBetween val="midCat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2"/>
          <c:w val="0.92475"/>
          <c:h val="0.87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'[1]TIs and curve fitting'!$C$47:$C$52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</c:numCache>
            </c:numRef>
          </c:xVal>
          <c:yVal>
            <c:numRef>
              <c:f>'[1]TIs and curve fitting'!$D$47:$D$52</c:f>
              <c:numCache>
                <c:ptCount val="6"/>
                <c:pt idx="0">
                  <c:v>0</c:v>
                </c:pt>
                <c:pt idx="1">
                  <c:v>-0.41347815354232864</c:v>
                </c:pt>
                <c:pt idx="2">
                  <c:v>4.3939767958529075</c:v>
                </c:pt>
                <c:pt idx="3">
                  <c:v>22.04393976795855</c:v>
                </c:pt>
                <c:pt idx="4">
                  <c:v>40.903480622068635</c:v>
                </c:pt>
                <c:pt idx="5">
                  <c:v>58.84966674895089</c:v>
                </c:pt>
              </c:numCache>
            </c:numRef>
          </c:yVal>
          <c:smooth val="0"/>
        </c:ser>
        <c:axId val="41608472"/>
        <c:axId val="38931929"/>
      </c:scatterChart>
      <c:valAx>
        <c:axId val="41608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宋体"/>
                    <a:ea typeface="宋体"/>
                    <a:cs typeface="宋体"/>
                  </a:rPr>
                  <a:t>Cd µM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931929"/>
        <c:crosses val="autoZero"/>
        <c:crossBetween val="midCat"/>
        <c:dispUnits/>
      </c:valAx>
      <c:valAx>
        <c:axId val="38931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宋体"/>
                    <a:ea typeface="宋体"/>
                    <a:cs typeface="宋体"/>
                  </a:rPr>
                  <a:t>root inhibition rate of IdyII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6084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2675"/>
          <c:w val="0.789"/>
          <c:h val="0.93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numFmt formatCode="General"/>
            </c:trendlineLbl>
          </c:trendline>
          <c:xVal>
            <c:numRef>
              <c:f>'[1]TIs and curve fitting'!$I$47:$I$52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</c:numCache>
            </c:numRef>
          </c:xVal>
          <c:yVal>
            <c:numRef>
              <c:f>'[1]TIs and curve fitting'!$J$47:$J$52</c:f>
              <c:numCache>
                <c:ptCount val="6"/>
                <c:pt idx="0">
                  <c:v>0</c:v>
                </c:pt>
                <c:pt idx="1">
                  <c:v>4.232515894641452</c:v>
                </c:pt>
                <c:pt idx="2">
                  <c:v>19.836512261580552</c:v>
                </c:pt>
                <c:pt idx="3">
                  <c:v>36.603088101725845</c:v>
                </c:pt>
                <c:pt idx="4">
                  <c:v>64.3051771117167</c:v>
                </c:pt>
                <c:pt idx="5">
                  <c:v>78.94277929155318</c:v>
                </c:pt>
              </c:numCache>
            </c:numRef>
          </c:yVal>
          <c:smooth val="0"/>
        </c:ser>
        <c:axId val="14843042"/>
        <c:axId val="66478515"/>
      </c:scatterChart>
      <c:valAx>
        <c:axId val="14843042"/>
        <c:scaling>
          <c:orientation val="minMax"/>
          <c:max val="110"/>
        </c:scaling>
        <c:axPos val="b"/>
        <c:delete val="0"/>
        <c:numFmt formatCode="General" sourceLinked="1"/>
        <c:majorTickMark val="in"/>
        <c:minorTickMark val="none"/>
        <c:tickLblPos val="nextTo"/>
        <c:crossAx val="66478515"/>
        <c:crosses val="autoZero"/>
        <c:crossBetween val="midCat"/>
        <c:dispUnits/>
        <c:majorUnit val="10"/>
      </c:valAx>
      <c:valAx>
        <c:axId val="66478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宋体"/>
                    <a:ea typeface="宋体"/>
                    <a:cs typeface="宋体"/>
                  </a:rPr>
                  <a:t> root inhibition rate of Harukaze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8430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315"/>
          <c:w val="0.915"/>
          <c:h val="0.82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'[1]TIs and curve fitting'!$B$89:$B$94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</c:numCache>
            </c:numRef>
          </c:xVal>
          <c:yVal>
            <c:numRef>
              <c:f>'[1]TIs and curve fitting'!$C$89:$C$94</c:f>
              <c:numCache>
                <c:ptCount val="6"/>
                <c:pt idx="0">
                  <c:v>0</c:v>
                </c:pt>
                <c:pt idx="1">
                  <c:v>3.058343789209701</c:v>
                </c:pt>
                <c:pt idx="2">
                  <c:v>8.110772539881864</c:v>
                </c:pt>
                <c:pt idx="3">
                  <c:v>16.786162394694543</c:v>
                </c:pt>
                <c:pt idx="4">
                  <c:v>35.08245205233925</c:v>
                </c:pt>
                <c:pt idx="5">
                  <c:v>37.022763936189406</c:v>
                </c:pt>
              </c:numCache>
            </c:numRef>
          </c:yVal>
          <c:smooth val="0"/>
        </c:ser>
        <c:axId val="61435724"/>
        <c:axId val="16050605"/>
      </c:scatterChart>
      <c:valAx>
        <c:axId val="61435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050605"/>
        <c:crosses val="autoZero"/>
        <c:crossBetween val="midCat"/>
        <c:dispUnits/>
      </c:valAx>
      <c:valAx>
        <c:axId val="16050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宋体"/>
                    <a:ea typeface="宋体"/>
                    <a:cs typeface="宋体"/>
                  </a:rPr>
                  <a:t>shoot inhibition rate of IdyII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4357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'[1]TIs and curve fitting'!$I$89:$I$94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</c:numCache>
            </c:numRef>
          </c:xVal>
          <c:yVal>
            <c:numRef>
              <c:f>'[1]TIs and curve fitting'!$J$89:$J$94</c:f>
              <c:numCache>
                <c:ptCount val="6"/>
                <c:pt idx="0">
                  <c:v>0</c:v>
                </c:pt>
                <c:pt idx="1">
                  <c:v>19.05423280423281</c:v>
                </c:pt>
                <c:pt idx="2">
                  <c:v>24.57671957671957</c:v>
                </c:pt>
                <c:pt idx="3">
                  <c:v>34.4510582010582</c:v>
                </c:pt>
                <c:pt idx="4">
                  <c:v>58.095238095238095</c:v>
                </c:pt>
                <c:pt idx="5">
                  <c:v>64.82142857142857</c:v>
                </c:pt>
              </c:numCache>
            </c:numRef>
          </c:yVal>
          <c:smooth val="0"/>
        </c:ser>
        <c:axId val="10237718"/>
        <c:axId val="25030599"/>
      </c:scatterChart>
      <c:valAx>
        <c:axId val="10237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030599"/>
        <c:crosses val="autoZero"/>
        <c:crossBetween val="midCat"/>
        <c:dispUnits/>
        <c:majorUnit val="20"/>
      </c:valAx>
      <c:valAx>
        <c:axId val="25030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 shoot inhibition rate of Harukaze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2377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35</xdr:row>
      <xdr:rowOff>0</xdr:rowOff>
    </xdr:from>
    <xdr:to>
      <xdr:col>6</xdr:col>
      <xdr:colOff>552450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809750" y="7048500"/>
        <a:ext cx="6505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35</xdr:row>
      <xdr:rowOff>0</xdr:rowOff>
    </xdr:from>
    <xdr:to>
      <xdr:col>13</xdr:col>
      <xdr:colOff>819150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11325225" y="7048500"/>
        <a:ext cx="4038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676275</xdr:colOff>
      <xdr:row>57</xdr:row>
      <xdr:rowOff>114300</xdr:rowOff>
    </xdr:from>
    <xdr:to>
      <xdr:col>6</xdr:col>
      <xdr:colOff>266700</xdr:colOff>
      <xdr:row>74</xdr:row>
      <xdr:rowOff>66675</xdr:rowOff>
    </xdr:to>
    <xdr:graphicFrame>
      <xdr:nvGraphicFramePr>
        <xdr:cNvPr id="3" name="Chart 3"/>
        <xdr:cNvGraphicFramePr/>
      </xdr:nvGraphicFramePr>
      <xdr:xfrm>
        <a:off x="2133600" y="11610975"/>
        <a:ext cx="5895975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1028700</xdr:colOff>
      <xdr:row>59</xdr:row>
      <xdr:rowOff>19050</xdr:rowOff>
    </xdr:from>
    <xdr:to>
      <xdr:col>14</xdr:col>
      <xdr:colOff>123825</xdr:colOff>
      <xdr:row>75</xdr:row>
      <xdr:rowOff>95250</xdr:rowOff>
    </xdr:to>
    <xdr:graphicFrame>
      <xdr:nvGraphicFramePr>
        <xdr:cNvPr id="4" name="Chart 4"/>
        <xdr:cNvGraphicFramePr/>
      </xdr:nvGraphicFramePr>
      <xdr:xfrm>
        <a:off x="10772775" y="11915775"/>
        <a:ext cx="4772025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103</xdr:row>
      <xdr:rowOff>0</xdr:rowOff>
    </xdr:from>
    <xdr:to>
      <xdr:col>4</xdr:col>
      <xdr:colOff>981075</xdr:colOff>
      <xdr:row>120</xdr:row>
      <xdr:rowOff>19050</xdr:rowOff>
    </xdr:to>
    <xdr:graphicFrame>
      <xdr:nvGraphicFramePr>
        <xdr:cNvPr id="5" name="Chart 5"/>
        <xdr:cNvGraphicFramePr/>
      </xdr:nvGraphicFramePr>
      <xdr:xfrm>
        <a:off x="552450" y="20697825"/>
        <a:ext cx="4886325" cy="3419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571500</xdr:colOff>
      <xdr:row>102</xdr:row>
      <xdr:rowOff>28575</xdr:rowOff>
    </xdr:from>
    <xdr:to>
      <xdr:col>14</xdr:col>
      <xdr:colOff>419100</xdr:colOff>
      <xdr:row>120</xdr:row>
      <xdr:rowOff>9525</xdr:rowOff>
    </xdr:to>
    <xdr:graphicFrame>
      <xdr:nvGraphicFramePr>
        <xdr:cNvPr id="6" name="Chart 6"/>
        <xdr:cNvGraphicFramePr/>
      </xdr:nvGraphicFramePr>
      <xdr:xfrm>
        <a:off x="11382375" y="20526375"/>
        <a:ext cx="4457700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w%20dat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 accumulation, BCF"/>
      <sheetName val="biomass"/>
      <sheetName val="TIs and curve fitting"/>
      <sheetName val="Cd concentrations in plant "/>
    </sheetNames>
    <sheetDataSet>
      <sheetData sheetId="2">
        <row r="47">
          <cell r="C47">
            <v>0</v>
          </cell>
          <cell r="D47">
            <v>0</v>
          </cell>
          <cell r="I47">
            <v>0</v>
          </cell>
          <cell r="J47">
            <v>0</v>
          </cell>
        </row>
        <row r="48">
          <cell r="C48">
            <v>5</v>
          </cell>
          <cell r="D48">
            <v>-0.41347815354232864</v>
          </cell>
          <cell r="I48">
            <v>5</v>
          </cell>
          <cell r="J48">
            <v>4.232515894641452</v>
          </cell>
        </row>
        <row r="49">
          <cell r="C49">
            <v>10</v>
          </cell>
          <cell r="D49">
            <v>4.3939767958529075</v>
          </cell>
          <cell r="I49">
            <v>10</v>
          </cell>
          <cell r="J49">
            <v>19.836512261580552</v>
          </cell>
        </row>
        <row r="50">
          <cell r="C50">
            <v>25</v>
          </cell>
          <cell r="D50">
            <v>22.04393976795855</v>
          </cell>
          <cell r="I50">
            <v>25</v>
          </cell>
          <cell r="J50">
            <v>36.603088101725845</v>
          </cell>
        </row>
        <row r="51">
          <cell r="C51">
            <v>50</v>
          </cell>
          <cell r="D51">
            <v>40.903480622068635</v>
          </cell>
          <cell r="I51">
            <v>50</v>
          </cell>
          <cell r="J51">
            <v>64.3051771117167</v>
          </cell>
        </row>
        <row r="52">
          <cell r="C52">
            <v>100</v>
          </cell>
          <cell r="D52">
            <v>58.84966674895089</v>
          </cell>
          <cell r="I52">
            <v>100</v>
          </cell>
          <cell r="J52">
            <v>78.94277929155318</v>
          </cell>
        </row>
        <row r="89">
          <cell r="B89">
            <v>0</v>
          </cell>
          <cell r="C89">
            <v>0</v>
          </cell>
          <cell r="I89">
            <v>0</v>
          </cell>
          <cell r="J89">
            <v>0</v>
          </cell>
        </row>
        <row r="90">
          <cell r="B90">
            <v>5</v>
          </cell>
          <cell r="C90">
            <v>3.058343789209701</v>
          </cell>
          <cell r="I90">
            <v>5</v>
          </cell>
          <cell r="J90">
            <v>19.05423280423281</v>
          </cell>
        </row>
        <row r="91">
          <cell r="B91">
            <v>10</v>
          </cell>
          <cell r="C91">
            <v>8.110772539881864</v>
          </cell>
          <cell r="I91">
            <v>10</v>
          </cell>
          <cell r="J91">
            <v>24.57671957671957</v>
          </cell>
        </row>
        <row r="92">
          <cell r="B92">
            <v>25</v>
          </cell>
          <cell r="C92">
            <v>16.786162394694543</v>
          </cell>
          <cell r="I92">
            <v>25</v>
          </cell>
          <cell r="J92">
            <v>34.4510582010582</v>
          </cell>
        </row>
        <row r="93">
          <cell r="B93">
            <v>50</v>
          </cell>
          <cell r="C93">
            <v>35.08245205233925</v>
          </cell>
          <cell r="I93">
            <v>50</v>
          </cell>
          <cell r="J93">
            <v>58.095238095238095</v>
          </cell>
        </row>
        <row r="94">
          <cell r="B94">
            <v>100</v>
          </cell>
          <cell r="C94">
            <v>37.022763936189406</v>
          </cell>
          <cell r="I94">
            <v>100</v>
          </cell>
          <cell r="J94">
            <v>64.82142857142857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3"/>
  <sheetViews>
    <sheetView workbookViewId="0" topLeftCell="A1">
      <selection activeCell="C20" sqref="C20:D22"/>
    </sheetView>
  </sheetViews>
  <sheetFormatPr defaultColWidth="9.00390625" defaultRowHeight="14.25"/>
  <cols>
    <col min="2" max="2" width="10.375" style="0" customWidth="1"/>
    <col min="4" max="4" width="11.375" style="0" customWidth="1"/>
    <col min="5" max="5" width="24.125" style="0" customWidth="1"/>
    <col min="6" max="6" width="18.375" style="0" customWidth="1"/>
    <col min="7" max="7" width="17.25390625" style="0" customWidth="1"/>
    <col min="8" max="8" width="21.625" style="0" customWidth="1"/>
    <col min="9" max="9" width="10.125" style="0" customWidth="1"/>
    <col min="10" max="12" width="17.25390625" style="0" customWidth="1"/>
    <col min="13" max="13" width="25.00390625" style="0" customWidth="1"/>
    <col min="14" max="14" width="14.50390625" style="0" customWidth="1"/>
    <col min="16" max="16" width="21.625" style="0" customWidth="1"/>
    <col min="18" max="18" width="18.25390625" style="0" customWidth="1"/>
    <col min="21" max="21" width="11.00390625" style="0" customWidth="1"/>
  </cols>
  <sheetData>
    <row r="1" spans="2:23" ht="15.75">
      <c r="B1" s="2" t="s">
        <v>79</v>
      </c>
      <c r="C1" s="1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4</v>
      </c>
      <c r="M1" s="2" t="s">
        <v>9</v>
      </c>
      <c r="N1" s="2" t="s">
        <v>10</v>
      </c>
      <c r="O1" s="2" t="s">
        <v>4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4</v>
      </c>
      <c r="U1" s="2" t="s">
        <v>15</v>
      </c>
      <c r="V1" s="2" t="s">
        <v>16</v>
      </c>
      <c r="W1" s="2" t="s">
        <v>4</v>
      </c>
    </row>
    <row r="2" spans="1:23" ht="15.75">
      <c r="A2" s="27" t="s">
        <v>78</v>
      </c>
      <c r="B2" s="2">
        <v>1</v>
      </c>
      <c r="C2" s="2" t="s">
        <v>17</v>
      </c>
      <c r="D2" s="2" t="s">
        <v>18</v>
      </c>
      <c r="E2" s="3">
        <v>0.018283333333333335</v>
      </c>
      <c r="F2" s="25">
        <f>AVERAGE(E2:E4)</f>
        <v>0.022505555555555556</v>
      </c>
      <c r="G2" s="25">
        <f>STDEV(E2:E4)/SQRT(3)</f>
        <v>0.0027676928039054695</v>
      </c>
      <c r="H2" s="4">
        <f aca="true" t="shared" si="0" ref="H2:H37">E2*1000</f>
        <v>18.283333333333335</v>
      </c>
      <c r="I2" s="3">
        <v>0.022505555555555556</v>
      </c>
      <c r="J2" s="4">
        <f aca="true" t="shared" si="1" ref="J2:J37">E2/I2</f>
        <v>0.8123920019748211</v>
      </c>
      <c r="K2" s="25">
        <f>AVERAGE(J2:J4)</f>
        <v>1</v>
      </c>
      <c r="L2" s="25">
        <f>STDEV(J2:J4)/SQRT(3)</f>
        <v>0.12297820407380537</v>
      </c>
      <c r="M2" s="3">
        <v>0.10333333333333333</v>
      </c>
      <c r="N2" s="25">
        <f>AVERAGE(M2:M4)</f>
        <v>0.12397777777777778</v>
      </c>
      <c r="O2" s="25">
        <f>STDEV(M2:M4)/SQRT(3)</f>
        <v>0.01040007716020756</v>
      </c>
      <c r="P2" s="4">
        <f aca="true" t="shared" si="2" ref="P2:P37">M2*1000</f>
        <v>103.33333333333333</v>
      </c>
      <c r="Q2" s="3">
        <v>0.12397777777777778</v>
      </c>
      <c r="R2" s="3">
        <f aca="true" t="shared" si="3" ref="R2:R37">M2/Q2</f>
        <v>0.8334827029933679</v>
      </c>
      <c r="S2" s="25">
        <f>AVERAGE(R2:R4)</f>
        <v>0.9999999999999991</v>
      </c>
      <c r="T2" s="25">
        <f>STDEV(R2:R4)/SQRT(3)</f>
        <v>0.08388662344673642</v>
      </c>
      <c r="U2" s="2">
        <f aca="true" t="shared" si="4" ref="U2:U37">H2/P2</f>
        <v>0.17693548387096777</v>
      </c>
      <c r="V2" s="25">
        <f>AVERAGE(U2:U4)</f>
        <v>0.18095654741170117</v>
      </c>
      <c r="W2" s="25">
        <f>STDEV(U2:U4)/SQRT(3)</f>
        <v>0.01176932405385583</v>
      </c>
    </row>
    <row r="3" spans="1:23" ht="15.75">
      <c r="A3" s="27"/>
      <c r="B3" s="2">
        <v>1</v>
      </c>
      <c r="C3" s="2" t="s">
        <v>17</v>
      </c>
      <c r="D3" s="2" t="s">
        <v>19</v>
      </c>
      <c r="E3" s="3">
        <v>0.021516666666666667</v>
      </c>
      <c r="F3" s="25"/>
      <c r="G3" s="25"/>
      <c r="H3" s="4">
        <f t="shared" si="0"/>
        <v>21.516666666666666</v>
      </c>
      <c r="I3" s="3">
        <v>0.022505555555555556</v>
      </c>
      <c r="J3" s="4">
        <f t="shared" si="1"/>
        <v>0.9560602320414712</v>
      </c>
      <c r="K3" s="25"/>
      <c r="L3" s="25"/>
      <c r="M3" s="3">
        <v>0.1321</v>
      </c>
      <c r="N3" s="25"/>
      <c r="O3" s="25"/>
      <c r="P3" s="4">
        <f t="shared" si="2"/>
        <v>132.1</v>
      </c>
      <c r="Q3" s="3">
        <v>0.12397777777777778</v>
      </c>
      <c r="R3" s="3">
        <f t="shared" si="3"/>
        <v>1.065513532891199</v>
      </c>
      <c r="S3" s="25"/>
      <c r="T3" s="25"/>
      <c r="U3" s="2">
        <f t="shared" si="4"/>
        <v>0.1628816553116326</v>
      </c>
      <c r="V3" s="25"/>
      <c r="W3" s="25"/>
    </row>
    <row r="4" spans="1:23" ht="15.75">
      <c r="A4" s="27"/>
      <c r="B4" s="2">
        <v>1</v>
      </c>
      <c r="C4" s="2" t="s">
        <v>17</v>
      </c>
      <c r="D4" s="2" t="s">
        <v>20</v>
      </c>
      <c r="E4" s="3">
        <v>0.027716666666666667</v>
      </c>
      <c r="F4" s="25"/>
      <c r="G4" s="25"/>
      <c r="H4" s="4">
        <f t="shared" si="0"/>
        <v>27.71666666666667</v>
      </c>
      <c r="I4" s="3">
        <v>0.022505555555555556</v>
      </c>
      <c r="J4" s="4">
        <f t="shared" si="1"/>
        <v>1.2315477659837077</v>
      </c>
      <c r="K4" s="25"/>
      <c r="L4" s="25"/>
      <c r="M4" s="3">
        <v>0.13649999999999998</v>
      </c>
      <c r="N4" s="25"/>
      <c r="O4" s="25"/>
      <c r="P4" s="4">
        <f t="shared" si="2"/>
        <v>136.49999999999997</v>
      </c>
      <c r="Q4" s="3">
        <v>0.123977777777778</v>
      </c>
      <c r="R4" s="3">
        <f t="shared" si="3"/>
        <v>1.1010037641154307</v>
      </c>
      <c r="S4" s="25"/>
      <c r="T4" s="25"/>
      <c r="U4" s="2">
        <f t="shared" si="4"/>
        <v>0.2030525030525031</v>
      </c>
      <c r="V4" s="25"/>
      <c r="W4" s="25"/>
    </row>
    <row r="5" spans="1:23" ht="15.75">
      <c r="A5" s="27" t="s">
        <v>78</v>
      </c>
      <c r="B5" s="2">
        <v>2</v>
      </c>
      <c r="C5" s="2" t="s">
        <v>17</v>
      </c>
      <c r="D5" s="5" t="s">
        <v>21</v>
      </c>
      <c r="E5" s="3">
        <v>0.018866666666666667</v>
      </c>
      <c r="F5" s="25">
        <f>AVERAGE(E5:E7)</f>
        <v>0.02259861111111111</v>
      </c>
      <c r="G5" s="25">
        <f>STDEV(E5:E7)/SQRT(3)</f>
        <v>0.0019372929001222807</v>
      </c>
      <c r="H5" s="4">
        <f t="shared" si="0"/>
        <v>18.866666666666667</v>
      </c>
      <c r="I5" s="3">
        <v>0.022505555555555556</v>
      </c>
      <c r="J5" s="4">
        <f t="shared" si="1"/>
        <v>0.8383115280177734</v>
      </c>
      <c r="K5" s="25">
        <f>AVERAGE(J5:J7)</f>
        <v>1.0041347815354233</v>
      </c>
      <c r="L5" s="25">
        <f>STDEV(J5:J7)/SQRT(3)</f>
        <v>0.08608065219007949</v>
      </c>
      <c r="M5" s="3">
        <v>0.1398</v>
      </c>
      <c r="N5" s="25">
        <f>AVERAGE(M5:M7)</f>
        <v>0.1201861111111111</v>
      </c>
      <c r="O5" s="25">
        <f>STDEV(M5:M7)/SQRT(3)</f>
        <v>0.01204213891166776</v>
      </c>
      <c r="P5" s="4">
        <f t="shared" si="2"/>
        <v>139.8</v>
      </c>
      <c r="Q5" s="3">
        <v>0.123977777777778</v>
      </c>
      <c r="R5" s="3">
        <f t="shared" si="3"/>
        <v>1.1276214375336062</v>
      </c>
      <c r="S5" s="25">
        <f>AVERAGE(R5:R7)</f>
        <v>0.9694165621079031</v>
      </c>
      <c r="T5" s="25">
        <f>STDEV(R5:R7)/SQRT(3)</f>
        <v>0.09713143054759678</v>
      </c>
      <c r="U5" s="2">
        <f t="shared" si="4"/>
        <v>0.13495469718645683</v>
      </c>
      <c r="V5" s="25">
        <f>AVERAGE(U5:U7)</f>
        <v>0.193939526497906</v>
      </c>
      <c r="W5" s="25">
        <f>STDEV(U5:U7)/SQRT(3)</f>
        <v>0.030962566917436058</v>
      </c>
    </row>
    <row r="6" spans="1:23" ht="15.75">
      <c r="A6" s="27"/>
      <c r="B6" s="2">
        <v>2</v>
      </c>
      <c r="C6" s="2" t="s">
        <v>17</v>
      </c>
      <c r="D6" s="5" t="s">
        <v>22</v>
      </c>
      <c r="E6" s="3">
        <v>0.025366666666666666</v>
      </c>
      <c r="F6" s="25"/>
      <c r="G6" s="25"/>
      <c r="H6" s="4">
        <f t="shared" si="0"/>
        <v>25.366666666666667</v>
      </c>
      <c r="I6" s="3">
        <v>0.022505555555555556</v>
      </c>
      <c r="J6" s="4">
        <f t="shared" si="1"/>
        <v>1.1271291039249567</v>
      </c>
      <c r="K6" s="25"/>
      <c r="L6" s="25"/>
      <c r="M6" s="3">
        <v>0.12248333333333333</v>
      </c>
      <c r="N6" s="25"/>
      <c r="O6" s="25"/>
      <c r="P6" s="4">
        <f t="shared" si="2"/>
        <v>122.48333333333333</v>
      </c>
      <c r="Q6" s="3">
        <v>0.123977777777778</v>
      </c>
      <c r="R6" s="3">
        <f t="shared" si="3"/>
        <v>0.9879458684352016</v>
      </c>
      <c r="S6" s="25"/>
      <c r="T6" s="25"/>
      <c r="U6" s="2">
        <f t="shared" si="4"/>
        <v>0.20710300721186556</v>
      </c>
      <c r="V6" s="25"/>
      <c r="W6" s="25"/>
    </row>
    <row r="7" spans="1:23" ht="15.75">
      <c r="A7" s="27"/>
      <c r="B7" s="2">
        <v>2</v>
      </c>
      <c r="C7" s="2" t="s">
        <v>17</v>
      </c>
      <c r="D7" s="5" t="s">
        <v>23</v>
      </c>
      <c r="E7" s="3">
        <v>0.0235625</v>
      </c>
      <c r="F7" s="25"/>
      <c r="G7" s="25"/>
      <c r="H7" s="4">
        <f t="shared" si="0"/>
        <v>23.5625</v>
      </c>
      <c r="I7" s="3">
        <v>0.022505555555555556</v>
      </c>
      <c r="J7" s="4">
        <f t="shared" si="1"/>
        <v>1.0469637126635398</v>
      </c>
      <c r="K7" s="25"/>
      <c r="L7" s="25"/>
      <c r="M7" s="3">
        <v>0.098275</v>
      </c>
      <c r="N7" s="25"/>
      <c r="O7" s="25"/>
      <c r="P7" s="4">
        <f t="shared" si="2"/>
        <v>98.275</v>
      </c>
      <c r="Q7" s="3">
        <v>0.123977777777778</v>
      </c>
      <c r="R7" s="3">
        <f t="shared" si="3"/>
        <v>0.7926823803549009</v>
      </c>
      <c r="S7" s="25"/>
      <c r="T7" s="25"/>
      <c r="U7" s="2">
        <f t="shared" si="4"/>
        <v>0.23976087509539556</v>
      </c>
      <c r="V7" s="25"/>
      <c r="W7" s="25"/>
    </row>
    <row r="8" spans="1:23" ht="15.75">
      <c r="A8" s="27" t="s">
        <v>78</v>
      </c>
      <c r="B8" s="2">
        <v>3</v>
      </c>
      <c r="C8" s="2" t="s">
        <v>17</v>
      </c>
      <c r="D8" s="5" t="s">
        <v>24</v>
      </c>
      <c r="E8" s="3">
        <v>0.02383333333333333</v>
      </c>
      <c r="F8" s="25">
        <f>AVERAGE(E8:E10)</f>
        <v>0.021516666666666667</v>
      </c>
      <c r="G8" s="25">
        <f>STDEV(E8:E10)/SQRT(3)</f>
        <v>0.0023333531745188154</v>
      </c>
      <c r="H8" s="4">
        <f t="shared" si="0"/>
        <v>23.833333333333332</v>
      </c>
      <c r="I8" s="3">
        <v>0.022505555555555556</v>
      </c>
      <c r="J8" s="4">
        <f t="shared" si="1"/>
        <v>1.0589977783263391</v>
      </c>
      <c r="K8" s="25">
        <f>AVERAGE(J8:J10)</f>
        <v>0.9560602320414713</v>
      </c>
      <c r="L8" s="25">
        <f>STDEV(J8:J10)/SQRT(3)</f>
        <v>0.10367898578459307</v>
      </c>
      <c r="M8" s="3">
        <v>0.12286666666666667</v>
      </c>
      <c r="N8" s="25">
        <f>AVERAGE(M8:M10)</f>
        <v>0.11392222222222222</v>
      </c>
      <c r="O8" s="25">
        <f>STDEV(M8:M10)/SQRT(3)</f>
        <v>0.014276662299702732</v>
      </c>
      <c r="P8" s="4">
        <f t="shared" si="2"/>
        <v>122.86666666666666</v>
      </c>
      <c r="Q8" s="3">
        <v>0.123977777777778</v>
      </c>
      <c r="R8" s="3">
        <f t="shared" si="3"/>
        <v>0.991037820397919</v>
      </c>
      <c r="S8" s="25">
        <f>AVERAGE(R8:R10)</f>
        <v>0.9188922746011814</v>
      </c>
      <c r="T8" s="25">
        <f>STDEV(R8:R10)/SQRT(3)</f>
        <v>0.11515501048335162</v>
      </c>
      <c r="U8" s="2">
        <f t="shared" si="4"/>
        <v>0.1939772110689094</v>
      </c>
      <c r="V8" s="25">
        <f>AVERAGE(U8:U10)</f>
        <v>0.18984067695715778</v>
      </c>
      <c r="W8" s="25">
        <f>STDEV(U8:U10)/SQRT(3)</f>
        <v>0.005184224479535866</v>
      </c>
    </row>
    <row r="9" spans="1:23" ht="15.75">
      <c r="A9" s="27"/>
      <c r="B9" s="2">
        <v>3</v>
      </c>
      <c r="C9" s="2" t="s">
        <v>17</v>
      </c>
      <c r="D9" s="5" t="s">
        <v>25</v>
      </c>
      <c r="E9" s="3">
        <v>0.01685</v>
      </c>
      <c r="F9" s="25"/>
      <c r="G9" s="25"/>
      <c r="H9" s="4">
        <f t="shared" si="0"/>
        <v>16.85</v>
      </c>
      <c r="I9" s="3">
        <v>0.022505555555555556</v>
      </c>
      <c r="J9" s="4">
        <f t="shared" si="1"/>
        <v>0.7487040236978524</v>
      </c>
      <c r="K9" s="25"/>
      <c r="L9" s="25"/>
      <c r="M9" s="3">
        <v>0.08596666666666668</v>
      </c>
      <c r="N9" s="25"/>
      <c r="O9" s="25"/>
      <c r="P9" s="4">
        <f t="shared" si="2"/>
        <v>85.96666666666668</v>
      </c>
      <c r="Q9" s="3">
        <v>0.123977777777778</v>
      </c>
      <c r="R9" s="3">
        <f t="shared" si="3"/>
        <v>0.6934038358128685</v>
      </c>
      <c r="S9" s="25"/>
      <c r="T9" s="25"/>
      <c r="U9" s="2">
        <f t="shared" si="4"/>
        <v>0.1960062039550213</v>
      </c>
      <c r="V9" s="25"/>
      <c r="W9" s="25"/>
    </row>
    <row r="10" spans="1:23" ht="15.75">
      <c r="A10" s="27"/>
      <c r="B10" s="2">
        <v>3</v>
      </c>
      <c r="C10" s="2" t="s">
        <v>17</v>
      </c>
      <c r="D10" s="5" t="s">
        <v>26</v>
      </c>
      <c r="E10" s="3">
        <v>0.023866666666666665</v>
      </c>
      <c r="F10" s="25"/>
      <c r="G10" s="25"/>
      <c r="H10" s="4">
        <f t="shared" si="0"/>
        <v>23.866666666666664</v>
      </c>
      <c r="I10" s="3">
        <v>0.022505555555555556</v>
      </c>
      <c r="J10" s="4">
        <f t="shared" si="1"/>
        <v>1.0604788941002221</v>
      </c>
      <c r="K10" s="25"/>
      <c r="L10" s="25"/>
      <c r="M10" s="3">
        <v>0.13293333333333332</v>
      </c>
      <c r="N10" s="25"/>
      <c r="O10" s="25"/>
      <c r="P10" s="4">
        <f t="shared" si="2"/>
        <v>132.9333333333333</v>
      </c>
      <c r="Q10" s="3">
        <v>0.123977777777778</v>
      </c>
      <c r="R10" s="3">
        <f t="shared" si="3"/>
        <v>1.0722351675927564</v>
      </c>
      <c r="S10" s="25"/>
      <c r="T10" s="25"/>
      <c r="U10" s="2">
        <f t="shared" si="4"/>
        <v>0.17953861584754263</v>
      </c>
      <c r="V10" s="25"/>
      <c r="W10" s="25"/>
    </row>
    <row r="11" spans="1:23" ht="15.75">
      <c r="A11" s="27" t="s">
        <v>78</v>
      </c>
      <c r="B11" s="2">
        <v>4</v>
      </c>
      <c r="C11" s="2" t="s">
        <v>17</v>
      </c>
      <c r="D11" s="5" t="s">
        <v>27</v>
      </c>
      <c r="E11" s="3">
        <v>0.0197</v>
      </c>
      <c r="F11" s="25">
        <f>AVERAGE(E11:E13)</f>
        <v>0.017544444444444446</v>
      </c>
      <c r="G11" s="25">
        <f>STDEV(E11:E13)/SQRT(3)</f>
        <v>0.0010887188075785724</v>
      </c>
      <c r="H11" s="4">
        <f t="shared" si="0"/>
        <v>19.7</v>
      </c>
      <c r="I11" s="3">
        <v>0.022505555555555556</v>
      </c>
      <c r="J11" s="4">
        <f t="shared" si="1"/>
        <v>0.8753394223648481</v>
      </c>
      <c r="K11" s="25">
        <f>AVERAGE(J11:J13)</f>
        <v>0.7795606023204146</v>
      </c>
      <c r="L11" s="25">
        <f>STDEV(J11:J13)/SQRT(3)</f>
        <v>0.04837555797683051</v>
      </c>
      <c r="M11" s="3">
        <v>0.0785</v>
      </c>
      <c r="N11" s="25">
        <f>AVERAGE(M11:M13)</f>
        <v>0.10316666666666667</v>
      </c>
      <c r="O11" s="25">
        <f>STDEV(M11:M13)/SQRT(3)</f>
        <v>0.012628319145652121</v>
      </c>
      <c r="P11" s="4">
        <f t="shared" si="2"/>
        <v>78.5</v>
      </c>
      <c r="Q11" s="3">
        <v>0.123977777777778</v>
      </c>
      <c r="R11" s="3">
        <f t="shared" si="3"/>
        <v>0.6331779888868961</v>
      </c>
      <c r="S11" s="25">
        <f>AVERAGE(R11:R13)</f>
        <v>0.8321383760530545</v>
      </c>
      <c r="T11" s="25">
        <f>STDEV(R11:R13)/SQRT(3)</f>
        <v>0.10185953783013903</v>
      </c>
      <c r="U11" s="2">
        <f t="shared" si="4"/>
        <v>0.25095541401273885</v>
      </c>
      <c r="V11" s="25">
        <f>AVERAGE(U11:U13)</f>
        <v>0.17891788413601092</v>
      </c>
      <c r="W11" s="25">
        <f>STDEV(U11:U13)/SQRT(3)</f>
        <v>0.03632285558241039</v>
      </c>
    </row>
    <row r="12" spans="1:23" ht="15.75">
      <c r="A12" s="27"/>
      <c r="B12" s="2">
        <v>4</v>
      </c>
      <c r="C12" s="2" t="s">
        <v>17</v>
      </c>
      <c r="D12" s="5" t="s">
        <v>28</v>
      </c>
      <c r="E12" s="3">
        <v>0.0162</v>
      </c>
      <c r="F12" s="25"/>
      <c r="G12" s="25"/>
      <c r="H12" s="4">
        <f t="shared" si="0"/>
        <v>16.2</v>
      </c>
      <c r="I12" s="3">
        <v>0.022505555555555556</v>
      </c>
      <c r="J12" s="4">
        <f t="shared" si="1"/>
        <v>0.719822266107134</v>
      </c>
      <c r="K12" s="25"/>
      <c r="L12" s="25"/>
      <c r="M12" s="3">
        <v>0.1202</v>
      </c>
      <c r="N12" s="25"/>
      <c r="O12" s="25"/>
      <c r="P12" s="4">
        <f t="shared" si="2"/>
        <v>120.2</v>
      </c>
      <c r="Q12" s="3">
        <v>0.123977777777778</v>
      </c>
      <c r="R12" s="3">
        <f t="shared" si="3"/>
        <v>0.9695285893529288</v>
      </c>
      <c r="S12" s="25"/>
      <c r="T12" s="25"/>
      <c r="U12" s="2">
        <f t="shared" si="4"/>
        <v>0.13477537437603992</v>
      </c>
      <c r="V12" s="25"/>
      <c r="W12" s="25"/>
    </row>
    <row r="13" spans="1:23" ht="15.75">
      <c r="A13" s="27"/>
      <c r="B13" s="2">
        <v>4</v>
      </c>
      <c r="C13" s="2" t="s">
        <v>17</v>
      </c>
      <c r="D13" s="5" t="s">
        <v>29</v>
      </c>
      <c r="E13" s="3">
        <v>0.016733333333333333</v>
      </c>
      <c r="F13" s="25"/>
      <c r="G13" s="25"/>
      <c r="H13" s="4">
        <f t="shared" si="0"/>
        <v>16.733333333333334</v>
      </c>
      <c r="I13" s="3">
        <v>0.022505555555555556</v>
      </c>
      <c r="J13" s="4">
        <f t="shared" si="1"/>
        <v>0.7435201184892618</v>
      </c>
      <c r="K13" s="25"/>
      <c r="L13" s="25"/>
      <c r="M13" s="3">
        <v>0.1108</v>
      </c>
      <c r="N13" s="25"/>
      <c r="O13" s="25"/>
      <c r="P13" s="4">
        <f t="shared" si="2"/>
        <v>110.8</v>
      </c>
      <c r="Q13" s="3">
        <v>0.123977777777778</v>
      </c>
      <c r="R13" s="3">
        <f t="shared" si="3"/>
        <v>0.8937085499193387</v>
      </c>
      <c r="S13" s="25"/>
      <c r="T13" s="25"/>
      <c r="U13" s="2">
        <f t="shared" si="4"/>
        <v>0.1510228640192539</v>
      </c>
      <c r="V13" s="25"/>
      <c r="W13" s="25"/>
    </row>
    <row r="14" spans="1:23" ht="15.75">
      <c r="A14" s="27" t="s">
        <v>78</v>
      </c>
      <c r="B14" s="2">
        <v>5</v>
      </c>
      <c r="C14" s="2" t="s">
        <v>17</v>
      </c>
      <c r="D14" s="5" t="s">
        <v>30</v>
      </c>
      <c r="E14" s="3">
        <v>0.016366666666666665</v>
      </c>
      <c r="F14" s="25">
        <f>AVERAGE(E14:E16)</f>
        <v>0.0133</v>
      </c>
      <c r="G14" s="25">
        <f>STDEV(E14:E16)/SQRT(3)</f>
        <v>0.0015698844024440253</v>
      </c>
      <c r="H14" s="4">
        <f t="shared" si="0"/>
        <v>16.366666666666664</v>
      </c>
      <c r="I14" s="3">
        <v>0.022505555555555556</v>
      </c>
      <c r="J14" s="4">
        <f t="shared" si="1"/>
        <v>0.7272278449765489</v>
      </c>
      <c r="K14" s="25">
        <f>AVERAGE(J14:J16)</f>
        <v>0.5909651937793137</v>
      </c>
      <c r="L14" s="25">
        <f>STDEV(J14:J16)/SQRT(3)</f>
        <v>0.06975541654898187</v>
      </c>
      <c r="M14" s="3">
        <v>0.0971</v>
      </c>
      <c r="N14" s="25">
        <f>AVERAGE(M14:M16)</f>
        <v>0.08048333333333334</v>
      </c>
      <c r="O14" s="25">
        <f>STDEV(M14:M16)/SQRT(3)</f>
        <v>0.008414543186474097</v>
      </c>
      <c r="P14" s="4">
        <f t="shared" si="2"/>
        <v>97.10000000000001</v>
      </c>
      <c r="Q14" s="3">
        <v>0.123977777777778</v>
      </c>
      <c r="R14" s="3">
        <f t="shared" si="3"/>
        <v>0.7832048754257022</v>
      </c>
      <c r="S14" s="25">
        <f>AVERAGE(R14:R16)</f>
        <v>0.6491754794766075</v>
      </c>
      <c r="T14" s="25">
        <f>STDEV(R14:R16)/SQRT(3)</f>
        <v>0.06787138257596957</v>
      </c>
      <c r="U14" s="2">
        <f t="shared" si="4"/>
        <v>0.1685547545485753</v>
      </c>
      <c r="V14" s="25">
        <f>AVERAGE(U14:U16)</f>
        <v>0.16481015141239502</v>
      </c>
      <c r="W14" s="25">
        <f>STDEV(U14:U16)/SQRT(3)</f>
        <v>0.002500633370461461</v>
      </c>
    </row>
    <row r="15" spans="1:23" ht="15.75">
      <c r="A15" s="27"/>
      <c r="B15" s="2">
        <v>5</v>
      </c>
      <c r="C15" s="2" t="s">
        <v>17</v>
      </c>
      <c r="D15" s="5" t="s">
        <v>31</v>
      </c>
      <c r="E15" s="3">
        <v>0.01235</v>
      </c>
      <c r="F15" s="25"/>
      <c r="G15" s="25"/>
      <c r="H15" s="4">
        <f t="shared" si="0"/>
        <v>12.35</v>
      </c>
      <c r="I15" s="3">
        <v>0.022505555555555556</v>
      </c>
      <c r="J15" s="4">
        <f t="shared" si="1"/>
        <v>0.5487533942236484</v>
      </c>
      <c r="K15" s="25"/>
      <c r="L15" s="25"/>
      <c r="M15" s="3">
        <v>0.07448333333333333</v>
      </c>
      <c r="N15" s="25"/>
      <c r="O15" s="25"/>
      <c r="P15" s="4">
        <f t="shared" si="2"/>
        <v>74.48333333333333</v>
      </c>
      <c r="Q15" s="3">
        <v>0.123977777777778</v>
      </c>
      <c r="R15" s="3">
        <f t="shared" si="3"/>
        <v>0.6007797096253797</v>
      </c>
      <c r="S15" s="25"/>
      <c r="T15" s="25"/>
      <c r="U15" s="2">
        <f t="shared" si="4"/>
        <v>0.16580890579547997</v>
      </c>
      <c r="V15" s="25"/>
      <c r="W15" s="25"/>
    </row>
    <row r="16" spans="1:23" ht="15.75">
      <c r="A16" s="27"/>
      <c r="B16" s="2">
        <v>5</v>
      </c>
      <c r="C16" s="2" t="s">
        <v>17</v>
      </c>
      <c r="D16" s="5" t="s">
        <v>32</v>
      </c>
      <c r="E16" s="3">
        <v>0.011183333333333335</v>
      </c>
      <c r="F16" s="25"/>
      <c r="G16" s="25"/>
      <c r="H16" s="4">
        <f t="shared" si="0"/>
        <v>11.183333333333335</v>
      </c>
      <c r="I16" s="3">
        <v>0.022505555555555556</v>
      </c>
      <c r="J16" s="4">
        <f t="shared" si="1"/>
        <v>0.4969143421377438</v>
      </c>
      <c r="K16" s="25"/>
      <c r="L16" s="25"/>
      <c r="M16" s="3">
        <v>0.06986666666666667</v>
      </c>
      <c r="N16" s="25"/>
      <c r="O16" s="25"/>
      <c r="P16" s="4">
        <f t="shared" si="2"/>
        <v>69.86666666666667</v>
      </c>
      <c r="Q16" s="3">
        <v>0.123977777777778</v>
      </c>
      <c r="R16" s="3">
        <f t="shared" si="3"/>
        <v>0.5635418533787407</v>
      </c>
      <c r="S16" s="25"/>
      <c r="T16" s="25"/>
      <c r="U16" s="2">
        <f t="shared" si="4"/>
        <v>0.16006679389312978</v>
      </c>
      <c r="V16" s="25"/>
      <c r="W16" s="25"/>
    </row>
    <row r="17" spans="1:23" ht="15.75">
      <c r="A17" s="27" t="s">
        <v>78</v>
      </c>
      <c r="B17" s="2">
        <v>6</v>
      </c>
      <c r="C17" s="2" t="s">
        <v>17</v>
      </c>
      <c r="D17" s="5" t="s">
        <v>33</v>
      </c>
      <c r="E17" s="3">
        <v>0.01</v>
      </c>
      <c r="F17" s="25">
        <f>AVERAGE(E17:E19)</f>
        <v>0.00926111111111111</v>
      </c>
      <c r="G17" s="25">
        <f>STDEV(E17:E19)/SQRT(3)</f>
        <v>0.0009904326277558996</v>
      </c>
      <c r="H17" s="4">
        <f t="shared" si="0"/>
        <v>10</v>
      </c>
      <c r="I17" s="3">
        <v>0.022505555555555556</v>
      </c>
      <c r="J17" s="4">
        <f t="shared" si="1"/>
        <v>0.44433473216489755</v>
      </c>
      <c r="K17" s="25">
        <f>AVERAGE(J17:J19)</f>
        <v>0.41150333251049115</v>
      </c>
      <c r="L17" s="25">
        <f>STDEV(J17:J19)/SQRT(3)</f>
        <v>0.044008361638129365</v>
      </c>
      <c r="M17" s="3">
        <v>0.06838333333333334</v>
      </c>
      <c r="N17" s="25">
        <f>AVERAGE(M17:M19)</f>
        <v>0.07807777777777779</v>
      </c>
      <c r="O17" s="25">
        <f>STDEV(M17:M19)/SQRT(3)</f>
        <v>0.007863678418628558</v>
      </c>
      <c r="P17" s="4">
        <f t="shared" si="2"/>
        <v>68.38333333333334</v>
      </c>
      <c r="Q17" s="3">
        <v>0.123977777777778</v>
      </c>
      <c r="R17" s="3">
        <f t="shared" si="3"/>
        <v>0.5515773436099649</v>
      </c>
      <c r="S17" s="25">
        <f>AVERAGE(R17:R19)</f>
        <v>0.6297723606381059</v>
      </c>
      <c r="T17" s="25">
        <f>STDEV(R17:R19)/SQRT(3)</f>
        <v>0.06342812848866929</v>
      </c>
      <c r="U17" s="2">
        <f t="shared" si="4"/>
        <v>0.14623446258834996</v>
      </c>
      <c r="V17" s="25">
        <f>AVERAGE(U17:U19)</f>
        <v>0.11976137415110054</v>
      </c>
      <c r="W17" s="25">
        <f>STDEV(U17:U19)/SQRT(3)</f>
        <v>0.013600980294959573</v>
      </c>
    </row>
    <row r="18" spans="1:23" ht="15.75">
      <c r="A18" s="27"/>
      <c r="B18" s="2">
        <v>6</v>
      </c>
      <c r="C18" s="2" t="s">
        <v>17</v>
      </c>
      <c r="D18" s="5" t="s">
        <v>34</v>
      </c>
      <c r="E18" s="3">
        <v>0.010483333333333332</v>
      </c>
      <c r="F18" s="25"/>
      <c r="G18" s="25"/>
      <c r="H18" s="4">
        <f t="shared" si="0"/>
        <v>10.483333333333333</v>
      </c>
      <c r="I18" s="3">
        <v>0.022505555555555556</v>
      </c>
      <c r="J18" s="4">
        <f t="shared" si="1"/>
        <v>0.46581091088620086</v>
      </c>
      <c r="K18" s="25"/>
      <c r="L18" s="25"/>
      <c r="M18" s="3">
        <v>0.09365</v>
      </c>
      <c r="N18" s="25"/>
      <c r="O18" s="25"/>
      <c r="P18" s="4">
        <f t="shared" si="2"/>
        <v>93.64999999999999</v>
      </c>
      <c r="Q18" s="3">
        <v>0.123977777777778</v>
      </c>
      <c r="R18" s="3">
        <f t="shared" si="3"/>
        <v>0.7553773077612461</v>
      </c>
      <c r="S18" s="25"/>
      <c r="T18" s="25"/>
      <c r="U18" s="2">
        <f t="shared" si="4"/>
        <v>0.11194162662395445</v>
      </c>
      <c r="V18" s="25"/>
      <c r="W18" s="25"/>
    </row>
    <row r="19" spans="1:23" ht="15.75">
      <c r="A19" s="27"/>
      <c r="B19" s="2">
        <v>6</v>
      </c>
      <c r="C19" s="2" t="s">
        <v>17</v>
      </c>
      <c r="D19" s="5" t="s">
        <v>35</v>
      </c>
      <c r="E19" s="3">
        <v>0.0073</v>
      </c>
      <c r="F19" s="25"/>
      <c r="G19" s="25"/>
      <c r="H19" s="4">
        <f t="shared" si="0"/>
        <v>7.3</v>
      </c>
      <c r="I19" s="3">
        <v>0.022505555555555556</v>
      </c>
      <c r="J19" s="4">
        <f t="shared" si="1"/>
        <v>0.3243643544803752</v>
      </c>
      <c r="K19" s="25"/>
      <c r="L19" s="25"/>
      <c r="M19" s="3">
        <v>0.0722</v>
      </c>
      <c r="N19" s="25"/>
      <c r="O19" s="25"/>
      <c r="P19" s="4">
        <f t="shared" si="2"/>
        <v>72.2</v>
      </c>
      <c r="Q19" s="3">
        <v>0.123977777777778</v>
      </c>
      <c r="R19" s="3">
        <f t="shared" si="3"/>
        <v>0.582362430543107</v>
      </c>
      <c r="S19" s="25"/>
      <c r="T19" s="25"/>
      <c r="U19" s="2">
        <f t="shared" si="4"/>
        <v>0.10110803324099722</v>
      </c>
      <c r="V19" s="25"/>
      <c r="W19" s="25"/>
    </row>
    <row r="20" spans="1:23" ht="15.75">
      <c r="A20" s="27" t="s">
        <v>78</v>
      </c>
      <c r="B20" s="2">
        <v>7</v>
      </c>
      <c r="C20" s="2" t="s">
        <v>36</v>
      </c>
      <c r="D20" s="5" t="s">
        <v>18</v>
      </c>
      <c r="E20" s="3">
        <v>0.0146</v>
      </c>
      <c r="F20" s="25">
        <f>AVERAGE(E20:E22)</f>
        <v>0.015291666666666667</v>
      </c>
      <c r="G20" s="25">
        <f>STDEV(E20:E22)/SQRT(3)</f>
        <v>0.0009931361661144186</v>
      </c>
      <c r="H20" s="4">
        <f t="shared" si="0"/>
        <v>14.6</v>
      </c>
      <c r="I20" s="3">
        <v>0.015291666666666667</v>
      </c>
      <c r="J20" s="4">
        <f t="shared" si="1"/>
        <v>0.9547683923705722</v>
      </c>
      <c r="K20" s="25">
        <f>AVERAGE(J20:J22)</f>
        <v>0.9999999999999991</v>
      </c>
      <c r="L20" s="25">
        <f>STDEV(J20:J22)/SQRT(3)</f>
        <v>0.06494623429631025</v>
      </c>
      <c r="M20" s="3">
        <v>0.084</v>
      </c>
      <c r="N20" s="25">
        <f>AVERAGE(M20:M22)</f>
        <v>0.084</v>
      </c>
      <c r="O20" s="25">
        <f>STDEV(M20:M22)/SQRT(3)</f>
        <v>0.005051814855409226</v>
      </c>
      <c r="P20" s="4">
        <f t="shared" si="2"/>
        <v>84</v>
      </c>
      <c r="Q20" s="3">
        <v>0.084</v>
      </c>
      <c r="R20" s="3">
        <f t="shared" si="3"/>
        <v>1</v>
      </c>
      <c r="S20" s="25">
        <f>AVERAGE(R20:R22)</f>
        <v>1</v>
      </c>
      <c r="T20" s="25">
        <f>STDEV(R20:R22)/SQRT(3)</f>
        <v>0.060140653040585336</v>
      </c>
      <c r="U20" s="2">
        <f t="shared" si="4"/>
        <v>0.1738095238095238</v>
      </c>
      <c r="V20" s="25">
        <f>AVERAGE(U20:U22)</f>
        <v>0.18475278073786192</v>
      </c>
      <c r="W20" s="25">
        <f>STDEV(U20:U22)/SQRT(3)</f>
        <v>0.023178373821848113</v>
      </c>
    </row>
    <row r="21" spans="1:23" ht="15.75">
      <c r="A21" s="27"/>
      <c r="B21" s="2">
        <v>7</v>
      </c>
      <c r="C21" s="2" t="s">
        <v>36</v>
      </c>
      <c r="D21" s="5" t="s">
        <v>19</v>
      </c>
      <c r="E21" s="3">
        <v>0.014025</v>
      </c>
      <c r="F21" s="25"/>
      <c r="G21" s="25"/>
      <c r="H21" s="4">
        <f t="shared" si="0"/>
        <v>14.024999999999999</v>
      </c>
      <c r="I21" s="3">
        <v>0.015291666666666667</v>
      </c>
      <c r="J21" s="4">
        <f t="shared" si="1"/>
        <v>0.9171662125340598</v>
      </c>
      <c r="K21" s="25"/>
      <c r="L21" s="25"/>
      <c r="M21" s="3">
        <v>0.09275</v>
      </c>
      <c r="N21" s="25"/>
      <c r="O21" s="25"/>
      <c r="P21" s="4">
        <f t="shared" si="2"/>
        <v>92.75</v>
      </c>
      <c r="Q21" s="3">
        <v>0.084</v>
      </c>
      <c r="R21" s="3">
        <f t="shared" si="3"/>
        <v>1.1041666666666665</v>
      </c>
      <c r="S21" s="25"/>
      <c r="T21" s="25"/>
      <c r="U21" s="2">
        <f t="shared" si="4"/>
        <v>0.15121293800539082</v>
      </c>
      <c r="V21" s="25"/>
      <c r="W21" s="25"/>
    </row>
    <row r="22" spans="1:23" ht="15.75">
      <c r="A22" s="27"/>
      <c r="B22" s="2">
        <v>7</v>
      </c>
      <c r="C22" s="2" t="s">
        <v>36</v>
      </c>
      <c r="D22" s="5" t="s">
        <v>20</v>
      </c>
      <c r="E22" s="3">
        <v>0.01725</v>
      </c>
      <c r="F22" s="25"/>
      <c r="G22" s="25"/>
      <c r="H22" s="4">
        <f t="shared" si="0"/>
        <v>17.25</v>
      </c>
      <c r="I22" s="3">
        <v>0.0152916666666667</v>
      </c>
      <c r="J22" s="4">
        <f t="shared" si="1"/>
        <v>1.1280653950953654</v>
      </c>
      <c r="K22" s="25"/>
      <c r="L22" s="25"/>
      <c r="M22" s="3">
        <v>0.07525</v>
      </c>
      <c r="N22" s="25"/>
      <c r="O22" s="25"/>
      <c r="P22" s="4">
        <f t="shared" si="2"/>
        <v>75.25</v>
      </c>
      <c r="Q22" s="3">
        <v>0.084</v>
      </c>
      <c r="R22" s="3">
        <f t="shared" si="3"/>
        <v>0.8958333333333333</v>
      </c>
      <c r="S22" s="25"/>
      <c r="T22" s="25"/>
      <c r="U22" s="2">
        <f t="shared" si="4"/>
        <v>0.2292358803986711</v>
      </c>
      <c r="V22" s="25"/>
      <c r="W22" s="25"/>
    </row>
    <row r="23" spans="1:23" ht="15.75">
      <c r="A23" s="27" t="s">
        <v>78</v>
      </c>
      <c r="B23" s="2">
        <v>8</v>
      </c>
      <c r="C23" s="2" t="s">
        <v>36</v>
      </c>
      <c r="D23" s="5" t="s">
        <v>21</v>
      </c>
      <c r="E23" s="3">
        <v>0.013833333333333335</v>
      </c>
      <c r="F23" s="25">
        <f>AVERAGE(E23:E25)</f>
        <v>0.014644444444444446</v>
      </c>
      <c r="G23" s="25">
        <f>STDEV(E23:E25)/SQRT(3)</f>
        <v>0.0007616583596272827</v>
      </c>
      <c r="H23" s="4">
        <f t="shared" si="0"/>
        <v>13.833333333333334</v>
      </c>
      <c r="I23" s="3">
        <v>0.0152916666666667</v>
      </c>
      <c r="J23" s="4">
        <f t="shared" si="1"/>
        <v>0.904632152588554</v>
      </c>
      <c r="K23" s="25">
        <f>AVERAGE(J23:J25)</f>
        <v>0.9576748410535855</v>
      </c>
      <c r="L23" s="25">
        <f>STDEV(J23:J25)/SQRT(3)</f>
        <v>0.049808721065544286</v>
      </c>
      <c r="M23" s="3">
        <v>0.0683</v>
      </c>
      <c r="N23" s="25">
        <f>AVERAGE(M23:M25)</f>
        <v>0.06799444444444445</v>
      </c>
      <c r="O23" s="25">
        <f>STDEV(M23:M25)/SQRT(3)</f>
        <v>0.002924423547713253</v>
      </c>
      <c r="P23" s="4">
        <f t="shared" si="2"/>
        <v>68.3</v>
      </c>
      <c r="Q23" s="3">
        <v>0.084</v>
      </c>
      <c r="R23" s="3">
        <f t="shared" si="3"/>
        <v>0.8130952380952381</v>
      </c>
      <c r="S23" s="25">
        <f>AVERAGE(R23:R25)</f>
        <v>0.8094576719576719</v>
      </c>
      <c r="T23" s="25">
        <f>STDEV(R23:R25)/SQRT(3)</f>
        <v>0.034814566044205006</v>
      </c>
      <c r="U23" s="2">
        <f t="shared" si="4"/>
        <v>0.2025378233284529</v>
      </c>
      <c r="V23" s="25">
        <f>AVERAGE(U23:U25)</f>
        <v>0.21541002041797055</v>
      </c>
      <c r="W23" s="25">
        <f>STDEV(U23:U25)/SQRT(3)</f>
        <v>0.006436269048663317</v>
      </c>
    </row>
    <row r="24" spans="1:23" ht="15.75">
      <c r="A24" s="27"/>
      <c r="B24" s="2">
        <v>8</v>
      </c>
      <c r="C24" s="2" t="s">
        <v>36</v>
      </c>
      <c r="D24" s="5" t="s">
        <v>22</v>
      </c>
      <c r="E24" s="3">
        <v>0.013933333333333332</v>
      </c>
      <c r="F24" s="25"/>
      <c r="G24" s="25"/>
      <c r="H24" s="4">
        <f t="shared" si="0"/>
        <v>13.933333333333332</v>
      </c>
      <c r="I24" s="3">
        <v>0.0152916666666667</v>
      </c>
      <c r="J24" s="4">
        <f t="shared" si="1"/>
        <v>0.9111716621253385</v>
      </c>
      <c r="K24" s="25"/>
      <c r="L24" s="25"/>
      <c r="M24" s="3">
        <v>0.06278333333333333</v>
      </c>
      <c r="N24" s="25"/>
      <c r="O24" s="25"/>
      <c r="P24" s="4">
        <f t="shared" si="2"/>
        <v>62.78333333333333</v>
      </c>
      <c r="Q24" s="3">
        <v>0.084</v>
      </c>
      <c r="R24" s="3">
        <f t="shared" si="3"/>
        <v>0.7474206349206348</v>
      </c>
      <c r="S24" s="25"/>
      <c r="T24" s="25"/>
      <c r="U24" s="2">
        <f t="shared" si="4"/>
        <v>0.2219272630740642</v>
      </c>
      <c r="V24" s="25"/>
      <c r="W24" s="25"/>
    </row>
    <row r="25" spans="1:23" ht="15.75">
      <c r="A25" s="27"/>
      <c r="B25" s="2">
        <v>8</v>
      </c>
      <c r="C25" s="2" t="s">
        <v>36</v>
      </c>
      <c r="D25" s="5" t="s">
        <v>23</v>
      </c>
      <c r="E25" s="3">
        <v>0.016166666666666666</v>
      </c>
      <c r="F25" s="25"/>
      <c r="G25" s="25"/>
      <c r="H25" s="4">
        <f t="shared" si="0"/>
        <v>16.166666666666664</v>
      </c>
      <c r="I25" s="3">
        <v>0.0152916666666667</v>
      </c>
      <c r="J25" s="4">
        <f t="shared" si="1"/>
        <v>1.057220708446864</v>
      </c>
      <c r="K25" s="25"/>
      <c r="L25" s="25"/>
      <c r="M25" s="3">
        <v>0.0729</v>
      </c>
      <c r="N25" s="25"/>
      <c r="O25" s="25"/>
      <c r="P25" s="4">
        <f t="shared" si="2"/>
        <v>72.9</v>
      </c>
      <c r="Q25" s="3">
        <v>0.084</v>
      </c>
      <c r="R25" s="3">
        <f t="shared" si="3"/>
        <v>0.8678571428571429</v>
      </c>
      <c r="S25" s="25"/>
      <c r="T25" s="25"/>
      <c r="U25" s="2">
        <f t="shared" si="4"/>
        <v>0.22176497485139454</v>
      </c>
      <c r="V25" s="25"/>
      <c r="W25" s="25"/>
    </row>
    <row r="26" spans="1:23" ht="15.75">
      <c r="A26" s="27" t="s">
        <v>78</v>
      </c>
      <c r="B26" s="2">
        <v>9</v>
      </c>
      <c r="C26" s="2" t="s">
        <v>36</v>
      </c>
      <c r="D26" s="5" t="s">
        <v>24</v>
      </c>
      <c r="E26" s="3">
        <v>0.0105</v>
      </c>
      <c r="F26" s="25">
        <f>AVERAGE(E26:E28)</f>
        <v>0.012258333333333335</v>
      </c>
      <c r="G26" s="25">
        <f>STDEV(E26:E28)/SQRT(3)</f>
        <v>0.0009037345357521259</v>
      </c>
      <c r="H26" s="4">
        <f t="shared" si="0"/>
        <v>10.5</v>
      </c>
      <c r="I26" s="3">
        <v>0.0152916666666667</v>
      </c>
      <c r="J26" s="4">
        <f t="shared" si="1"/>
        <v>0.6866485013623964</v>
      </c>
      <c r="K26" s="25">
        <f>AVERAGE(J26:J28)</f>
        <v>0.8016348773841945</v>
      </c>
      <c r="L26" s="25">
        <f>STDEV(J26:J28)/SQRT(3)</f>
        <v>0.05909980615272736</v>
      </c>
      <c r="M26" s="3">
        <v>0.05731666666666666</v>
      </c>
      <c r="N26" s="25">
        <f>AVERAGE(M26:M28)</f>
        <v>0.06335555555555555</v>
      </c>
      <c r="O26" s="25">
        <f>STDEV(M26:M28)/SQRT(3)</f>
        <v>0.003641279960822353</v>
      </c>
      <c r="P26" s="4">
        <f t="shared" si="2"/>
        <v>57.31666666666666</v>
      </c>
      <c r="Q26" s="3">
        <v>0.084</v>
      </c>
      <c r="R26" s="3">
        <f t="shared" si="3"/>
        <v>0.6823412698412697</v>
      </c>
      <c r="S26" s="25">
        <f>AVERAGE(R26:R28)</f>
        <v>0.7542328042328043</v>
      </c>
      <c r="T26" s="25">
        <f>STDEV(R26:R28)/SQRT(3)</f>
        <v>0.04334857096217014</v>
      </c>
      <c r="U26" s="2">
        <f t="shared" si="4"/>
        <v>0.18319278860133761</v>
      </c>
      <c r="V26" s="25">
        <f>AVERAGE(U26:U28)</f>
        <v>0.19358367063568294</v>
      </c>
      <c r="W26" s="25">
        <f>STDEV(U26:U28)/SQRT(3)</f>
        <v>0.010607464781900808</v>
      </c>
    </row>
    <row r="27" spans="1:23" ht="15.75">
      <c r="A27" s="27"/>
      <c r="B27" s="2">
        <v>9</v>
      </c>
      <c r="C27" s="2" t="s">
        <v>36</v>
      </c>
      <c r="D27" s="5" t="s">
        <v>25</v>
      </c>
      <c r="E27" s="3">
        <v>0.0135</v>
      </c>
      <c r="F27" s="25"/>
      <c r="G27" s="25"/>
      <c r="H27" s="4">
        <f t="shared" si="0"/>
        <v>13.5</v>
      </c>
      <c r="I27" s="3">
        <v>0.0152916666666667</v>
      </c>
      <c r="J27" s="4">
        <f t="shared" si="1"/>
        <v>0.8828337874659381</v>
      </c>
      <c r="K27" s="25"/>
      <c r="L27" s="25"/>
      <c r="M27" s="3">
        <v>0.06285</v>
      </c>
      <c r="N27" s="25"/>
      <c r="O27" s="25"/>
      <c r="P27" s="4">
        <f t="shared" si="2"/>
        <v>62.85</v>
      </c>
      <c r="Q27" s="3">
        <v>0.084</v>
      </c>
      <c r="R27" s="3">
        <f t="shared" si="3"/>
        <v>0.7482142857142857</v>
      </c>
      <c r="S27" s="25"/>
      <c r="T27" s="25"/>
      <c r="U27" s="2">
        <f t="shared" si="4"/>
        <v>0.21479713603818615</v>
      </c>
      <c r="V27" s="25"/>
      <c r="W27" s="25"/>
    </row>
    <row r="28" spans="1:23" ht="15.75">
      <c r="A28" s="27"/>
      <c r="B28" s="2">
        <v>9</v>
      </c>
      <c r="C28" s="2" t="s">
        <v>36</v>
      </c>
      <c r="D28" s="5" t="s">
        <v>26</v>
      </c>
      <c r="E28" s="3">
        <v>0.012775</v>
      </c>
      <c r="F28" s="25"/>
      <c r="G28" s="25"/>
      <c r="H28" s="4">
        <f t="shared" si="0"/>
        <v>12.775</v>
      </c>
      <c r="I28" s="3">
        <v>0.0152916666666667</v>
      </c>
      <c r="J28" s="4">
        <f t="shared" si="1"/>
        <v>0.8354223433242488</v>
      </c>
      <c r="K28" s="25"/>
      <c r="L28" s="25"/>
      <c r="M28" s="3">
        <v>0.0699</v>
      </c>
      <c r="N28" s="25"/>
      <c r="O28" s="25"/>
      <c r="P28" s="4">
        <f t="shared" si="2"/>
        <v>69.9</v>
      </c>
      <c r="Q28" s="3">
        <v>0.084</v>
      </c>
      <c r="R28" s="3">
        <f t="shared" si="3"/>
        <v>0.8321428571428572</v>
      </c>
      <c r="S28" s="25"/>
      <c r="T28" s="25"/>
      <c r="U28" s="2">
        <f t="shared" si="4"/>
        <v>0.18276108726752502</v>
      </c>
      <c r="V28" s="25"/>
      <c r="W28" s="25"/>
    </row>
    <row r="29" spans="1:23" ht="15.75">
      <c r="A29" s="27" t="s">
        <v>78</v>
      </c>
      <c r="B29" s="2">
        <v>10</v>
      </c>
      <c r="C29" s="2" t="s">
        <v>36</v>
      </c>
      <c r="D29" s="5" t="s">
        <v>27</v>
      </c>
      <c r="E29" s="3">
        <v>0.008333333333333333</v>
      </c>
      <c r="F29" s="25">
        <f>AVERAGE(E29:E31)</f>
        <v>0.009694444444444443</v>
      </c>
      <c r="G29" s="25">
        <f>STDEV(E29:E31)/SQRT(3)</f>
        <v>0.0007010794146735535</v>
      </c>
      <c r="H29" s="4">
        <f t="shared" si="0"/>
        <v>8.333333333333334</v>
      </c>
      <c r="I29" s="3">
        <v>0.0152916666666667</v>
      </c>
      <c r="J29" s="4">
        <f t="shared" si="1"/>
        <v>0.5449591280653939</v>
      </c>
      <c r="K29" s="25">
        <f>AVERAGE(J29:J31)</f>
        <v>0.6339691189827416</v>
      </c>
      <c r="L29" s="25">
        <f>STDEV(J29:J31)/SQRT(3)</f>
        <v>0.04584715518301106</v>
      </c>
      <c r="M29" s="3">
        <v>0.0491</v>
      </c>
      <c r="N29" s="25">
        <f>AVERAGE(M29:M31)</f>
        <v>0.05506111111111111</v>
      </c>
      <c r="O29" s="25">
        <f>STDEV(M29:M31)/SQRT(3)</f>
        <v>0.0037383687932797515</v>
      </c>
      <c r="P29" s="4">
        <f t="shared" si="2"/>
        <v>49.099999999999994</v>
      </c>
      <c r="Q29" s="3">
        <v>0.084</v>
      </c>
      <c r="R29" s="3">
        <f t="shared" si="3"/>
        <v>0.5845238095238094</v>
      </c>
      <c r="S29" s="25">
        <f>AVERAGE(R29:R31)</f>
        <v>0.655489417989418</v>
      </c>
      <c r="T29" s="25">
        <f>STDEV(R29:R31)/SQRT(3)</f>
        <v>0.04450439039618707</v>
      </c>
      <c r="U29" s="2">
        <f t="shared" si="4"/>
        <v>0.16972165648336732</v>
      </c>
      <c r="V29" s="25">
        <f>AVERAGE(U29:U31)</f>
        <v>0.17651055423299478</v>
      </c>
      <c r="W29" s="25">
        <f>STDEV(U29:U31)/SQRT(3)</f>
        <v>0.010461413963665952</v>
      </c>
    </row>
    <row r="30" spans="1:23" ht="15.75">
      <c r="A30" s="27"/>
      <c r="B30" s="2">
        <v>10</v>
      </c>
      <c r="C30" s="2" t="s">
        <v>36</v>
      </c>
      <c r="D30" s="5" t="s">
        <v>28</v>
      </c>
      <c r="E30" s="3">
        <v>0.010083333333333333</v>
      </c>
      <c r="F30" s="25"/>
      <c r="G30" s="25"/>
      <c r="H30" s="4">
        <f t="shared" si="0"/>
        <v>10.083333333333332</v>
      </c>
      <c r="I30" s="3">
        <v>0.0152916666666667</v>
      </c>
      <c r="J30" s="4">
        <f t="shared" si="1"/>
        <v>0.6594005449591266</v>
      </c>
      <c r="K30" s="25"/>
      <c r="L30" s="25"/>
      <c r="M30" s="3">
        <v>0.06195</v>
      </c>
      <c r="N30" s="25"/>
      <c r="O30" s="25"/>
      <c r="P30" s="4">
        <f t="shared" si="2"/>
        <v>61.949999999999996</v>
      </c>
      <c r="Q30" s="3">
        <v>0.084</v>
      </c>
      <c r="R30" s="3">
        <f t="shared" si="3"/>
        <v>0.7374999999999999</v>
      </c>
      <c r="S30" s="25"/>
      <c r="T30" s="25"/>
      <c r="U30" s="2">
        <f t="shared" si="4"/>
        <v>0.16276567124024752</v>
      </c>
      <c r="V30" s="25"/>
      <c r="W30" s="25"/>
    </row>
    <row r="31" spans="1:23" ht="15.75">
      <c r="A31" s="27"/>
      <c r="B31" s="2">
        <v>10</v>
      </c>
      <c r="C31" s="2" t="s">
        <v>36</v>
      </c>
      <c r="D31" s="5" t="s">
        <v>29</v>
      </c>
      <c r="E31" s="3">
        <v>0.010666666666666666</v>
      </c>
      <c r="F31" s="25"/>
      <c r="G31" s="25"/>
      <c r="H31" s="4">
        <f t="shared" si="0"/>
        <v>10.666666666666666</v>
      </c>
      <c r="I31" s="3">
        <v>0.0152916666666667</v>
      </c>
      <c r="J31" s="4">
        <f t="shared" si="1"/>
        <v>0.6975476839237041</v>
      </c>
      <c r="K31" s="25"/>
      <c r="L31" s="25"/>
      <c r="M31" s="3">
        <v>0.05413333333333333</v>
      </c>
      <c r="N31" s="25"/>
      <c r="O31" s="25"/>
      <c r="P31" s="4">
        <f t="shared" si="2"/>
        <v>54.13333333333333</v>
      </c>
      <c r="Q31" s="3">
        <v>0.084</v>
      </c>
      <c r="R31" s="3">
        <f t="shared" si="3"/>
        <v>0.6444444444444444</v>
      </c>
      <c r="S31" s="25"/>
      <c r="T31" s="25"/>
      <c r="U31" s="2">
        <f t="shared" si="4"/>
        <v>0.19704433497536944</v>
      </c>
      <c r="V31" s="25"/>
      <c r="W31" s="25"/>
    </row>
    <row r="32" spans="1:23" ht="15.75">
      <c r="A32" s="27" t="s">
        <v>78</v>
      </c>
      <c r="B32" s="2">
        <v>11</v>
      </c>
      <c r="C32" s="2" t="s">
        <v>36</v>
      </c>
      <c r="D32" s="5" t="s">
        <v>30</v>
      </c>
      <c r="E32" s="3">
        <v>0.0045</v>
      </c>
      <c r="F32" s="25">
        <f>AVERAGE(E32:E34)</f>
        <v>0.005458333333333333</v>
      </c>
      <c r="G32" s="25">
        <f>STDEV(E32:E34)/SQRT(3)</f>
        <v>0.000578851832893742</v>
      </c>
      <c r="H32" s="4">
        <f t="shared" si="0"/>
        <v>4.5</v>
      </c>
      <c r="I32" s="3">
        <v>0.0152916666666667</v>
      </c>
      <c r="J32" s="4">
        <f t="shared" si="1"/>
        <v>0.2942779291553127</v>
      </c>
      <c r="K32" s="25">
        <f>AVERAGE(J32:J34)</f>
        <v>0.356948228882833</v>
      </c>
      <c r="L32" s="25">
        <f>STDEV(J32:J34)/SQRT(3)</f>
        <v>0.03785407081593918</v>
      </c>
      <c r="M32" s="3">
        <v>0.029249999999999998</v>
      </c>
      <c r="N32" s="25">
        <f>AVERAGE(M32:M34)</f>
        <v>0.0352</v>
      </c>
      <c r="O32" s="25">
        <f>STDEV(M32:M34)/SQRT(3)</f>
        <v>0.0036208884729211684</v>
      </c>
      <c r="P32" s="4">
        <f t="shared" si="2"/>
        <v>29.25</v>
      </c>
      <c r="Q32" s="3">
        <v>0.084</v>
      </c>
      <c r="R32" s="3">
        <f t="shared" si="3"/>
        <v>0.3482142857142857</v>
      </c>
      <c r="S32" s="25">
        <f>AVERAGE(R32:R34)</f>
        <v>0.41904761904761906</v>
      </c>
      <c r="T32" s="25">
        <f>STDEV(R32:R34)/SQRT(3)</f>
        <v>0.0431058151538236</v>
      </c>
      <c r="U32" s="2">
        <f t="shared" si="4"/>
        <v>0.15384615384615385</v>
      </c>
      <c r="V32" s="25">
        <f>AVERAGE(U32:U34)</f>
        <v>0.1568166468308381</v>
      </c>
      <c r="W32" s="25">
        <f>STDEV(U32:U34)/SQRT(3)</f>
        <v>0.017130622873010766</v>
      </c>
    </row>
    <row r="33" spans="1:23" ht="15.75">
      <c r="A33" s="27"/>
      <c r="B33" s="2">
        <v>11</v>
      </c>
      <c r="C33" s="2" t="s">
        <v>36</v>
      </c>
      <c r="D33" s="5" t="s">
        <v>31</v>
      </c>
      <c r="E33" s="3">
        <v>0.0065</v>
      </c>
      <c r="F33" s="25"/>
      <c r="G33" s="25"/>
      <c r="H33" s="4">
        <f t="shared" si="0"/>
        <v>6.5</v>
      </c>
      <c r="I33" s="3">
        <v>0.0152916666666667</v>
      </c>
      <c r="J33" s="4">
        <f t="shared" si="1"/>
        <v>0.42506811989100723</v>
      </c>
      <c r="K33" s="25"/>
      <c r="L33" s="25"/>
      <c r="M33" s="3">
        <v>0.0346</v>
      </c>
      <c r="N33" s="25"/>
      <c r="O33" s="25"/>
      <c r="P33" s="4">
        <f t="shared" si="2"/>
        <v>34.6</v>
      </c>
      <c r="Q33" s="3">
        <v>0.084</v>
      </c>
      <c r="R33" s="3">
        <f t="shared" si="3"/>
        <v>0.4119047619047619</v>
      </c>
      <c r="S33" s="25"/>
      <c r="T33" s="25"/>
      <c r="U33" s="2">
        <f t="shared" si="4"/>
        <v>0.18786127167630057</v>
      </c>
      <c r="V33" s="25"/>
      <c r="W33" s="25"/>
    </row>
    <row r="34" spans="1:23" ht="15.75">
      <c r="A34" s="27"/>
      <c r="B34" s="2">
        <v>11</v>
      </c>
      <c r="C34" s="2" t="s">
        <v>36</v>
      </c>
      <c r="D34" s="5" t="s">
        <v>32</v>
      </c>
      <c r="E34" s="3">
        <v>0.005375</v>
      </c>
      <c r="F34" s="25"/>
      <c r="G34" s="25"/>
      <c r="H34" s="4">
        <f t="shared" si="0"/>
        <v>5.375</v>
      </c>
      <c r="I34" s="3">
        <v>0.0152916666666667</v>
      </c>
      <c r="J34" s="4">
        <f t="shared" si="1"/>
        <v>0.35149863760217903</v>
      </c>
      <c r="K34" s="25"/>
      <c r="L34" s="25"/>
      <c r="M34" s="3">
        <v>0.04175</v>
      </c>
      <c r="N34" s="25"/>
      <c r="O34" s="25"/>
      <c r="P34" s="4">
        <f t="shared" si="2"/>
        <v>41.75</v>
      </c>
      <c r="Q34" s="3">
        <v>0.084</v>
      </c>
      <c r="R34" s="3">
        <f t="shared" si="3"/>
        <v>0.49702380952380953</v>
      </c>
      <c r="S34" s="25"/>
      <c r="T34" s="25"/>
      <c r="U34" s="2">
        <f t="shared" si="4"/>
        <v>0.12874251497005987</v>
      </c>
      <c r="V34" s="25"/>
      <c r="W34" s="25"/>
    </row>
    <row r="35" spans="1:23" ht="15.75">
      <c r="A35" s="27" t="s">
        <v>78</v>
      </c>
      <c r="B35" s="2">
        <v>12</v>
      </c>
      <c r="C35" s="2" t="s">
        <v>36</v>
      </c>
      <c r="D35" s="5" t="s">
        <v>33</v>
      </c>
      <c r="E35" s="6">
        <v>0.00299</v>
      </c>
      <c r="F35" s="25">
        <f>AVERAGE(E35:E37)</f>
        <v>0.0032200000000000006</v>
      </c>
      <c r="G35" s="25">
        <f>STDEV(E35:E37)/SQRT(3)</f>
        <v>0.00012503332889007377</v>
      </c>
      <c r="H35" s="4">
        <f t="shared" si="0"/>
        <v>2.99</v>
      </c>
      <c r="I35" s="3">
        <v>0.0152916666666667</v>
      </c>
      <c r="J35" s="4">
        <f t="shared" si="1"/>
        <v>0.19553133514986334</v>
      </c>
      <c r="K35" s="25">
        <f>AVERAGE(J35:J37)</f>
        <v>0.21057220708446822</v>
      </c>
      <c r="L35" s="25">
        <f>STDEV(J35:J37)/SQRT(3)</f>
        <v>0.008176566466925784</v>
      </c>
      <c r="M35" s="3">
        <v>0.0284125</v>
      </c>
      <c r="N35" s="25">
        <f>AVERAGE(M35:M37)</f>
        <v>0.029550000000000003</v>
      </c>
      <c r="O35" s="25">
        <f>STDEV(M35:M37)/SQRT(3)</f>
        <v>0.001434634825777393</v>
      </c>
      <c r="P35" s="4">
        <f t="shared" si="2"/>
        <v>28.4125</v>
      </c>
      <c r="Q35" s="3">
        <v>0.084</v>
      </c>
      <c r="R35" s="3">
        <f t="shared" si="3"/>
        <v>0.3382440476190476</v>
      </c>
      <c r="S35" s="25">
        <f>AVERAGE(R35:R37)</f>
        <v>0.3517857142857143</v>
      </c>
      <c r="T35" s="25">
        <f>STDEV(R35:R37)/SQRT(3)</f>
        <v>0.01707898602115917</v>
      </c>
      <c r="U35" s="2">
        <f t="shared" si="4"/>
        <v>0.10523537175538936</v>
      </c>
      <c r="V35" s="25">
        <f>AVERAGE(U35:U37)</f>
        <v>0.10946662454397015</v>
      </c>
      <c r="W35" s="25">
        <f>STDEV(U35:U37)/SQRT(3)</f>
        <v>0.006844021336665552</v>
      </c>
    </row>
    <row r="36" spans="1:23" ht="15.75">
      <c r="A36" s="27"/>
      <c r="B36" s="2">
        <v>12</v>
      </c>
      <c r="C36" s="2" t="s">
        <v>36</v>
      </c>
      <c r="D36" s="5" t="s">
        <v>34</v>
      </c>
      <c r="E36" s="3">
        <v>0.0032500000000000003</v>
      </c>
      <c r="F36" s="25"/>
      <c r="G36" s="25"/>
      <c r="H36" s="4">
        <f t="shared" si="0"/>
        <v>3.2500000000000004</v>
      </c>
      <c r="I36" s="3">
        <v>0.0152916666666667</v>
      </c>
      <c r="J36" s="4">
        <f t="shared" si="1"/>
        <v>0.21253405994550364</v>
      </c>
      <c r="K36" s="25"/>
      <c r="L36" s="25"/>
      <c r="M36" s="3">
        <v>0.0324</v>
      </c>
      <c r="N36" s="25"/>
      <c r="O36" s="25"/>
      <c r="P36" s="4">
        <f t="shared" si="2"/>
        <v>32.4</v>
      </c>
      <c r="Q36" s="3">
        <v>0.084</v>
      </c>
      <c r="R36" s="3">
        <f t="shared" si="3"/>
        <v>0.3857142857142857</v>
      </c>
      <c r="S36" s="25"/>
      <c r="T36" s="25"/>
      <c r="U36" s="2">
        <f t="shared" si="4"/>
        <v>0.10030864197530866</v>
      </c>
      <c r="V36" s="25"/>
      <c r="W36" s="25"/>
    </row>
    <row r="37" spans="1:23" ht="15.75">
      <c r="A37" s="27"/>
      <c r="B37" s="2">
        <v>12</v>
      </c>
      <c r="C37" s="2" t="s">
        <v>36</v>
      </c>
      <c r="D37" s="5" t="s">
        <v>35</v>
      </c>
      <c r="E37" s="3">
        <v>0.0034200000000000003</v>
      </c>
      <c r="F37" s="25"/>
      <c r="G37" s="25"/>
      <c r="H37" s="4">
        <f t="shared" si="0"/>
        <v>3.4200000000000004</v>
      </c>
      <c r="I37" s="3">
        <v>0.0152916666666667</v>
      </c>
      <c r="J37" s="4">
        <f t="shared" si="1"/>
        <v>0.22365122615803767</v>
      </c>
      <c r="K37" s="25"/>
      <c r="L37" s="25"/>
      <c r="M37" s="3">
        <v>0.0278375</v>
      </c>
      <c r="N37" s="25"/>
      <c r="O37" s="25"/>
      <c r="P37" s="4">
        <f t="shared" si="2"/>
        <v>27.837500000000002</v>
      </c>
      <c r="Q37" s="3">
        <v>0.084</v>
      </c>
      <c r="R37" s="3">
        <f t="shared" si="3"/>
        <v>0.3313988095238095</v>
      </c>
      <c r="S37" s="25"/>
      <c r="T37" s="25"/>
      <c r="U37" s="2">
        <f t="shared" si="4"/>
        <v>0.1228558599012124</v>
      </c>
      <c r="V37" s="25"/>
      <c r="W37" s="25"/>
    </row>
    <row r="39" ht="15.75">
      <c r="D39" s="5" t="s">
        <v>37</v>
      </c>
    </row>
    <row r="40" spans="4:5" s="7" customFormat="1" ht="14.25">
      <c r="D40" s="8" t="s">
        <v>38</v>
      </c>
      <c r="E40" s="9"/>
    </row>
    <row r="41" spans="4:5" s="7" customFormat="1" ht="14.25">
      <c r="D41" s="8" t="s">
        <v>39</v>
      </c>
      <c r="E41" s="9"/>
    </row>
    <row r="42" spans="4:5" s="7" customFormat="1" ht="14.25">
      <c r="D42" s="8" t="s">
        <v>40</v>
      </c>
      <c r="E42" s="9"/>
    </row>
    <row r="43" spans="4:5" s="7" customFormat="1" ht="14.25">
      <c r="D43" s="8" t="s">
        <v>41</v>
      </c>
      <c r="E43" s="9"/>
    </row>
    <row r="44" spans="4:5" s="7" customFormat="1" ht="14.25">
      <c r="D44" s="8" t="s">
        <v>42</v>
      </c>
      <c r="E44" s="9"/>
    </row>
    <row r="45" spans="4:5" s="7" customFormat="1" ht="14.25">
      <c r="D45" s="8" t="s">
        <v>43</v>
      </c>
      <c r="E45" s="9"/>
    </row>
    <row r="47" ht="14.25">
      <c r="E47" s="10"/>
    </row>
    <row r="48" spans="5:13" ht="14.25">
      <c r="E48" s="10"/>
      <c r="M48" s="10"/>
    </row>
    <row r="49" spans="5:13" ht="14.25">
      <c r="E49" s="10"/>
      <c r="M49" s="10"/>
    </row>
    <row r="50" spans="5:13" ht="14.25">
      <c r="E50" s="10"/>
      <c r="M50" s="10"/>
    </row>
    <row r="51" spans="5:13" ht="14.25">
      <c r="E51" s="10"/>
      <c r="M51" s="10"/>
    </row>
    <row r="52" spans="5:13" ht="14.25">
      <c r="E52" s="10"/>
      <c r="M52" s="10"/>
    </row>
    <row r="53" spans="5:13" ht="14.25">
      <c r="E53" s="10"/>
      <c r="M53" s="10"/>
    </row>
    <row r="54" spans="5:13" ht="14.25">
      <c r="E54" s="10"/>
      <c r="M54" s="10"/>
    </row>
    <row r="55" spans="5:13" ht="14.25">
      <c r="E55" s="10"/>
      <c r="M55" s="10"/>
    </row>
    <row r="56" spans="5:13" ht="14.25">
      <c r="E56" s="10"/>
      <c r="M56" s="10"/>
    </row>
    <row r="57" spans="5:13" ht="14.25">
      <c r="E57" s="10"/>
      <c r="M57" s="10"/>
    </row>
    <row r="58" spans="5:13" ht="14.25">
      <c r="E58" s="10"/>
      <c r="M58" s="10"/>
    </row>
    <row r="59" spans="5:13" ht="14.25">
      <c r="E59" s="10"/>
      <c r="M59" s="10"/>
    </row>
    <row r="60" spans="5:13" ht="14.25">
      <c r="E60" s="10"/>
      <c r="M60" s="10"/>
    </row>
    <row r="61" spans="5:13" ht="14.25">
      <c r="E61" s="10"/>
      <c r="M61" s="10"/>
    </row>
    <row r="62" spans="5:13" ht="14.25">
      <c r="E62" s="10"/>
      <c r="M62" s="10"/>
    </row>
    <row r="63" spans="5:13" ht="14.25">
      <c r="E63" s="10"/>
      <c r="M63" s="10"/>
    </row>
    <row r="64" spans="5:13" ht="14.25">
      <c r="E64" s="10"/>
      <c r="M64" s="10"/>
    </row>
    <row r="65" spans="5:13" ht="14.25">
      <c r="E65" s="10"/>
      <c r="M65" s="10"/>
    </row>
    <row r="66" spans="5:13" ht="14.25">
      <c r="E66" s="10"/>
      <c r="M66" s="10"/>
    </row>
    <row r="67" spans="5:13" ht="14.25">
      <c r="E67" s="10"/>
      <c r="M67" s="10"/>
    </row>
    <row r="68" spans="5:13" ht="14.25">
      <c r="E68" s="10"/>
      <c r="M68" s="10"/>
    </row>
    <row r="69" spans="5:13" ht="14.25">
      <c r="E69" s="10"/>
      <c r="M69" s="10"/>
    </row>
    <row r="70" spans="5:13" ht="14.25">
      <c r="E70" s="10"/>
      <c r="M70" s="10"/>
    </row>
    <row r="71" spans="5:13" ht="14.25">
      <c r="E71" s="10"/>
      <c r="M71" s="10"/>
    </row>
    <row r="72" spans="5:13" ht="14.25">
      <c r="E72" s="10"/>
      <c r="M72" s="10"/>
    </row>
    <row r="73" spans="5:13" ht="14.25">
      <c r="E73" s="10"/>
      <c r="M73" s="10"/>
    </row>
    <row r="74" spans="5:13" ht="14.25">
      <c r="E74" s="10"/>
      <c r="M74" s="10"/>
    </row>
    <row r="75" spans="5:13" ht="14.25">
      <c r="E75" s="10"/>
      <c r="M75" s="10"/>
    </row>
    <row r="76" spans="5:13" ht="14.25">
      <c r="E76" s="10"/>
      <c r="M76" s="10"/>
    </row>
    <row r="77" spans="5:13" ht="14.25">
      <c r="E77" s="10"/>
      <c r="M77" s="10"/>
    </row>
    <row r="78" spans="4:13" ht="14.25">
      <c r="D78" s="11"/>
      <c r="E78" s="12"/>
      <c r="F78" s="13"/>
      <c r="G78" s="12"/>
      <c r="H78" s="12"/>
      <c r="M78" s="10"/>
    </row>
    <row r="79" spans="5:13" ht="14.25">
      <c r="E79" s="10"/>
      <c r="M79" s="10"/>
    </row>
    <row r="80" spans="5:13" ht="14.25">
      <c r="E80" s="10"/>
      <c r="M80" s="10"/>
    </row>
    <row r="81" ht="14.25">
      <c r="M81" s="10"/>
    </row>
    <row r="82" ht="14.25">
      <c r="M82" s="10"/>
    </row>
    <row r="83" ht="14.25">
      <c r="M83" s="10"/>
    </row>
    <row r="84" ht="14.25">
      <c r="M84" s="10"/>
    </row>
    <row r="88" ht="14.25">
      <c r="E88" s="10"/>
    </row>
    <row r="89" ht="14.25">
      <c r="E89" s="10"/>
    </row>
    <row r="90" ht="14.25">
      <c r="E90" s="10"/>
    </row>
    <row r="91" ht="14.25">
      <c r="E91" s="10"/>
    </row>
    <row r="92" ht="14.25">
      <c r="E92" s="10"/>
    </row>
    <row r="93" ht="14.25">
      <c r="E93" s="10"/>
    </row>
    <row r="94" ht="14.25">
      <c r="E94" s="10"/>
    </row>
    <row r="95" ht="14.25">
      <c r="E95" s="10"/>
    </row>
    <row r="96" ht="14.25">
      <c r="E96" s="10"/>
    </row>
    <row r="97" ht="14.25">
      <c r="E97" s="10"/>
    </row>
    <row r="98" ht="14.25">
      <c r="E98" s="10"/>
    </row>
    <row r="99" ht="14.25">
      <c r="E99" s="10"/>
    </row>
    <row r="100" ht="14.25">
      <c r="E100" s="10"/>
    </row>
    <row r="101" ht="14.25">
      <c r="E101" s="10"/>
    </row>
    <row r="102" ht="14.25">
      <c r="E102" s="10"/>
    </row>
    <row r="103" ht="14.25">
      <c r="E103" s="10"/>
    </row>
    <row r="104" ht="14.25">
      <c r="E104" s="10"/>
    </row>
    <row r="105" ht="14.25">
      <c r="E105" s="10"/>
    </row>
    <row r="106" ht="14.25">
      <c r="E106" s="10"/>
    </row>
    <row r="107" ht="14.25">
      <c r="E107" s="10"/>
    </row>
    <row r="108" ht="14.25">
      <c r="E108" s="10"/>
    </row>
    <row r="109" ht="14.25">
      <c r="E109" s="10"/>
    </row>
    <row r="110" ht="14.25">
      <c r="E110" s="10"/>
    </row>
    <row r="111" ht="14.25">
      <c r="E111" s="10"/>
    </row>
    <row r="112" ht="14.25">
      <c r="E112" s="10"/>
    </row>
    <row r="113" ht="14.25">
      <c r="E113" s="10"/>
    </row>
    <row r="114" ht="14.25">
      <c r="E114" s="10"/>
    </row>
    <row r="115" ht="14.25">
      <c r="E115" s="10"/>
    </row>
    <row r="116" ht="14.25">
      <c r="E116" s="10"/>
    </row>
    <row r="117" ht="14.25">
      <c r="E117" s="10"/>
    </row>
    <row r="118" ht="14.25">
      <c r="E118" s="10"/>
    </row>
    <row r="119" ht="14.25">
      <c r="E119" s="10"/>
    </row>
    <row r="120" ht="14.25">
      <c r="E120" s="10"/>
    </row>
    <row r="121" ht="14.25">
      <c r="E121" s="10"/>
    </row>
    <row r="122" ht="14.25">
      <c r="E122" s="10"/>
    </row>
    <row r="123" ht="14.25">
      <c r="E123" s="10"/>
    </row>
  </sheetData>
  <mergeCells count="132">
    <mergeCell ref="A26:A28"/>
    <mergeCell ref="A29:A31"/>
    <mergeCell ref="A32:A34"/>
    <mergeCell ref="A35:A37"/>
    <mergeCell ref="A14:A16"/>
    <mergeCell ref="A17:A19"/>
    <mergeCell ref="A20:A22"/>
    <mergeCell ref="A23:A25"/>
    <mergeCell ref="A2:A4"/>
    <mergeCell ref="A5:A7"/>
    <mergeCell ref="A8:A10"/>
    <mergeCell ref="A11:A13"/>
    <mergeCell ref="V35:V37"/>
    <mergeCell ref="W35:W37"/>
    <mergeCell ref="V32:V34"/>
    <mergeCell ref="W32:W34"/>
    <mergeCell ref="F35:F37"/>
    <mergeCell ref="G35:G37"/>
    <mergeCell ref="K35:K37"/>
    <mergeCell ref="L35:L37"/>
    <mergeCell ref="N35:N37"/>
    <mergeCell ref="O35:O37"/>
    <mergeCell ref="S35:S37"/>
    <mergeCell ref="T35:T37"/>
    <mergeCell ref="V29:V31"/>
    <mergeCell ref="W29:W31"/>
    <mergeCell ref="F32:F34"/>
    <mergeCell ref="G32:G34"/>
    <mergeCell ref="K32:K34"/>
    <mergeCell ref="L32:L34"/>
    <mergeCell ref="N32:N34"/>
    <mergeCell ref="O32:O34"/>
    <mergeCell ref="S32:S34"/>
    <mergeCell ref="T32:T34"/>
    <mergeCell ref="V26:V28"/>
    <mergeCell ref="W26:W28"/>
    <mergeCell ref="F29:F31"/>
    <mergeCell ref="G29:G31"/>
    <mergeCell ref="K29:K31"/>
    <mergeCell ref="L29:L31"/>
    <mergeCell ref="N29:N31"/>
    <mergeCell ref="O29:O31"/>
    <mergeCell ref="S29:S31"/>
    <mergeCell ref="T29:T31"/>
    <mergeCell ref="V23:V25"/>
    <mergeCell ref="W23:W25"/>
    <mergeCell ref="F26:F28"/>
    <mergeCell ref="G26:G28"/>
    <mergeCell ref="K26:K28"/>
    <mergeCell ref="L26:L28"/>
    <mergeCell ref="N26:N28"/>
    <mergeCell ref="O26:O28"/>
    <mergeCell ref="S26:S28"/>
    <mergeCell ref="T26:T28"/>
    <mergeCell ref="V20:V22"/>
    <mergeCell ref="W20:W22"/>
    <mergeCell ref="F23:F25"/>
    <mergeCell ref="G23:G25"/>
    <mergeCell ref="K23:K25"/>
    <mergeCell ref="L23:L25"/>
    <mergeCell ref="N23:N25"/>
    <mergeCell ref="O23:O25"/>
    <mergeCell ref="S23:S25"/>
    <mergeCell ref="T23:T25"/>
    <mergeCell ref="V17:V19"/>
    <mergeCell ref="W17:W19"/>
    <mergeCell ref="F20:F22"/>
    <mergeCell ref="G20:G22"/>
    <mergeCell ref="K20:K22"/>
    <mergeCell ref="L20:L22"/>
    <mergeCell ref="N20:N22"/>
    <mergeCell ref="O20:O22"/>
    <mergeCell ref="S20:S22"/>
    <mergeCell ref="T20:T22"/>
    <mergeCell ref="V14:V16"/>
    <mergeCell ref="W14:W16"/>
    <mergeCell ref="F17:F19"/>
    <mergeCell ref="G17:G19"/>
    <mergeCell ref="K17:K19"/>
    <mergeCell ref="L17:L19"/>
    <mergeCell ref="N17:N19"/>
    <mergeCell ref="O17:O19"/>
    <mergeCell ref="S17:S19"/>
    <mergeCell ref="T17:T19"/>
    <mergeCell ref="V11:V13"/>
    <mergeCell ref="W11:W13"/>
    <mergeCell ref="F14:F16"/>
    <mergeCell ref="G14:G16"/>
    <mergeCell ref="K14:K16"/>
    <mergeCell ref="L14:L16"/>
    <mergeCell ref="N14:N16"/>
    <mergeCell ref="O14:O16"/>
    <mergeCell ref="S14:S16"/>
    <mergeCell ref="T14:T16"/>
    <mergeCell ref="V8:V10"/>
    <mergeCell ref="W8:W10"/>
    <mergeCell ref="F11:F13"/>
    <mergeCell ref="G11:G13"/>
    <mergeCell ref="K11:K13"/>
    <mergeCell ref="L11:L13"/>
    <mergeCell ref="N11:N13"/>
    <mergeCell ref="O11:O13"/>
    <mergeCell ref="S11:S13"/>
    <mergeCell ref="T11:T13"/>
    <mergeCell ref="V5:V7"/>
    <mergeCell ref="W5:W7"/>
    <mergeCell ref="F8:F10"/>
    <mergeCell ref="G8:G10"/>
    <mergeCell ref="K8:K10"/>
    <mergeCell ref="L8:L10"/>
    <mergeCell ref="N8:N10"/>
    <mergeCell ref="O8:O10"/>
    <mergeCell ref="S8:S10"/>
    <mergeCell ref="T8:T10"/>
    <mergeCell ref="V2:V4"/>
    <mergeCell ref="W2:W4"/>
    <mergeCell ref="F5:F7"/>
    <mergeCell ref="G5:G7"/>
    <mergeCell ref="K5:K7"/>
    <mergeCell ref="L5:L7"/>
    <mergeCell ref="N5:N7"/>
    <mergeCell ref="O5:O7"/>
    <mergeCell ref="S5:S7"/>
    <mergeCell ref="T5:T7"/>
    <mergeCell ref="N2:N4"/>
    <mergeCell ref="O2:O4"/>
    <mergeCell ref="S2:S4"/>
    <mergeCell ref="T2:T4"/>
    <mergeCell ref="F2:F4"/>
    <mergeCell ref="G2:G4"/>
    <mergeCell ref="K2:K4"/>
    <mergeCell ref="L2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4"/>
  <sheetViews>
    <sheetView tabSelected="1" workbookViewId="0" topLeftCell="A1">
      <selection activeCell="E54" sqref="E54"/>
    </sheetView>
  </sheetViews>
  <sheetFormatPr defaultColWidth="9.00390625" defaultRowHeight="14.25"/>
  <cols>
    <col min="1" max="1" width="7.00390625" style="0" customWidth="1"/>
    <col min="2" max="2" width="12.125" style="0" customWidth="1"/>
    <col min="3" max="3" width="20.625" style="0" customWidth="1"/>
    <col min="4" max="4" width="18.75390625" style="0" customWidth="1"/>
    <col min="5" max="5" width="35.00390625" style="0" customWidth="1"/>
    <col min="6" max="6" width="8.375" style="0" customWidth="1"/>
    <col min="7" max="7" width="26.00390625" style="0" customWidth="1"/>
    <col min="8" max="8" width="14.00390625" style="0" customWidth="1"/>
    <col min="10" max="10" width="8.625" style="0" customWidth="1"/>
    <col min="13" max="13" width="13.375" style="0" customWidth="1"/>
    <col min="14" max="14" width="11.50390625" style="0" customWidth="1"/>
    <col min="15" max="15" width="22.25390625" style="0" customWidth="1"/>
    <col min="16" max="16" width="7.75390625" style="0" customWidth="1"/>
    <col min="17" max="17" width="7.875" style="0" customWidth="1"/>
    <col min="18" max="18" width="7.75390625" style="0" customWidth="1"/>
    <col min="19" max="19" width="25.125" style="0" customWidth="1"/>
  </cols>
  <sheetData>
    <row r="1" spans="2:15" ht="15.75">
      <c r="B1" s="2" t="s">
        <v>79</v>
      </c>
      <c r="C1" s="2" t="s">
        <v>44</v>
      </c>
      <c r="D1" s="2" t="s">
        <v>45</v>
      </c>
      <c r="E1" s="2" t="s">
        <v>46</v>
      </c>
      <c r="F1" s="2" t="s">
        <v>47</v>
      </c>
      <c r="G1" s="2"/>
      <c r="H1" s="2" t="s">
        <v>48</v>
      </c>
      <c r="I1" s="2" t="s">
        <v>49</v>
      </c>
      <c r="J1" s="2"/>
      <c r="K1" s="2"/>
      <c r="L1" s="2"/>
      <c r="M1" s="2"/>
      <c r="N1" s="2"/>
      <c r="O1" s="2"/>
    </row>
    <row r="2" spans="2:15" ht="15.75">
      <c r="B2" s="2">
        <v>1</v>
      </c>
      <c r="C2" s="2" t="s">
        <v>17</v>
      </c>
      <c r="D2" s="2" t="s">
        <v>18</v>
      </c>
      <c r="E2" s="3">
        <v>0.8123920019748211</v>
      </c>
      <c r="F2" s="25">
        <f>AVERAGE(E2:E4)</f>
        <v>1</v>
      </c>
      <c r="G2" s="2"/>
      <c r="H2" s="3">
        <v>0.8334827029933679</v>
      </c>
      <c r="I2" s="25">
        <f>AVERAGE(H2:H4)</f>
        <v>0.9999999999999991</v>
      </c>
      <c r="J2" s="2"/>
      <c r="K2" s="2"/>
      <c r="L2" s="2"/>
      <c r="M2" s="2"/>
      <c r="N2" s="2"/>
      <c r="O2" s="2"/>
    </row>
    <row r="3" spans="2:15" ht="15.75">
      <c r="B3" s="2">
        <v>1</v>
      </c>
      <c r="C3" s="2" t="s">
        <v>17</v>
      </c>
      <c r="D3" s="2" t="s">
        <v>19</v>
      </c>
      <c r="E3" s="3">
        <v>0.9560602320414712</v>
      </c>
      <c r="F3" s="25"/>
      <c r="G3" s="2"/>
      <c r="H3" s="3">
        <v>1.065513532891199</v>
      </c>
      <c r="I3" s="25"/>
      <c r="J3" s="2"/>
      <c r="K3" s="2"/>
      <c r="L3" s="2"/>
      <c r="M3" s="2"/>
      <c r="N3" s="2"/>
      <c r="O3" s="2"/>
    </row>
    <row r="4" spans="2:15" ht="15.75">
      <c r="B4" s="2">
        <v>1</v>
      </c>
      <c r="C4" s="2" t="s">
        <v>17</v>
      </c>
      <c r="D4" s="2" t="s">
        <v>20</v>
      </c>
      <c r="E4" s="3">
        <v>1.2315477659837077</v>
      </c>
      <c r="F4" s="25"/>
      <c r="G4" s="2"/>
      <c r="H4" s="3">
        <v>1.1010037641154307</v>
      </c>
      <c r="I4" s="25"/>
      <c r="J4" s="2"/>
      <c r="K4" s="2"/>
      <c r="L4" s="2"/>
      <c r="M4" s="2"/>
      <c r="N4" s="2"/>
      <c r="O4" s="2"/>
    </row>
    <row r="5" spans="1:15" ht="15.75">
      <c r="A5" s="27" t="s">
        <v>78</v>
      </c>
      <c r="B5" s="2">
        <v>1</v>
      </c>
      <c r="C5" s="2" t="s">
        <v>17</v>
      </c>
      <c r="D5" s="5" t="s">
        <v>50</v>
      </c>
      <c r="E5" s="3">
        <v>0.8383115280177734</v>
      </c>
      <c r="F5" s="25">
        <f>AVERAGE(E5:E7)</f>
        <v>1.0041347815354233</v>
      </c>
      <c r="G5" s="3"/>
      <c r="H5" s="3">
        <v>1.1276214375336062</v>
      </c>
      <c r="I5" s="25">
        <f>AVERAGE(H5:H7)</f>
        <v>0.9694165621079031</v>
      </c>
      <c r="J5" s="3"/>
      <c r="K5" s="2"/>
      <c r="L5" s="2"/>
      <c r="M5" s="2"/>
      <c r="N5" s="2"/>
      <c r="O5" s="2"/>
    </row>
    <row r="6" spans="1:15" ht="15.75">
      <c r="A6" s="27"/>
      <c r="B6" s="2">
        <v>1</v>
      </c>
      <c r="C6" s="2" t="s">
        <v>17</v>
      </c>
      <c r="D6" s="5" t="s">
        <v>51</v>
      </c>
      <c r="E6" s="3">
        <v>1.1271291039249567</v>
      </c>
      <c r="F6" s="25"/>
      <c r="G6" s="3"/>
      <c r="H6" s="3">
        <v>0.9879458684352016</v>
      </c>
      <c r="I6" s="25"/>
      <c r="J6" s="3"/>
      <c r="K6" s="2"/>
      <c r="L6" s="2"/>
      <c r="M6" s="2"/>
      <c r="N6" s="2"/>
      <c r="O6" s="2"/>
    </row>
    <row r="7" spans="1:15" ht="15.75">
      <c r="A7" s="27"/>
      <c r="B7" s="2">
        <v>1</v>
      </c>
      <c r="C7" s="2" t="s">
        <v>17</v>
      </c>
      <c r="D7" s="5" t="s">
        <v>52</v>
      </c>
      <c r="E7" s="3">
        <v>1.0469637126635398</v>
      </c>
      <c r="F7" s="25"/>
      <c r="G7" s="3"/>
      <c r="H7" s="3">
        <v>0.7926823803549009</v>
      </c>
      <c r="I7" s="25"/>
      <c r="J7" s="3"/>
      <c r="K7" s="2"/>
      <c r="L7" s="2"/>
      <c r="M7" s="2"/>
      <c r="N7" s="2"/>
      <c r="O7" s="2"/>
    </row>
    <row r="8" spans="1:15" ht="15.75">
      <c r="A8" s="27" t="s">
        <v>78</v>
      </c>
      <c r="B8" s="2">
        <v>2</v>
      </c>
      <c r="C8" s="2" t="s">
        <v>17</v>
      </c>
      <c r="D8" s="5" t="s">
        <v>53</v>
      </c>
      <c r="E8" s="3">
        <v>1.0589977783263391</v>
      </c>
      <c r="F8" s="25">
        <f>AVERAGE(E8:E10)</f>
        <v>0.9560602320414713</v>
      </c>
      <c r="G8" s="3"/>
      <c r="H8" s="3">
        <v>0.991037820397919</v>
      </c>
      <c r="I8" s="25">
        <f>AVERAGE(H8:H10)</f>
        <v>0.9188922746011814</v>
      </c>
      <c r="J8" s="2"/>
      <c r="K8" s="2"/>
      <c r="L8" s="2"/>
      <c r="M8" s="2"/>
      <c r="N8" s="2"/>
      <c r="O8" s="2"/>
    </row>
    <row r="9" spans="1:15" ht="15.75">
      <c r="A9" s="27"/>
      <c r="B9" s="2">
        <v>2</v>
      </c>
      <c r="C9" s="2" t="s">
        <v>17</v>
      </c>
      <c r="D9" s="5" t="s">
        <v>54</v>
      </c>
      <c r="E9" s="3">
        <v>0.7487040236978524</v>
      </c>
      <c r="F9" s="25"/>
      <c r="G9" s="3"/>
      <c r="H9" s="3">
        <v>0.6934038358128685</v>
      </c>
      <c r="I9" s="25"/>
      <c r="J9" s="2"/>
      <c r="K9" s="2"/>
      <c r="L9" s="2"/>
      <c r="M9" s="2"/>
      <c r="N9" s="2"/>
      <c r="O9" s="2"/>
    </row>
    <row r="10" spans="1:15" ht="15.75">
      <c r="A10" s="27"/>
      <c r="B10" s="2">
        <v>2</v>
      </c>
      <c r="C10" s="2" t="s">
        <v>17</v>
      </c>
      <c r="D10" s="5" t="s">
        <v>55</v>
      </c>
      <c r="E10" s="3">
        <v>1.0604788941002221</v>
      </c>
      <c r="F10" s="25"/>
      <c r="G10" s="3"/>
      <c r="H10" s="3">
        <v>1.0722351675927564</v>
      </c>
      <c r="I10" s="25"/>
      <c r="J10" s="2"/>
      <c r="K10" s="2"/>
      <c r="L10" s="2"/>
      <c r="M10" s="2"/>
      <c r="N10" s="2"/>
      <c r="O10" s="2"/>
    </row>
    <row r="11" spans="1:15" ht="15.75">
      <c r="A11" s="27" t="s">
        <v>78</v>
      </c>
      <c r="B11" s="2">
        <v>3</v>
      </c>
      <c r="C11" s="2" t="s">
        <v>17</v>
      </c>
      <c r="D11" s="5" t="s">
        <v>56</v>
      </c>
      <c r="E11" s="3">
        <v>0.8753394223648481</v>
      </c>
      <c r="F11" s="25">
        <f>AVERAGE(E11:E13)</f>
        <v>0.7795606023204146</v>
      </c>
      <c r="G11" s="3"/>
      <c r="H11" s="3">
        <v>0.6331779888868961</v>
      </c>
      <c r="I11" s="25">
        <f>AVERAGE(H11:H13)</f>
        <v>0.8321383760530545</v>
      </c>
      <c r="J11" s="3"/>
      <c r="K11" s="2"/>
      <c r="L11" s="2"/>
      <c r="M11" s="2"/>
      <c r="N11" s="2"/>
      <c r="O11" s="2"/>
    </row>
    <row r="12" spans="1:15" ht="15.75">
      <c r="A12" s="27"/>
      <c r="B12" s="2">
        <v>3</v>
      </c>
      <c r="C12" s="2" t="s">
        <v>17</v>
      </c>
      <c r="D12" s="5" t="s">
        <v>57</v>
      </c>
      <c r="E12" s="3">
        <v>0.719822266107134</v>
      </c>
      <c r="F12" s="25"/>
      <c r="G12" s="3"/>
      <c r="H12" s="3">
        <v>0.9695285893529288</v>
      </c>
      <c r="I12" s="25"/>
      <c r="J12" s="3"/>
      <c r="K12" s="2"/>
      <c r="L12" s="2"/>
      <c r="M12" s="2"/>
      <c r="N12" s="2"/>
      <c r="O12" s="2"/>
    </row>
    <row r="13" spans="1:15" ht="15.75">
      <c r="A13" s="27"/>
      <c r="B13" s="2">
        <v>3</v>
      </c>
      <c r="C13" s="2" t="s">
        <v>17</v>
      </c>
      <c r="D13" s="5" t="s">
        <v>58</v>
      </c>
      <c r="E13" s="3">
        <v>0.7435201184892618</v>
      </c>
      <c r="F13" s="25"/>
      <c r="G13" s="3"/>
      <c r="H13" s="3">
        <v>0.8937085499193387</v>
      </c>
      <c r="I13" s="25"/>
      <c r="J13" s="3"/>
      <c r="K13" s="2"/>
      <c r="L13" s="2"/>
      <c r="M13" s="2"/>
      <c r="N13" s="2"/>
      <c r="O13" s="2"/>
    </row>
    <row r="14" spans="1:15" ht="15.75">
      <c r="A14" s="27" t="s">
        <v>78</v>
      </c>
      <c r="B14" s="2">
        <v>4</v>
      </c>
      <c r="C14" s="2" t="s">
        <v>17</v>
      </c>
      <c r="D14" s="5" t="s">
        <v>59</v>
      </c>
      <c r="E14" s="3">
        <v>0.7272278449765489</v>
      </c>
      <c r="F14" s="25">
        <f>AVERAGE(E14:E16)</f>
        <v>0.5909651937793137</v>
      </c>
      <c r="G14" s="3"/>
      <c r="H14" s="3">
        <v>0.7832048754257022</v>
      </c>
      <c r="I14" s="25">
        <f>AVERAGE(H14:H16)</f>
        <v>0.6491754794766075</v>
      </c>
      <c r="J14" s="3"/>
      <c r="K14" s="2"/>
      <c r="L14" s="2"/>
      <c r="M14" s="2"/>
      <c r="N14" s="2"/>
      <c r="O14" s="2"/>
    </row>
    <row r="15" spans="1:15" ht="15.75">
      <c r="A15" s="27"/>
      <c r="B15" s="2">
        <v>4</v>
      </c>
      <c r="C15" s="2" t="s">
        <v>17</v>
      </c>
      <c r="D15" s="5" t="s">
        <v>60</v>
      </c>
      <c r="E15" s="3">
        <v>0.5487533942236484</v>
      </c>
      <c r="F15" s="25"/>
      <c r="G15" s="3"/>
      <c r="H15" s="3">
        <v>0.6007797096253797</v>
      </c>
      <c r="I15" s="25"/>
      <c r="J15" s="3"/>
      <c r="K15" s="2"/>
      <c r="L15" s="2"/>
      <c r="M15" s="2"/>
      <c r="N15" s="2"/>
      <c r="O15" s="2"/>
    </row>
    <row r="16" spans="1:15" ht="15.75">
      <c r="A16" s="27"/>
      <c r="B16" s="2">
        <v>4</v>
      </c>
      <c r="C16" s="2" t="s">
        <v>17</v>
      </c>
      <c r="D16" s="5" t="s">
        <v>61</v>
      </c>
      <c r="E16" s="3">
        <v>0.4969143421377438</v>
      </c>
      <c r="F16" s="25"/>
      <c r="G16" s="3"/>
      <c r="H16" s="3">
        <v>0.5635418533787407</v>
      </c>
      <c r="I16" s="25"/>
      <c r="J16" s="3"/>
      <c r="K16" s="2"/>
      <c r="L16" s="2"/>
      <c r="M16" s="2"/>
      <c r="N16" s="2"/>
      <c r="O16" s="2"/>
    </row>
    <row r="17" spans="1:15" ht="15.75">
      <c r="A17" s="27" t="s">
        <v>78</v>
      </c>
      <c r="B17" s="2">
        <v>5</v>
      </c>
      <c r="C17" s="2" t="s">
        <v>17</v>
      </c>
      <c r="D17" s="14" t="s">
        <v>62</v>
      </c>
      <c r="E17" s="3">
        <v>0.44433473216489755</v>
      </c>
      <c r="F17" s="25">
        <f>AVERAGE(E17:E19)</f>
        <v>0.41150333251049115</v>
      </c>
      <c r="G17" s="3"/>
      <c r="H17" s="3">
        <v>0.5515773436099649</v>
      </c>
      <c r="I17" s="25">
        <f>AVERAGE(H17:H19)</f>
        <v>0.6297723606381059</v>
      </c>
      <c r="J17" s="3"/>
      <c r="K17" s="2"/>
      <c r="L17" s="15"/>
      <c r="M17" s="2"/>
      <c r="N17" s="2"/>
      <c r="O17" s="2"/>
    </row>
    <row r="18" spans="1:15" ht="15.75">
      <c r="A18" s="27"/>
      <c r="B18" s="2">
        <v>5</v>
      </c>
      <c r="C18" s="2" t="s">
        <v>17</v>
      </c>
      <c r="D18" s="14" t="s">
        <v>63</v>
      </c>
      <c r="E18" s="3">
        <v>0.46581091088620086</v>
      </c>
      <c r="F18" s="25"/>
      <c r="G18" s="3"/>
      <c r="H18" s="3">
        <v>0.7553773077612461</v>
      </c>
      <c r="I18" s="25"/>
      <c r="J18" s="3"/>
      <c r="K18" s="2"/>
      <c r="L18" s="15"/>
      <c r="M18" s="2"/>
      <c r="N18" s="2"/>
      <c r="O18" s="2"/>
    </row>
    <row r="19" spans="1:15" ht="15.75">
      <c r="A19" s="27"/>
      <c r="B19" s="2">
        <v>5</v>
      </c>
      <c r="C19" s="2" t="s">
        <v>17</v>
      </c>
      <c r="D19" s="14" t="s">
        <v>64</v>
      </c>
      <c r="E19" s="3">
        <v>0.3243643544803752</v>
      </c>
      <c r="F19" s="25"/>
      <c r="G19" s="3"/>
      <c r="H19" s="3">
        <v>0.582362430543107</v>
      </c>
      <c r="I19" s="25"/>
      <c r="J19" s="3"/>
      <c r="K19" s="2"/>
      <c r="L19" s="15"/>
      <c r="M19" s="2"/>
      <c r="N19" s="2"/>
      <c r="O19" s="2"/>
    </row>
    <row r="20" spans="1:15" ht="15.75">
      <c r="A20" s="27" t="s">
        <v>78</v>
      </c>
      <c r="C20" s="2" t="s">
        <v>36</v>
      </c>
      <c r="D20" s="5" t="s">
        <v>18</v>
      </c>
      <c r="E20" s="3">
        <v>0.9547683923705722</v>
      </c>
      <c r="F20" s="25">
        <f>AVERAGE(E20:E22)</f>
        <v>0.9999999999999991</v>
      </c>
      <c r="G20" s="3"/>
      <c r="H20" s="3">
        <v>1</v>
      </c>
      <c r="I20" s="25">
        <f>AVERAGE(H20:H22)</f>
        <v>1</v>
      </c>
      <c r="J20" s="3"/>
      <c r="K20" s="2"/>
      <c r="L20" s="2"/>
      <c r="M20" s="2"/>
      <c r="N20" s="2"/>
      <c r="O20" s="2"/>
    </row>
    <row r="21" spans="1:15" ht="15.75">
      <c r="A21" s="27"/>
      <c r="C21" s="2" t="s">
        <v>36</v>
      </c>
      <c r="D21" s="5" t="s">
        <v>19</v>
      </c>
      <c r="E21" s="3">
        <v>0.9171662125340598</v>
      </c>
      <c r="F21" s="25"/>
      <c r="G21" s="3"/>
      <c r="H21" s="3">
        <v>1.1041666666666665</v>
      </c>
      <c r="I21" s="25"/>
      <c r="J21" s="3"/>
      <c r="K21" s="2"/>
      <c r="L21" s="2"/>
      <c r="M21" s="2"/>
      <c r="N21" s="2"/>
      <c r="O21" s="2"/>
    </row>
    <row r="22" spans="1:15" ht="15.75">
      <c r="A22" s="27"/>
      <c r="C22" s="2" t="s">
        <v>36</v>
      </c>
      <c r="D22" s="5" t="s">
        <v>20</v>
      </c>
      <c r="E22" s="3">
        <v>1.1280653950953654</v>
      </c>
      <c r="F22" s="25"/>
      <c r="G22" s="3"/>
      <c r="H22" s="3">
        <v>0.8958333333333333</v>
      </c>
      <c r="I22" s="25"/>
      <c r="J22" s="3"/>
      <c r="K22" s="2"/>
      <c r="L22" s="2"/>
      <c r="M22" s="2"/>
      <c r="N22" s="2"/>
      <c r="O22" s="2"/>
    </row>
    <row r="23" spans="1:15" ht="15.75">
      <c r="A23" s="27" t="s">
        <v>78</v>
      </c>
      <c r="B23" s="2">
        <v>6</v>
      </c>
      <c r="C23" s="2" t="s">
        <v>36</v>
      </c>
      <c r="D23" s="5" t="s">
        <v>50</v>
      </c>
      <c r="E23" s="3">
        <v>0.904632152588554</v>
      </c>
      <c r="F23" s="25">
        <f>AVERAGE(E23:E25)</f>
        <v>0.9576748410535855</v>
      </c>
      <c r="G23" s="3"/>
      <c r="H23" s="3">
        <v>0.8130952380952381</v>
      </c>
      <c r="I23" s="25">
        <f>AVERAGE(H23:H25)</f>
        <v>0.8094576719576719</v>
      </c>
      <c r="J23" s="3"/>
      <c r="K23" s="2"/>
      <c r="L23" s="2"/>
      <c r="M23" s="2"/>
      <c r="N23" s="2"/>
      <c r="O23" s="2"/>
    </row>
    <row r="24" spans="1:15" ht="15.75">
      <c r="A24" s="27"/>
      <c r="B24" s="2">
        <v>6</v>
      </c>
      <c r="C24" s="2" t="s">
        <v>36</v>
      </c>
      <c r="D24" s="5" t="s">
        <v>51</v>
      </c>
      <c r="E24" s="3">
        <v>0.9111716621253385</v>
      </c>
      <c r="F24" s="25"/>
      <c r="G24" s="3"/>
      <c r="H24" s="3">
        <v>0.7474206349206348</v>
      </c>
      <c r="I24" s="25"/>
      <c r="J24" s="3"/>
      <c r="K24" s="2"/>
      <c r="L24" s="2"/>
      <c r="M24" s="2"/>
      <c r="N24" s="2"/>
      <c r="O24" s="2"/>
    </row>
    <row r="25" spans="1:15" ht="15.75">
      <c r="A25" s="27"/>
      <c r="B25" s="2">
        <v>6</v>
      </c>
      <c r="C25" s="2" t="s">
        <v>36</v>
      </c>
      <c r="D25" s="5" t="s">
        <v>52</v>
      </c>
      <c r="E25" s="3">
        <v>1.057220708446864</v>
      </c>
      <c r="F25" s="25"/>
      <c r="G25" s="3"/>
      <c r="H25" s="3">
        <v>0.8678571428571429</v>
      </c>
      <c r="I25" s="25"/>
      <c r="J25" s="3"/>
      <c r="K25" s="2"/>
      <c r="L25" s="2"/>
      <c r="M25" s="2"/>
      <c r="N25" s="2"/>
      <c r="O25" s="2"/>
    </row>
    <row r="26" spans="1:15" ht="15.75">
      <c r="A26" s="27" t="s">
        <v>78</v>
      </c>
      <c r="B26" s="2">
        <v>7</v>
      </c>
      <c r="C26" s="2" t="s">
        <v>36</v>
      </c>
      <c r="D26" s="5" t="s">
        <v>53</v>
      </c>
      <c r="E26" s="3">
        <v>0.6866485013623964</v>
      </c>
      <c r="F26" s="25">
        <f>AVERAGE(E26:E28)</f>
        <v>0.8016348773841945</v>
      </c>
      <c r="G26" s="3"/>
      <c r="H26" s="3">
        <v>0.6823412698412697</v>
      </c>
      <c r="I26" s="25">
        <f>AVERAGE(H26:H28)</f>
        <v>0.7542328042328043</v>
      </c>
      <c r="J26" s="3"/>
      <c r="K26" s="2"/>
      <c r="L26" s="2"/>
      <c r="M26" s="2"/>
      <c r="N26" s="2"/>
      <c r="O26" s="2"/>
    </row>
    <row r="27" spans="1:15" ht="15.75">
      <c r="A27" s="27"/>
      <c r="B27" s="2">
        <v>7</v>
      </c>
      <c r="C27" s="2" t="s">
        <v>36</v>
      </c>
      <c r="D27" s="5" t="s">
        <v>54</v>
      </c>
      <c r="E27" s="3">
        <v>0.8828337874659381</v>
      </c>
      <c r="F27" s="25"/>
      <c r="G27" s="3"/>
      <c r="H27" s="3">
        <v>0.7482142857142857</v>
      </c>
      <c r="I27" s="25"/>
      <c r="J27" s="3"/>
      <c r="K27" s="2"/>
      <c r="L27" s="2"/>
      <c r="M27" s="2"/>
      <c r="N27" s="2"/>
      <c r="O27" s="2"/>
    </row>
    <row r="28" spans="1:15" ht="15.75">
      <c r="A28" s="27"/>
      <c r="B28" s="2">
        <v>7</v>
      </c>
      <c r="C28" s="2" t="s">
        <v>36</v>
      </c>
      <c r="D28" s="5" t="s">
        <v>55</v>
      </c>
      <c r="E28" s="3">
        <v>0.8354223433242488</v>
      </c>
      <c r="F28" s="25"/>
      <c r="G28" s="3"/>
      <c r="H28" s="3">
        <v>0.8321428571428572</v>
      </c>
      <c r="I28" s="25"/>
      <c r="J28" s="3"/>
      <c r="K28" s="2"/>
      <c r="L28" s="2"/>
      <c r="M28" s="2"/>
      <c r="N28" s="2"/>
      <c r="O28" s="2"/>
    </row>
    <row r="29" spans="1:15" ht="15.75">
      <c r="A29" s="27" t="s">
        <v>78</v>
      </c>
      <c r="B29" s="2">
        <v>8</v>
      </c>
      <c r="C29" s="2" t="s">
        <v>36</v>
      </c>
      <c r="D29" s="5" t="s">
        <v>56</v>
      </c>
      <c r="E29" s="3">
        <v>0.5449591280653939</v>
      </c>
      <c r="F29" s="25">
        <f>AVERAGE(E29:E31)</f>
        <v>0.6339691189827416</v>
      </c>
      <c r="G29" s="3"/>
      <c r="H29" s="3">
        <v>0.5845238095238094</v>
      </c>
      <c r="I29" s="25">
        <f>AVERAGE(H29:H31)</f>
        <v>0.655489417989418</v>
      </c>
      <c r="J29" s="3"/>
      <c r="K29" s="2"/>
      <c r="L29" s="2"/>
      <c r="M29" s="2"/>
      <c r="N29" s="2"/>
      <c r="O29" s="2"/>
    </row>
    <row r="30" spans="1:15" ht="15.75">
      <c r="A30" s="27"/>
      <c r="B30" s="2">
        <v>8</v>
      </c>
      <c r="C30" s="2" t="s">
        <v>36</v>
      </c>
      <c r="D30" s="5" t="s">
        <v>57</v>
      </c>
      <c r="E30" s="3">
        <v>0.6594005449591266</v>
      </c>
      <c r="F30" s="25"/>
      <c r="G30" s="3"/>
      <c r="H30" s="3">
        <v>0.7375</v>
      </c>
      <c r="I30" s="25"/>
      <c r="J30" s="3"/>
      <c r="K30" s="2"/>
      <c r="L30" s="2"/>
      <c r="M30" s="2"/>
      <c r="N30" s="2"/>
      <c r="O30" s="2"/>
    </row>
    <row r="31" spans="1:15" ht="15.75">
      <c r="A31" s="27"/>
      <c r="B31" s="2">
        <v>8</v>
      </c>
      <c r="C31" s="2" t="s">
        <v>36</v>
      </c>
      <c r="D31" s="5" t="s">
        <v>58</v>
      </c>
      <c r="E31" s="3">
        <v>0.6975476839237041</v>
      </c>
      <c r="F31" s="25"/>
      <c r="G31" s="3"/>
      <c r="H31" s="3">
        <v>0.6444444444444444</v>
      </c>
      <c r="I31" s="25"/>
      <c r="J31" s="3"/>
      <c r="K31" s="2"/>
      <c r="L31" s="2"/>
      <c r="M31" s="2"/>
      <c r="N31" s="2"/>
      <c r="O31" s="2"/>
    </row>
    <row r="32" spans="1:15" ht="15.75">
      <c r="A32" s="27" t="s">
        <v>78</v>
      </c>
      <c r="B32" s="2">
        <v>9</v>
      </c>
      <c r="C32" s="2" t="s">
        <v>36</v>
      </c>
      <c r="D32" s="5" t="s">
        <v>59</v>
      </c>
      <c r="E32" s="3">
        <v>0.2942779291553127</v>
      </c>
      <c r="F32" s="25">
        <f>AVERAGE(E32:E34)</f>
        <v>0.356948228882833</v>
      </c>
      <c r="G32" s="3"/>
      <c r="H32" s="3">
        <v>0.3482142857142857</v>
      </c>
      <c r="I32" s="25">
        <f>AVERAGE(H32:H34)</f>
        <v>0.41904761904761906</v>
      </c>
      <c r="J32" s="3"/>
      <c r="K32" s="2"/>
      <c r="L32" s="2"/>
      <c r="M32" s="2"/>
      <c r="N32" s="2"/>
      <c r="O32" s="2"/>
    </row>
    <row r="33" spans="1:15" ht="15.75">
      <c r="A33" s="27"/>
      <c r="B33" s="2">
        <v>9</v>
      </c>
      <c r="C33" s="2" t="s">
        <v>36</v>
      </c>
      <c r="D33" s="5" t="s">
        <v>60</v>
      </c>
      <c r="E33" s="3">
        <v>0.42506811989100723</v>
      </c>
      <c r="F33" s="25"/>
      <c r="G33" s="3"/>
      <c r="H33" s="3">
        <v>0.4119047619047619</v>
      </c>
      <c r="I33" s="25"/>
      <c r="J33" s="3"/>
      <c r="K33" s="2"/>
      <c r="L33" s="2"/>
      <c r="M33" s="2"/>
      <c r="N33" s="2"/>
      <c r="O33" s="2"/>
    </row>
    <row r="34" spans="1:15" ht="15.75">
      <c r="A34" s="27"/>
      <c r="B34" s="2">
        <v>9</v>
      </c>
      <c r="C34" s="2" t="s">
        <v>36</v>
      </c>
      <c r="D34" s="5" t="s">
        <v>61</v>
      </c>
      <c r="E34" s="3">
        <v>0.35149863760217903</v>
      </c>
      <c r="F34" s="25"/>
      <c r="G34" s="3"/>
      <c r="H34" s="3">
        <v>0.49702380952380953</v>
      </c>
      <c r="I34" s="25"/>
      <c r="J34" s="3"/>
      <c r="K34" s="2"/>
      <c r="L34" s="2"/>
      <c r="M34" s="2"/>
      <c r="N34" s="2"/>
      <c r="O34" s="2"/>
    </row>
    <row r="35" spans="2:15" s="17" customFormat="1" ht="19.5" customHeight="1">
      <c r="B35" s="2">
        <v>10</v>
      </c>
      <c r="C35" s="2" t="s">
        <v>36</v>
      </c>
      <c r="D35" s="5" t="s">
        <v>62</v>
      </c>
      <c r="E35" s="3">
        <v>0.19553133514986334</v>
      </c>
      <c r="F35" s="25">
        <f>AVERAGE(E35:E37)</f>
        <v>0.21057220708446822</v>
      </c>
      <c r="G35" s="16"/>
      <c r="H35" s="28">
        <v>0.3382440476190476</v>
      </c>
      <c r="I35" s="25">
        <f>AVERAGE(H35:H37)</f>
        <v>0.3517857142857143</v>
      </c>
      <c r="J35" s="16"/>
      <c r="K35" s="16"/>
      <c r="L35" s="16"/>
      <c r="M35" s="16"/>
      <c r="N35" s="16"/>
      <c r="O35" s="16"/>
    </row>
    <row r="36" spans="2:15" s="17" customFormat="1" ht="19.5" customHeight="1">
      <c r="B36" s="2">
        <v>10</v>
      </c>
      <c r="C36" s="2" t="s">
        <v>36</v>
      </c>
      <c r="D36" s="5" t="s">
        <v>63</v>
      </c>
      <c r="E36" s="3">
        <v>0.21253405994550364</v>
      </c>
      <c r="F36" s="25"/>
      <c r="G36" s="16"/>
      <c r="H36" s="28">
        <v>0.3857142857142857</v>
      </c>
      <c r="I36" s="25"/>
      <c r="J36" s="16"/>
      <c r="K36" s="16"/>
      <c r="L36" s="16"/>
      <c r="M36" s="16"/>
      <c r="N36" s="16"/>
      <c r="O36" s="16"/>
    </row>
    <row r="37" spans="2:15" ht="15.75">
      <c r="B37" s="2">
        <v>10</v>
      </c>
      <c r="C37" s="2" t="s">
        <v>36</v>
      </c>
      <c r="D37" s="5" t="s">
        <v>64</v>
      </c>
      <c r="E37" s="3">
        <v>0.22365122615803767</v>
      </c>
      <c r="F37" s="25"/>
      <c r="G37" s="2"/>
      <c r="H37" s="3">
        <v>0.3313988095238095</v>
      </c>
      <c r="I37" s="25"/>
      <c r="J37" s="2"/>
      <c r="K37" s="2"/>
      <c r="L37" s="2"/>
      <c r="M37" s="2"/>
      <c r="N37" s="2"/>
      <c r="O37" s="2"/>
    </row>
    <row r="38" spans="2:15" ht="15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15.75">
      <c r="B39" s="2"/>
      <c r="C39" s="2"/>
      <c r="D39" s="18"/>
      <c r="E39" s="18"/>
      <c r="F39" s="18"/>
      <c r="G39" s="18"/>
      <c r="H39" s="2"/>
      <c r="I39" s="2"/>
      <c r="J39" s="2"/>
      <c r="K39" s="2"/>
      <c r="L39" s="2"/>
      <c r="M39" s="2"/>
      <c r="N39" s="2"/>
      <c r="O39" s="2"/>
    </row>
    <row r="40" spans="2:15" ht="15.75">
      <c r="B40" s="2"/>
      <c r="C40" s="2" t="s">
        <v>44</v>
      </c>
      <c r="D40" s="2" t="s">
        <v>65</v>
      </c>
      <c r="E40" s="2" t="s">
        <v>66</v>
      </c>
      <c r="F40" s="2"/>
      <c r="G40" s="2" t="s">
        <v>67</v>
      </c>
      <c r="H40" s="2"/>
      <c r="I40" s="2" t="s">
        <v>44</v>
      </c>
      <c r="J40" s="2" t="s">
        <v>65</v>
      </c>
      <c r="K40" s="2" t="s">
        <v>66</v>
      </c>
      <c r="L40" s="2"/>
      <c r="M40" s="2" t="s">
        <v>67</v>
      </c>
      <c r="N40" s="2"/>
      <c r="O40" s="2"/>
    </row>
    <row r="41" spans="2:15" ht="15.75">
      <c r="B41" s="2"/>
      <c r="C41" s="19" t="s">
        <v>17</v>
      </c>
      <c r="D41" s="2">
        <v>0</v>
      </c>
      <c r="E41" s="2">
        <v>1</v>
      </c>
      <c r="F41" s="20">
        <f aca="true" t="shared" si="0" ref="F41:F46">E41*100</f>
        <v>100</v>
      </c>
      <c r="G41" s="20">
        <f aca="true" t="shared" si="1" ref="G41:G46">100-F41</f>
        <v>0</v>
      </c>
      <c r="H41" s="2"/>
      <c r="I41" s="19" t="s">
        <v>17</v>
      </c>
      <c r="J41" s="2">
        <v>0</v>
      </c>
      <c r="K41" s="3">
        <v>1</v>
      </c>
      <c r="L41" s="2">
        <f aca="true" t="shared" si="2" ref="L41:L46">K41*100</f>
        <v>100</v>
      </c>
      <c r="M41" s="20">
        <f aca="true" t="shared" si="3" ref="M41:M46">100-L41</f>
        <v>0</v>
      </c>
      <c r="N41" s="2"/>
      <c r="O41" s="2"/>
    </row>
    <row r="42" spans="2:15" ht="15.75">
      <c r="B42" s="2"/>
      <c r="C42" s="19" t="s">
        <v>17</v>
      </c>
      <c r="D42" s="2">
        <v>5</v>
      </c>
      <c r="E42" s="3">
        <v>1.0041347815354233</v>
      </c>
      <c r="F42" s="20">
        <f t="shared" si="0"/>
        <v>100.41347815354233</v>
      </c>
      <c r="G42" s="20">
        <f t="shared" si="1"/>
        <v>-0.41347815354232864</v>
      </c>
      <c r="H42" s="2"/>
      <c r="I42" s="19" t="s">
        <v>17</v>
      </c>
      <c r="J42" s="2">
        <v>5</v>
      </c>
      <c r="K42" s="3">
        <v>0.9576748410535855</v>
      </c>
      <c r="L42" s="2">
        <f t="shared" si="2"/>
        <v>95.76748410535855</v>
      </c>
      <c r="M42" s="20">
        <f t="shared" si="3"/>
        <v>4.232515894641452</v>
      </c>
      <c r="N42" s="2"/>
      <c r="O42" s="2"/>
    </row>
    <row r="43" spans="2:15" ht="15.75">
      <c r="B43" s="2"/>
      <c r="C43" s="19" t="s">
        <v>17</v>
      </c>
      <c r="D43" s="2">
        <v>10</v>
      </c>
      <c r="E43" s="3">
        <v>0.956060232041471</v>
      </c>
      <c r="F43" s="20">
        <f t="shared" si="0"/>
        <v>95.60602320414709</v>
      </c>
      <c r="G43" s="20">
        <f t="shared" si="1"/>
        <v>4.3939767958529075</v>
      </c>
      <c r="H43" s="2"/>
      <c r="I43" s="19" t="s">
        <v>17</v>
      </c>
      <c r="J43" s="2">
        <v>10</v>
      </c>
      <c r="K43" s="3">
        <v>0.8016348773841945</v>
      </c>
      <c r="L43" s="2">
        <f t="shared" si="2"/>
        <v>80.16348773841945</v>
      </c>
      <c r="M43" s="20">
        <f t="shared" si="3"/>
        <v>19.836512261580552</v>
      </c>
      <c r="N43" s="2"/>
      <c r="O43" s="2"/>
    </row>
    <row r="44" spans="2:15" ht="15.75">
      <c r="B44" s="2"/>
      <c r="C44" s="19" t="s">
        <v>17</v>
      </c>
      <c r="D44" s="2">
        <v>25</v>
      </c>
      <c r="E44" s="3">
        <v>0.7795606023204146</v>
      </c>
      <c r="F44" s="20">
        <f t="shared" si="0"/>
        <v>77.95606023204145</v>
      </c>
      <c r="G44" s="20">
        <f t="shared" si="1"/>
        <v>22.04393976795855</v>
      </c>
      <c r="H44" s="2"/>
      <c r="I44" s="19" t="s">
        <v>17</v>
      </c>
      <c r="J44" s="2">
        <v>25</v>
      </c>
      <c r="K44" s="3">
        <v>0.6339691189827416</v>
      </c>
      <c r="L44" s="2">
        <f t="shared" si="2"/>
        <v>63.396911898274155</v>
      </c>
      <c r="M44" s="20">
        <f t="shared" si="3"/>
        <v>36.603088101725845</v>
      </c>
      <c r="N44" s="2"/>
      <c r="O44" s="2"/>
    </row>
    <row r="45" spans="2:15" ht="15.75">
      <c r="B45" s="2"/>
      <c r="C45" s="19" t="s">
        <v>17</v>
      </c>
      <c r="D45" s="2">
        <v>50</v>
      </c>
      <c r="E45" s="3">
        <v>0.5909651937793137</v>
      </c>
      <c r="F45" s="20">
        <f t="shared" si="0"/>
        <v>59.096519377931365</v>
      </c>
      <c r="G45" s="20">
        <f t="shared" si="1"/>
        <v>40.903480622068635</v>
      </c>
      <c r="H45" s="2"/>
      <c r="I45" s="19" t="s">
        <v>17</v>
      </c>
      <c r="J45" s="2">
        <v>50</v>
      </c>
      <c r="K45" s="3">
        <v>0.356948228882833</v>
      </c>
      <c r="L45" s="2">
        <f t="shared" si="2"/>
        <v>35.6948228882833</v>
      </c>
      <c r="M45" s="20">
        <f t="shared" si="3"/>
        <v>64.3051771117167</v>
      </c>
      <c r="N45" s="2"/>
      <c r="O45" s="2"/>
    </row>
    <row r="46" spans="2:15" ht="15.75">
      <c r="B46" s="2"/>
      <c r="C46" s="19" t="s">
        <v>17</v>
      </c>
      <c r="D46" s="2">
        <v>100</v>
      </c>
      <c r="E46" s="3">
        <v>0.41150333251049115</v>
      </c>
      <c r="F46" s="20">
        <f t="shared" si="0"/>
        <v>41.15033325104911</v>
      </c>
      <c r="G46" s="20">
        <f t="shared" si="1"/>
        <v>58.84966674895089</v>
      </c>
      <c r="H46" s="2"/>
      <c r="I46" s="19" t="s">
        <v>17</v>
      </c>
      <c r="J46" s="2">
        <v>100</v>
      </c>
      <c r="K46" s="3">
        <v>0.21057220708446822</v>
      </c>
      <c r="L46" s="2">
        <f t="shared" si="2"/>
        <v>21.05722070844682</v>
      </c>
      <c r="M46" s="20">
        <f t="shared" si="3"/>
        <v>78.94277929155318</v>
      </c>
      <c r="N46" s="2"/>
      <c r="O46" s="2"/>
    </row>
    <row r="47" spans="2:15" ht="15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ht="15.75">
      <c r="B49" s="2"/>
      <c r="C49" s="2" t="s">
        <v>44</v>
      </c>
      <c r="D49" s="2" t="s">
        <v>65</v>
      </c>
      <c r="E49" s="26" t="s">
        <v>68</v>
      </c>
      <c r="F49" s="26"/>
      <c r="G49" s="26"/>
      <c r="H49" s="2"/>
      <c r="I49" s="2" t="s">
        <v>44</v>
      </c>
      <c r="J49" s="2" t="s">
        <v>65</v>
      </c>
      <c r="K49" s="26" t="s">
        <v>68</v>
      </c>
      <c r="L49" s="26"/>
      <c r="M49" s="26"/>
      <c r="N49" s="2"/>
      <c r="O49" s="2"/>
    </row>
    <row r="50" spans="2:15" ht="15.75">
      <c r="B50" s="2"/>
      <c r="C50" s="19" t="s">
        <v>17</v>
      </c>
      <c r="D50" s="2">
        <v>0</v>
      </c>
      <c r="E50" s="20">
        <v>0</v>
      </c>
      <c r="F50" s="2"/>
      <c r="G50" s="2"/>
      <c r="H50" s="2"/>
      <c r="I50" s="2" t="s">
        <v>36</v>
      </c>
      <c r="J50" s="2">
        <v>0</v>
      </c>
      <c r="K50" s="20">
        <v>0</v>
      </c>
      <c r="L50" s="2"/>
      <c r="M50" s="2"/>
      <c r="N50" s="2"/>
      <c r="O50" s="2"/>
    </row>
    <row r="51" spans="2:15" ht="15.75">
      <c r="B51" s="2"/>
      <c r="C51" s="19" t="s">
        <v>17</v>
      </c>
      <c r="D51" s="2">
        <v>5</v>
      </c>
      <c r="E51" s="20">
        <v>-0.41347815354232864</v>
      </c>
      <c r="F51" s="2"/>
      <c r="G51" s="2"/>
      <c r="H51" s="2"/>
      <c r="I51" s="2" t="s">
        <v>36</v>
      </c>
      <c r="J51" s="2">
        <v>5</v>
      </c>
      <c r="K51" s="20">
        <v>4.232515894641452</v>
      </c>
      <c r="L51" s="2"/>
      <c r="M51" s="2"/>
      <c r="N51" s="2"/>
      <c r="O51" s="2"/>
    </row>
    <row r="52" spans="2:15" ht="15.75">
      <c r="B52" s="2"/>
      <c r="C52" s="19" t="s">
        <v>17</v>
      </c>
      <c r="D52" s="2">
        <v>10</v>
      </c>
      <c r="E52" s="20">
        <v>4.3939767958529075</v>
      </c>
      <c r="F52" s="2"/>
      <c r="G52" s="2"/>
      <c r="H52" s="2"/>
      <c r="I52" s="2" t="s">
        <v>36</v>
      </c>
      <c r="J52" s="2">
        <v>10</v>
      </c>
      <c r="K52" s="20">
        <v>19.836512261580552</v>
      </c>
      <c r="L52" s="2"/>
      <c r="M52" s="2"/>
      <c r="N52" s="2"/>
      <c r="O52" s="2"/>
    </row>
    <row r="53" spans="2:15" ht="15.75">
      <c r="B53" s="2"/>
      <c r="C53" s="19" t="s">
        <v>17</v>
      </c>
      <c r="D53" s="2">
        <v>25</v>
      </c>
      <c r="E53" s="20">
        <v>22.04393976795855</v>
      </c>
      <c r="F53" s="2"/>
      <c r="G53" s="2"/>
      <c r="H53" s="2"/>
      <c r="I53" s="2" t="s">
        <v>36</v>
      </c>
      <c r="J53" s="2">
        <v>25</v>
      </c>
      <c r="K53" s="20">
        <v>36.603088101725845</v>
      </c>
      <c r="L53" s="2"/>
      <c r="M53" s="2"/>
      <c r="N53" s="2"/>
      <c r="O53" s="2"/>
    </row>
    <row r="54" spans="2:15" ht="15.75">
      <c r="B54" s="2"/>
      <c r="C54" s="19" t="s">
        <v>17</v>
      </c>
      <c r="D54" s="2">
        <v>50</v>
      </c>
      <c r="E54" s="20">
        <v>40.903480622068635</v>
      </c>
      <c r="F54" s="2"/>
      <c r="G54" s="2"/>
      <c r="H54" s="2"/>
      <c r="I54" s="2" t="s">
        <v>36</v>
      </c>
      <c r="J54" s="2">
        <v>50</v>
      </c>
      <c r="K54" s="20">
        <v>64.3051771117167</v>
      </c>
      <c r="L54" s="2"/>
      <c r="M54" s="2"/>
      <c r="N54" s="2"/>
      <c r="O54" s="2"/>
    </row>
    <row r="55" spans="2:15" ht="15.75">
      <c r="B55" s="2"/>
      <c r="C55" s="19" t="s">
        <v>69</v>
      </c>
      <c r="D55" s="2">
        <v>100</v>
      </c>
      <c r="E55" s="20">
        <v>58.84966674895089</v>
      </c>
      <c r="F55" s="2"/>
      <c r="G55" s="2"/>
      <c r="H55" s="2"/>
      <c r="I55" s="2" t="s">
        <v>36</v>
      </c>
      <c r="J55" s="2">
        <v>100</v>
      </c>
      <c r="K55" s="20">
        <v>78.94277929155318</v>
      </c>
      <c r="L55" s="2"/>
      <c r="M55" s="2"/>
      <c r="N55" s="2"/>
      <c r="O55" s="2"/>
    </row>
    <row r="56" spans="2:15" ht="15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ht="15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2:15" ht="15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2:15" ht="15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ht="15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2:15" ht="15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ht="15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 ht="15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 ht="15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2:15" ht="15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2:15" ht="15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2:15" ht="15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2:15" ht="15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2:15" ht="15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2:15" ht="15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2:15" ht="15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2:15" ht="15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2:15" ht="15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2:15" ht="15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2:15" ht="15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2:15" ht="15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2:15" ht="15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2:15" ht="15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2:15" ht="15.75">
      <c r="B79" s="2"/>
      <c r="C79" s="2"/>
      <c r="D79" s="1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2:15" ht="15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6" ht="15.75">
      <c r="B81" s="2"/>
      <c r="C81" s="2" t="s">
        <v>44</v>
      </c>
      <c r="D81" s="2" t="s">
        <v>45</v>
      </c>
      <c r="E81" s="2" t="s">
        <v>70</v>
      </c>
      <c r="F81" s="2"/>
      <c r="G81" s="26" t="s">
        <v>68</v>
      </c>
      <c r="H81" s="26"/>
      <c r="I81" s="2" t="s">
        <v>44</v>
      </c>
      <c r="J81" s="2" t="s">
        <v>44</v>
      </c>
      <c r="K81" s="2" t="s">
        <v>45</v>
      </c>
      <c r="L81" s="2" t="s">
        <v>70</v>
      </c>
      <c r="M81" s="2"/>
      <c r="N81" s="26" t="s">
        <v>71</v>
      </c>
      <c r="O81" s="26"/>
      <c r="P81" s="18"/>
    </row>
    <row r="82" spans="2:15" ht="15.75">
      <c r="B82" s="2"/>
      <c r="C82" s="21" t="s">
        <v>17</v>
      </c>
      <c r="D82" s="22">
        <v>0</v>
      </c>
      <c r="E82" s="3">
        <v>0.9999999999999991</v>
      </c>
      <c r="F82" s="2">
        <f aca="true" t="shared" si="4" ref="F82:F87">E82*100</f>
        <v>99.99999999999991</v>
      </c>
      <c r="G82" s="20">
        <f aca="true" t="shared" si="5" ref="G82:G87">100-F82</f>
        <v>0</v>
      </c>
      <c r="H82" s="2"/>
      <c r="I82" s="2" t="s">
        <v>36</v>
      </c>
      <c r="J82" s="2" t="s">
        <v>36</v>
      </c>
      <c r="K82" s="22">
        <v>0</v>
      </c>
      <c r="L82" s="3">
        <v>1</v>
      </c>
      <c r="M82" s="3">
        <f aca="true" t="shared" si="6" ref="M82:M87">L82*100</f>
        <v>100</v>
      </c>
      <c r="N82" s="20">
        <f aca="true" t="shared" si="7" ref="N82:N87">100-M82</f>
        <v>0</v>
      </c>
      <c r="O82" s="2"/>
    </row>
    <row r="83" spans="2:15" ht="15.75">
      <c r="B83" s="2"/>
      <c r="C83" s="21" t="s">
        <v>17</v>
      </c>
      <c r="D83" s="22">
        <v>5</v>
      </c>
      <c r="E83" s="3">
        <v>0.9694165621079031</v>
      </c>
      <c r="F83" s="2">
        <f t="shared" si="4"/>
        <v>96.9416562107903</v>
      </c>
      <c r="G83" s="20">
        <f t="shared" si="5"/>
        <v>3.058343789209701</v>
      </c>
      <c r="H83" s="2"/>
      <c r="I83" s="2" t="s">
        <v>36</v>
      </c>
      <c r="J83" s="2" t="s">
        <v>36</v>
      </c>
      <c r="K83" s="22">
        <v>5</v>
      </c>
      <c r="L83" s="3">
        <v>0.8094576719576719</v>
      </c>
      <c r="M83" s="3">
        <f t="shared" si="6"/>
        <v>80.94576719576719</v>
      </c>
      <c r="N83" s="20">
        <f t="shared" si="7"/>
        <v>19.05423280423281</v>
      </c>
      <c r="O83" s="2"/>
    </row>
    <row r="84" spans="2:15" ht="15.75">
      <c r="B84" s="2"/>
      <c r="C84" s="21" t="s">
        <v>17</v>
      </c>
      <c r="D84" s="22">
        <v>10</v>
      </c>
      <c r="E84" s="3">
        <v>0.9188922746011814</v>
      </c>
      <c r="F84" s="2">
        <f t="shared" si="4"/>
        <v>91.88922746011814</v>
      </c>
      <c r="G84" s="20">
        <f t="shared" si="5"/>
        <v>8.110772539881864</v>
      </c>
      <c r="H84" s="2"/>
      <c r="I84" s="2" t="s">
        <v>36</v>
      </c>
      <c r="J84" s="2" t="s">
        <v>36</v>
      </c>
      <c r="K84" s="22">
        <v>10</v>
      </c>
      <c r="L84" s="3">
        <v>0.7542328042328043</v>
      </c>
      <c r="M84" s="3">
        <f t="shared" si="6"/>
        <v>75.42328042328043</v>
      </c>
      <c r="N84" s="20">
        <f t="shared" si="7"/>
        <v>24.57671957671957</v>
      </c>
      <c r="O84" s="2"/>
    </row>
    <row r="85" spans="2:15" ht="15.75">
      <c r="B85" s="2"/>
      <c r="C85" s="21" t="s">
        <v>17</v>
      </c>
      <c r="D85" s="22">
        <v>25</v>
      </c>
      <c r="E85" s="3">
        <v>0.8321383760530545</v>
      </c>
      <c r="F85" s="2">
        <f t="shared" si="4"/>
        <v>83.21383760530546</v>
      </c>
      <c r="G85" s="20">
        <f t="shared" si="5"/>
        <v>16.786162394694543</v>
      </c>
      <c r="H85" s="2"/>
      <c r="I85" s="2" t="s">
        <v>36</v>
      </c>
      <c r="J85" s="2" t="s">
        <v>36</v>
      </c>
      <c r="K85" s="22">
        <v>25</v>
      </c>
      <c r="L85" s="3">
        <v>0.655489417989418</v>
      </c>
      <c r="M85" s="3">
        <f t="shared" si="6"/>
        <v>65.5489417989418</v>
      </c>
      <c r="N85" s="20">
        <f t="shared" si="7"/>
        <v>34.4510582010582</v>
      </c>
      <c r="O85" s="2"/>
    </row>
    <row r="86" spans="2:15" ht="15.75">
      <c r="B86" s="2"/>
      <c r="C86" s="21" t="s">
        <v>17</v>
      </c>
      <c r="D86" s="22">
        <v>50</v>
      </c>
      <c r="E86" s="3">
        <v>0.6491754794766075</v>
      </c>
      <c r="F86" s="2">
        <f t="shared" si="4"/>
        <v>64.91754794766075</v>
      </c>
      <c r="G86" s="20">
        <f t="shared" si="5"/>
        <v>35.08245205233925</v>
      </c>
      <c r="H86" s="2"/>
      <c r="I86" s="2" t="s">
        <v>36</v>
      </c>
      <c r="J86" s="2" t="s">
        <v>36</v>
      </c>
      <c r="K86" s="22">
        <v>50</v>
      </c>
      <c r="L86" s="3">
        <v>0.41904761904761906</v>
      </c>
      <c r="M86" s="3">
        <f t="shared" si="6"/>
        <v>41.904761904761905</v>
      </c>
      <c r="N86" s="20">
        <f t="shared" si="7"/>
        <v>58.095238095238095</v>
      </c>
      <c r="O86" s="2"/>
    </row>
    <row r="87" spans="2:15" ht="15.75">
      <c r="B87" s="2"/>
      <c r="C87" s="21" t="s">
        <v>17</v>
      </c>
      <c r="D87" s="22">
        <v>100</v>
      </c>
      <c r="E87" s="3">
        <v>0.6297723606381059</v>
      </c>
      <c r="F87" s="2">
        <f t="shared" si="4"/>
        <v>62.977236063810594</v>
      </c>
      <c r="G87" s="20">
        <f t="shared" si="5"/>
        <v>37.022763936189406</v>
      </c>
      <c r="H87" s="2"/>
      <c r="I87" s="2" t="s">
        <v>36</v>
      </c>
      <c r="J87" s="2" t="s">
        <v>36</v>
      </c>
      <c r="K87" s="22">
        <v>100</v>
      </c>
      <c r="L87" s="3">
        <v>0.3517857142857143</v>
      </c>
      <c r="M87" s="3">
        <f t="shared" si="6"/>
        <v>35.17857142857143</v>
      </c>
      <c r="N87" s="20">
        <f t="shared" si="7"/>
        <v>64.82142857142857</v>
      </c>
      <c r="O87" s="2"/>
    </row>
    <row r="88" spans="2:15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2:15" ht="15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2:15" ht="15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2:15" ht="15.75">
      <c r="B91" s="2" t="s">
        <v>44</v>
      </c>
      <c r="C91" s="2" t="s">
        <v>45</v>
      </c>
      <c r="D91" s="26" t="s">
        <v>71</v>
      </c>
      <c r="E91" s="26"/>
      <c r="F91" s="26"/>
      <c r="G91" s="2"/>
      <c r="H91" s="2"/>
      <c r="I91" s="2" t="s">
        <v>44</v>
      </c>
      <c r="J91" s="2" t="s">
        <v>45</v>
      </c>
      <c r="K91" s="26" t="s">
        <v>71</v>
      </c>
      <c r="L91" s="26"/>
      <c r="M91" s="26"/>
      <c r="N91" s="2"/>
      <c r="O91" s="2"/>
    </row>
    <row r="92" spans="2:15" ht="15.75">
      <c r="B92" s="21" t="s">
        <v>17</v>
      </c>
      <c r="C92" s="22">
        <v>0</v>
      </c>
      <c r="D92" s="20">
        <v>0</v>
      </c>
      <c r="E92" s="2"/>
      <c r="F92" s="2"/>
      <c r="G92" s="2"/>
      <c r="H92" s="2"/>
      <c r="I92" s="2" t="s">
        <v>36</v>
      </c>
      <c r="J92" s="22">
        <v>0</v>
      </c>
      <c r="K92" s="20">
        <v>0</v>
      </c>
      <c r="L92" s="2"/>
      <c r="M92" s="2"/>
      <c r="N92" s="2"/>
      <c r="O92" s="2"/>
    </row>
    <row r="93" spans="2:15" ht="15.75">
      <c r="B93" s="21" t="s">
        <v>17</v>
      </c>
      <c r="C93" s="22">
        <v>5</v>
      </c>
      <c r="D93" s="20">
        <v>3.058343789209701</v>
      </c>
      <c r="E93" s="2"/>
      <c r="F93" s="2"/>
      <c r="G93" s="2"/>
      <c r="H93" s="2"/>
      <c r="I93" s="2" t="s">
        <v>36</v>
      </c>
      <c r="J93" s="22">
        <v>5</v>
      </c>
      <c r="K93" s="20">
        <v>19.05423280423281</v>
      </c>
      <c r="L93" s="2"/>
      <c r="M93" s="2"/>
      <c r="N93" s="2"/>
      <c r="O93" s="2"/>
    </row>
    <row r="94" spans="2:15" ht="15.75">
      <c r="B94" s="21" t="s">
        <v>17</v>
      </c>
      <c r="C94" s="22">
        <v>10</v>
      </c>
      <c r="D94" s="20">
        <v>8.110772539881864</v>
      </c>
      <c r="E94" s="2"/>
      <c r="F94" s="2"/>
      <c r="G94" s="2"/>
      <c r="H94" s="2"/>
      <c r="I94" s="2" t="s">
        <v>36</v>
      </c>
      <c r="J94" s="22">
        <v>10</v>
      </c>
      <c r="K94" s="20">
        <v>24.57671957671957</v>
      </c>
      <c r="L94" s="2"/>
      <c r="M94" s="2"/>
      <c r="N94" s="2"/>
      <c r="O94" s="2"/>
    </row>
    <row r="95" spans="2:15" ht="15.75">
      <c r="B95" s="21" t="s">
        <v>17</v>
      </c>
      <c r="C95" s="22">
        <v>25</v>
      </c>
      <c r="D95" s="20">
        <v>16.786162394694543</v>
      </c>
      <c r="E95" s="2"/>
      <c r="F95" s="2"/>
      <c r="G95" s="2"/>
      <c r="H95" s="2"/>
      <c r="I95" s="2" t="s">
        <v>36</v>
      </c>
      <c r="J95" s="22">
        <v>25</v>
      </c>
      <c r="K95" s="20">
        <v>34.4510582010582</v>
      </c>
      <c r="L95" s="2"/>
      <c r="M95" s="2"/>
      <c r="N95" s="2"/>
      <c r="O95" s="2"/>
    </row>
    <row r="96" spans="2:15" ht="15.75">
      <c r="B96" s="21" t="s">
        <v>17</v>
      </c>
      <c r="C96" s="22">
        <v>50</v>
      </c>
      <c r="D96" s="20">
        <v>35.08245205233925</v>
      </c>
      <c r="E96" s="2"/>
      <c r="F96" s="2"/>
      <c r="G96" s="2"/>
      <c r="H96" s="2"/>
      <c r="I96" s="2" t="s">
        <v>36</v>
      </c>
      <c r="J96" s="22">
        <v>50</v>
      </c>
      <c r="K96" s="20">
        <v>58.095238095238095</v>
      </c>
      <c r="L96" s="2"/>
      <c r="M96" s="2"/>
      <c r="N96" s="2"/>
      <c r="O96" s="2"/>
    </row>
    <row r="97" spans="2:15" ht="15.75">
      <c r="B97" s="21" t="s">
        <v>17</v>
      </c>
      <c r="C97" s="22">
        <v>100</v>
      </c>
      <c r="D97" s="20">
        <v>37.022763936189406</v>
      </c>
      <c r="E97" s="2"/>
      <c r="F97" s="2"/>
      <c r="G97" s="2"/>
      <c r="H97" s="2"/>
      <c r="I97" s="2" t="s">
        <v>36</v>
      </c>
      <c r="J97" s="22">
        <v>100</v>
      </c>
      <c r="K97" s="20">
        <v>64.82142857142857</v>
      </c>
      <c r="L97" s="2"/>
      <c r="M97" s="2"/>
      <c r="N97" s="2"/>
      <c r="O97" s="2"/>
    </row>
    <row r="98" spans="2:15" ht="15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2:15" ht="15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2:15" ht="15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2:15" ht="15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2:15" ht="15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2:15" ht="15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2:15" ht="15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2:15" ht="15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2:15" ht="15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2:15" ht="15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2:15" ht="15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2:15" ht="15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2:15" ht="15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2:15" ht="15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2:15" ht="15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2:15" ht="15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2:15" ht="15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2:15" ht="15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2:15" ht="15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2:15" ht="15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2:15" ht="15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2:15" ht="15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2:15" ht="15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2:15" ht="15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2:15" ht="15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3:4" s="23" customFormat="1" ht="14.25">
      <c r="C123" s="24" t="s">
        <v>72</v>
      </c>
      <c r="D123" s="9"/>
    </row>
    <row r="124" spans="3:4" s="23" customFormat="1" ht="14.25">
      <c r="C124" s="24" t="s">
        <v>73</v>
      </c>
      <c r="D124" s="9"/>
    </row>
    <row r="125" spans="3:4" s="23" customFormat="1" ht="14.25">
      <c r="C125" s="24" t="s">
        <v>74</v>
      </c>
      <c r="D125" s="9"/>
    </row>
    <row r="126" spans="3:4" s="23" customFormat="1" ht="14.25">
      <c r="C126" s="24" t="s">
        <v>75</v>
      </c>
      <c r="D126" s="9"/>
    </row>
    <row r="127" spans="3:4" s="23" customFormat="1" ht="14.25">
      <c r="C127" s="24" t="s">
        <v>76</v>
      </c>
      <c r="D127" s="9"/>
    </row>
    <row r="128" spans="3:4" s="23" customFormat="1" ht="14.25">
      <c r="C128" s="24" t="s">
        <v>77</v>
      </c>
      <c r="D128" s="9"/>
    </row>
    <row r="130" spans="2:15" ht="15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2:15" ht="15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2:15" ht="15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2:15" ht="15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2:15" ht="15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2:15" ht="15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2:15" ht="15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2:15" ht="15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2:15" ht="15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2:15" ht="15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2:15" ht="15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2:15" ht="15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2:15" ht="15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2:15" ht="15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2:15" ht="15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</sheetData>
  <mergeCells count="40">
    <mergeCell ref="A29:A31"/>
    <mergeCell ref="A32:A34"/>
    <mergeCell ref="F2:F4"/>
    <mergeCell ref="I2:I4"/>
    <mergeCell ref="A17:A19"/>
    <mergeCell ref="A20:A22"/>
    <mergeCell ref="A23:A25"/>
    <mergeCell ref="A26:A28"/>
    <mergeCell ref="A5:A7"/>
    <mergeCell ref="A8:A10"/>
    <mergeCell ref="A11:A13"/>
    <mergeCell ref="A14:A16"/>
    <mergeCell ref="F5:F7"/>
    <mergeCell ref="I5:I7"/>
    <mergeCell ref="F8:F10"/>
    <mergeCell ref="I8:I10"/>
    <mergeCell ref="F11:F13"/>
    <mergeCell ref="I11:I13"/>
    <mergeCell ref="F14:F16"/>
    <mergeCell ref="I14:I16"/>
    <mergeCell ref="F17:F19"/>
    <mergeCell ref="I17:I19"/>
    <mergeCell ref="F20:F22"/>
    <mergeCell ref="I20:I22"/>
    <mergeCell ref="F23:F25"/>
    <mergeCell ref="I23:I25"/>
    <mergeCell ref="F26:F28"/>
    <mergeCell ref="I26:I28"/>
    <mergeCell ref="N81:O81"/>
    <mergeCell ref="F29:F31"/>
    <mergeCell ref="I29:I31"/>
    <mergeCell ref="F32:F34"/>
    <mergeCell ref="I32:I34"/>
    <mergeCell ref="F35:F37"/>
    <mergeCell ref="I35:I37"/>
    <mergeCell ref="D91:F91"/>
    <mergeCell ref="K91:M91"/>
    <mergeCell ref="E49:G49"/>
    <mergeCell ref="K49:M49"/>
    <mergeCell ref="G81:H8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2017-02-09T16:08:42Z</dcterms:modified>
  <cp:category/>
  <cp:version/>
  <cp:contentType/>
  <cp:contentStatus/>
</cp:coreProperties>
</file>