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" i="1" l="1"/>
  <c r="G38" i="1"/>
  <c r="C38" i="1"/>
  <c r="K37" i="1"/>
  <c r="G37" i="1"/>
  <c r="H36" i="1" s="1"/>
  <c r="C37" i="1"/>
  <c r="K36" i="1"/>
  <c r="M36" i="1" s="1"/>
  <c r="I36" i="1"/>
  <c r="G36" i="1"/>
  <c r="E36" i="1"/>
  <c r="D36" i="1"/>
  <c r="C36" i="1"/>
  <c r="K35" i="1"/>
  <c r="G35" i="1"/>
  <c r="C35" i="1"/>
  <c r="K34" i="1"/>
  <c r="G34" i="1"/>
  <c r="C34" i="1"/>
  <c r="M33" i="1"/>
  <c r="L33" i="1"/>
  <c r="K33" i="1"/>
  <c r="I33" i="1"/>
  <c r="H33" i="1"/>
  <c r="G33" i="1"/>
  <c r="C33" i="1"/>
  <c r="E33" i="1" s="1"/>
  <c r="K32" i="1"/>
  <c r="G32" i="1"/>
  <c r="C32" i="1"/>
  <c r="K31" i="1"/>
  <c r="M30" i="1" s="1"/>
  <c r="G31" i="1"/>
  <c r="C31" i="1"/>
  <c r="L30" i="1"/>
  <c r="K30" i="1"/>
  <c r="G30" i="1"/>
  <c r="I30" i="1" s="1"/>
  <c r="C30" i="1"/>
  <c r="E30" i="1" s="1"/>
  <c r="K29" i="1"/>
  <c r="G29" i="1"/>
  <c r="C29" i="1"/>
  <c r="K28" i="1"/>
  <c r="G28" i="1"/>
  <c r="C28" i="1"/>
  <c r="K27" i="1"/>
  <c r="M27" i="1" s="1"/>
  <c r="G27" i="1"/>
  <c r="I27" i="1" s="1"/>
  <c r="E27" i="1"/>
  <c r="D27" i="1"/>
  <c r="C27" i="1"/>
  <c r="K22" i="1"/>
  <c r="G22" i="1"/>
  <c r="I20" i="1" s="1"/>
  <c r="C22" i="1"/>
  <c r="K21" i="1"/>
  <c r="G21" i="1"/>
  <c r="H20" i="1" s="1"/>
  <c r="C21" i="1"/>
  <c r="E20" i="1" s="1"/>
  <c r="K20" i="1"/>
  <c r="M20" i="1" s="1"/>
  <c r="G20" i="1"/>
  <c r="D20" i="1"/>
  <c r="C20" i="1"/>
  <c r="K19" i="1"/>
  <c r="G19" i="1"/>
  <c r="C19" i="1"/>
  <c r="K18" i="1"/>
  <c r="G18" i="1"/>
  <c r="C18" i="1"/>
  <c r="M17" i="1"/>
  <c r="L17" i="1"/>
  <c r="K17" i="1"/>
  <c r="I17" i="1"/>
  <c r="H17" i="1"/>
  <c r="G17" i="1"/>
  <c r="C17" i="1"/>
  <c r="E17" i="1" s="1"/>
  <c r="K16" i="1"/>
  <c r="G16" i="1"/>
  <c r="C16" i="1"/>
  <c r="K15" i="1"/>
  <c r="L14" i="1" s="1"/>
  <c r="G15" i="1"/>
  <c r="C15" i="1"/>
  <c r="K14" i="1"/>
  <c r="G14" i="1"/>
  <c r="H14" i="1" s="1"/>
  <c r="C14" i="1"/>
  <c r="E14" i="1" s="1"/>
  <c r="K13" i="1"/>
  <c r="G13" i="1"/>
  <c r="C13" i="1"/>
  <c r="K12" i="1"/>
  <c r="G12" i="1"/>
  <c r="C12" i="1"/>
  <c r="K11" i="1"/>
  <c r="L11" i="1" s="1"/>
  <c r="G11" i="1"/>
  <c r="I11" i="1" s="1"/>
  <c r="E11" i="1"/>
  <c r="D11" i="1"/>
  <c r="C11" i="1"/>
  <c r="H7" i="1"/>
  <c r="G7" i="1"/>
  <c r="F7" i="1"/>
  <c r="E7" i="1"/>
  <c r="D7" i="1"/>
  <c r="C7" i="1"/>
  <c r="B7" i="1"/>
  <c r="M14" i="1" l="1"/>
  <c r="D17" i="1"/>
  <c r="L27" i="1"/>
  <c r="H30" i="1"/>
  <c r="D33" i="1"/>
  <c r="H11" i="1"/>
  <c r="M11" i="1"/>
  <c r="D14" i="1"/>
  <c r="I14" i="1"/>
  <c r="L20" i="1"/>
  <c r="H27" i="1"/>
  <c r="D30" i="1"/>
  <c r="L36" i="1"/>
</calcChain>
</file>

<file path=xl/sharedStrings.xml><?xml version="1.0" encoding="utf-8"?>
<sst xmlns="http://schemas.openxmlformats.org/spreadsheetml/2006/main" count="36" uniqueCount="17">
  <si>
    <t>Fig. 3</t>
    <phoneticPr fontId="2" type="noConversion"/>
  </si>
  <si>
    <t>POV</t>
    <phoneticPr fontId="2" type="noConversion"/>
  </si>
  <si>
    <t>Fe     ug/ml</t>
    <phoneticPr fontId="2" type="noConversion"/>
  </si>
  <si>
    <t>y = 0.025x - 0.0213</t>
  </si>
  <si>
    <t>R² = 0.9959</t>
  </si>
  <si>
    <t>OD A500</t>
    <phoneticPr fontId="2" type="noConversion"/>
  </si>
  <si>
    <t>Time（day）</t>
    <phoneticPr fontId="2" type="noConversion"/>
  </si>
  <si>
    <t>US</t>
    <phoneticPr fontId="2" type="noConversion"/>
  </si>
  <si>
    <t>meq/kg</t>
    <phoneticPr fontId="2" type="noConversion"/>
  </si>
  <si>
    <t>AVERAGE</t>
  </si>
  <si>
    <t>STDEV</t>
  </si>
  <si>
    <t>FS</t>
    <phoneticPr fontId="2" type="noConversion"/>
  </si>
  <si>
    <t>CK</t>
    <phoneticPr fontId="2" type="noConversion"/>
  </si>
  <si>
    <t>TBARS</t>
    <phoneticPr fontId="2" type="noConversion"/>
  </si>
  <si>
    <t>A532</t>
    <phoneticPr fontId="6" type="noConversion"/>
  </si>
  <si>
    <t>tbars mg/kg</t>
    <phoneticPr fontId="2" type="noConversion"/>
  </si>
  <si>
    <t>tbars mg/kg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</si>
</sst>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_ "/>
  </numFmts>
  <fonts count="7" x14ac:knownFonts="1">
    <font>
      <sz val="11"/>
      <color theme="1"/>
      <name val="等线"/>
      <family val="2"/>
      <scheme val="minor"/>
    </font>
    <font>
      <b/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name val="等线"/>
      <family val="2"/>
      <scheme val="minor"/>
    </font>
    <font>
      <b/>
      <sz val="12"/>
      <color theme="1"/>
      <name val="等线"/>
      <family val="3"/>
      <charset val="134"/>
      <scheme val="minor"/>
    </font>
    <font>
      <b/>
      <sz val="12"/>
      <color rgb="FF595959"/>
      <name val="等线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 readingOrder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268939</xdr:colOff>
      <xdr:row>11</xdr:row>
      <xdr:rowOff>28237</xdr:rowOff>
    </xdr:from>
    <xdr:ext cx="2662519" cy="160333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文本框 1">
              <a:extLst>
                <a:ext uri="{FF2B5EF4-FFF2-40B4-BE49-F238E27FC236}">
                  <a16:creationId xmlns:a16="http://schemas.microsoft.com/office/drawing/2014/main" id="{C594B973-76F0-43A8-B794-9A86226D7EC7}"/>
                </a:ext>
              </a:extLst>
            </xdr:cNvPr>
            <xdr:cNvSpPr txBox="1"/>
          </xdr:nvSpPr>
          <xdr:spPr>
            <a:xfrm>
              <a:off x="11889439" y="33769597"/>
              <a:ext cx="2662519" cy="1603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en-US" altLang="zh-CN" sz="1200" i="0">
                        <a:latin typeface="Cambria Math" panose="02040503050406030204" pitchFamily="18" charset="0"/>
                      </a:rPr>
                      <m:t>POV</m:t>
                    </m:r>
                    <m:r>
                      <a:rPr lang="en-US" altLang="zh-CN" sz="1200" b="0" i="0">
                        <a:latin typeface="Cambria Math" panose="02040503050406030204" pitchFamily="18" charset="0"/>
                      </a:rPr>
                      <m:t> </m:t>
                    </m:r>
                    <m:r>
                      <m:rPr>
                        <m:nor/>
                      </m:rPr>
                      <a:rPr lang="en-US" altLang="zh-CN" sz="1100" b="0" i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value</m:t>
                    </m:r>
                    <m:r>
                      <m:rPr>
                        <m:nor/>
                      </m:rPr>
                      <a:rPr lang="en-US" altLang="zh-CN" sz="1100" b="0" i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 </m:t>
                    </m:r>
                    <m:d>
                      <m:dPr>
                        <m:begChr m:val="（"/>
                        <m:endChr m:val="）"/>
                        <m:ctrlPr>
                          <a:rPr lang="zh-CN" altLang="en-US" sz="12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type m:val="lin"/>
                            <m:ctrlPr>
                              <a:rPr lang="en-US" altLang="zh-CN" sz="12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m:rPr>
                                <m:sty m:val="p"/>
                              </m:rPr>
                              <a:rPr lang="en-US" altLang="zh-CN" sz="1200" i="0">
                                <a:latin typeface="Cambria Math" panose="02040503050406030204" pitchFamily="18" charset="0"/>
                              </a:rPr>
                              <m:t>meq</m:t>
                            </m:r>
                          </m:num>
                          <m:den>
                            <m:r>
                              <m:rPr>
                                <m:sty m:val="p"/>
                              </m:rPr>
                              <a:rPr lang="en-US" altLang="zh-CN" sz="1200" i="0">
                                <a:latin typeface="Cambria Math" panose="02040503050406030204" pitchFamily="18" charset="0"/>
                              </a:rPr>
                              <m:t>kg</m:t>
                            </m:r>
                          </m:den>
                        </m:f>
                      </m:e>
                    </m:d>
                    <m:r>
                      <a:rPr lang="en-US" altLang="zh-CN" sz="120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altLang="zh-CN" sz="12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en-US" altLang="zh-CN" sz="1200" i="1">
                            <a:latin typeface="Cambria Math" panose="02040503050406030204" pitchFamily="18" charset="0"/>
                          </a:rPr>
                          <m:t>c</m:t>
                        </m:r>
                      </m:num>
                      <m:den>
                        <m:r>
                          <m:rPr>
                            <m:sty m:val="p"/>
                          </m:rPr>
                          <a:rPr lang="en-US" altLang="zh-CN" sz="1200" i="1">
                            <a:latin typeface="Cambria Math" panose="02040503050406030204" pitchFamily="18" charset="0"/>
                          </a:rPr>
                          <m:t>m</m:t>
                        </m:r>
                        <m:r>
                          <m:rPr>
                            <m:nor/>
                          </m:rPr>
                          <a:rPr lang="en-US" altLang="zh-CN" sz="110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×</m:t>
                        </m:r>
                        <m:r>
                          <a:rPr lang="en-US" altLang="zh-CN" sz="1200" i="1">
                            <a:latin typeface="Cambria Math" panose="02040503050406030204" pitchFamily="18" charset="0"/>
                          </a:rPr>
                          <m:t>55.84</m:t>
                        </m:r>
                        <m:r>
                          <m:rPr>
                            <m:nor/>
                          </m:rPr>
                          <a:rPr lang="en-US" altLang="zh-CN" sz="110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×</m:t>
                        </m:r>
                        <m:r>
                          <a:rPr lang="en-US" altLang="zh-CN" sz="1200" i="1">
                            <a:latin typeface="Cambria Math" panose="02040503050406030204" pitchFamily="18" charset="0"/>
                          </a:rPr>
                          <m:t>2</m:t>
                        </m:r>
                      </m:den>
                    </m:f>
                    <m:r>
                      <m:rPr>
                        <m:nor/>
                      </m:rPr>
                      <a:rPr lang="en-US" altLang="zh-CN" sz="110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×</m:t>
                    </m:r>
                    <m:f>
                      <m:fPr>
                        <m:ctrlPr>
                          <a:rPr lang="en-US" altLang="zh-CN" sz="12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n-US" altLang="zh-CN" sz="1200">
                            <a:solidFill>
                              <a:schemeClr val="tx1"/>
                            </a:solidFill>
                            <a:effectLst/>
                            <a:latin typeface="Times New Roman" panose="02020603050405020304" pitchFamily="18" charset="0"/>
                            <a:ea typeface="+mn-ea"/>
                            <a:cs typeface="Times New Roman" panose="02020603050405020304" pitchFamily="18" charset="0"/>
                          </a:rPr>
                          <m:t>V</m:t>
                        </m:r>
                        <m:r>
                          <m:rPr>
                            <m:nor/>
                          </m:rPr>
                          <a:rPr lang="en-US" altLang="zh-CN" sz="1200" baseline="-25000">
                            <a:solidFill>
                              <a:schemeClr val="tx1"/>
                            </a:solidFill>
                            <a:effectLst/>
                            <a:latin typeface="Times New Roman" panose="02020603050405020304" pitchFamily="18" charset="0"/>
                            <a:ea typeface="+mn-ea"/>
                            <a:cs typeface="Times New Roman" panose="02020603050405020304" pitchFamily="18" charset="0"/>
                          </a:rPr>
                          <m:t>1</m:t>
                        </m:r>
                      </m:num>
                      <m:den>
                        <m:r>
                          <m:rPr>
                            <m:nor/>
                          </m:rPr>
                          <a:rPr lang="en-US" altLang="zh-CN" sz="1200">
                            <a:solidFill>
                              <a:schemeClr val="tx1"/>
                            </a:solidFill>
                            <a:effectLst/>
                            <a:latin typeface="Times New Roman" panose="02020603050405020304" pitchFamily="18" charset="0"/>
                            <a:ea typeface="+mn-ea"/>
                            <a:cs typeface="Times New Roman" panose="02020603050405020304" pitchFamily="18" charset="0"/>
                          </a:rPr>
                          <m:t>V</m:t>
                        </m:r>
                        <m:r>
                          <m:rPr>
                            <m:nor/>
                          </m:rPr>
                          <a:rPr lang="en-US" altLang="zh-CN" sz="1200" baseline="-25000">
                            <a:solidFill>
                              <a:schemeClr val="tx1"/>
                            </a:solidFill>
                            <a:effectLst/>
                            <a:latin typeface="Times New Roman" panose="02020603050405020304" pitchFamily="18" charset="0"/>
                            <a:ea typeface="+mn-ea"/>
                            <a:cs typeface="Times New Roman" panose="02020603050405020304" pitchFamily="18" charset="0"/>
                          </a:rPr>
                          <m:t>2</m:t>
                        </m:r>
                      </m:den>
                    </m:f>
                  </m:oMath>
                </m:oMathPara>
              </a14:m>
              <a:endParaRPr lang="en-US" altLang="zh-CN" sz="1200">
                <a:solidFill>
                  <a:schemeClr val="tx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r>
                <a:rPr lang="en-US" altLang="zh-CN" sz="1200">
                  <a:latin typeface="Times New Roman" panose="02020603050405020304" pitchFamily="18" charset="0"/>
                  <a:cs typeface="Times New Roman" panose="02020603050405020304" pitchFamily="18" charset="0"/>
                </a:rPr>
                <a:t>c</a:t>
              </a:r>
              <a:r>
                <a:rPr lang="zh-CN" altLang="en-US" sz="1200">
                  <a:latin typeface="Times New Roman" panose="02020603050405020304" pitchFamily="18" charset="0"/>
                  <a:cs typeface="Times New Roman" panose="02020603050405020304" pitchFamily="18" charset="0"/>
                </a:rPr>
                <a:t>，</a:t>
              </a:r>
              <a:r>
                <a:rPr lang="en-US" altLang="zh-CN" sz="1200" i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concentration by standard curve</a:t>
              </a:r>
            </a:p>
            <a:p>
              <a14:m>
                <m:oMath xmlns:m="http://schemas.openxmlformats.org/officeDocument/2006/math">
                  <m:r>
                    <m:rPr>
                      <m:nor/>
                    </m:rPr>
                    <a:rPr lang="en-US" altLang="zh-CN" sz="1200">
                      <a:solidFill>
                        <a:schemeClr val="tx1"/>
                      </a:solidFill>
                      <a:effectLst/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rPr>
                    <m:t>V</m:t>
                  </m:r>
                  <m:r>
                    <m:rPr>
                      <m:nor/>
                    </m:rPr>
                    <a:rPr lang="en-US" altLang="zh-CN" sz="1200" baseline="-25000">
                      <a:solidFill>
                        <a:schemeClr val="tx1"/>
                      </a:solidFill>
                      <a:effectLst/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rPr>
                    <m:t>1</m:t>
                  </m:r>
                  <m:r>
                    <m:rPr>
                      <m:nor/>
                    </m:rPr>
                    <a:rPr lang="en-US" altLang="zh-CN" sz="1200" b="0" i="0" baseline="-25000">
                      <a:solidFill>
                        <a:schemeClr val="tx1"/>
                      </a:solidFill>
                      <a:effectLst/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rPr>
                    <m:t> </m:t>
                  </m:r>
                </m:oMath>
              </a14:m>
              <a:r>
                <a:rPr lang="en-US" altLang="zh-CN" sz="1200">
                  <a:latin typeface="Times New Roman" panose="02020603050405020304" pitchFamily="18" charset="0"/>
                  <a:cs typeface="Times New Roman" panose="02020603050405020304" pitchFamily="18" charset="0"/>
                </a:rPr>
                <a:t>, </a:t>
              </a:r>
              <a:r>
                <a:rPr lang="en-US" altLang="zh-CN" sz="1200" b="0" i="0" u="none" strike="noStrike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total</a:t>
              </a:r>
              <a:r>
                <a:rPr lang="en-US" altLang="zh-CN" sz="1200" b="0" i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 </a:t>
              </a:r>
              <a:r>
                <a:rPr lang="en-US" altLang="zh-CN" sz="1200" b="0" i="0" u="none" strike="noStrike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volume = 10 mL</a:t>
              </a:r>
            </a:p>
            <a:p>
              <a14:m>
                <m:oMath xmlns:m="http://schemas.openxmlformats.org/officeDocument/2006/math">
                  <m:r>
                    <m:rPr>
                      <m:nor/>
                    </m:rPr>
                    <a:rPr lang="en-US" altLang="zh-CN" sz="1200">
                      <a:solidFill>
                        <a:schemeClr val="tx1"/>
                      </a:solidFill>
                      <a:effectLst/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rPr>
                    <m:t>V</m:t>
                  </m:r>
                  <m:r>
                    <m:rPr>
                      <m:nor/>
                    </m:rPr>
                    <a:rPr lang="en-US" altLang="zh-CN" sz="1200" baseline="-25000">
                      <a:solidFill>
                        <a:schemeClr val="tx1"/>
                      </a:solidFill>
                      <a:effectLst/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rPr>
                    <m:t>2</m:t>
                  </m:r>
                  <m:r>
                    <m:rPr>
                      <m:nor/>
                    </m:rPr>
                    <a:rPr lang="en-US" altLang="zh-CN" sz="1200" b="0" i="0" baseline="-25000">
                      <a:solidFill>
                        <a:schemeClr val="tx1"/>
                      </a:solidFill>
                      <a:effectLst/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rPr>
                    <m:t> </m:t>
                  </m:r>
                </m:oMath>
              </a14:m>
              <a:r>
                <a:rPr lang="en-US" altLang="zh-CN" sz="12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, </a:t>
              </a:r>
              <a:r>
                <a:rPr lang="en-US" altLang="zh-CN" sz="1200" b="0" i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tested volume = 1 mL</a:t>
              </a:r>
            </a:p>
            <a:p>
              <a:r>
                <a:rPr lang="en-US" altLang="zh-CN" sz="1200" b="0" i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m</a:t>
              </a:r>
              <a:r>
                <a:rPr lang="en-US" altLang="zh-CN" sz="1200" b="0" i="0" baseline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= 2 g sample</a:t>
              </a:r>
            </a:p>
            <a:p>
              <a:r>
                <a:rPr lang="en-US" altLang="zh-CN" sz="1200" b="0" i="0" baseline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55.84</a:t>
              </a:r>
              <a:r>
                <a:rPr lang="zh-CN" altLang="en-US" sz="1200" b="0" i="0" baseline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，</a:t>
              </a:r>
              <a:r>
                <a:rPr lang="en-US" altLang="zh-CN" sz="1200" b="0" i="0" baseline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molar mass of Fe</a:t>
              </a:r>
            </a:p>
            <a:p>
              <a:r>
                <a:rPr lang="en-US" altLang="zh-CN" sz="1200" b="0" i="0" baseline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2</a:t>
              </a:r>
              <a:r>
                <a:rPr lang="zh-CN" altLang="en-US" sz="1200" b="0" i="0" baseline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， </a:t>
              </a:r>
              <a:r>
                <a:rPr lang="en-US" altLang="zh-CN" sz="1200" b="0" i="0" u="none" strike="noStrike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conversion</a:t>
              </a:r>
              <a:r>
                <a:rPr lang="en-US" altLang="zh-CN" sz="1200" b="0" i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 </a:t>
              </a:r>
              <a:r>
                <a:rPr lang="en-US" altLang="zh-CN" sz="1200" b="0" i="0" u="none" strike="noStrike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factor</a:t>
              </a:r>
              <a:endParaRPr lang="en-US" altLang="zh-CN" sz="1200" b="0" i="0">
                <a:solidFill>
                  <a:schemeClr val="tx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</xdr:txBody>
        </xdr:sp>
      </mc:Choice>
      <mc:Fallback>
        <xdr:sp macro="" textlink="">
          <xdr:nvSpPr>
            <xdr:cNvPr id="2" name="文本框 1">
              <a:extLst>
                <a:ext uri="{FF2B5EF4-FFF2-40B4-BE49-F238E27FC236}">
                  <a16:creationId xmlns:a16="http://schemas.microsoft.com/office/drawing/2014/main" id="{C594B973-76F0-43A8-B794-9A86226D7EC7}"/>
                </a:ext>
              </a:extLst>
            </xdr:cNvPr>
            <xdr:cNvSpPr txBox="1"/>
          </xdr:nvSpPr>
          <xdr:spPr>
            <a:xfrm>
              <a:off x="11889439" y="33769597"/>
              <a:ext cx="2662519" cy="1603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altLang="zh-CN" sz="1200" i="0">
                  <a:latin typeface="Cambria Math" panose="02040503050406030204" pitchFamily="18" charset="0"/>
                </a:rPr>
                <a:t>POV</a:t>
              </a:r>
              <a:r>
                <a:rPr lang="en-US" altLang="zh-CN" sz="1200" b="0" i="0">
                  <a:latin typeface="Cambria Math" panose="02040503050406030204" pitchFamily="18" charset="0"/>
                </a:rPr>
                <a:t> </a:t>
              </a:r>
              <a:r>
                <a:rPr lang="en-US" altLang="zh-CN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"value </a:t>
              </a:r>
              <a:r>
                <a:rPr lang="zh-CN" altLang="en-US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</a:t>
              </a:r>
              <a:r>
                <a:rPr lang="zh-CN" altLang="en-US" sz="1200" i="0">
                  <a:latin typeface="Cambria Math" panose="02040503050406030204" pitchFamily="18" charset="0"/>
                </a:rPr>
                <a:t>（</a:t>
              </a:r>
              <a:r>
                <a:rPr lang="en-US" altLang="zh-CN" sz="1200" i="0">
                  <a:latin typeface="Cambria Math" panose="02040503050406030204" pitchFamily="18" charset="0"/>
                </a:rPr>
                <a:t>meq∕kg）=c/(m</a:t>
              </a:r>
              <a:r>
                <a:rPr lang="en-US" altLang="zh-CN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"×</a:t>
              </a:r>
              <a:r>
                <a:rPr lang="en-US" altLang="zh-CN" sz="12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</a:t>
              </a:r>
              <a:r>
                <a:rPr lang="en-US" altLang="zh-CN" sz="1200" i="0">
                  <a:latin typeface="Cambria Math" panose="02040503050406030204" pitchFamily="18" charset="0"/>
                </a:rPr>
                <a:t>55.84</a:t>
              </a:r>
              <a:r>
                <a:rPr lang="en-US" altLang="zh-CN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"×</a:t>
              </a:r>
              <a:r>
                <a:rPr lang="en-US" altLang="zh-CN" sz="12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</a:t>
              </a:r>
              <a:r>
                <a:rPr lang="en-US" altLang="zh-CN" sz="1200" i="0">
                  <a:latin typeface="Cambria Math" panose="02040503050406030204" pitchFamily="18" charset="0"/>
                </a:rPr>
                <a:t>2)</a:t>
              </a:r>
              <a:r>
                <a:rPr lang="en-US" altLang="zh-CN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altLang="zh-CN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"×</a:t>
              </a:r>
              <a:r>
                <a:rPr lang="en-US" altLang="zh-CN" sz="12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</a:t>
              </a:r>
              <a:r>
                <a:rPr lang="en-US" altLang="zh-CN" sz="1200" i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"V</a:t>
              </a:r>
              <a:r>
                <a:rPr lang="en-US" altLang="zh-CN" sz="1200" i="0" baseline="-250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1</a:t>
              </a:r>
              <a:r>
                <a:rPr lang="en-US" altLang="zh-CN" sz="1200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imes New Roman" panose="02020603050405020304" pitchFamily="18" charset="0"/>
                </a:rPr>
                <a:t>" </a:t>
              </a:r>
              <a:r>
                <a:rPr lang="en-US" altLang="zh-CN" sz="1200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/"</a:t>
              </a:r>
              <a:r>
                <a:rPr lang="en-US" altLang="zh-CN" sz="1200" i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V</a:t>
              </a:r>
              <a:r>
                <a:rPr lang="en-US" altLang="zh-CN" sz="1200" i="0" baseline="-250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2</a:t>
              </a:r>
              <a:r>
                <a:rPr lang="en-US" altLang="zh-CN" sz="1200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imes New Roman" panose="02020603050405020304" pitchFamily="18" charset="0"/>
                </a:rPr>
                <a:t>" </a:t>
              </a:r>
              <a:endParaRPr lang="en-US" altLang="zh-CN" sz="1200">
                <a:solidFill>
                  <a:schemeClr val="tx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r>
                <a:rPr lang="en-US" altLang="zh-CN" sz="1200">
                  <a:latin typeface="Times New Roman" panose="02020603050405020304" pitchFamily="18" charset="0"/>
                  <a:cs typeface="Times New Roman" panose="02020603050405020304" pitchFamily="18" charset="0"/>
                </a:rPr>
                <a:t>c</a:t>
              </a:r>
              <a:r>
                <a:rPr lang="zh-CN" altLang="en-US" sz="1200">
                  <a:latin typeface="Times New Roman" panose="02020603050405020304" pitchFamily="18" charset="0"/>
                  <a:cs typeface="Times New Roman" panose="02020603050405020304" pitchFamily="18" charset="0"/>
                </a:rPr>
                <a:t>，</a:t>
              </a:r>
              <a:r>
                <a:rPr lang="en-US" altLang="zh-CN" sz="1200" i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concentration by standard curve</a:t>
              </a:r>
            </a:p>
            <a:p>
              <a:r>
                <a:rPr lang="en-US" altLang="zh-CN" sz="12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imes New Roman" panose="02020603050405020304" pitchFamily="18" charset="0"/>
                </a:rPr>
                <a:t>"V</a:t>
              </a:r>
              <a:r>
                <a:rPr lang="en-US" altLang="zh-CN" sz="1200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imes New Roman" panose="02020603050405020304" pitchFamily="18" charset="0"/>
                </a:rPr>
                <a:t>1</a:t>
              </a:r>
              <a:r>
                <a:rPr lang="en-US" altLang="zh-CN" sz="1200" b="0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imes New Roman" panose="02020603050405020304" pitchFamily="18" charset="0"/>
                </a:rPr>
                <a:t> </a:t>
              </a:r>
              <a:r>
                <a:rPr lang="zh-CN" altLang="en-US" sz="1200" b="0" i="0" baseline="-250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"</a:t>
              </a:r>
              <a:r>
                <a:rPr lang="en-US" altLang="zh-CN" sz="1200">
                  <a:latin typeface="Times New Roman" panose="02020603050405020304" pitchFamily="18" charset="0"/>
                  <a:cs typeface="Times New Roman" panose="02020603050405020304" pitchFamily="18" charset="0"/>
                </a:rPr>
                <a:t>, </a:t>
              </a:r>
              <a:r>
                <a:rPr lang="en-US" altLang="zh-CN" sz="1200" b="0" i="0" u="none" strike="noStrike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total</a:t>
              </a:r>
              <a:r>
                <a:rPr lang="en-US" altLang="zh-CN" sz="1200" b="0" i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 </a:t>
              </a:r>
              <a:r>
                <a:rPr lang="en-US" altLang="zh-CN" sz="1200" b="0" i="0" u="none" strike="noStrike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volume = 10 mL</a:t>
              </a:r>
            </a:p>
            <a:p>
              <a:r>
                <a:rPr lang="en-US" altLang="zh-CN" sz="12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imes New Roman" panose="02020603050405020304" pitchFamily="18" charset="0"/>
                </a:rPr>
                <a:t>"V</a:t>
              </a:r>
              <a:r>
                <a:rPr lang="en-US" altLang="zh-CN" sz="1200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imes New Roman" panose="02020603050405020304" pitchFamily="18" charset="0"/>
                </a:rPr>
                <a:t>2</a:t>
              </a:r>
              <a:r>
                <a:rPr lang="en-US" altLang="zh-CN" sz="1200" b="0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imes New Roman" panose="02020603050405020304" pitchFamily="18" charset="0"/>
                </a:rPr>
                <a:t> </a:t>
              </a:r>
              <a:r>
                <a:rPr lang="zh-CN" altLang="en-US" sz="1200" b="0" i="0" baseline="-250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"</a:t>
              </a:r>
              <a:r>
                <a:rPr lang="en-US" altLang="zh-CN" sz="12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, </a:t>
              </a:r>
              <a:r>
                <a:rPr lang="en-US" altLang="zh-CN" sz="1200" b="0" i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tested volume = 1 mL</a:t>
              </a:r>
            </a:p>
            <a:p>
              <a:r>
                <a:rPr lang="en-US" altLang="zh-CN" sz="1200" b="0" i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m</a:t>
              </a:r>
              <a:r>
                <a:rPr lang="en-US" altLang="zh-CN" sz="1200" b="0" i="0" baseline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= 2 g sample</a:t>
              </a:r>
            </a:p>
            <a:p>
              <a:r>
                <a:rPr lang="en-US" altLang="zh-CN" sz="1200" b="0" i="0" baseline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55.84</a:t>
              </a:r>
              <a:r>
                <a:rPr lang="zh-CN" altLang="en-US" sz="1200" b="0" i="0" baseline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，</a:t>
              </a:r>
              <a:r>
                <a:rPr lang="en-US" altLang="zh-CN" sz="1200" b="0" i="0" baseline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molar mass of Fe</a:t>
              </a:r>
            </a:p>
            <a:p>
              <a:r>
                <a:rPr lang="en-US" altLang="zh-CN" sz="1200" b="0" i="0" baseline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2</a:t>
              </a:r>
              <a:r>
                <a:rPr lang="zh-CN" altLang="en-US" sz="1200" b="0" i="0" baseline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， </a:t>
              </a:r>
              <a:r>
                <a:rPr lang="en-US" altLang="zh-CN" sz="1200" b="0" i="0" u="none" strike="noStrike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conversion</a:t>
              </a:r>
              <a:r>
                <a:rPr lang="en-US" altLang="zh-CN" sz="1200" b="0" i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 </a:t>
              </a:r>
              <a:r>
                <a:rPr lang="en-US" altLang="zh-CN" sz="1200" b="0" i="0" u="none" strike="noStrike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factor</a:t>
              </a:r>
              <a:endParaRPr lang="en-US" altLang="zh-CN" sz="1200" b="0" i="0">
                <a:solidFill>
                  <a:schemeClr val="tx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13</xdr:col>
      <xdr:colOff>385482</xdr:colOff>
      <xdr:row>25</xdr:row>
      <xdr:rowOff>116542</xdr:rowOff>
    </xdr:from>
    <xdr:ext cx="3599778" cy="160333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文本框 2">
              <a:extLst>
                <a:ext uri="{FF2B5EF4-FFF2-40B4-BE49-F238E27FC236}">
                  <a16:creationId xmlns:a16="http://schemas.microsoft.com/office/drawing/2014/main" id="{B8EF5329-F452-4FC0-9E87-2D16599B60D3}"/>
                </a:ext>
              </a:extLst>
            </xdr:cNvPr>
            <xdr:cNvSpPr txBox="1"/>
          </xdr:nvSpPr>
          <xdr:spPr>
            <a:xfrm>
              <a:off x="8310282" y="4543762"/>
              <a:ext cx="3599778" cy="1603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r>
                    <m:rPr>
                      <m:nor/>
                    </m:rPr>
                    <a:rPr lang="en-US" altLang="zh-CN" sz="1200" b="0" i="0">
                      <a:solidFill>
                        <a:schemeClr val="tx1"/>
                      </a:solidFill>
                      <a:effectLst/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rPr>
                    <m:t>TBRAS</m:t>
                  </m:r>
                  <m:r>
                    <m:rPr>
                      <m:nor/>
                    </m:rPr>
                    <a:rPr lang="en-US" altLang="zh-CN" sz="1200" b="0" i="0">
                      <a:solidFill>
                        <a:schemeClr val="tx1"/>
                      </a:solidFill>
                      <a:effectLst/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rPr>
                    <m:t> </m:t>
                  </m:r>
                  <m:r>
                    <m:rPr>
                      <m:nor/>
                    </m:rPr>
                    <a:rPr lang="en-US" altLang="zh-CN" sz="1200" b="0" i="0">
                      <a:solidFill>
                        <a:schemeClr val="tx1"/>
                      </a:solidFill>
                      <a:effectLst/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rPr>
                    <m:t>value</m:t>
                  </m:r>
                  <m:r>
                    <m:rPr>
                      <m:nor/>
                    </m:rPr>
                    <a:rPr lang="en-US" altLang="zh-CN" sz="1200" b="0" i="0">
                      <a:solidFill>
                        <a:schemeClr val="tx1"/>
                      </a:solidFill>
                      <a:effectLst/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rPr>
                    <m:t> </m:t>
                  </m:r>
                  <m:d>
                    <m:dPr>
                      <m:begChr m:val="（"/>
                      <m:endChr m:val="）"/>
                      <m:ctrlPr>
                        <a:rPr lang="zh-CN" altLang="en-US" sz="1200" i="1">
                          <a:latin typeface="Cambria Math" panose="02040503050406030204" pitchFamily="18" charset="0"/>
                        </a:rPr>
                      </m:ctrlPr>
                    </m:dPr>
                    <m:e>
                      <m:f>
                        <m:fPr>
                          <m:type m:val="lin"/>
                          <m:ctrlPr>
                            <a:rPr lang="en-US" altLang="zh-CN" sz="1200" i="1">
                              <a:latin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m:rPr>
                              <m:nor/>
                            </m:rPr>
                            <a:rPr lang="en-US" altLang="zh-CN" sz="1200" b="0" i="0">
                              <a:solidFill>
                                <a:schemeClr val="tx1"/>
                              </a:solidFill>
                              <a:effectLst/>
                              <a:latin typeface="Times New Roman" panose="02020603050405020304" pitchFamily="18" charset="0"/>
                              <a:ea typeface="+mn-ea"/>
                              <a:cs typeface="Times New Roman" panose="02020603050405020304" pitchFamily="18" charset="0"/>
                            </a:rPr>
                            <m:t>mg</m:t>
                          </m:r>
                          <m:r>
                            <m:rPr>
                              <m:nor/>
                            </m:rPr>
                            <a:rPr lang="en-US" altLang="zh-CN" sz="1200" b="0" i="0">
                              <a:solidFill>
                                <a:schemeClr val="tx1"/>
                              </a:solidFill>
                              <a:effectLst/>
                              <a:latin typeface="Times New Roman" panose="02020603050405020304" pitchFamily="18" charset="0"/>
                              <a:ea typeface="+mn-ea"/>
                              <a:cs typeface="Times New Roman" panose="02020603050405020304" pitchFamily="18" charset="0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en-US" altLang="zh-CN" sz="1200" b="0" i="0">
                              <a:solidFill>
                                <a:schemeClr val="tx1"/>
                              </a:solidFill>
                              <a:effectLst/>
                              <a:latin typeface="Times New Roman" panose="02020603050405020304" pitchFamily="18" charset="0"/>
                              <a:ea typeface="+mn-ea"/>
                              <a:cs typeface="Times New Roman" panose="02020603050405020304" pitchFamily="18" charset="0"/>
                            </a:rPr>
                            <m:t>malonaldehyde</m:t>
                          </m:r>
                          <m:r>
                            <m:rPr>
                              <m:nor/>
                            </m:rPr>
                            <a:rPr lang="en-US" altLang="zh-CN" sz="1200" b="0" i="0">
                              <a:solidFill>
                                <a:schemeClr val="tx1"/>
                              </a:solidFill>
                              <a:effectLst/>
                              <a:latin typeface="Times New Roman" panose="02020603050405020304" pitchFamily="18" charset="0"/>
                              <a:ea typeface="+mn-ea"/>
                              <a:cs typeface="Times New Roman" panose="02020603050405020304" pitchFamily="18" charset="0"/>
                            </a:rPr>
                            <m:t> </m:t>
                          </m:r>
                        </m:num>
                        <m:den>
                          <m:r>
                            <m:rPr>
                              <m:sty m:val="p"/>
                            </m:rPr>
                            <a:rPr lang="en-US" altLang="zh-CN" sz="1200" i="0">
                              <a:latin typeface="Cambria Math" panose="02040503050406030204" pitchFamily="18" charset="0"/>
                            </a:rPr>
                            <m:t>kg</m:t>
                          </m:r>
                        </m:den>
                      </m:f>
                    </m:e>
                  </m:d>
                  <m:r>
                    <a:rPr lang="en-US" altLang="zh-CN" sz="1200" i="1">
                      <a:latin typeface="Cambria Math" panose="02040503050406030204" pitchFamily="18" charset="0"/>
                    </a:rPr>
                    <m:t>=</m:t>
                  </m:r>
                  <m:r>
                    <m:rPr>
                      <m:nor/>
                    </m:rPr>
                    <a:rPr lang="en-US" altLang="zh-CN" sz="1200">
                      <a:solidFill>
                        <a:schemeClr val="tx1"/>
                      </a:solidFill>
                      <a:effectLst/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rPr>
                    <m:t>A</m:t>
                  </m:r>
                  <m:r>
                    <m:rPr>
                      <m:nor/>
                    </m:rPr>
                    <a:rPr lang="en-US" altLang="zh-CN" sz="1200" baseline="-25000">
                      <a:solidFill>
                        <a:schemeClr val="tx1"/>
                      </a:solidFill>
                      <a:effectLst/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rPr>
                    <m:t>532</m:t>
                  </m:r>
                </m:oMath>
              </a14:m>
              <a:r>
                <a:rPr lang="en-US" altLang="zh-CN" sz="12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</a:t>
              </a:r>
              <a14:m>
                <m:oMath xmlns:m="http://schemas.openxmlformats.org/officeDocument/2006/math">
                  <m:r>
                    <m:rPr>
                      <m:nor/>
                    </m:rPr>
                    <a:rPr lang="en-US" altLang="zh-CN" sz="1200">
                      <a:solidFill>
                        <a:schemeClr val="tx1"/>
                      </a:solidFill>
                      <a:effectLst/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rPr>
                    <m:t>×</m:t>
                  </m:r>
                </m:oMath>
              </a14:m>
              <a:r>
                <a:rPr lang="en-US" altLang="zh-CN" sz="12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7.8</a:t>
              </a:r>
              <a:endParaRPr lang="zh-CN" altLang="zh-CN" sz="1200">
                <a:solidFill>
                  <a:schemeClr val="tx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endParaRPr lang="en-US" altLang="zh-CN" sz="1200">
                <a:solidFill>
                  <a:schemeClr val="tx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r>
                <a:rPr lang="en-US" altLang="zh-CN" sz="1200" b="0" i="0" baseline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7.8</a:t>
              </a:r>
              <a:r>
                <a:rPr lang="zh-CN" altLang="en-US" sz="1200" b="0" i="0" baseline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， </a:t>
              </a:r>
              <a:r>
                <a:rPr lang="en-US" altLang="zh-CN" sz="1200" b="0" i="0" u="none" strike="noStrike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conversion</a:t>
              </a:r>
              <a:r>
                <a:rPr lang="en-US" altLang="zh-CN" sz="1200" b="0" i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 </a:t>
              </a:r>
              <a:r>
                <a:rPr lang="en-US" altLang="zh-CN" sz="1200" b="0" i="0" u="none" strike="noStrike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factor</a:t>
              </a:r>
              <a:endParaRPr lang="en-US" altLang="zh-CN" sz="1200" b="0" i="0">
                <a:solidFill>
                  <a:schemeClr val="tx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</xdr:txBody>
        </xdr:sp>
      </mc:Choice>
      <mc:Fallback>
        <xdr:sp macro="" textlink="">
          <xdr:nvSpPr>
            <xdr:cNvPr id="3" name="文本框 2">
              <a:extLst>
                <a:ext uri="{FF2B5EF4-FFF2-40B4-BE49-F238E27FC236}">
                  <a16:creationId xmlns:a16="http://schemas.microsoft.com/office/drawing/2014/main" id="{B8EF5329-F452-4FC0-9E87-2D16599B60D3}"/>
                </a:ext>
              </a:extLst>
            </xdr:cNvPr>
            <xdr:cNvSpPr txBox="1"/>
          </xdr:nvSpPr>
          <xdr:spPr>
            <a:xfrm>
              <a:off x="8310282" y="4543762"/>
              <a:ext cx="3599778" cy="1603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altLang="zh-CN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imes New Roman" panose="02020603050405020304" pitchFamily="18" charset="0"/>
                </a:rPr>
                <a:t>"TBRAS value </a:t>
              </a:r>
              <a:r>
                <a:rPr lang="zh-CN" altLang="en-US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imes New Roman" panose="02020603050405020304" pitchFamily="18" charset="0"/>
                </a:rPr>
                <a:t>" </a:t>
              </a:r>
              <a:r>
                <a:rPr lang="zh-CN" altLang="en-US" sz="1200" i="0">
                  <a:latin typeface="Cambria Math" panose="02040503050406030204" pitchFamily="18" charset="0"/>
                </a:rPr>
                <a:t>（</a:t>
              </a:r>
              <a:r>
                <a:rPr lang="en-US" altLang="zh-CN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</a:rPr>
                <a:t>"</a:t>
              </a:r>
              <a:r>
                <a:rPr lang="en-US" altLang="zh-CN" sz="1200" b="0" i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mg malonaldehyde </a:t>
              </a:r>
              <a:r>
                <a:rPr lang="en-US" altLang="zh-CN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∕</a:t>
              </a:r>
              <a:r>
                <a:rPr lang="en-US" altLang="zh-CN" sz="1200" i="0">
                  <a:latin typeface="Cambria Math" panose="02040503050406030204" pitchFamily="18" charset="0"/>
                </a:rPr>
                <a:t>kg）=</a:t>
              </a:r>
              <a:r>
                <a:rPr lang="en-US" altLang="zh-CN" sz="12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</a:rPr>
                <a:t>"</a:t>
              </a:r>
              <a:r>
                <a:rPr lang="en-US" altLang="zh-CN" sz="12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imes New Roman" panose="02020603050405020304" pitchFamily="18" charset="0"/>
                </a:rPr>
                <a:t>A</a:t>
              </a:r>
              <a:r>
                <a:rPr lang="en-US" altLang="zh-CN" sz="1200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imes New Roman" panose="02020603050405020304" pitchFamily="18" charset="0"/>
                </a:rPr>
                <a:t>532</a:t>
              </a:r>
              <a:r>
                <a:rPr lang="zh-CN" altLang="en-US" sz="1200" i="0" baseline="-250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"</a:t>
              </a:r>
              <a:r>
                <a:rPr lang="en-US" altLang="zh-CN" sz="12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</a:t>
              </a:r>
              <a:r>
                <a:rPr lang="en-US" altLang="zh-CN" sz="12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imes New Roman" panose="02020603050405020304" pitchFamily="18" charset="0"/>
                </a:rPr>
                <a:t>"×</a:t>
              </a:r>
              <a:r>
                <a:rPr lang="zh-CN" altLang="en-US" sz="1200" i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"</a:t>
              </a:r>
              <a:r>
                <a:rPr lang="en-US" altLang="zh-CN" sz="12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7.8</a:t>
              </a:r>
              <a:endParaRPr lang="zh-CN" altLang="zh-CN" sz="1200">
                <a:solidFill>
                  <a:schemeClr val="tx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endParaRPr lang="en-US" altLang="zh-CN" sz="1200">
                <a:solidFill>
                  <a:schemeClr val="tx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r>
                <a:rPr lang="en-US" altLang="zh-CN" sz="1200" b="0" i="0" baseline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7.8</a:t>
              </a:r>
              <a:r>
                <a:rPr lang="zh-CN" altLang="en-US" sz="1200" b="0" i="0" baseline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， </a:t>
              </a:r>
              <a:r>
                <a:rPr lang="en-US" altLang="zh-CN" sz="1200" b="0" i="0" u="none" strike="noStrike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conversion</a:t>
              </a:r>
              <a:r>
                <a:rPr lang="en-US" altLang="zh-CN" sz="1200" b="0" i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 </a:t>
              </a:r>
              <a:r>
                <a:rPr lang="en-US" altLang="zh-CN" sz="1200" b="0" i="0" u="none" strike="noStrike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factor</a:t>
              </a:r>
              <a:endParaRPr lang="en-US" altLang="zh-CN" sz="1200" b="0" i="0">
                <a:solidFill>
                  <a:schemeClr val="tx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topLeftCell="A13" workbookViewId="0">
      <selection activeCell="U27" sqref="U27"/>
    </sheetView>
  </sheetViews>
  <sheetFormatPr defaultRowHeight="13.8" x14ac:dyDescent="0.25"/>
  <sheetData>
    <row r="1" spans="1:17" x14ac:dyDescent="0.25">
      <c r="A1" s="1" t="s">
        <v>0</v>
      </c>
    </row>
    <row r="2" spans="1:17" x14ac:dyDescent="0.25">
      <c r="A2" s="1" t="s">
        <v>1</v>
      </c>
    </row>
    <row r="3" spans="1:17" x14ac:dyDescent="0.25">
      <c r="A3" t="s">
        <v>2</v>
      </c>
      <c r="B3" s="2">
        <v>0</v>
      </c>
      <c r="C3" s="2">
        <v>2</v>
      </c>
      <c r="D3" s="2">
        <v>5</v>
      </c>
      <c r="E3" s="2">
        <v>10</v>
      </c>
      <c r="F3" s="2">
        <v>20</v>
      </c>
      <c r="G3" s="2">
        <v>30</v>
      </c>
      <c r="H3" s="2">
        <v>40</v>
      </c>
    </row>
    <row r="4" spans="1:17" ht="15.6" x14ac:dyDescent="0.3">
      <c r="B4">
        <v>0</v>
      </c>
      <c r="C4">
        <v>1.7999999999999999E-2</v>
      </c>
      <c r="D4">
        <v>0.10299999999999999</v>
      </c>
      <c r="E4">
        <v>0.21299999999999999</v>
      </c>
      <c r="F4">
        <v>0.503</v>
      </c>
      <c r="G4">
        <v>0.68799999999999994</v>
      </c>
      <c r="H4">
        <v>1.002</v>
      </c>
      <c r="O4" s="3"/>
      <c r="P4" s="4" t="s">
        <v>3</v>
      </c>
      <c r="Q4" s="3"/>
    </row>
    <row r="5" spans="1:17" ht="15.6" x14ac:dyDescent="0.3">
      <c r="B5">
        <v>0</v>
      </c>
      <c r="C5">
        <v>1.7999999999999999E-2</v>
      </c>
      <c r="D5">
        <v>0.10199999999999999</v>
      </c>
      <c r="E5">
        <v>0.21299999999999999</v>
      </c>
      <c r="F5">
        <v>0.503</v>
      </c>
      <c r="G5">
        <v>0.68799999999999994</v>
      </c>
      <c r="H5">
        <v>1.002</v>
      </c>
      <c r="O5" s="3"/>
      <c r="P5" s="4" t="s">
        <v>4</v>
      </c>
      <c r="Q5" s="3"/>
    </row>
    <row r="6" spans="1:17" x14ac:dyDescent="0.25">
      <c r="B6">
        <v>0</v>
      </c>
      <c r="C6">
        <v>1.7999999999999999E-2</v>
      </c>
      <c r="D6">
        <v>0.10199999999999999</v>
      </c>
      <c r="E6">
        <v>0.21299999999999999</v>
      </c>
      <c r="F6">
        <v>0.503</v>
      </c>
      <c r="G6">
        <v>0.68799999999999994</v>
      </c>
      <c r="H6">
        <v>1.002</v>
      </c>
    </row>
    <row r="7" spans="1:17" x14ac:dyDescent="0.25">
      <c r="B7">
        <f>AVERAGE(B3:B6)</f>
        <v>0</v>
      </c>
      <c r="C7">
        <f>AVERAGE(C4:C6)</f>
        <v>1.7999999999999999E-2</v>
      </c>
      <c r="D7">
        <f>AVERAGE(D4:D6)</f>
        <v>0.10233333333333333</v>
      </c>
      <c r="E7">
        <f t="shared" ref="E7:H7" si="0">AVERAGE(E4:E6)</f>
        <v>0.21299999999999999</v>
      </c>
      <c r="F7">
        <f t="shared" si="0"/>
        <v>0.503</v>
      </c>
      <c r="G7">
        <f t="shared" si="0"/>
        <v>0.68800000000000006</v>
      </c>
      <c r="H7">
        <f t="shared" si="0"/>
        <v>1.002</v>
      </c>
    </row>
    <row r="9" spans="1:17" x14ac:dyDescent="0.25">
      <c r="B9" t="s">
        <v>5</v>
      </c>
    </row>
    <row r="10" spans="1:17" x14ac:dyDescent="0.25">
      <c r="A10" t="s">
        <v>6</v>
      </c>
      <c r="B10" t="s">
        <v>7</v>
      </c>
      <c r="C10" t="s">
        <v>8</v>
      </c>
      <c r="D10" s="5" t="s">
        <v>9</v>
      </c>
      <c r="E10" s="5" t="s">
        <v>10</v>
      </c>
      <c r="F10" t="s">
        <v>11</v>
      </c>
      <c r="G10" t="s">
        <v>8</v>
      </c>
      <c r="H10" s="5" t="s">
        <v>9</v>
      </c>
      <c r="I10" s="5" t="s">
        <v>10</v>
      </c>
      <c r="J10" t="s">
        <v>12</v>
      </c>
      <c r="K10" t="s">
        <v>8</v>
      </c>
      <c r="L10" s="5" t="s">
        <v>9</v>
      </c>
      <c r="M10" s="5" t="s">
        <v>10</v>
      </c>
    </row>
    <row r="11" spans="1:17" x14ac:dyDescent="0.25">
      <c r="A11" s="6">
        <v>0</v>
      </c>
      <c r="B11">
        <v>0.39800000000000002</v>
      </c>
      <c r="C11">
        <f>(B11+0.0213)/0.025/2/55.84/2*10</f>
        <v>0.75089541547277927</v>
      </c>
      <c r="D11">
        <f>AVERAGE(C11:C13)</f>
        <v>0.76402817574020998</v>
      </c>
      <c r="E11">
        <f>STDEV(C11:C13)</f>
        <v>2.4314006511958277E-2</v>
      </c>
      <c r="F11">
        <v>0.06</v>
      </c>
      <c r="G11">
        <f>(F11+0.0213)/0.025/2/55.84/2*10</f>
        <v>0.14559455587392547</v>
      </c>
      <c r="H11">
        <f>AVERAGE(G11:G13)</f>
        <v>0.14857927411652339</v>
      </c>
      <c r="I11">
        <f>STDEV(G11:G13)</f>
        <v>1.1923940040256801E-2</v>
      </c>
      <c r="J11">
        <v>0.22</v>
      </c>
      <c r="K11">
        <f>(J11+0.0213)/0.025/2/55.84/2*10</f>
        <v>0.43212750716332371</v>
      </c>
      <c r="L11">
        <f>AVERAGE(K11:K13)</f>
        <v>0.42257640878701047</v>
      </c>
      <c r="M11">
        <f>STDEV(K11:K13)</f>
        <v>1.9726255541855676E-2</v>
      </c>
    </row>
    <row r="12" spans="1:17" x14ac:dyDescent="0.25">
      <c r="A12" s="6"/>
      <c r="B12">
        <v>0.42099999999999999</v>
      </c>
      <c r="C12">
        <f t="shared" ref="C12:C22" si="1">(B12+0.0213)/0.025/2/55.84/2*10</f>
        <v>0.79208452722063016</v>
      </c>
      <c r="F12">
        <v>6.9000000000000006E-2</v>
      </c>
      <c r="G12">
        <f t="shared" ref="G12:G22" si="2">(F12+0.0213)/0.025/2/55.84/2*10</f>
        <v>0.16171203438395415</v>
      </c>
      <c r="J12">
        <v>0.222</v>
      </c>
      <c r="K12">
        <f t="shared" ref="K12:K22" si="3">(J12+0.0213)/0.025/2/55.84/2*10</f>
        <v>0.43570916905444124</v>
      </c>
    </row>
    <row r="13" spans="1:17" x14ac:dyDescent="0.25">
      <c r="A13" s="6"/>
      <c r="B13">
        <v>0.39700000000000002</v>
      </c>
      <c r="C13">
        <f t="shared" si="1"/>
        <v>0.74910458452722051</v>
      </c>
      <c r="F13">
        <v>5.6000000000000001E-2</v>
      </c>
      <c r="G13">
        <f t="shared" si="2"/>
        <v>0.13843123209169053</v>
      </c>
      <c r="J13">
        <v>0.20200000000000001</v>
      </c>
      <c r="K13">
        <f t="shared" si="3"/>
        <v>0.39989255014326641</v>
      </c>
    </row>
    <row r="14" spans="1:17" x14ac:dyDescent="0.25">
      <c r="A14" s="6">
        <v>7</v>
      </c>
      <c r="B14">
        <v>0.68500000000000005</v>
      </c>
      <c r="C14">
        <f t="shared" si="1"/>
        <v>1.2648638968481374</v>
      </c>
      <c r="D14">
        <f>AVERAGE(C14:C16)</f>
        <v>1.272624164278892</v>
      </c>
      <c r="E14">
        <f>STDEV(C14:C16)</f>
        <v>3.5562012914533064E-2</v>
      </c>
      <c r="F14">
        <v>0.19500000000000001</v>
      </c>
      <c r="G14">
        <f t="shared" si="2"/>
        <v>0.38735673352435523</v>
      </c>
      <c r="H14">
        <f>AVERAGE(G14:G16)</f>
        <v>0.34736150907354341</v>
      </c>
      <c r="I14">
        <f>STDEV(G14:G16)</f>
        <v>4.7930523319354129E-2</v>
      </c>
      <c r="J14">
        <v>0.55700000000000005</v>
      </c>
      <c r="K14">
        <f t="shared" si="3"/>
        <v>1.035637535816619</v>
      </c>
      <c r="L14">
        <f>AVERAGE(K14:K16)</f>
        <v>1.0219078319006687</v>
      </c>
      <c r="M14">
        <f>STDEV(K14:K16)</f>
        <v>1.2705227228863946E-2</v>
      </c>
    </row>
    <row r="15" spans="1:17" x14ac:dyDescent="0.25">
      <c r="A15" s="6"/>
      <c r="B15">
        <v>0.67200000000000004</v>
      </c>
      <c r="C15">
        <f t="shared" si="1"/>
        <v>1.2415830945558739</v>
      </c>
      <c r="F15">
        <v>0.18</v>
      </c>
      <c r="G15">
        <f t="shared" si="2"/>
        <v>0.36049426934097406</v>
      </c>
      <c r="J15">
        <v>0.54800000000000004</v>
      </c>
      <c r="K15">
        <f t="shared" si="3"/>
        <v>1.0195200573065901</v>
      </c>
    </row>
    <row r="16" spans="1:17" x14ac:dyDescent="0.25">
      <c r="A16" s="6"/>
      <c r="B16">
        <v>0.71099999999999997</v>
      </c>
      <c r="C16">
        <f t="shared" si="1"/>
        <v>1.3114255014326646</v>
      </c>
      <c r="F16">
        <v>0.14299999999999999</v>
      </c>
      <c r="G16">
        <f t="shared" si="2"/>
        <v>0.29423352435530081</v>
      </c>
      <c r="J16">
        <v>0.54300000000000004</v>
      </c>
      <c r="K16">
        <f t="shared" si="3"/>
        <v>1.0105659025787965</v>
      </c>
    </row>
    <row r="17" spans="1:16" x14ac:dyDescent="0.25">
      <c r="A17" s="6">
        <v>14</v>
      </c>
      <c r="B17">
        <v>0.82699999999999996</v>
      </c>
      <c r="C17">
        <f t="shared" si="1"/>
        <v>1.519161891117478</v>
      </c>
      <c r="D17">
        <f>AVERAGE(C17:C19)</f>
        <v>1.5543815663801333</v>
      </c>
      <c r="E17">
        <f>STDEV(C17:C19)</f>
        <v>5.1975249644317809E-2</v>
      </c>
      <c r="F17">
        <v>0.253</v>
      </c>
      <c r="G17">
        <f t="shared" si="2"/>
        <v>0.49122492836676213</v>
      </c>
      <c r="H17">
        <f>AVERAGE(G17:G19)</f>
        <v>0.48883715377268383</v>
      </c>
      <c r="I17">
        <f>STDEV(G17:G19)</f>
        <v>1.2705227228863906E-2</v>
      </c>
      <c r="J17">
        <v>0.75600000000000001</v>
      </c>
      <c r="K17">
        <f t="shared" si="3"/>
        <v>1.3920128939828078</v>
      </c>
      <c r="L17">
        <f>AVERAGE(K17:K19)</f>
        <v>1.3597779369627503</v>
      </c>
      <c r="M17">
        <f>STDEV(K17:K19)</f>
        <v>3.1377893029970065E-2</v>
      </c>
    </row>
    <row r="18" spans="1:16" x14ac:dyDescent="0.25">
      <c r="A18" s="6"/>
      <c r="B18">
        <v>0.83299999999999996</v>
      </c>
      <c r="C18">
        <f t="shared" si="1"/>
        <v>1.5299068767908308</v>
      </c>
      <c r="F18">
        <v>0.25800000000000001</v>
      </c>
      <c r="G18">
        <f t="shared" si="2"/>
        <v>0.50017908309455583</v>
      </c>
      <c r="J18">
        <v>0.72099999999999997</v>
      </c>
      <c r="K18">
        <f t="shared" si="3"/>
        <v>1.3293338108882518</v>
      </c>
    </row>
    <row r="19" spans="1:16" x14ac:dyDescent="0.25">
      <c r="A19" s="6"/>
      <c r="B19">
        <v>0.88</v>
      </c>
      <c r="C19">
        <f t="shared" si="1"/>
        <v>1.6140759312320916</v>
      </c>
      <c r="F19">
        <v>0.24399999999999999</v>
      </c>
      <c r="G19">
        <f t="shared" si="2"/>
        <v>0.47510744985673342</v>
      </c>
      <c r="J19">
        <v>0.73699999999999999</v>
      </c>
      <c r="K19">
        <f t="shared" si="3"/>
        <v>1.3579871060171915</v>
      </c>
    </row>
    <row r="20" spans="1:16" x14ac:dyDescent="0.25">
      <c r="A20" s="6">
        <v>21</v>
      </c>
      <c r="B20">
        <v>0.89300000000000002</v>
      </c>
      <c r="C20">
        <f t="shared" si="1"/>
        <v>1.6373567335243551</v>
      </c>
      <c r="D20">
        <f>AVERAGE(C20:C22)</f>
        <v>1.6463108882521489</v>
      </c>
      <c r="E20">
        <f>STDEV(C20:C22)</f>
        <v>4.8086395351352472E-2</v>
      </c>
      <c r="F20">
        <v>0.36199999999999999</v>
      </c>
      <c r="G20">
        <f t="shared" si="2"/>
        <v>0.68642550143266468</v>
      </c>
      <c r="H20">
        <f>AVERAGE(G20:G22)</f>
        <v>0.70134909264565426</v>
      </c>
      <c r="I20">
        <f>STDEV(G20:G22)</f>
        <v>3.061919437256962E-2</v>
      </c>
      <c r="J20">
        <v>0.83799999999999997</v>
      </c>
      <c r="K20">
        <f t="shared" si="3"/>
        <v>1.5388610315186244</v>
      </c>
      <c r="L20">
        <f>AVERAGE(K20:K22)</f>
        <v>1.5442335243553007</v>
      </c>
      <c r="M20">
        <f>STDEV(K20:K22)</f>
        <v>2.6380587146590698E-2</v>
      </c>
    </row>
    <row r="21" spans="1:16" x14ac:dyDescent="0.25">
      <c r="B21">
        <v>0.874</v>
      </c>
      <c r="C21">
        <f t="shared" si="1"/>
        <v>1.603330945558739</v>
      </c>
      <c r="F21">
        <v>0.35899999999999999</v>
      </c>
      <c r="G21">
        <f t="shared" si="2"/>
        <v>0.6810530085959885</v>
      </c>
      <c r="J21">
        <v>0.85699999999999998</v>
      </c>
      <c r="K21">
        <f t="shared" si="3"/>
        <v>1.5728868194842405</v>
      </c>
    </row>
    <row r="22" spans="1:16" x14ac:dyDescent="0.25">
      <c r="B22">
        <v>0.92700000000000005</v>
      </c>
      <c r="C22">
        <f t="shared" si="1"/>
        <v>1.6982449856733526</v>
      </c>
      <c r="F22">
        <v>0.39</v>
      </c>
      <c r="G22">
        <f t="shared" si="2"/>
        <v>0.73656876790830939</v>
      </c>
      <c r="J22">
        <v>0.82799999999999996</v>
      </c>
      <c r="K22">
        <f t="shared" si="3"/>
        <v>1.520952722063037</v>
      </c>
    </row>
    <row r="24" spans="1:16" x14ac:dyDescent="0.25">
      <c r="A24" s="1" t="s">
        <v>13</v>
      </c>
    </row>
    <row r="25" spans="1:16" x14ac:dyDescent="0.25">
      <c r="B25" t="s">
        <v>7</v>
      </c>
      <c r="F25" t="s">
        <v>11</v>
      </c>
      <c r="J25" t="s">
        <v>12</v>
      </c>
    </row>
    <row r="26" spans="1:16" x14ac:dyDescent="0.25">
      <c r="A26" t="s">
        <v>6</v>
      </c>
      <c r="B26" t="s">
        <v>14</v>
      </c>
      <c r="C26" t="s">
        <v>15</v>
      </c>
      <c r="D26" s="5" t="s">
        <v>9</v>
      </c>
      <c r="E26" s="5" t="s">
        <v>10</v>
      </c>
      <c r="F26" t="s">
        <v>14</v>
      </c>
      <c r="G26" t="s">
        <v>15</v>
      </c>
      <c r="H26" s="5" t="s">
        <v>9</v>
      </c>
      <c r="I26" s="5" t="s">
        <v>10</v>
      </c>
      <c r="J26" t="s">
        <v>14</v>
      </c>
      <c r="K26" t="s">
        <v>16</v>
      </c>
      <c r="L26" s="5" t="s">
        <v>9</v>
      </c>
      <c r="M26" s="5" t="s">
        <v>10</v>
      </c>
      <c r="P26" s="5"/>
    </row>
    <row r="27" spans="1:16" x14ac:dyDescent="0.25">
      <c r="A27" s="6">
        <v>0</v>
      </c>
      <c r="B27" s="7">
        <v>9.8000000000000004E-2</v>
      </c>
      <c r="C27" s="7">
        <f t="shared" ref="C27:C38" si="4">B27*7.8</f>
        <v>0.76439999999999997</v>
      </c>
      <c r="D27">
        <f>AVERAGE(C27:C29)</f>
        <v>0.89960000000000007</v>
      </c>
      <c r="E27">
        <f>STDEV(C27:C29)</f>
        <v>0.12919148578756984</v>
      </c>
      <c r="F27" s="7">
        <v>0.219</v>
      </c>
      <c r="G27" s="7">
        <f t="shared" ref="G27:G38" si="5">F27*7.8</f>
        <v>1.7081999999999999</v>
      </c>
      <c r="H27">
        <f>AVERAGE(G27:G29)</f>
        <v>1.6900000000000002</v>
      </c>
      <c r="I27">
        <f>STDEV(G27:G29)</f>
        <v>5.309350242732163E-2</v>
      </c>
      <c r="J27" s="7">
        <v>0.10100000000000001</v>
      </c>
      <c r="K27" s="7">
        <f t="shared" ref="K27:K38" si="6">J27*7.8</f>
        <v>0.78780000000000006</v>
      </c>
      <c r="L27">
        <f>AVERAGE(K27:K29)</f>
        <v>0.85539999999999994</v>
      </c>
      <c r="M27">
        <f>STDEV(K27:K29)</f>
        <v>7.4950383588077735E-2</v>
      </c>
    </row>
    <row r="28" spans="1:16" x14ac:dyDescent="0.25">
      <c r="A28" s="6"/>
      <c r="B28" s="7">
        <v>0.11700000000000001</v>
      </c>
      <c r="C28" s="7">
        <f t="shared" si="4"/>
        <v>0.91260000000000008</v>
      </c>
      <c r="F28" s="7">
        <v>0.222</v>
      </c>
      <c r="G28" s="7">
        <f t="shared" si="5"/>
        <v>1.7316</v>
      </c>
      <c r="J28" s="7">
        <v>0.108</v>
      </c>
      <c r="K28" s="7">
        <f t="shared" si="6"/>
        <v>0.84239999999999993</v>
      </c>
    </row>
    <row r="29" spans="1:16" x14ac:dyDescent="0.25">
      <c r="A29" s="6"/>
      <c r="B29" s="7">
        <v>0.13100000000000001</v>
      </c>
      <c r="C29" s="7">
        <f t="shared" si="4"/>
        <v>1.0218</v>
      </c>
      <c r="F29" s="7">
        <v>0.20899999999999999</v>
      </c>
      <c r="G29" s="7">
        <f t="shared" si="5"/>
        <v>1.6301999999999999</v>
      </c>
      <c r="J29" s="7">
        <v>0.12</v>
      </c>
      <c r="K29" s="7">
        <f t="shared" si="6"/>
        <v>0.93599999999999994</v>
      </c>
    </row>
    <row r="30" spans="1:16" x14ac:dyDescent="0.25">
      <c r="A30" s="6">
        <v>7</v>
      </c>
      <c r="B30" s="7">
        <v>0.29299999999999998</v>
      </c>
      <c r="C30" s="7">
        <f t="shared" si="4"/>
        <v>2.2853999999999997</v>
      </c>
      <c r="D30">
        <f>AVERAGE(C30:C32)</f>
        <v>2.4283999999999999</v>
      </c>
      <c r="E30">
        <f>STDEV(C30:C32)</f>
        <v>0.15291448590633927</v>
      </c>
      <c r="F30" s="7">
        <v>0.22900000000000001</v>
      </c>
      <c r="G30" s="7">
        <f t="shared" si="5"/>
        <v>1.7862</v>
      </c>
      <c r="H30">
        <f>AVERAGE(G30:G32)</f>
        <v>1.7627999999999997</v>
      </c>
      <c r="I30">
        <f>STDEV(G30:G32)</f>
        <v>2.3399999999999976E-2</v>
      </c>
      <c r="J30" s="7">
        <v>0.42199999999999999</v>
      </c>
      <c r="K30" s="7">
        <f t="shared" si="6"/>
        <v>3.2915999999999999</v>
      </c>
      <c r="L30">
        <f>AVERAGE(K30:K32)</f>
        <v>3.1693999999999996</v>
      </c>
      <c r="M30">
        <f>STDEV(K30:K32)</f>
        <v>0.12488122356863743</v>
      </c>
    </row>
    <row r="31" spans="1:16" x14ac:dyDescent="0.25">
      <c r="A31" s="6"/>
      <c r="B31" s="7">
        <v>0.309</v>
      </c>
      <c r="C31" s="7">
        <f t="shared" si="4"/>
        <v>2.4102000000000001</v>
      </c>
      <c r="F31" s="7">
        <v>0.223</v>
      </c>
      <c r="G31" s="7">
        <f t="shared" si="5"/>
        <v>1.7394000000000001</v>
      </c>
      <c r="J31" s="7">
        <v>0.40699999999999997</v>
      </c>
      <c r="K31" s="7">
        <f t="shared" si="6"/>
        <v>3.1745999999999999</v>
      </c>
    </row>
    <row r="32" spans="1:16" x14ac:dyDescent="0.25">
      <c r="A32" s="6"/>
      <c r="B32" s="7">
        <v>0.33200000000000002</v>
      </c>
      <c r="C32" s="7">
        <f t="shared" si="4"/>
        <v>2.5895999999999999</v>
      </c>
      <c r="F32" s="7">
        <v>0.22600000000000001</v>
      </c>
      <c r="G32" s="7">
        <f t="shared" si="5"/>
        <v>1.7627999999999999</v>
      </c>
      <c r="J32" s="7">
        <v>0.39</v>
      </c>
      <c r="K32" s="7">
        <f t="shared" si="6"/>
        <v>3.0419999999999998</v>
      </c>
    </row>
    <row r="33" spans="1:13" x14ac:dyDescent="0.25">
      <c r="A33" s="6">
        <v>14</v>
      </c>
      <c r="B33" s="7">
        <v>0.45400000000000001</v>
      </c>
      <c r="C33" s="7">
        <f t="shared" si="4"/>
        <v>3.5411999999999999</v>
      </c>
      <c r="D33">
        <f>AVERAGE(C33:C35)</f>
        <v>3.5776000000000003</v>
      </c>
      <c r="E33">
        <f>STDEV(C33:C35)</f>
        <v>5.0146983957163556E-2</v>
      </c>
      <c r="F33" s="7">
        <v>0.27400000000000002</v>
      </c>
      <c r="G33" s="7">
        <f t="shared" si="5"/>
        <v>2.1372</v>
      </c>
      <c r="H33">
        <f>AVERAGE(G33:G35)</f>
        <v>2.1137999999999999</v>
      </c>
      <c r="I33">
        <f>STDEV(G33:G35)</f>
        <v>5.4599999999999947E-2</v>
      </c>
      <c r="J33" s="7">
        <v>0.441</v>
      </c>
      <c r="K33" s="7">
        <f t="shared" si="6"/>
        <v>3.4398</v>
      </c>
      <c r="L33">
        <f>AVERAGE(K33:K35)</f>
        <v>3.4319999999999999</v>
      </c>
      <c r="M33">
        <f>STDEV(K33:K35)</f>
        <v>0.12887715080649484</v>
      </c>
    </row>
    <row r="34" spans="1:13" x14ac:dyDescent="0.25">
      <c r="A34" s="6"/>
      <c r="B34" s="7">
        <v>0.45600000000000002</v>
      </c>
      <c r="C34" s="7">
        <f t="shared" si="4"/>
        <v>3.5568</v>
      </c>
      <c r="F34" s="7">
        <v>0.26300000000000001</v>
      </c>
      <c r="G34" s="7">
        <f t="shared" si="5"/>
        <v>2.0514000000000001</v>
      </c>
      <c r="J34" s="7">
        <v>0.45600000000000002</v>
      </c>
      <c r="K34" s="7">
        <f t="shared" si="6"/>
        <v>3.5568</v>
      </c>
    </row>
    <row r="35" spans="1:13" x14ac:dyDescent="0.25">
      <c r="A35" s="6"/>
      <c r="B35" s="7">
        <v>0.46600000000000003</v>
      </c>
      <c r="C35" s="7">
        <f t="shared" si="4"/>
        <v>3.6348000000000003</v>
      </c>
      <c r="F35" s="7">
        <v>0.27600000000000002</v>
      </c>
      <c r="G35" s="7">
        <f t="shared" si="5"/>
        <v>2.1528</v>
      </c>
      <c r="J35" s="7">
        <v>0.42299999999999999</v>
      </c>
      <c r="K35" s="7">
        <f t="shared" si="6"/>
        <v>3.2993999999999999</v>
      </c>
    </row>
    <row r="36" spans="1:13" x14ac:dyDescent="0.25">
      <c r="A36" s="6">
        <v>21</v>
      </c>
      <c r="B36" s="7">
        <v>0.59699999999999998</v>
      </c>
      <c r="C36" s="7">
        <f t="shared" si="4"/>
        <v>4.6566000000000001</v>
      </c>
      <c r="D36">
        <f>AVERAGE(C36:C38)</f>
        <v>4.5473999999999997</v>
      </c>
      <c r="E36">
        <f>STDEV(C36:C38)</f>
        <v>0.12258662243491351</v>
      </c>
      <c r="F36" s="7">
        <v>0.33900000000000002</v>
      </c>
      <c r="G36" s="7">
        <f t="shared" si="5"/>
        <v>2.6442000000000001</v>
      </c>
      <c r="H36">
        <f>AVERAGE(G36:G38)</f>
        <v>2.5844</v>
      </c>
      <c r="I36">
        <f>STDEV(G36:G38)</f>
        <v>0.11734615460252645</v>
      </c>
      <c r="J36" s="7">
        <v>0.46500000000000002</v>
      </c>
      <c r="K36" s="7">
        <f t="shared" si="6"/>
        <v>3.6270000000000002</v>
      </c>
      <c r="L36">
        <f>AVERAGE(K36:K38)</f>
        <v>3.7881999999999998</v>
      </c>
      <c r="M36">
        <f>STDEV(K36:K38)</f>
        <v>0.18214851083662453</v>
      </c>
    </row>
    <row r="37" spans="1:13" x14ac:dyDescent="0.25">
      <c r="B37" s="7">
        <v>0.56599999999999995</v>
      </c>
      <c r="C37" s="7">
        <f t="shared" si="4"/>
        <v>4.4147999999999996</v>
      </c>
      <c r="F37" s="7">
        <v>0.314</v>
      </c>
      <c r="G37" s="7">
        <f t="shared" si="5"/>
        <v>2.4491999999999998</v>
      </c>
      <c r="J37" s="7">
        <v>0.48099999999999998</v>
      </c>
      <c r="K37" s="7">
        <f t="shared" si="6"/>
        <v>3.7517999999999998</v>
      </c>
    </row>
    <row r="38" spans="1:13" x14ac:dyDescent="0.25">
      <c r="B38" s="7">
        <v>0.58599999999999997</v>
      </c>
      <c r="C38" s="7">
        <f t="shared" si="4"/>
        <v>4.5707999999999993</v>
      </c>
      <c r="F38" s="7">
        <v>0.34100000000000003</v>
      </c>
      <c r="G38" s="7">
        <f t="shared" si="5"/>
        <v>2.6598000000000002</v>
      </c>
      <c r="J38" s="7">
        <v>0.51100000000000001</v>
      </c>
      <c r="K38" s="7">
        <f t="shared" si="6"/>
        <v>3.9857999999999998</v>
      </c>
    </row>
  </sheetData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2016-12-09T05:02:07Z</dcterms:modified>
</cp:coreProperties>
</file>