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9" i="1" l="1"/>
  <c r="E88" i="1"/>
  <c r="F87" i="1"/>
  <c r="E87" i="1"/>
  <c r="G87" i="1" s="1"/>
  <c r="E86" i="1"/>
  <c r="E85" i="1"/>
  <c r="F84" i="1" s="1"/>
  <c r="G84" i="1"/>
  <c r="E84" i="1"/>
  <c r="E83" i="1"/>
  <c r="E82" i="1"/>
  <c r="G81" i="1" s="1"/>
  <c r="E81" i="1"/>
  <c r="F81" i="1" s="1"/>
  <c r="E80" i="1"/>
  <c r="E79" i="1"/>
  <c r="E78" i="1"/>
  <c r="G78" i="1" s="1"/>
  <c r="E77" i="1"/>
  <c r="E76" i="1"/>
  <c r="F75" i="1"/>
  <c r="E75" i="1"/>
  <c r="G75" i="1" s="1"/>
  <c r="E74" i="1"/>
  <c r="E73" i="1"/>
  <c r="G72" i="1"/>
  <c r="F72" i="1"/>
  <c r="E72" i="1"/>
  <c r="E69" i="1"/>
  <c r="E68" i="1"/>
  <c r="G67" i="1" s="1"/>
  <c r="E67" i="1"/>
  <c r="E66" i="1"/>
  <c r="E65" i="1"/>
  <c r="E64" i="1"/>
  <c r="G64" i="1" s="1"/>
  <c r="E63" i="1"/>
  <c r="E62" i="1"/>
  <c r="F61" i="1"/>
  <c r="E61" i="1"/>
  <c r="G61" i="1" s="1"/>
  <c r="E60" i="1"/>
  <c r="E59" i="1"/>
  <c r="G58" i="1"/>
  <c r="F58" i="1"/>
  <c r="E58" i="1"/>
  <c r="E57" i="1"/>
  <c r="E56" i="1"/>
  <c r="G55" i="1" s="1"/>
  <c r="E55" i="1"/>
  <c r="E54" i="1"/>
  <c r="E53" i="1"/>
  <c r="E52" i="1"/>
  <c r="G52" i="1" s="1"/>
  <c r="F50" i="1"/>
  <c r="F49" i="1"/>
  <c r="G48" i="1"/>
  <c r="F48" i="1"/>
  <c r="H48" i="1" s="1"/>
  <c r="D48" i="1"/>
  <c r="E45" i="1"/>
  <c r="E44" i="1"/>
  <c r="G43" i="1" s="1"/>
  <c r="E43" i="1"/>
  <c r="E42" i="1"/>
  <c r="E41" i="1"/>
  <c r="E40" i="1"/>
  <c r="G40" i="1" s="1"/>
  <c r="E39" i="1"/>
  <c r="E38" i="1"/>
  <c r="F37" i="1"/>
  <c r="E37" i="1"/>
  <c r="G37" i="1" s="1"/>
  <c r="E36" i="1"/>
  <c r="E35" i="1"/>
  <c r="G34" i="1"/>
  <c r="F34" i="1"/>
  <c r="E34" i="1"/>
  <c r="E33" i="1"/>
  <c r="E32" i="1"/>
  <c r="G31" i="1" s="1"/>
  <c r="E31" i="1"/>
  <c r="E30" i="1"/>
  <c r="E29" i="1"/>
  <c r="E28" i="1"/>
  <c r="G28" i="1" s="1"/>
  <c r="E25" i="1"/>
  <c r="E24" i="1"/>
  <c r="F23" i="1"/>
  <c r="E23" i="1"/>
  <c r="G23" i="1" s="1"/>
  <c r="E22" i="1"/>
  <c r="E21" i="1"/>
  <c r="G20" i="1"/>
  <c r="F20" i="1"/>
  <c r="E20" i="1"/>
  <c r="E19" i="1"/>
  <c r="E18" i="1"/>
  <c r="G17" i="1" s="1"/>
  <c r="E17" i="1"/>
  <c r="E16" i="1"/>
  <c r="E15" i="1"/>
  <c r="E14" i="1"/>
  <c r="G14" i="1" s="1"/>
  <c r="E13" i="1"/>
  <c r="E12" i="1"/>
  <c r="F11" i="1"/>
  <c r="E11" i="1"/>
  <c r="G11" i="1" s="1"/>
  <c r="E10" i="1"/>
  <c r="E9" i="1"/>
  <c r="G8" i="1"/>
  <c r="E8" i="1"/>
  <c r="F8" i="1" s="1"/>
  <c r="F5" i="1"/>
  <c r="F4" i="1"/>
  <c r="H3" i="1" s="1"/>
  <c r="F3" i="1"/>
  <c r="G3" i="1" s="1"/>
  <c r="D3" i="1"/>
  <c r="F14" i="1" l="1"/>
  <c r="F28" i="1"/>
  <c r="F40" i="1"/>
  <c r="F52" i="1"/>
  <c r="F64" i="1"/>
  <c r="F78" i="1"/>
  <c r="F17" i="1"/>
  <c r="F31" i="1"/>
  <c r="F43" i="1"/>
  <c r="F55" i="1"/>
  <c r="F67" i="1"/>
</calcChain>
</file>

<file path=xl/sharedStrings.xml><?xml version="1.0" encoding="utf-8"?>
<sst xmlns="http://schemas.openxmlformats.org/spreadsheetml/2006/main" count="34" uniqueCount="19">
  <si>
    <t>ABTS</t>
  </si>
  <si>
    <t>BLANK</t>
    <phoneticPr fontId="3" type="noConversion"/>
  </si>
  <si>
    <t>AVERAGE</t>
  </si>
  <si>
    <t>Control （40 ug/ml Vc）</t>
  </si>
  <si>
    <t>%</t>
    <phoneticPr fontId="3" type="noConversion"/>
  </si>
  <si>
    <t>STDEV</t>
  </si>
  <si>
    <t>fermented sample</t>
  </si>
  <si>
    <t>Fig. 2</t>
    <phoneticPr fontId="3" type="noConversion"/>
  </si>
  <si>
    <t>OD  A734</t>
    <phoneticPr fontId="3" type="noConversion"/>
  </si>
  <si>
    <t>BLANK</t>
    <phoneticPr fontId="3" type="noConversion"/>
  </si>
  <si>
    <t>%</t>
    <phoneticPr fontId="3" type="noConversion"/>
  </si>
  <si>
    <t>unfermented sample</t>
    <phoneticPr fontId="3" type="noConversion"/>
  </si>
  <si>
    <t>concentration mg dry sample/mL</t>
    <phoneticPr fontId="3" type="noConversion"/>
  </si>
  <si>
    <t>concentration mg dry sample/mL</t>
    <phoneticPr fontId="3" type="noConversion"/>
  </si>
  <si>
    <t>%</t>
    <phoneticPr fontId="3" type="noConversion"/>
  </si>
  <si>
    <t>DPPH</t>
    <phoneticPr fontId="3" type="noConversion"/>
  </si>
  <si>
    <t>OD A517</t>
    <phoneticPr fontId="3" type="noConversion"/>
  </si>
  <si>
    <t>Control （40 ug/ml Vc）</t>
    <phoneticPr fontId="3" type="noConversion"/>
  </si>
  <si>
    <t>concentration mg dry sample/mL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</si>
</sst>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);[Red]\(0.00\)"/>
    <numFmt numFmtId="177" formatCode="0.000_ "/>
    <numFmt numFmtId="178" formatCode="0.00_ "/>
    <numFmt numFmtId="179" formatCode="0.0000_ "/>
  </numFmts>
  <fonts count="7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Times New Roman"/>
      <family val="1"/>
    </font>
    <font>
      <sz val="1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/>
    <xf numFmtId="0" fontId="2" fillId="0" borderId="0" xfId="0" applyFont="1"/>
    <xf numFmtId="176" fontId="4" fillId="0" borderId="0" xfId="1" applyNumberForma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77" fontId="0" fillId="0" borderId="0" xfId="0" applyNumberFormat="1"/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5" fillId="0" borderId="0" xfId="0" applyFont="1" applyAlignment="1">
      <alignment horizontal="center" vertical="center"/>
    </xf>
    <xf numFmtId="179" fontId="1" fillId="0" borderId="0" xfId="2" applyNumberFormat="1">
      <alignment vertical="center"/>
    </xf>
    <xf numFmtId="179" fontId="0" fillId="0" borderId="0" xfId="0" applyNumberFormat="1" applyAlignment="1">
      <alignment vertical="center"/>
    </xf>
    <xf numFmtId="0" fontId="6" fillId="0" borderId="0" xfId="0" applyFont="1"/>
    <xf numFmtId="0" fontId="0" fillId="0" borderId="0" xfId="0" applyAlignment="1">
      <alignment horizontal="center"/>
    </xf>
    <xf numFmtId="0" fontId="1" fillId="0" borderId="0" xfId="2">
      <alignment vertical="center"/>
    </xf>
  </cellXfs>
  <cellStyles count="3">
    <cellStyle name="常规" xfId="0" builtinId="0"/>
    <cellStyle name="常规 13" xfId="1"/>
    <cellStyle name="常规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609599</xdr:colOff>
      <xdr:row>10</xdr:row>
      <xdr:rowOff>0</xdr:rowOff>
    </xdr:from>
    <xdr:ext cx="5172637" cy="66338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文本框 1">
              <a:extLst>
                <a:ext uri="{FF2B5EF4-FFF2-40B4-BE49-F238E27FC236}">
                  <a16:creationId xmlns:a16="http://schemas.microsoft.com/office/drawing/2014/main" id="{70130155-47DE-4C3F-BEB2-C948C189C0CF}"/>
                </a:ext>
              </a:extLst>
            </xdr:cNvPr>
            <xdr:cNvSpPr txBox="1"/>
          </xdr:nvSpPr>
          <xdr:spPr>
            <a:xfrm>
              <a:off x="8572499" y="17746980"/>
              <a:ext cx="5172637" cy="6633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r>
                    <m:rPr>
                      <m:nor/>
                    </m:rPr>
                    <a:rPr lang="en-US" altLang="zh-CN" sz="1200" b="0" i="0">
                      <a:solidFill>
                        <a:schemeClr val="tx1"/>
                      </a:solidFill>
                      <a:effectLst/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rPr>
                    <m:t>ABTS</m:t>
                  </m:r>
                  <m:r>
                    <m:rPr>
                      <m:nor/>
                    </m:rPr>
                    <a:rPr lang="en-US" altLang="zh-CN" sz="1200" b="0" i="0" baseline="30000">
                      <a:solidFill>
                        <a:schemeClr val="tx1"/>
                      </a:solidFill>
                      <a:effectLst/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rPr>
                    <m:t> </m:t>
                  </m:r>
                  <m:r>
                    <m:rPr>
                      <m:nor/>
                    </m:rPr>
                    <a:rPr lang="en-US" altLang="zh-CN" sz="1200" b="0" i="0">
                      <a:solidFill>
                        <a:schemeClr val="tx1"/>
                      </a:solidFill>
                      <a:effectLst/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rPr>
                    <m:t>radical</m:t>
                  </m:r>
                  <m:r>
                    <m:rPr>
                      <m:nor/>
                    </m:rPr>
                    <a:rPr lang="en-US" altLang="zh-CN" sz="1200" b="0" i="0">
                      <a:solidFill>
                        <a:schemeClr val="tx1"/>
                      </a:solidFill>
                      <a:effectLst/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rPr>
                    <m:t> </m:t>
                  </m:r>
                  <m:r>
                    <m:rPr>
                      <m:nor/>
                    </m:rPr>
                    <a:rPr lang="en-US" altLang="zh-CN" sz="1200" b="0" i="0">
                      <a:solidFill>
                        <a:schemeClr val="tx1"/>
                      </a:solidFill>
                      <a:effectLst/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rPr>
                    <m:t>cation</m:t>
                  </m:r>
                  <m:r>
                    <m:rPr>
                      <m:nor/>
                    </m:rPr>
                    <a:rPr lang="en-US" altLang="zh-CN" sz="1200" b="0" i="0">
                      <a:solidFill>
                        <a:schemeClr val="tx1"/>
                      </a:solidFill>
                      <a:effectLst/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rPr>
                    <m:t> </m:t>
                  </m:r>
                  <m:r>
                    <m:rPr>
                      <m:nor/>
                    </m:rPr>
                    <a:rPr lang="en-US" altLang="zh-CN" sz="1200" b="0" i="0">
                      <a:solidFill>
                        <a:schemeClr val="tx1"/>
                      </a:solidFill>
                      <a:effectLst/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rPr>
                    <m:t>scavenging</m:t>
                  </m:r>
                  <m:r>
                    <m:rPr>
                      <m:nor/>
                    </m:rPr>
                    <a:rPr lang="en-US" altLang="zh-CN" sz="1200" b="0" i="0">
                      <a:solidFill>
                        <a:schemeClr val="tx1"/>
                      </a:solidFill>
                      <a:effectLst/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rPr>
                    <m:t> </m:t>
                  </m:r>
                  <m:r>
                    <m:rPr>
                      <m:nor/>
                    </m:rPr>
                    <a:rPr lang="en-US" altLang="zh-CN" sz="1200" b="0" i="0">
                      <a:solidFill>
                        <a:schemeClr val="tx1"/>
                      </a:solidFill>
                      <a:effectLst/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rPr>
                    <m:t>activity</m:t>
                  </m:r>
                  <m:r>
                    <m:rPr>
                      <m:nor/>
                    </m:rPr>
                    <a:rPr lang="en-US" altLang="zh-CN" sz="1200" b="0" i="0">
                      <a:solidFill>
                        <a:schemeClr val="tx1"/>
                      </a:solidFill>
                      <a:effectLst/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rPr>
                    <m:t> (%) =</m:t>
                  </m:r>
                  <m:r>
                    <m:rPr>
                      <m:nor/>
                    </m:rPr>
                    <a:rPr lang="en-US" altLang="zh-CN" sz="1200" i="1">
                      <a:solidFill>
                        <a:schemeClr val="tx1"/>
                      </a:solidFill>
                      <a:effectLst/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rPr>
                    <m:t> </m:t>
                  </m:r>
                  <m:f>
                    <m:fPr>
                      <m:ctrlPr>
                        <a:rPr lang="en-US" altLang="zh-CN" sz="1200" i="1" baseline="-250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m:rPr>
                          <m:nor/>
                        </m:rPr>
                        <a:rPr lang="en-US" altLang="zh-CN" sz="1200" b="0" i="0">
                          <a:solidFill>
                            <a:schemeClr val="tx1"/>
                          </a:solidFill>
                          <a:effectLst/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rPr>
                        <m:t>A</m:t>
                      </m:r>
                      <m:r>
                        <m:rPr>
                          <m:nor/>
                        </m:rPr>
                        <a:rPr lang="en-US" altLang="zh-CN" sz="1200" b="0" i="0" baseline="-25000">
                          <a:solidFill>
                            <a:schemeClr val="tx1"/>
                          </a:solidFill>
                          <a:effectLst/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rPr>
                        <m:t>blan</m:t>
                      </m:r>
                      <m:r>
                        <m:rPr>
                          <m:nor/>
                        </m:rPr>
                        <a:rPr lang="en-US" altLang="zh-CN" sz="1200" b="0" i="0">
                          <a:solidFill>
                            <a:schemeClr val="tx1"/>
                          </a:solidFill>
                          <a:effectLst/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rPr>
                        <m:t>− </m:t>
                      </m:r>
                      <m:r>
                        <m:rPr>
                          <m:nor/>
                        </m:rPr>
                        <a:rPr lang="en-US" altLang="zh-CN" sz="1200">
                          <a:solidFill>
                            <a:schemeClr val="tx1"/>
                          </a:solidFill>
                          <a:effectLst/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rPr>
                        <m:t>A</m:t>
                      </m:r>
                      <m:r>
                        <m:rPr>
                          <m:sty m:val="p"/>
                        </m:rPr>
                        <a:rPr lang="en-US" altLang="zh-CN" sz="1200" i="1" baseline="-250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sample</m:t>
                      </m:r>
                    </m:num>
                    <m:den>
                      <m:r>
                        <m:rPr>
                          <m:nor/>
                        </m:rPr>
                        <a:rPr lang="en-US" altLang="zh-CN" sz="1200" b="0" i="0">
                          <a:solidFill>
                            <a:schemeClr val="tx1"/>
                          </a:solidFill>
                          <a:effectLst/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rPr>
                        <m:t>A</m:t>
                      </m:r>
                      <m:r>
                        <m:rPr>
                          <m:nor/>
                        </m:rPr>
                        <a:rPr lang="en-US" altLang="zh-CN" sz="1200" b="0" i="0" baseline="-25000">
                          <a:solidFill>
                            <a:schemeClr val="tx1"/>
                          </a:solidFill>
                          <a:effectLst/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rPr>
                        <m:t>blan</m:t>
                      </m:r>
                    </m:den>
                  </m:f>
                  <m:r>
                    <m:rPr>
                      <m:nor/>
                    </m:rPr>
                    <a:rPr lang="en-US" altLang="zh-CN" sz="1200" i="1">
                      <a:solidFill>
                        <a:schemeClr val="tx1"/>
                      </a:solidFill>
                      <a:effectLst/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rPr>
                    <m:t> </m:t>
                  </m:r>
                  <m:r>
                    <m:rPr>
                      <m:nor/>
                    </m:rPr>
                    <a:rPr lang="en-US" altLang="zh-CN" sz="1200">
                      <a:solidFill>
                        <a:schemeClr val="tx1"/>
                      </a:solidFill>
                      <a:effectLst/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rPr>
                    <m:t>×</m:t>
                  </m:r>
                  <m:r>
                    <m:rPr>
                      <m:nor/>
                    </m:rPr>
                    <a:rPr lang="en-US" altLang="zh-CN" sz="1200" i="1">
                      <a:solidFill>
                        <a:schemeClr val="tx1"/>
                      </a:solidFill>
                      <a:effectLst/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rPr>
                    <m:t> </m:t>
                  </m:r>
                  <m:r>
                    <m:rPr>
                      <m:nor/>
                    </m:rPr>
                    <a:rPr lang="en-US" altLang="zh-CN" sz="1200">
                      <a:solidFill>
                        <a:schemeClr val="tx1"/>
                      </a:solidFill>
                      <a:effectLst/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rPr>
                    <m:t>100%</m:t>
                  </m:r>
                </m:oMath>
              </a14:m>
              <a:r>
                <a:rPr lang="en-US" altLang="zh-CN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endParaRPr lang="zh-CN" altLang="zh-CN" sz="1200">
                <a:effectLst/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  <a:p>
              <a:endParaRPr lang="en-US" altLang="zh-CN" sz="1200">
                <a:solidFill>
                  <a:schemeClr val="tx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endParaRPr lang="zh-CN" altLang="zh-CN" sz="1200">
                <a:solidFill>
                  <a:schemeClr val="tx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2" name="文本框 1">
              <a:extLst>
                <a:ext uri="{FF2B5EF4-FFF2-40B4-BE49-F238E27FC236}">
                  <a16:creationId xmlns:a16="http://schemas.microsoft.com/office/drawing/2014/main" id="{70130155-47DE-4C3F-BEB2-C948C189C0CF}"/>
                </a:ext>
              </a:extLst>
            </xdr:cNvPr>
            <xdr:cNvSpPr txBox="1"/>
          </xdr:nvSpPr>
          <xdr:spPr>
            <a:xfrm>
              <a:off x="8572499" y="17746980"/>
              <a:ext cx="5172637" cy="6633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altLang="zh-CN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imes New Roman" panose="02020603050405020304" pitchFamily="18" charset="0"/>
                </a:rPr>
                <a:t>"ABTS</a:t>
              </a:r>
              <a:r>
                <a:rPr lang="en-US" altLang="zh-CN" sz="1200" b="0" i="0" baseline="30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:r>
                <a:rPr lang="en-US" altLang="zh-CN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imes New Roman" panose="02020603050405020304" pitchFamily="18" charset="0"/>
                </a:rPr>
                <a:t>radical cation scavenging activity (%) =</a:t>
              </a:r>
              <a:r>
                <a:rPr lang="en-US" altLang="zh-CN" sz="12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:r>
                <a:rPr lang="en-US" altLang="zh-CN" sz="1200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r>
                <a:rPr lang="en-US" altLang="zh-CN" sz="1200" b="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:r>
                <a:rPr lang="en-US" altLang="zh-CN" sz="1200" b="0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("</a:t>
              </a:r>
              <a:r>
                <a:rPr lang="en-US" altLang="zh-CN" sz="1200" b="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A</a:t>
              </a:r>
              <a:r>
                <a:rPr lang="en-US" altLang="zh-CN" sz="1200" b="0" i="0" baseline="-250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blan</a:t>
              </a:r>
              <a:r>
                <a:rPr lang="en-US" altLang="zh-CN" sz="1200" b="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− </a:t>
              </a:r>
              <a:r>
                <a:rPr lang="en-US" altLang="zh-CN" sz="120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A</a:t>
              </a:r>
              <a:r>
                <a:rPr lang="en-US" altLang="zh-CN" sz="1200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sample)/</a:t>
              </a:r>
              <a:r>
                <a:rPr lang="en-US" altLang="zh-CN" sz="1200" b="0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</a:t>
              </a:r>
              <a:r>
                <a:rPr lang="en-US" altLang="zh-CN" sz="1200" b="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A</a:t>
              </a:r>
              <a:r>
                <a:rPr lang="en-US" altLang="zh-CN" sz="1200" b="0" i="0" baseline="-250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blan</a:t>
              </a:r>
              <a:r>
                <a:rPr lang="en-US" altLang="zh-CN" sz="1200" b="0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imes New Roman" panose="02020603050405020304" pitchFamily="18" charset="0"/>
                </a:rPr>
                <a:t>"  "</a:t>
              </a:r>
              <a:r>
                <a:rPr lang="en-US" altLang="zh-CN" sz="12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imes New Roman" panose="02020603050405020304" pitchFamily="18" charset="0"/>
                </a:rPr>
                <a:t> × 100%</a:t>
              </a:r>
              <a:r>
                <a:rPr lang="zh-CN" altLang="en-US" sz="120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"</a:t>
              </a:r>
              <a:r>
                <a:rPr lang="en-US" altLang="zh-CN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endParaRPr lang="zh-CN" altLang="zh-CN" sz="1200">
                <a:effectLst/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  <a:p>
              <a:endParaRPr lang="en-US" altLang="zh-CN" sz="1200">
                <a:solidFill>
                  <a:schemeClr val="tx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endParaRPr lang="zh-CN" altLang="zh-CN" sz="1200">
                <a:solidFill>
                  <a:schemeClr val="tx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7</xdr:col>
      <xdr:colOff>609599</xdr:colOff>
      <xdr:row>10</xdr:row>
      <xdr:rowOff>0</xdr:rowOff>
    </xdr:from>
    <xdr:ext cx="5172637" cy="66338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文本框 2">
              <a:extLst>
                <a:ext uri="{FF2B5EF4-FFF2-40B4-BE49-F238E27FC236}">
                  <a16:creationId xmlns:a16="http://schemas.microsoft.com/office/drawing/2014/main" id="{27F7647A-472D-4CDC-A9C7-387766307553}"/>
                </a:ext>
              </a:extLst>
            </xdr:cNvPr>
            <xdr:cNvSpPr txBox="1"/>
          </xdr:nvSpPr>
          <xdr:spPr>
            <a:xfrm>
              <a:off x="8572499" y="17746980"/>
              <a:ext cx="5172637" cy="6633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r>
                    <m:rPr>
                      <m:nor/>
                    </m:rPr>
                    <a:rPr lang="en-US" altLang="zh-CN" sz="1200" b="0" i="0">
                      <a:solidFill>
                        <a:schemeClr val="tx1"/>
                      </a:solidFill>
                      <a:effectLst/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rPr>
                    <m:t>ABTS</m:t>
                  </m:r>
                  <m:r>
                    <m:rPr>
                      <m:nor/>
                    </m:rPr>
                    <a:rPr lang="en-US" altLang="zh-CN" sz="1200" b="0" i="0" baseline="30000">
                      <a:solidFill>
                        <a:schemeClr val="tx1"/>
                      </a:solidFill>
                      <a:effectLst/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rPr>
                    <m:t> </m:t>
                  </m:r>
                  <m:r>
                    <m:rPr>
                      <m:nor/>
                    </m:rPr>
                    <a:rPr lang="en-US" altLang="zh-CN" sz="1200" b="0" i="0">
                      <a:solidFill>
                        <a:schemeClr val="tx1"/>
                      </a:solidFill>
                      <a:effectLst/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rPr>
                    <m:t>radical</m:t>
                  </m:r>
                  <m:r>
                    <m:rPr>
                      <m:nor/>
                    </m:rPr>
                    <a:rPr lang="en-US" altLang="zh-CN" sz="1200" b="0" i="0">
                      <a:solidFill>
                        <a:schemeClr val="tx1"/>
                      </a:solidFill>
                      <a:effectLst/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rPr>
                    <m:t> </m:t>
                  </m:r>
                  <m:r>
                    <m:rPr>
                      <m:nor/>
                    </m:rPr>
                    <a:rPr lang="en-US" altLang="zh-CN" sz="1200" b="0" i="0">
                      <a:solidFill>
                        <a:schemeClr val="tx1"/>
                      </a:solidFill>
                      <a:effectLst/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rPr>
                    <m:t>cation</m:t>
                  </m:r>
                  <m:r>
                    <m:rPr>
                      <m:nor/>
                    </m:rPr>
                    <a:rPr lang="en-US" altLang="zh-CN" sz="1200" b="0" i="0">
                      <a:solidFill>
                        <a:schemeClr val="tx1"/>
                      </a:solidFill>
                      <a:effectLst/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rPr>
                    <m:t> </m:t>
                  </m:r>
                  <m:r>
                    <m:rPr>
                      <m:nor/>
                    </m:rPr>
                    <a:rPr lang="en-US" altLang="zh-CN" sz="1200" b="0" i="0">
                      <a:solidFill>
                        <a:schemeClr val="tx1"/>
                      </a:solidFill>
                      <a:effectLst/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rPr>
                    <m:t>scavenging</m:t>
                  </m:r>
                  <m:r>
                    <m:rPr>
                      <m:nor/>
                    </m:rPr>
                    <a:rPr lang="en-US" altLang="zh-CN" sz="1200" b="0" i="0">
                      <a:solidFill>
                        <a:schemeClr val="tx1"/>
                      </a:solidFill>
                      <a:effectLst/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rPr>
                    <m:t> </m:t>
                  </m:r>
                  <m:r>
                    <m:rPr>
                      <m:nor/>
                    </m:rPr>
                    <a:rPr lang="en-US" altLang="zh-CN" sz="1200" b="0" i="0">
                      <a:solidFill>
                        <a:schemeClr val="tx1"/>
                      </a:solidFill>
                      <a:effectLst/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rPr>
                    <m:t>activity</m:t>
                  </m:r>
                  <m:r>
                    <m:rPr>
                      <m:nor/>
                    </m:rPr>
                    <a:rPr lang="en-US" altLang="zh-CN" sz="1200" b="0" i="0">
                      <a:solidFill>
                        <a:schemeClr val="tx1"/>
                      </a:solidFill>
                      <a:effectLst/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rPr>
                    <m:t> (%) =</m:t>
                  </m:r>
                  <m:r>
                    <m:rPr>
                      <m:nor/>
                    </m:rPr>
                    <a:rPr lang="en-US" altLang="zh-CN" sz="1200" i="1">
                      <a:solidFill>
                        <a:schemeClr val="tx1"/>
                      </a:solidFill>
                      <a:effectLst/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rPr>
                    <m:t> </m:t>
                  </m:r>
                  <m:f>
                    <m:fPr>
                      <m:ctrlPr>
                        <a:rPr lang="en-US" altLang="zh-CN" sz="1200" i="1" baseline="-250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m:rPr>
                          <m:nor/>
                        </m:rPr>
                        <a:rPr lang="en-US" altLang="zh-CN" sz="1200" b="0" i="0">
                          <a:solidFill>
                            <a:schemeClr val="tx1"/>
                          </a:solidFill>
                          <a:effectLst/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rPr>
                        <m:t>A</m:t>
                      </m:r>
                      <m:r>
                        <m:rPr>
                          <m:nor/>
                        </m:rPr>
                        <a:rPr lang="en-US" altLang="zh-CN" sz="1200" b="0" i="0" baseline="-25000">
                          <a:solidFill>
                            <a:schemeClr val="tx1"/>
                          </a:solidFill>
                          <a:effectLst/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rPr>
                        <m:t>blan</m:t>
                      </m:r>
                      <m:r>
                        <m:rPr>
                          <m:nor/>
                        </m:rPr>
                        <a:rPr lang="en-US" altLang="zh-CN" sz="1200" b="0" i="0">
                          <a:solidFill>
                            <a:schemeClr val="tx1"/>
                          </a:solidFill>
                          <a:effectLst/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rPr>
                        <m:t>− </m:t>
                      </m:r>
                      <m:r>
                        <m:rPr>
                          <m:nor/>
                        </m:rPr>
                        <a:rPr lang="en-US" altLang="zh-CN" sz="1200">
                          <a:solidFill>
                            <a:schemeClr val="tx1"/>
                          </a:solidFill>
                          <a:effectLst/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rPr>
                        <m:t>A</m:t>
                      </m:r>
                      <m:r>
                        <m:rPr>
                          <m:sty m:val="p"/>
                        </m:rPr>
                        <a:rPr lang="en-US" altLang="zh-CN" sz="1200" i="1" baseline="-250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sample</m:t>
                      </m:r>
                    </m:num>
                    <m:den>
                      <m:r>
                        <m:rPr>
                          <m:nor/>
                        </m:rPr>
                        <a:rPr lang="en-US" altLang="zh-CN" sz="1200" b="0" i="0">
                          <a:solidFill>
                            <a:schemeClr val="tx1"/>
                          </a:solidFill>
                          <a:effectLst/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rPr>
                        <m:t>A</m:t>
                      </m:r>
                      <m:r>
                        <m:rPr>
                          <m:nor/>
                        </m:rPr>
                        <a:rPr lang="en-US" altLang="zh-CN" sz="1200" b="0" i="0" baseline="-25000">
                          <a:solidFill>
                            <a:schemeClr val="tx1"/>
                          </a:solidFill>
                          <a:effectLst/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rPr>
                        <m:t>blan</m:t>
                      </m:r>
                    </m:den>
                  </m:f>
                  <m:r>
                    <m:rPr>
                      <m:nor/>
                    </m:rPr>
                    <a:rPr lang="en-US" altLang="zh-CN" sz="1200" i="1">
                      <a:solidFill>
                        <a:schemeClr val="tx1"/>
                      </a:solidFill>
                      <a:effectLst/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rPr>
                    <m:t> </m:t>
                  </m:r>
                  <m:r>
                    <m:rPr>
                      <m:nor/>
                    </m:rPr>
                    <a:rPr lang="en-US" altLang="zh-CN" sz="1200">
                      <a:solidFill>
                        <a:schemeClr val="tx1"/>
                      </a:solidFill>
                      <a:effectLst/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rPr>
                    <m:t>×</m:t>
                  </m:r>
                  <m:r>
                    <m:rPr>
                      <m:nor/>
                    </m:rPr>
                    <a:rPr lang="en-US" altLang="zh-CN" sz="1200" i="1">
                      <a:solidFill>
                        <a:schemeClr val="tx1"/>
                      </a:solidFill>
                      <a:effectLst/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rPr>
                    <m:t> </m:t>
                  </m:r>
                  <m:r>
                    <m:rPr>
                      <m:nor/>
                    </m:rPr>
                    <a:rPr lang="en-US" altLang="zh-CN" sz="1200">
                      <a:solidFill>
                        <a:schemeClr val="tx1"/>
                      </a:solidFill>
                      <a:effectLst/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rPr>
                    <m:t>100%</m:t>
                  </m:r>
                </m:oMath>
              </a14:m>
              <a:r>
                <a:rPr lang="en-US" altLang="zh-CN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endParaRPr lang="zh-CN" altLang="zh-CN" sz="1200">
                <a:effectLst/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  <a:p>
              <a:endParaRPr lang="en-US" altLang="zh-CN" sz="1200">
                <a:solidFill>
                  <a:schemeClr val="tx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endParaRPr lang="zh-CN" altLang="zh-CN" sz="1200">
                <a:solidFill>
                  <a:schemeClr val="tx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</xdr:txBody>
        </xdr:sp>
      </mc:Choice>
      <mc:Fallback>
        <xdr:sp macro="" textlink="">
          <xdr:nvSpPr>
            <xdr:cNvPr id="3" name="文本框 2">
              <a:extLst>
                <a:ext uri="{FF2B5EF4-FFF2-40B4-BE49-F238E27FC236}">
                  <a16:creationId xmlns:a16="http://schemas.microsoft.com/office/drawing/2014/main" id="{27F7647A-472D-4CDC-A9C7-387766307553}"/>
                </a:ext>
              </a:extLst>
            </xdr:cNvPr>
            <xdr:cNvSpPr txBox="1"/>
          </xdr:nvSpPr>
          <xdr:spPr>
            <a:xfrm>
              <a:off x="8572499" y="17746980"/>
              <a:ext cx="5172637" cy="6633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altLang="zh-CN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imes New Roman" panose="02020603050405020304" pitchFamily="18" charset="0"/>
                </a:rPr>
                <a:t>"ABTS</a:t>
              </a:r>
              <a:r>
                <a:rPr lang="en-US" altLang="zh-CN" sz="1200" b="0" i="0" baseline="30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:r>
                <a:rPr lang="en-US" altLang="zh-CN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imes New Roman" panose="02020603050405020304" pitchFamily="18" charset="0"/>
                </a:rPr>
                <a:t>radical cation scavenging activity (%) =</a:t>
              </a:r>
              <a:r>
                <a:rPr lang="en-US" altLang="zh-CN" sz="12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:r>
                <a:rPr lang="en-US" altLang="zh-CN" sz="1200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r>
                <a:rPr lang="en-US" altLang="zh-CN" sz="1200" b="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:r>
                <a:rPr lang="en-US" altLang="zh-CN" sz="1200" b="0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("</a:t>
              </a:r>
              <a:r>
                <a:rPr lang="en-US" altLang="zh-CN" sz="1200" b="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A</a:t>
              </a:r>
              <a:r>
                <a:rPr lang="en-US" altLang="zh-CN" sz="1200" b="0" i="0" baseline="-250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blan</a:t>
              </a:r>
              <a:r>
                <a:rPr lang="en-US" altLang="zh-CN" sz="1200" b="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− </a:t>
              </a:r>
              <a:r>
                <a:rPr lang="en-US" altLang="zh-CN" sz="120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A</a:t>
              </a:r>
              <a:r>
                <a:rPr lang="en-US" altLang="zh-CN" sz="1200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sample)/</a:t>
              </a:r>
              <a:r>
                <a:rPr lang="en-US" altLang="zh-CN" sz="1200" b="0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</a:t>
              </a:r>
              <a:r>
                <a:rPr lang="en-US" altLang="zh-CN" sz="1200" b="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A</a:t>
              </a:r>
              <a:r>
                <a:rPr lang="en-US" altLang="zh-CN" sz="1200" b="0" i="0" baseline="-250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blan</a:t>
              </a:r>
              <a:r>
                <a:rPr lang="en-US" altLang="zh-CN" sz="1200" b="0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imes New Roman" panose="02020603050405020304" pitchFamily="18" charset="0"/>
                </a:rPr>
                <a:t>"  "</a:t>
              </a:r>
              <a:r>
                <a:rPr lang="en-US" altLang="zh-CN" sz="12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imes New Roman" panose="02020603050405020304" pitchFamily="18" charset="0"/>
                </a:rPr>
                <a:t> × 100%</a:t>
              </a:r>
              <a:r>
                <a:rPr lang="zh-CN" altLang="en-US" sz="120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"</a:t>
              </a:r>
              <a:r>
                <a:rPr lang="en-US" altLang="zh-CN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endParaRPr lang="zh-CN" altLang="zh-CN" sz="1200">
                <a:effectLst/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  <a:p>
              <a:endParaRPr lang="en-US" altLang="zh-CN" sz="1200">
                <a:solidFill>
                  <a:schemeClr val="tx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endParaRPr lang="zh-CN" altLang="zh-CN" sz="1200">
                <a:solidFill>
                  <a:schemeClr val="tx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8</xdr:col>
      <xdr:colOff>0</xdr:colOff>
      <xdr:row>51</xdr:row>
      <xdr:rowOff>0</xdr:rowOff>
    </xdr:from>
    <xdr:ext cx="5172637" cy="66338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文本框 3">
              <a:extLst>
                <a:ext uri="{FF2B5EF4-FFF2-40B4-BE49-F238E27FC236}">
                  <a16:creationId xmlns:a16="http://schemas.microsoft.com/office/drawing/2014/main" id="{2924536F-CDCC-49D4-8BA3-D5CDD9C527DD}"/>
                </a:ext>
              </a:extLst>
            </xdr:cNvPr>
            <xdr:cNvSpPr txBox="1"/>
          </xdr:nvSpPr>
          <xdr:spPr>
            <a:xfrm>
              <a:off x="8572500" y="24932640"/>
              <a:ext cx="5172637" cy="6633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n-US" altLang="zh-CN" sz="1200">
                        <a:solidFill>
                          <a:schemeClr val="tx1"/>
                        </a:solidFill>
                        <a:effectLst/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rPr>
                      <m:t>DPPH</m:t>
                    </m:r>
                    <m:r>
                      <m:rPr>
                        <m:nor/>
                      </m:rPr>
                      <a:rPr lang="en-US" altLang="zh-CN" sz="1200">
                        <a:solidFill>
                          <a:schemeClr val="tx1"/>
                        </a:solidFill>
                        <a:effectLst/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en-US" altLang="zh-CN" sz="1200">
                        <a:solidFill>
                          <a:schemeClr val="tx1"/>
                        </a:solidFill>
                        <a:effectLst/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rPr>
                      <m:t>radical</m:t>
                    </m:r>
                    <m:r>
                      <m:rPr>
                        <m:nor/>
                      </m:rPr>
                      <a:rPr lang="en-US" altLang="zh-CN" sz="1200">
                        <a:solidFill>
                          <a:schemeClr val="tx1"/>
                        </a:solidFill>
                        <a:effectLst/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en-US" altLang="zh-CN" sz="1200">
                        <a:solidFill>
                          <a:schemeClr val="tx1"/>
                        </a:solidFill>
                        <a:effectLst/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rPr>
                      <m:t>scavenging</m:t>
                    </m:r>
                    <m:r>
                      <m:rPr>
                        <m:nor/>
                      </m:rPr>
                      <a:rPr lang="en-US" altLang="zh-CN" sz="1200">
                        <a:solidFill>
                          <a:schemeClr val="tx1"/>
                        </a:solidFill>
                        <a:effectLst/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en-US" altLang="zh-CN" sz="1200">
                        <a:solidFill>
                          <a:schemeClr val="tx1"/>
                        </a:solidFill>
                        <a:effectLst/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rPr>
                      <m:t>activity</m:t>
                    </m:r>
                    <m:r>
                      <m:rPr>
                        <m:nor/>
                      </m:rPr>
                      <a:rPr lang="en-US" altLang="zh-CN" sz="1200">
                        <a:solidFill>
                          <a:schemeClr val="tx1"/>
                        </a:solidFill>
                        <a:effectLst/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rPr>
                      <m:t> (%) = </m:t>
                    </m:r>
                    <m:f>
                      <m:fPr>
                        <m:ctrlPr>
                          <a:rPr lang="en-US" altLang="zh-CN" sz="1100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n-US" altLang="zh-CN" sz="110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A</m:t>
                        </m:r>
                        <m:r>
                          <m:rPr>
                            <m:nor/>
                          </m:rPr>
                          <a:rPr lang="en-US" altLang="zh-CN" sz="1100" baseline="-2500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DPPH</m:t>
                        </m:r>
                        <m:r>
                          <m:rPr>
                            <m:nor/>
                          </m:rPr>
                          <a:rPr lang="en-US" altLang="zh-CN" sz="1100" b="0" i="0" baseline="-2500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n-US" altLang="zh-CN" sz="1100" b="0" i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− </m:t>
                        </m:r>
                        <m:r>
                          <m:rPr>
                            <m:nor/>
                          </m:rPr>
                          <a:rPr lang="en-US" altLang="zh-CN" sz="110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A</m:t>
                        </m:r>
                        <m:r>
                          <m:rPr>
                            <m:sty m:val="p"/>
                          </m:rPr>
                          <a:rPr lang="en-US" altLang="zh-CN" sz="1100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sample</m:t>
                        </m:r>
                      </m:num>
                      <m:den>
                        <m:r>
                          <m:rPr>
                            <m:nor/>
                          </m:rPr>
                          <a:rPr lang="en-US" altLang="zh-CN" sz="110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A</m:t>
                        </m:r>
                        <m:r>
                          <m:rPr>
                            <m:nor/>
                          </m:rPr>
                          <a:rPr lang="en-US" altLang="zh-CN" sz="1100" baseline="-2500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DPPH</m:t>
                        </m:r>
                      </m:den>
                    </m:f>
                    <m:r>
                      <m:rPr>
                        <m:nor/>
                      </m:rPr>
                      <a:rPr lang="en-US" altLang="zh-CN" sz="1200">
                        <a:solidFill>
                          <a:schemeClr val="tx1"/>
                        </a:solidFill>
                        <a:effectLst/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rPr>
                      <m:t> × 100%</m:t>
                    </m:r>
                  </m:oMath>
                </m:oMathPara>
              </a14:m>
              <a:endParaRPr lang="zh-CN" altLang="zh-CN" sz="1200">
                <a:solidFill>
                  <a:schemeClr val="tx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</xdr:txBody>
        </xdr:sp>
      </mc:Choice>
      <mc:Fallback>
        <xdr:sp macro="" textlink="">
          <xdr:nvSpPr>
            <xdr:cNvPr id="4" name="文本框 3">
              <a:extLst>
                <a:ext uri="{FF2B5EF4-FFF2-40B4-BE49-F238E27FC236}">
                  <a16:creationId xmlns:a16="http://schemas.microsoft.com/office/drawing/2014/main" id="{2924536F-CDCC-49D4-8BA3-D5CDD9C527DD}"/>
                </a:ext>
              </a:extLst>
            </xdr:cNvPr>
            <xdr:cNvSpPr txBox="1"/>
          </xdr:nvSpPr>
          <xdr:spPr>
            <a:xfrm>
              <a:off x="8572500" y="24932640"/>
              <a:ext cx="5172637" cy="6633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altLang="zh-CN" sz="12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imes New Roman" panose="02020603050405020304" pitchFamily="18" charset="0"/>
                </a:rPr>
                <a:t>"DPPH radical scavenging activity (%) = </a:t>
              </a:r>
              <a:r>
                <a:rPr lang="en-US" altLang="zh-CN" sz="1100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r>
                <a:rPr lang="en-US" altLang="zh-CN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altLang="zh-CN" sz="1100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altLang="zh-CN" sz="1100" i="0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r>
                <a:rPr lang="en-US" altLang="zh-CN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A</a:t>
              </a:r>
              <a:r>
                <a:rPr lang="en-US" altLang="zh-CN" sz="1100" i="0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DPPH</a:t>
              </a:r>
              <a:r>
                <a:rPr lang="en-US" altLang="zh-CN" sz="1100" b="0" i="0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altLang="zh-CN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 </a:t>
              </a:r>
              <a:r>
                <a:rPr lang="en-US" altLang="zh-CN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A</a:t>
              </a:r>
              <a:r>
                <a:rPr lang="en-US" altLang="zh-CN" sz="1100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sample)/</a:t>
              </a:r>
              <a:r>
                <a:rPr lang="en-US" altLang="zh-CN" sz="1100" i="0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r>
                <a:rPr lang="en-US" altLang="zh-CN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A</a:t>
              </a:r>
              <a:r>
                <a:rPr lang="en-US" altLang="zh-CN" sz="1100" i="0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DPPH</a:t>
              </a:r>
              <a:r>
                <a:rPr lang="en-US" altLang="zh-CN" sz="1100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r>
                <a:rPr lang="en-US" altLang="zh-CN" sz="1200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"</a:t>
              </a:r>
              <a:r>
                <a:rPr lang="en-US" altLang="zh-CN" sz="12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imes New Roman" panose="02020603050405020304" pitchFamily="18" charset="0"/>
                </a:rPr>
                <a:t> × 100%</a:t>
              </a:r>
              <a:r>
                <a:rPr lang="zh-CN" altLang="en-US" sz="120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"</a:t>
              </a:r>
              <a:endParaRPr lang="zh-CN" altLang="zh-CN" sz="1200">
                <a:solidFill>
                  <a:schemeClr val="tx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tabSelected="1" topLeftCell="A49" workbookViewId="0">
      <selection activeCell="C59" sqref="C59"/>
    </sheetView>
  </sheetViews>
  <sheetFormatPr defaultRowHeight="13.8" x14ac:dyDescent="0.25"/>
  <sheetData>
    <row r="1" spans="1:16" ht="15.6" x14ac:dyDescent="0.25">
      <c r="A1" s="1" t="s">
        <v>7</v>
      </c>
      <c r="O1" s="2"/>
    </row>
    <row r="2" spans="1:16" ht="15.6" x14ac:dyDescent="0.25">
      <c r="A2" s="1" t="s">
        <v>0</v>
      </c>
      <c r="B2" t="s">
        <v>8</v>
      </c>
      <c r="C2" s="3" t="s">
        <v>9</v>
      </c>
      <c r="D2" s="4" t="s">
        <v>2</v>
      </c>
      <c r="E2" t="s">
        <v>3</v>
      </c>
      <c r="F2" t="s">
        <v>10</v>
      </c>
      <c r="G2" s="4" t="s">
        <v>2</v>
      </c>
      <c r="H2" s="4" t="s">
        <v>5</v>
      </c>
      <c r="O2" s="2"/>
    </row>
    <row r="3" spans="1:16" ht="15.6" x14ac:dyDescent="0.25">
      <c r="A3" s="1"/>
      <c r="C3">
        <v>0.52500000000000002</v>
      </c>
      <c r="D3" s="5">
        <f>AVERAGE(C3:C5)</f>
        <v>0.52633333333333332</v>
      </c>
      <c r="E3" s="6">
        <v>1.7000000000000001E-2</v>
      </c>
      <c r="F3">
        <f t="shared" ref="F3:F4" si="0">(0.526333333333333-E3)/0.526333333333333*100</f>
        <v>96.770107663077894</v>
      </c>
      <c r="G3">
        <f>AVERAGE(F3:F5)</f>
        <v>96.263457884737178</v>
      </c>
      <c r="H3">
        <f>STDEV(F3:F5)</f>
        <v>1.0464035238669007</v>
      </c>
      <c r="I3" s="3"/>
      <c r="K3" s="7"/>
      <c r="O3" s="2"/>
    </row>
    <row r="4" spans="1:16" ht="15.6" x14ac:dyDescent="0.25">
      <c r="A4" s="1"/>
      <c r="C4">
        <v>0.52800000000000002</v>
      </c>
      <c r="E4" s="6">
        <v>2.5999999999999999E-2</v>
      </c>
      <c r="F4">
        <f t="shared" si="0"/>
        <v>95.06016466117795</v>
      </c>
      <c r="I4" s="3"/>
      <c r="J4" s="3"/>
      <c r="K4" s="8"/>
      <c r="O4" s="2"/>
    </row>
    <row r="5" spans="1:16" ht="15.6" x14ac:dyDescent="0.25">
      <c r="C5">
        <v>0.52600000000000002</v>
      </c>
      <c r="E5" s="6">
        <v>1.6E-2</v>
      </c>
      <c r="F5">
        <f>(0.526333333333333-E5)/0.526333333333333*100</f>
        <v>96.960101329955663</v>
      </c>
      <c r="I5" s="3"/>
      <c r="J5" s="3"/>
      <c r="K5" s="8"/>
      <c r="L5" s="9"/>
      <c r="M5" s="9"/>
      <c r="N5" s="9"/>
      <c r="O5" s="9"/>
      <c r="P5" s="9"/>
    </row>
    <row r="6" spans="1:16" x14ac:dyDescent="0.25">
      <c r="G6" s="3"/>
    </row>
    <row r="7" spans="1:16" x14ac:dyDescent="0.25">
      <c r="A7" t="s">
        <v>11</v>
      </c>
      <c r="B7" s="3" t="s">
        <v>12</v>
      </c>
      <c r="E7" t="s">
        <v>10</v>
      </c>
      <c r="F7" s="4" t="s">
        <v>2</v>
      </c>
      <c r="G7" s="4" t="s">
        <v>5</v>
      </c>
    </row>
    <row r="8" spans="1:16" x14ac:dyDescent="0.25">
      <c r="B8" s="3">
        <v>40</v>
      </c>
      <c r="C8">
        <v>0.29399999999999998</v>
      </c>
      <c r="E8">
        <f>(0.526333333333333-C8)/0.526333333333333*100</f>
        <v>44.141861937935367</v>
      </c>
      <c r="F8">
        <f>AVERAGE(E8:E10)</f>
        <v>45.788473717542708</v>
      </c>
      <c r="G8">
        <f>STDEV(E8:E10)</f>
        <v>2.0841649996078955</v>
      </c>
    </row>
    <row r="9" spans="1:16" x14ac:dyDescent="0.25">
      <c r="B9" s="3"/>
      <c r="C9">
        <v>0.28899999999999998</v>
      </c>
      <c r="E9">
        <f t="shared" ref="E9:E25" si="1">(0.526333333333333-C9)/0.526333333333333*100</f>
        <v>45.091830272324223</v>
      </c>
    </row>
    <row r="10" spans="1:16" x14ac:dyDescent="0.25">
      <c r="B10" s="3"/>
      <c r="C10">
        <v>0.27300000000000002</v>
      </c>
      <c r="E10">
        <f t="shared" si="1"/>
        <v>48.131728942368554</v>
      </c>
    </row>
    <row r="11" spans="1:16" x14ac:dyDescent="0.25">
      <c r="B11" s="3">
        <v>20</v>
      </c>
      <c r="C11">
        <v>0.39200000000000002</v>
      </c>
      <c r="E11">
        <f t="shared" si="1"/>
        <v>25.522482583913821</v>
      </c>
      <c r="F11">
        <f>AVERAGE(E11:E13)</f>
        <v>28.372387587080382</v>
      </c>
      <c r="G11">
        <f>STDEV(E11:E13)</f>
        <v>3.0576586965353578</v>
      </c>
    </row>
    <row r="12" spans="1:16" x14ac:dyDescent="0.25">
      <c r="B12" s="3"/>
      <c r="C12">
        <v>0.379</v>
      </c>
      <c r="E12">
        <f t="shared" si="1"/>
        <v>27.992400253324838</v>
      </c>
    </row>
    <row r="13" spans="1:16" x14ac:dyDescent="0.25">
      <c r="B13" s="3"/>
      <c r="C13">
        <v>0.36</v>
      </c>
      <c r="E13">
        <f t="shared" si="1"/>
        <v>31.602279924002492</v>
      </c>
    </row>
    <row r="14" spans="1:16" x14ac:dyDescent="0.25">
      <c r="B14" s="3">
        <v>10</v>
      </c>
      <c r="C14">
        <v>0.44600000000000001</v>
      </c>
      <c r="E14">
        <f t="shared" si="1"/>
        <v>15.262824572514191</v>
      </c>
      <c r="F14">
        <f>AVERAGE(E14:E16)</f>
        <v>16.656111462951177</v>
      </c>
      <c r="G14">
        <f>STDEV(E14:E16)</f>
        <v>1.7957500796400074</v>
      </c>
    </row>
    <row r="15" spans="1:16" x14ac:dyDescent="0.25">
      <c r="B15" s="3"/>
      <c r="C15">
        <v>0.442</v>
      </c>
      <c r="E15">
        <f t="shared" si="1"/>
        <v>16.022799240025275</v>
      </c>
    </row>
    <row r="16" spans="1:16" x14ac:dyDescent="0.25">
      <c r="B16" s="3"/>
      <c r="C16">
        <v>0.42799999999999999</v>
      </c>
      <c r="E16">
        <f t="shared" si="1"/>
        <v>18.682710576314072</v>
      </c>
    </row>
    <row r="17" spans="1:7" x14ac:dyDescent="0.25">
      <c r="B17" s="3">
        <v>5</v>
      </c>
      <c r="C17">
        <v>0.47199999999999998</v>
      </c>
      <c r="E17">
        <f t="shared" si="1"/>
        <v>10.322989233692157</v>
      </c>
      <c r="F17">
        <f>AVERAGE(E17:E19)</f>
        <v>10.259658011399566</v>
      </c>
      <c r="G17">
        <f>STDEV(E17:E19)</f>
        <v>0.10969289471620573</v>
      </c>
    </row>
    <row r="18" spans="1:7" x14ac:dyDescent="0.25">
      <c r="B18" s="3"/>
      <c r="C18">
        <v>0.47199999999999998</v>
      </c>
      <c r="E18">
        <f t="shared" si="1"/>
        <v>10.322989233692157</v>
      </c>
    </row>
    <row r="19" spans="1:7" x14ac:dyDescent="0.25">
      <c r="B19" s="3"/>
      <c r="C19">
        <v>0.47299999999999998</v>
      </c>
      <c r="E19">
        <f t="shared" si="1"/>
        <v>10.132995566814385</v>
      </c>
    </row>
    <row r="20" spans="1:7" x14ac:dyDescent="0.25">
      <c r="B20" s="3">
        <v>2.5</v>
      </c>
      <c r="C20">
        <v>0.48099999999999998</v>
      </c>
      <c r="E20">
        <f t="shared" si="1"/>
        <v>8.6130462317922163</v>
      </c>
      <c r="F20">
        <f>AVERAGE(E20:E22)</f>
        <v>6.5231158961367344</v>
      </c>
      <c r="G20">
        <f>STDEV(E20:E22)</f>
        <v>2.089930335655485</v>
      </c>
    </row>
    <row r="21" spans="1:7" x14ac:dyDescent="0.25">
      <c r="B21" s="3"/>
      <c r="C21">
        <v>0.49199999999999999</v>
      </c>
      <c r="E21">
        <f t="shared" si="1"/>
        <v>6.5231158961367361</v>
      </c>
    </row>
    <row r="22" spans="1:7" x14ac:dyDescent="0.25">
      <c r="B22" s="3"/>
      <c r="C22">
        <v>0.503</v>
      </c>
      <c r="E22">
        <f t="shared" si="1"/>
        <v>4.4331855604812533</v>
      </c>
    </row>
    <row r="23" spans="1:7" x14ac:dyDescent="0.25">
      <c r="B23" s="3">
        <v>1</v>
      </c>
      <c r="C23">
        <v>0.51300000000000001</v>
      </c>
      <c r="E23">
        <f t="shared" si="1"/>
        <v>2.5332488917035434</v>
      </c>
      <c r="F23">
        <f>AVERAGE(E23:E25)</f>
        <v>3.9265357821405309</v>
      </c>
      <c r="G23">
        <f>STDEV(E23:E25)</f>
        <v>1.5357005260268737</v>
      </c>
    </row>
    <row r="24" spans="1:7" x14ac:dyDescent="0.25">
      <c r="C24">
        <v>0.50700000000000001</v>
      </c>
      <c r="E24">
        <f t="shared" si="1"/>
        <v>3.6732108929701699</v>
      </c>
    </row>
    <row r="25" spans="1:7" x14ac:dyDescent="0.25">
      <c r="C25">
        <v>0.497</v>
      </c>
      <c r="E25">
        <f t="shared" si="1"/>
        <v>5.5731475617478798</v>
      </c>
    </row>
    <row r="27" spans="1:7" x14ac:dyDescent="0.25">
      <c r="A27" t="s">
        <v>6</v>
      </c>
      <c r="B27" s="3" t="s">
        <v>13</v>
      </c>
      <c r="E27" t="s">
        <v>14</v>
      </c>
      <c r="F27" s="4" t="s">
        <v>2</v>
      </c>
      <c r="G27" s="4" t="s">
        <v>5</v>
      </c>
    </row>
    <row r="28" spans="1:7" x14ac:dyDescent="0.25">
      <c r="B28" s="3">
        <v>40</v>
      </c>
      <c r="C28">
        <v>3.5999999999999997E-2</v>
      </c>
      <c r="E28">
        <f>(0.526333333333333-C28)/0.526333333333333*100</f>
        <v>93.160227992400252</v>
      </c>
      <c r="F28">
        <f>AVERAGE(E28:E30)</f>
        <v>92.463584547181753</v>
      </c>
      <c r="G28">
        <f>STDEV(E28:E30)</f>
        <v>1.9031005954802693</v>
      </c>
    </row>
    <row r="29" spans="1:7" x14ac:dyDescent="0.25">
      <c r="B29" s="3"/>
      <c r="C29">
        <v>3.2000000000000001E-2</v>
      </c>
      <c r="E29">
        <f t="shared" ref="E29:E45" si="2">(0.526333333333333-C29)/0.526333333333333*100</f>
        <v>93.920202659911325</v>
      </c>
    </row>
    <row r="30" spans="1:7" x14ac:dyDescent="0.25">
      <c r="B30" s="3"/>
      <c r="C30">
        <v>5.0999999999999997E-2</v>
      </c>
      <c r="E30">
        <f t="shared" si="2"/>
        <v>90.310322989233683</v>
      </c>
    </row>
    <row r="31" spans="1:7" x14ac:dyDescent="0.25">
      <c r="B31" s="3">
        <v>20</v>
      </c>
      <c r="C31">
        <v>5.5E-2</v>
      </c>
      <c r="E31">
        <f t="shared" si="2"/>
        <v>89.550348321722609</v>
      </c>
      <c r="F31">
        <f>AVERAGE(E31:E33)</f>
        <v>91.006966434452181</v>
      </c>
      <c r="G31">
        <f>STDEV(E31:E33)</f>
        <v>1.3479288571116355</v>
      </c>
    </row>
    <row r="32" spans="1:7" x14ac:dyDescent="0.25">
      <c r="B32" s="3"/>
      <c r="C32">
        <v>4.5999999999999999E-2</v>
      </c>
      <c r="E32">
        <f t="shared" si="2"/>
        <v>91.260291323622539</v>
      </c>
    </row>
    <row r="33" spans="1:12" x14ac:dyDescent="0.25">
      <c r="B33" s="3"/>
      <c r="C33">
        <v>4.1000000000000002E-2</v>
      </c>
      <c r="E33">
        <f t="shared" si="2"/>
        <v>92.210259658011395</v>
      </c>
    </row>
    <row r="34" spans="1:12" x14ac:dyDescent="0.25">
      <c r="B34" s="3">
        <v>10</v>
      </c>
      <c r="C34">
        <v>8.5999999999999993E-2</v>
      </c>
      <c r="E34">
        <f t="shared" si="2"/>
        <v>83.660544648511717</v>
      </c>
      <c r="F34">
        <f>AVERAGE(E34:E36)</f>
        <v>85.813806206459773</v>
      </c>
      <c r="G34">
        <f>STDEV(E34:E36)</f>
        <v>2.5300803490105284</v>
      </c>
    </row>
    <row r="35" spans="1:12" x14ac:dyDescent="0.25">
      <c r="B35" s="3"/>
      <c r="C35">
        <v>7.8E-2</v>
      </c>
      <c r="E35">
        <f t="shared" si="2"/>
        <v>85.180493983533864</v>
      </c>
    </row>
    <row r="36" spans="1:12" x14ac:dyDescent="0.25">
      <c r="B36" s="3"/>
      <c r="C36">
        <v>0.06</v>
      </c>
      <c r="E36">
        <f t="shared" si="2"/>
        <v>88.600379987333739</v>
      </c>
    </row>
    <row r="37" spans="1:12" x14ac:dyDescent="0.25">
      <c r="B37" s="3">
        <v>5</v>
      </c>
      <c r="C37">
        <v>0.183</v>
      </c>
      <c r="E37">
        <f t="shared" si="2"/>
        <v>65.231158961367925</v>
      </c>
      <c r="F37">
        <f>AVERAGE(E37:E39)</f>
        <v>65.991133628879012</v>
      </c>
      <c r="G37">
        <f>STDEV(E37:E39)</f>
        <v>2.3730201387201011</v>
      </c>
    </row>
    <row r="38" spans="1:12" x14ac:dyDescent="0.25">
      <c r="B38" s="3"/>
      <c r="C38">
        <v>0.189</v>
      </c>
      <c r="E38">
        <f t="shared" si="2"/>
        <v>64.0911969601013</v>
      </c>
      <c r="J38" s="6"/>
      <c r="L38" s="10"/>
    </row>
    <row r="39" spans="1:12" x14ac:dyDescent="0.25">
      <c r="B39" s="3"/>
      <c r="C39">
        <v>0.16500000000000001</v>
      </c>
      <c r="E39">
        <f t="shared" si="2"/>
        <v>68.651044965167799</v>
      </c>
      <c r="J39" s="6"/>
      <c r="L39" s="10"/>
    </row>
    <row r="40" spans="1:12" x14ac:dyDescent="0.25">
      <c r="B40" s="3">
        <v>2.5</v>
      </c>
      <c r="C40">
        <v>0.312</v>
      </c>
      <c r="E40">
        <f t="shared" si="2"/>
        <v>40.721975934135493</v>
      </c>
      <c r="F40">
        <f>AVERAGE(E40:E42)</f>
        <v>40.911969601013261</v>
      </c>
      <c r="G40">
        <f>STDEV(E40:E42)</f>
        <v>0.18999366687777197</v>
      </c>
      <c r="J40" s="6"/>
      <c r="L40" s="10"/>
    </row>
    <row r="41" spans="1:12" x14ac:dyDescent="0.25">
      <c r="B41" s="3"/>
      <c r="C41">
        <v>0.311</v>
      </c>
      <c r="E41">
        <f t="shared" si="2"/>
        <v>40.911969601013261</v>
      </c>
    </row>
    <row r="42" spans="1:12" x14ac:dyDescent="0.25">
      <c r="B42" s="3"/>
      <c r="C42">
        <v>0.31</v>
      </c>
      <c r="E42">
        <f t="shared" si="2"/>
        <v>41.101963267891037</v>
      </c>
    </row>
    <row r="43" spans="1:12" x14ac:dyDescent="0.25">
      <c r="B43" s="3">
        <v>1</v>
      </c>
      <c r="C43">
        <v>0.44</v>
      </c>
      <c r="E43">
        <f t="shared" si="2"/>
        <v>16.402786573780819</v>
      </c>
      <c r="F43">
        <f>AVERAGE(E43:E45)</f>
        <v>14.946168461051242</v>
      </c>
      <c r="G43">
        <f>STDEV(E43:E45)</f>
        <v>1.5239023958854954</v>
      </c>
    </row>
    <row r="44" spans="1:12" x14ac:dyDescent="0.25">
      <c r="C44">
        <v>0.44700000000000001</v>
      </c>
      <c r="E44">
        <f t="shared" si="2"/>
        <v>15.072830905636422</v>
      </c>
      <c r="F44" s="11"/>
    </row>
    <row r="45" spans="1:12" x14ac:dyDescent="0.25">
      <c r="C45">
        <v>0.45600000000000002</v>
      </c>
      <c r="E45">
        <f t="shared" si="2"/>
        <v>13.362887903736482</v>
      </c>
      <c r="F45" s="11"/>
    </row>
    <row r="47" spans="1:12" x14ac:dyDescent="0.25">
      <c r="A47" s="1" t="s">
        <v>15</v>
      </c>
      <c r="B47" t="s">
        <v>16</v>
      </c>
      <c r="C47" s="3" t="s">
        <v>1</v>
      </c>
      <c r="D47" s="4" t="s">
        <v>2</v>
      </c>
      <c r="E47" t="s">
        <v>17</v>
      </c>
      <c r="F47" t="s">
        <v>4</v>
      </c>
      <c r="G47" s="4" t="s">
        <v>2</v>
      </c>
      <c r="H47" s="4" t="s">
        <v>5</v>
      </c>
    </row>
    <row r="48" spans="1:12" x14ac:dyDescent="0.25">
      <c r="C48">
        <v>1.0763</v>
      </c>
      <c r="D48" s="12">
        <f>AVERAGE(C48:C50)</f>
        <v>1.0766</v>
      </c>
      <c r="E48" s="6">
        <v>5.1999999999999998E-2</v>
      </c>
      <c r="F48">
        <f>(1.0766-E48)/1.0766*100</f>
        <v>95.169979565298163</v>
      </c>
      <c r="G48">
        <f>AVERAGE(F48:F50)</f>
        <v>96.501331351786504</v>
      </c>
      <c r="H48">
        <f>STDEV(F48:F50)</f>
        <v>1.3470995057159711</v>
      </c>
    </row>
    <row r="49" spans="1:16" x14ac:dyDescent="0.25">
      <c r="C49">
        <v>1.0765</v>
      </c>
      <c r="E49" s="6">
        <v>3.7999999999999999E-2</v>
      </c>
      <c r="F49">
        <f>(1.0766-E49)/1.0766*100</f>
        <v>96.470369682333271</v>
      </c>
      <c r="I49" s="13"/>
      <c r="J49" s="13"/>
      <c r="K49" s="13"/>
      <c r="L49" s="13"/>
      <c r="M49" s="13"/>
      <c r="N49" s="13"/>
      <c r="O49" s="13"/>
      <c r="P49" s="13"/>
    </row>
    <row r="50" spans="1:16" x14ac:dyDescent="0.25">
      <c r="C50">
        <v>1.077</v>
      </c>
      <c r="E50" s="6">
        <v>2.3E-2</v>
      </c>
      <c r="F50">
        <f>(1.0766-E50)/1.0766*100</f>
        <v>97.863644807728051</v>
      </c>
    </row>
    <row r="51" spans="1:16" x14ac:dyDescent="0.25">
      <c r="A51" t="s">
        <v>11</v>
      </c>
      <c r="B51" s="3" t="s">
        <v>18</v>
      </c>
      <c r="G51" s="3"/>
    </row>
    <row r="52" spans="1:16" x14ac:dyDescent="0.25">
      <c r="B52" s="3">
        <v>40</v>
      </c>
      <c r="C52">
        <v>0.95399999999999996</v>
      </c>
      <c r="E52">
        <f>(1.0766-C52)/1.0766*100</f>
        <v>11.387702024893185</v>
      </c>
      <c r="F52">
        <f>AVERAGE(E52:E54)</f>
        <v>10.954238652548149</v>
      </c>
      <c r="G52">
        <f>STDEV(E52:E54)</f>
        <v>1.353488946336882</v>
      </c>
      <c r="J52" s="14"/>
    </row>
    <row r="53" spans="1:16" x14ac:dyDescent="0.25">
      <c r="B53" s="3"/>
      <c r="C53">
        <v>0.97499999999999998</v>
      </c>
      <c r="E53">
        <f t="shared" ref="E53:E69" si="3">(1.0766-C53)/1.0766*100</f>
        <v>9.4371168493405175</v>
      </c>
      <c r="J53" s="14"/>
    </row>
    <row r="54" spans="1:16" x14ac:dyDescent="0.25">
      <c r="B54" s="3"/>
      <c r="C54">
        <v>0.94699999999999995</v>
      </c>
      <c r="E54">
        <f t="shared" si="3"/>
        <v>12.037897083410742</v>
      </c>
      <c r="J54" s="14"/>
    </row>
    <row r="55" spans="1:16" x14ac:dyDescent="0.25">
      <c r="B55" s="3">
        <v>20</v>
      </c>
      <c r="C55">
        <v>0.97299999999999998</v>
      </c>
      <c r="E55">
        <f t="shared" si="3"/>
        <v>9.6228868660598188</v>
      </c>
      <c r="F55">
        <f>AVERAGE(E55:E57)</f>
        <v>10.242120255124158</v>
      </c>
      <c r="G55">
        <f>STDEV(E55:E57)</f>
        <v>1.2369177258925135</v>
      </c>
      <c r="J55" s="14"/>
    </row>
    <row r="56" spans="1:16" x14ac:dyDescent="0.25">
      <c r="B56" s="3"/>
      <c r="C56">
        <v>0.97499999999999998</v>
      </c>
      <c r="E56">
        <f t="shared" si="3"/>
        <v>9.4371168493405175</v>
      </c>
      <c r="J56" s="14"/>
    </row>
    <row r="57" spans="1:16" x14ac:dyDescent="0.25">
      <c r="B57" s="3"/>
      <c r="C57">
        <v>0.95099999999999996</v>
      </c>
      <c r="E57">
        <f t="shared" si="3"/>
        <v>11.666357049972138</v>
      </c>
      <c r="J57" s="14"/>
    </row>
    <row r="58" spans="1:16" x14ac:dyDescent="0.25">
      <c r="B58" s="3">
        <v>10</v>
      </c>
      <c r="C58">
        <v>0.999</v>
      </c>
      <c r="E58">
        <f t="shared" si="3"/>
        <v>7.2078766487088979</v>
      </c>
      <c r="F58">
        <f>AVERAGE(E58:E60)</f>
        <v>8.9417301380890475</v>
      </c>
      <c r="G58">
        <f>STDEV(E58:E60)</f>
        <v>1.5271982729752343</v>
      </c>
      <c r="J58" s="14"/>
    </row>
    <row r="59" spans="1:16" x14ac:dyDescent="0.25">
      <c r="B59" s="3"/>
      <c r="C59">
        <v>0.96799999999999997</v>
      </c>
      <c r="E59">
        <f t="shared" si="3"/>
        <v>10.087311907858075</v>
      </c>
      <c r="J59" s="14"/>
    </row>
    <row r="60" spans="1:16" x14ac:dyDescent="0.25">
      <c r="B60" s="3"/>
      <c r="C60">
        <v>0.97399999999999998</v>
      </c>
      <c r="E60">
        <f t="shared" si="3"/>
        <v>9.5300018577001691</v>
      </c>
      <c r="J60" s="14"/>
    </row>
    <row r="61" spans="1:16" x14ac:dyDescent="0.25">
      <c r="B61" s="3">
        <v>5</v>
      </c>
      <c r="C61">
        <v>1.006</v>
      </c>
      <c r="E61">
        <f t="shared" si="3"/>
        <v>6.5576815901913426</v>
      </c>
      <c r="F61">
        <f>AVERAGE(E61:E63)</f>
        <v>7.8271100377732372</v>
      </c>
      <c r="G61">
        <f>STDEV(E61:E63)</f>
        <v>1.301495421201543</v>
      </c>
      <c r="J61" s="14"/>
    </row>
    <row r="62" spans="1:16" x14ac:dyDescent="0.25">
      <c r="B62" s="3"/>
      <c r="C62">
        <v>0.97799999999999998</v>
      </c>
      <c r="E62">
        <f t="shared" si="3"/>
        <v>9.1584618242615647</v>
      </c>
      <c r="J62" s="14"/>
    </row>
    <row r="63" spans="1:16" x14ac:dyDescent="0.25">
      <c r="B63" s="3"/>
      <c r="C63">
        <v>0.99299999999999999</v>
      </c>
      <c r="E63">
        <f t="shared" si="3"/>
        <v>7.7651866988668035</v>
      </c>
      <c r="J63" s="14"/>
    </row>
    <row r="64" spans="1:16" x14ac:dyDescent="0.25">
      <c r="B64" s="3">
        <v>2.5</v>
      </c>
      <c r="C64">
        <v>1.018</v>
      </c>
      <c r="E64">
        <f t="shared" si="3"/>
        <v>5.4430614898755332</v>
      </c>
      <c r="F64">
        <f>AVERAGE(E64:E66)</f>
        <v>6.5267199207381283</v>
      </c>
      <c r="G64">
        <f>STDEV(E64:E66)</f>
        <v>1.1159094241711651</v>
      </c>
      <c r="J64" s="14"/>
    </row>
    <row r="65" spans="1:10" x14ac:dyDescent="0.25">
      <c r="B65" s="3"/>
      <c r="C65">
        <v>1.0069999999999999</v>
      </c>
      <c r="E65">
        <f t="shared" si="3"/>
        <v>6.4647965818317026</v>
      </c>
      <c r="J65" s="14"/>
    </row>
    <row r="66" spans="1:10" x14ac:dyDescent="0.25">
      <c r="B66" s="3"/>
      <c r="C66">
        <v>0.99399999999999999</v>
      </c>
      <c r="E66">
        <f t="shared" si="3"/>
        <v>7.6723016905071519</v>
      </c>
      <c r="J66" s="14"/>
    </row>
    <row r="67" spans="1:10" x14ac:dyDescent="0.25">
      <c r="B67" s="3">
        <v>1</v>
      </c>
      <c r="C67">
        <v>1.01</v>
      </c>
      <c r="E67">
        <f t="shared" si="3"/>
        <v>6.18614155675274</v>
      </c>
      <c r="F67">
        <f>AVERAGE(E67:E69)</f>
        <v>5.4120998204223199</v>
      </c>
      <c r="G67">
        <f>STDEV(E67:E69)</f>
        <v>0.78997775850968632</v>
      </c>
      <c r="J67" s="14"/>
    </row>
    <row r="68" spans="1:10" x14ac:dyDescent="0.25">
      <c r="C68">
        <v>1.018</v>
      </c>
      <c r="E68">
        <f t="shared" si="3"/>
        <v>5.4430614898755332</v>
      </c>
      <c r="J68" s="14"/>
    </row>
    <row r="69" spans="1:10" x14ac:dyDescent="0.25">
      <c r="C69">
        <v>1.0269999999999999</v>
      </c>
      <c r="E69">
        <f t="shared" si="3"/>
        <v>4.6070964146386855</v>
      </c>
      <c r="J69" s="14"/>
    </row>
    <row r="71" spans="1:10" x14ac:dyDescent="0.25">
      <c r="A71" t="s">
        <v>6</v>
      </c>
      <c r="B71" s="3" t="s">
        <v>18</v>
      </c>
      <c r="E71" t="s">
        <v>4</v>
      </c>
      <c r="F71" s="4" t="s">
        <v>2</v>
      </c>
      <c r="G71" s="4" t="s">
        <v>5</v>
      </c>
    </row>
    <row r="72" spans="1:10" x14ac:dyDescent="0.25">
      <c r="B72" s="3">
        <v>40</v>
      </c>
      <c r="C72">
        <v>0.17</v>
      </c>
      <c r="E72">
        <f>(1.0766-C72)/1.0766*100</f>
        <v>84.209548578859369</v>
      </c>
      <c r="F72">
        <f>AVERAGE(E72:E74)</f>
        <v>84.828781967923703</v>
      </c>
      <c r="G72">
        <f>STDEV(E72:E74)</f>
        <v>0.91638173180684457</v>
      </c>
      <c r="J72" s="14"/>
    </row>
    <row r="73" spans="1:10" x14ac:dyDescent="0.25">
      <c r="B73" s="3"/>
      <c r="C73">
        <v>0.16800000000000001</v>
      </c>
      <c r="E73">
        <f t="shared" ref="E73:E89" si="4">(1.0766-C73)/1.0766*100</f>
        <v>84.395318595578672</v>
      </c>
      <c r="J73" s="14"/>
    </row>
    <row r="74" spans="1:10" x14ac:dyDescent="0.25">
      <c r="B74" s="3"/>
      <c r="C74">
        <v>0.152</v>
      </c>
      <c r="E74">
        <f t="shared" si="4"/>
        <v>85.881478729333082</v>
      </c>
      <c r="J74" s="14"/>
    </row>
    <row r="75" spans="1:10" x14ac:dyDescent="0.25">
      <c r="B75" s="3">
        <v>20</v>
      </c>
      <c r="C75">
        <v>0.188</v>
      </c>
      <c r="E75">
        <f t="shared" si="4"/>
        <v>82.537618428385656</v>
      </c>
      <c r="F75">
        <f>AVERAGE(E75:E77)</f>
        <v>82.351848411666353</v>
      </c>
      <c r="G75">
        <f>STDEV(E75:E77)</f>
        <v>1.2181754642953768</v>
      </c>
      <c r="J75" s="14"/>
    </row>
    <row r="76" spans="1:10" x14ac:dyDescent="0.25">
      <c r="B76" s="3"/>
      <c r="C76">
        <v>0.20399999999999999</v>
      </c>
      <c r="E76">
        <f t="shared" si="4"/>
        <v>81.051458294631246</v>
      </c>
      <c r="J76" s="14"/>
    </row>
    <row r="77" spans="1:10" x14ac:dyDescent="0.25">
      <c r="B77" s="3"/>
      <c r="C77">
        <v>0.17799999999999999</v>
      </c>
      <c r="E77">
        <f t="shared" si="4"/>
        <v>83.466468511982171</v>
      </c>
      <c r="J77" s="14"/>
    </row>
    <row r="78" spans="1:10" x14ac:dyDescent="0.25">
      <c r="B78" s="3">
        <v>10</v>
      </c>
      <c r="C78">
        <v>0.20899999999999999</v>
      </c>
      <c r="E78">
        <f t="shared" si="4"/>
        <v>80.587033252832995</v>
      </c>
      <c r="F78">
        <f>AVERAGE(E78:E80)</f>
        <v>81.392036658616632</v>
      </c>
      <c r="G78">
        <f>STDEV(E78:E80)</f>
        <v>1.8114561243804665</v>
      </c>
      <c r="J78" s="14"/>
    </row>
    <row r="79" spans="1:10" x14ac:dyDescent="0.25">
      <c r="B79" s="3"/>
      <c r="C79">
        <v>0.17799999999999999</v>
      </c>
      <c r="E79">
        <f t="shared" si="4"/>
        <v>83.466468511982171</v>
      </c>
      <c r="J79" s="14"/>
    </row>
    <row r="80" spans="1:10" x14ac:dyDescent="0.25">
      <c r="B80" s="3"/>
      <c r="C80">
        <v>0.214</v>
      </c>
      <c r="E80">
        <f t="shared" si="4"/>
        <v>80.122608211034745</v>
      </c>
      <c r="J80" s="14"/>
    </row>
    <row r="81" spans="1:10" x14ac:dyDescent="0.25">
      <c r="B81" s="3">
        <v>5</v>
      </c>
      <c r="C81">
        <v>0.32800000000000001</v>
      </c>
      <c r="E81">
        <f t="shared" si="4"/>
        <v>69.533717258034542</v>
      </c>
      <c r="F81">
        <f>AVERAGE(E81:E83)</f>
        <v>69.564678927487762</v>
      </c>
      <c r="G81">
        <f>STDEV(E81:E83)</f>
        <v>2.3687194811982319</v>
      </c>
      <c r="J81" s="14"/>
    </row>
    <row r="82" spans="1:10" x14ac:dyDescent="0.25">
      <c r="B82" s="3"/>
      <c r="C82">
        <v>0.30199999999999999</v>
      </c>
      <c r="E82">
        <f t="shared" si="4"/>
        <v>71.948727475385468</v>
      </c>
      <c r="J82" s="14"/>
    </row>
    <row r="83" spans="1:10" x14ac:dyDescent="0.25">
      <c r="B83" s="3"/>
      <c r="C83">
        <v>0.35299999999999998</v>
      </c>
      <c r="E83">
        <f t="shared" si="4"/>
        <v>67.21159204904329</v>
      </c>
      <c r="J83" s="14"/>
    </row>
    <row r="84" spans="1:10" x14ac:dyDescent="0.25">
      <c r="B84" s="3">
        <v>2.5</v>
      </c>
      <c r="C84">
        <v>0.51200000000000001</v>
      </c>
      <c r="E84">
        <f t="shared" si="4"/>
        <v>52.442875719858819</v>
      </c>
      <c r="F84">
        <f>AVERAGE(E84:E86)</f>
        <v>54.950770945569388</v>
      </c>
      <c r="G84">
        <f>STDEV(E84:E86)</f>
        <v>2.3109521279258218</v>
      </c>
      <c r="J84" s="14"/>
    </row>
    <row r="85" spans="1:10" x14ac:dyDescent="0.25">
      <c r="B85" s="3"/>
      <c r="C85">
        <v>0.48</v>
      </c>
      <c r="E85">
        <f t="shared" si="4"/>
        <v>55.415195987367639</v>
      </c>
      <c r="J85" s="14"/>
    </row>
    <row r="86" spans="1:10" x14ac:dyDescent="0.25">
      <c r="B86" s="3"/>
      <c r="C86">
        <v>0.46300000000000002</v>
      </c>
      <c r="E86">
        <f t="shared" si="4"/>
        <v>56.994241129481694</v>
      </c>
      <c r="J86" s="14"/>
    </row>
    <row r="87" spans="1:10" x14ac:dyDescent="0.25">
      <c r="B87" s="3">
        <v>1</v>
      </c>
      <c r="C87">
        <v>0.65100000000000002</v>
      </c>
      <c r="E87">
        <f t="shared" si="4"/>
        <v>39.531859557867364</v>
      </c>
      <c r="F87">
        <f>AVERAGE(E87:E89)</f>
        <v>40.863211344355697</v>
      </c>
      <c r="G87">
        <f>STDEV(E87:E89)</f>
        <v>1.7034546663544385</v>
      </c>
      <c r="J87" s="14"/>
    </row>
    <row r="88" spans="1:10" x14ac:dyDescent="0.25">
      <c r="C88">
        <v>0.61599999999999999</v>
      </c>
      <c r="E88">
        <f t="shared" si="4"/>
        <v>42.782834850455139</v>
      </c>
      <c r="F88" s="11"/>
      <c r="J88" s="14"/>
    </row>
    <row r="89" spans="1:10" x14ac:dyDescent="0.25">
      <c r="C89">
        <v>0.64300000000000002</v>
      </c>
      <c r="E89">
        <f t="shared" si="4"/>
        <v>40.274939624744569</v>
      </c>
      <c r="F89" s="11"/>
      <c r="J89" s="14"/>
    </row>
    <row r="90" spans="1:10" x14ac:dyDescent="0.25">
      <c r="A90" s="1"/>
    </row>
  </sheetData>
  <mergeCells count="1">
    <mergeCell ref="I49:P49"/>
  </mergeCells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2016-12-09T05:00:33Z</dcterms:modified>
</cp:coreProperties>
</file>