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et.w.miller\Documents\projects\PoM\SubmissionFiles\"/>
    </mc:Choice>
  </mc:AlternateContent>
  <bookViews>
    <workbookView xWindow="0" yWindow="0" windowWidth="19200" windowHeight="12180"/>
  </bookViews>
  <sheets>
    <sheet name="Sed cover" sheetId="1" r:id="rId1"/>
    <sheet name="sed depths" sheetId="2" r:id="rId2"/>
    <sheet name="Transect Col Cond" sheetId="3" r:id="rId3"/>
    <sheet name="Photoed colony Areas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4" l="1"/>
  <c r="F88" i="4"/>
  <c r="H83" i="4"/>
  <c r="F83" i="4"/>
  <c r="H81" i="4"/>
  <c r="F81" i="4"/>
  <c r="H79" i="4"/>
  <c r="H78" i="4"/>
  <c r="F78" i="4"/>
  <c r="F77" i="4"/>
  <c r="H69" i="4"/>
  <c r="F69" i="4"/>
  <c r="G50" i="4"/>
  <c r="F50" i="4"/>
  <c r="H43" i="4"/>
  <c r="G41" i="4"/>
  <c r="F41" i="4"/>
  <c r="G114" i="4"/>
  <c r="F114" i="4"/>
  <c r="H109" i="4"/>
  <c r="F109" i="4"/>
  <c r="G32" i="4"/>
  <c r="H14" i="4"/>
  <c r="F14" i="4"/>
</calcChain>
</file>

<file path=xl/sharedStrings.xml><?xml version="1.0" encoding="utf-8"?>
<sst xmlns="http://schemas.openxmlformats.org/spreadsheetml/2006/main" count="1172" uniqueCount="88">
  <si>
    <t>R2N-100_LR_East</t>
  </si>
  <si>
    <t>R2N-100_LR_West</t>
  </si>
  <si>
    <t>R2N-100_HR_West</t>
  </si>
  <si>
    <t>R2N-100_HR_East</t>
  </si>
  <si>
    <t>R2N-100_HR_EAst</t>
  </si>
  <si>
    <t>R2N-200-LR-West</t>
  </si>
  <si>
    <t>R2N-200-LR-EAst</t>
  </si>
  <si>
    <t>R2N-200_HR-East</t>
  </si>
  <si>
    <t>R2N-200_HR-West</t>
  </si>
  <si>
    <t>R2N-200_LR-East</t>
  </si>
  <si>
    <t>R2N-200_LR-West</t>
  </si>
  <si>
    <t>R2N-300_LR-West</t>
  </si>
  <si>
    <t>R2N-300_LR-East</t>
  </si>
  <si>
    <t>R2N-300_HR-West</t>
  </si>
  <si>
    <t>R2N-300_HR-East</t>
  </si>
  <si>
    <t>R2N-500_HR-East</t>
  </si>
  <si>
    <t>R2N-500_LR-West</t>
  </si>
  <si>
    <t>R2N-500_LR-East</t>
  </si>
  <si>
    <t>R2N-500_HR-West</t>
  </si>
  <si>
    <t>R2N-700_HR-East</t>
  </si>
  <si>
    <t>R2N-700-HR-West</t>
  </si>
  <si>
    <t>R2N-700-HR-East</t>
  </si>
  <si>
    <t>Control_LR-East</t>
  </si>
  <si>
    <t>Control_LR-West</t>
  </si>
  <si>
    <t>Control HR-East</t>
  </si>
  <si>
    <t>Control_HR_West</t>
  </si>
  <si>
    <t>R2N-700_HR-West</t>
  </si>
  <si>
    <t>Control_HR-West</t>
  </si>
  <si>
    <t>Control_HR-East</t>
  </si>
  <si>
    <t>LR</t>
  </si>
  <si>
    <t>HR</t>
  </si>
  <si>
    <t>R2N</t>
  </si>
  <si>
    <t>AllE</t>
  </si>
  <si>
    <t>AllW</t>
  </si>
  <si>
    <t>W-S1</t>
  </si>
  <si>
    <t>W-S2</t>
  </si>
  <si>
    <t>E-S1</t>
  </si>
  <si>
    <t>E-S2</t>
  </si>
  <si>
    <t>E-S3</t>
  </si>
  <si>
    <t>W-S3</t>
  </si>
  <si>
    <t>AllS</t>
  </si>
  <si>
    <t>AllN</t>
  </si>
  <si>
    <t>S-S2</t>
  </si>
  <si>
    <t>S-S1</t>
  </si>
  <si>
    <t>N-S1</t>
  </si>
  <si>
    <t>N-S2</t>
  </si>
  <si>
    <t>%SOHB</t>
  </si>
  <si>
    <t>%DeepSOHB</t>
  </si>
  <si>
    <t>Transect</t>
  </si>
  <si>
    <t>Location</t>
  </si>
  <si>
    <t>Habitat</t>
  </si>
  <si>
    <t>sed depth (cm)</t>
  </si>
  <si>
    <t>Sector</t>
  </si>
  <si>
    <t>transect</t>
  </si>
  <si>
    <t>N (#colonies)</t>
  </si>
  <si>
    <t>Prev Recent Pmort (%)</t>
  </si>
  <si>
    <t>Prev SA (%)</t>
  </si>
  <si>
    <t>Prev Halos (%)</t>
  </si>
  <si>
    <t>Transect #</t>
  </si>
  <si>
    <t>Colony #</t>
  </si>
  <si>
    <t>Species</t>
  </si>
  <si>
    <t>BW Area (cm2)</t>
  </si>
  <si>
    <t>CW Area (cm2)</t>
  </si>
  <si>
    <t>PW Area (cm2)</t>
  </si>
  <si>
    <t>R2N1 - RR</t>
  </si>
  <si>
    <t>Sint</t>
  </si>
  <si>
    <t>NA</t>
  </si>
  <si>
    <t>Pstr</t>
  </si>
  <si>
    <t>Dsto</t>
  </si>
  <si>
    <t>Sbou</t>
  </si>
  <si>
    <t>Mcav</t>
  </si>
  <si>
    <t>Ssid</t>
  </si>
  <si>
    <t>Mmea</t>
  </si>
  <si>
    <t>Pcli</t>
  </si>
  <si>
    <t>R2NC1 - LR</t>
  </si>
  <si>
    <t>Past</t>
  </si>
  <si>
    <t>-</t>
  </si>
  <si>
    <t>R2N2 - LR</t>
  </si>
  <si>
    <t>Alam</t>
  </si>
  <si>
    <t>Mdec</t>
  </si>
  <si>
    <t>R2NC2 - RR</t>
  </si>
  <si>
    <t>Location/Habitat</t>
  </si>
  <si>
    <t>Channel-Side</t>
  </si>
  <si>
    <t>Reference</t>
  </si>
  <si>
    <t>Colony area was calculated from photographs via CPCe</t>
  </si>
  <si>
    <t>Final area taken from 'Post-construction Week' (PW) image</t>
  </si>
  <si>
    <t>Initial area taken from one of four 'Baseline Week' (BW) survey photos</t>
  </si>
  <si>
    <t>In cases where colony was completely dead at PW, an additional area was determined at a time point prior to mortality (CW ~ 'Construction Week' time point)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</si>
</sst>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1" applyAlignment="1">
      <alignment horizontal="righ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5"/>
  <sheetViews>
    <sheetView tabSelected="1" workbookViewId="0">
      <selection activeCell="J25" sqref="J25"/>
    </sheetView>
  </sheetViews>
  <sheetFormatPr defaultRowHeight="15" x14ac:dyDescent="0.25"/>
  <cols>
    <col min="1" max="1" width="25.28515625" customWidth="1"/>
    <col min="2" max="2" width="9.140625" style="1"/>
  </cols>
  <sheetData>
    <row r="3" spans="1:4" x14ac:dyDescent="0.25">
      <c r="A3" t="s">
        <v>48</v>
      </c>
      <c r="B3" s="1" t="s">
        <v>49</v>
      </c>
      <c r="C3" t="s">
        <v>46</v>
      </c>
      <c r="D3" t="s">
        <v>47</v>
      </c>
    </row>
    <row r="4" spans="1:4" x14ac:dyDescent="0.25">
      <c r="A4" t="s">
        <v>0</v>
      </c>
      <c r="B4" s="1">
        <v>100</v>
      </c>
      <c r="C4">
        <v>31</v>
      </c>
      <c r="D4">
        <v>8</v>
      </c>
    </row>
    <row r="5" spans="1:4" x14ac:dyDescent="0.25">
      <c r="A5" t="s">
        <v>1</v>
      </c>
      <c r="B5" s="1">
        <v>100</v>
      </c>
      <c r="C5">
        <v>21</v>
      </c>
      <c r="D5">
        <v>3</v>
      </c>
    </row>
    <row r="6" spans="1:4" x14ac:dyDescent="0.25">
      <c r="A6" t="s">
        <v>2</v>
      </c>
      <c r="B6" s="1">
        <v>100</v>
      </c>
      <c r="C6">
        <v>26</v>
      </c>
      <c r="D6">
        <v>3</v>
      </c>
    </row>
    <row r="7" spans="1:4" x14ac:dyDescent="0.25">
      <c r="A7" t="s">
        <v>3</v>
      </c>
      <c r="B7" s="1">
        <v>100</v>
      </c>
      <c r="C7">
        <v>35</v>
      </c>
      <c r="D7">
        <v>16</v>
      </c>
    </row>
    <row r="8" spans="1:4" x14ac:dyDescent="0.25">
      <c r="A8" t="s">
        <v>5</v>
      </c>
      <c r="B8" s="1">
        <v>200</v>
      </c>
      <c r="C8">
        <v>31</v>
      </c>
      <c r="D8">
        <v>0</v>
      </c>
    </row>
    <row r="9" spans="1:4" x14ac:dyDescent="0.25">
      <c r="A9" t="s">
        <v>6</v>
      </c>
      <c r="B9" s="1">
        <v>200</v>
      </c>
      <c r="C9">
        <v>32</v>
      </c>
      <c r="D9">
        <v>0</v>
      </c>
    </row>
    <row r="10" spans="1:4" x14ac:dyDescent="0.25">
      <c r="A10" t="s">
        <v>7</v>
      </c>
      <c r="B10" s="1">
        <v>200</v>
      </c>
      <c r="C10">
        <v>43</v>
      </c>
      <c r="D10">
        <v>30</v>
      </c>
    </row>
    <row r="11" spans="1:4" x14ac:dyDescent="0.25">
      <c r="A11" t="s">
        <v>8</v>
      </c>
      <c r="B11" s="1">
        <v>200</v>
      </c>
      <c r="C11">
        <v>38</v>
      </c>
      <c r="D11">
        <v>13</v>
      </c>
    </row>
    <row r="12" spans="1:4" x14ac:dyDescent="0.25">
      <c r="A12" t="s">
        <v>12</v>
      </c>
      <c r="B12" s="1">
        <v>300</v>
      </c>
      <c r="C12">
        <v>58</v>
      </c>
      <c r="D12">
        <v>0</v>
      </c>
    </row>
    <row r="13" spans="1:4" x14ac:dyDescent="0.25">
      <c r="A13" t="s">
        <v>11</v>
      </c>
      <c r="B13" s="1">
        <v>300</v>
      </c>
      <c r="C13">
        <v>18</v>
      </c>
      <c r="D13">
        <v>0</v>
      </c>
    </row>
    <row r="14" spans="1:4" x14ac:dyDescent="0.25">
      <c r="A14" t="s">
        <v>14</v>
      </c>
      <c r="B14" s="1">
        <v>300</v>
      </c>
      <c r="C14">
        <v>22</v>
      </c>
      <c r="D14">
        <v>0</v>
      </c>
    </row>
    <row r="15" spans="1:4" x14ac:dyDescent="0.25">
      <c r="A15" t="s">
        <v>13</v>
      </c>
      <c r="B15" s="1">
        <v>300</v>
      </c>
      <c r="C15">
        <v>23</v>
      </c>
      <c r="D15">
        <v>0</v>
      </c>
    </row>
    <row r="16" spans="1:4" x14ac:dyDescent="0.25">
      <c r="A16" t="s">
        <v>16</v>
      </c>
      <c r="B16" s="1">
        <v>500</v>
      </c>
      <c r="C16">
        <v>14</v>
      </c>
      <c r="D16">
        <v>0</v>
      </c>
    </row>
    <row r="17" spans="1:4" x14ac:dyDescent="0.25">
      <c r="A17" t="s">
        <v>17</v>
      </c>
      <c r="B17" s="1">
        <v>500</v>
      </c>
      <c r="C17">
        <v>13</v>
      </c>
      <c r="D17">
        <v>0</v>
      </c>
    </row>
    <row r="18" spans="1:4" x14ac:dyDescent="0.25">
      <c r="A18" t="s">
        <v>18</v>
      </c>
      <c r="B18" s="1">
        <v>500</v>
      </c>
      <c r="C18">
        <v>30</v>
      </c>
      <c r="D18">
        <v>3</v>
      </c>
    </row>
    <row r="19" spans="1:4" x14ac:dyDescent="0.25">
      <c r="A19" t="s">
        <v>15</v>
      </c>
      <c r="B19" s="1">
        <v>500</v>
      </c>
      <c r="C19">
        <v>13</v>
      </c>
      <c r="D19">
        <v>0</v>
      </c>
    </row>
    <row r="20" spans="1:4" x14ac:dyDescent="0.25">
      <c r="A20" t="s">
        <v>20</v>
      </c>
      <c r="B20" s="1">
        <v>700</v>
      </c>
      <c r="C20">
        <v>30</v>
      </c>
      <c r="D20">
        <v>3</v>
      </c>
    </row>
    <row r="21" spans="1:4" x14ac:dyDescent="0.25">
      <c r="A21" t="s">
        <v>21</v>
      </c>
      <c r="B21" s="1">
        <v>700</v>
      </c>
      <c r="C21">
        <v>23</v>
      </c>
      <c r="D21">
        <v>0</v>
      </c>
    </row>
    <row r="22" spans="1:4" x14ac:dyDescent="0.25">
      <c r="A22" t="s">
        <v>22</v>
      </c>
      <c r="B22" s="1" t="s">
        <v>83</v>
      </c>
      <c r="C22">
        <v>3</v>
      </c>
      <c r="D22">
        <v>0</v>
      </c>
    </row>
    <row r="23" spans="1:4" x14ac:dyDescent="0.25">
      <c r="A23" t="s">
        <v>23</v>
      </c>
      <c r="B23" s="1" t="s">
        <v>83</v>
      </c>
      <c r="C23">
        <v>0</v>
      </c>
      <c r="D23">
        <v>0</v>
      </c>
    </row>
    <row r="24" spans="1:4" x14ac:dyDescent="0.25">
      <c r="A24" t="s">
        <v>24</v>
      </c>
      <c r="B24" s="1" t="s">
        <v>83</v>
      </c>
      <c r="C24">
        <v>0</v>
      </c>
      <c r="D24">
        <v>0</v>
      </c>
    </row>
    <row r="25" spans="1:4" x14ac:dyDescent="0.25">
      <c r="A25" t="s">
        <v>25</v>
      </c>
      <c r="B25" s="1" t="s">
        <v>83</v>
      </c>
      <c r="C25">
        <v>1</v>
      </c>
      <c r="D25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6"/>
  <sheetViews>
    <sheetView topLeftCell="A205" workbookViewId="0">
      <selection activeCell="J217" sqref="J217"/>
    </sheetView>
  </sheetViews>
  <sheetFormatPr defaultRowHeight="15" x14ac:dyDescent="0.25"/>
  <cols>
    <col min="3" max="4" width="9.140625" style="1"/>
    <col min="5" max="5" width="9.140625" style="6"/>
  </cols>
  <sheetData>
    <row r="2" spans="1:5" x14ac:dyDescent="0.25">
      <c r="A2" t="s">
        <v>48</v>
      </c>
      <c r="C2" s="1" t="s">
        <v>49</v>
      </c>
      <c r="D2" s="1" t="s">
        <v>50</v>
      </c>
      <c r="E2" s="6" t="s">
        <v>51</v>
      </c>
    </row>
    <row r="3" spans="1:5" x14ac:dyDescent="0.25">
      <c r="A3" t="s">
        <v>0</v>
      </c>
      <c r="C3" s="1">
        <v>100</v>
      </c>
      <c r="D3" s="1" t="s">
        <v>29</v>
      </c>
      <c r="E3" s="6">
        <v>5</v>
      </c>
    </row>
    <row r="4" spans="1:5" x14ac:dyDescent="0.25">
      <c r="A4" t="s">
        <v>0</v>
      </c>
      <c r="C4" s="1">
        <v>100</v>
      </c>
      <c r="D4" s="1" t="s">
        <v>29</v>
      </c>
      <c r="E4" s="6">
        <v>4</v>
      </c>
    </row>
    <row r="5" spans="1:5" x14ac:dyDescent="0.25">
      <c r="A5" t="s">
        <v>0</v>
      </c>
      <c r="C5" s="1">
        <v>100</v>
      </c>
      <c r="D5" s="1" t="s">
        <v>29</v>
      </c>
      <c r="E5" s="6">
        <v>1</v>
      </c>
    </row>
    <row r="6" spans="1:5" x14ac:dyDescent="0.25">
      <c r="A6" t="s">
        <v>0</v>
      </c>
      <c r="C6" s="1">
        <v>100</v>
      </c>
      <c r="D6" s="1" t="s">
        <v>29</v>
      </c>
      <c r="E6" s="6">
        <v>5</v>
      </c>
    </row>
    <row r="7" spans="1:5" x14ac:dyDescent="0.25">
      <c r="A7" t="s">
        <v>0</v>
      </c>
      <c r="C7" s="1">
        <v>100</v>
      </c>
      <c r="D7" s="1" t="s">
        <v>29</v>
      </c>
      <c r="E7" s="6">
        <v>1</v>
      </c>
    </row>
    <row r="8" spans="1:5" x14ac:dyDescent="0.25">
      <c r="A8" t="s">
        <v>0</v>
      </c>
      <c r="C8" s="1">
        <v>100</v>
      </c>
      <c r="D8" s="1" t="s">
        <v>29</v>
      </c>
      <c r="E8" s="6">
        <v>1</v>
      </c>
    </row>
    <row r="9" spans="1:5" x14ac:dyDescent="0.25">
      <c r="A9" t="s">
        <v>0</v>
      </c>
      <c r="C9" s="1">
        <v>100</v>
      </c>
      <c r="D9" s="1" t="s">
        <v>29</v>
      </c>
      <c r="E9" s="6">
        <v>5</v>
      </c>
    </row>
    <row r="10" spans="1:5" x14ac:dyDescent="0.25">
      <c r="A10" t="s">
        <v>0</v>
      </c>
      <c r="C10" s="1">
        <v>100</v>
      </c>
      <c r="D10" s="1" t="s">
        <v>29</v>
      </c>
      <c r="E10" s="6">
        <v>0.5</v>
      </c>
    </row>
    <row r="11" spans="1:5" x14ac:dyDescent="0.25">
      <c r="A11" t="s">
        <v>0</v>
      </c>
      <c r="C11" s="1">
        <v>100</v>
      </c>
      <c r="D11" s="1" t="s">
        <v>29</v>
      </c>
      <c r="E11" s="6">
        <v>1</v>
      </c>
    </row>
    <row r="12" spans="1:5" x14ac:dyDescent="0.25">
      <c r="A12" t="s">
        <v>1</v>
      </c>
      <c r="C12" s="1">
        <v>100</v>
      </c>
      <c r="D12" s="1" t="s">
        <v>29</v>
      </c>
      <c r="E12" s="6">
        <v>2</v>
      </c>
    </row>
    <row r="13" spans="1:5" x14ac:dyDescent="0.25">
      <c r="A13" t="s">
        <v>1</v>
      </c>
      <c r="C13" s="1">
        <v>100</v>
      </c>
      <c r="D13" s="1" t="s">
        <v>29</v>
      </c>
      <c r="E13" s="6">
        <v>3</v>
      </c>
    </row>
    <row r="14" spans="1:5" x14ac:dyDescent="0.25">
      <c r="A14" t="s">
        <v>1</v>
      </c>
      <c r="C14" s="1">
        <v>100</v>
      </c>
      <c r="D14" s="1" t="s">
        <v>29</v>
      </c>
      <c r="E14" s="6">
        <v>0.5</v>
      </c>
    </row>
    <row r="15" spans="1:5" x14ac:dyDescent="0.25">
      <c r="A15" t="s">
        <v>1</v>
      </c>
      <c r="C15" s="1">
        <v>100</v>
      </c>
      <c r="D15" s="1" t="s">
        <v>29</v>
      </c>
      <c r="E15" s="6">
        <v>0.5</v>
      </c>
    </row>
    <row r="16" spans="1:5" x14ac:dyDescent="0.25">
      <c r="A16" t="s">
        <v>1</v>
      </c>
      <c r="C16" s="1">
        <v>100</v>
      </c>
      <c r="D16" s="1" t="s">
        <v>29</v>
      </c>
      <c r="E16" s="6">
        <v>0.5</v>
      </c>
    </row>
    <row r="17" spans="1:5" x14ac:dyDescent="0.25">
      <c r="A17" t="s">
        <v>1</v>
      </c>
      <c r="C17" s="1">
        <v>100</v>
      </c>
      <c r="D17" s="1" t="s">
        <v>29</v>
      </c>
      <c r="E17" s="6">
        <v>1</v>
      </c>
    </row>
    <row r="18" spans="1:5" x14ac:dyDescent="0.25">
      <c r="A18" t="s">
        <v>1</v>
      </c>
      <c r="C18" s="1">
        <v>100</v>
      </c>
      <c r="D18" s="1" t="s">
        <v>29</v>
      </c>
      <c r="E18" s="6">
        <v>1.5</v>
      </c>
    </row>
    <row r="19" spans="1:5" x14ac:dyDescent="0.25">
      <c r="A19" t="s">
        <v>1</v>
      </c>
      <c r="C19" s="1">
        <v>100</v>
      </c>
      <c r="D19" s="1" t="s">
        <v>29</v>
      </c>
      <c r="E19" s="6">
        <v>1</v>
      </c>
    </row>
    <row r="20" spans="1:5" x14ac:dyDescent="0.25">
      <c r="A20" t="s">
        <v>1</v>
      </c>
      <c r="C20" s="1">
        <v>100</v>
      </c>
      <c r="D20" s="1" t="s">
        <v>29</v>
      </c>
      <c r="E20" s="6">
        <v>0.5</v>
      </c>
    </row>
    <row r="21" spans="1:5" x14ac:dyDescent="0.25">
      <c r="A21" t="s">
        <v>1</v>
      </c>
      <c r="C21" s="1">
        <v>100</v>
      </c>
      <c r="D21" s="1" t="s">
        <v>29</v>
      </c>
      <c r="E21" s="6">
        <v>0.5</v>
      </c>
    </row>
    <row r="22" spans="1:5" x14ac:dyDescent="0.25">
      <c r="A22" t="s">
        <v>2</v>
      </c>
      <c r="C22" s="1">
        <v>100</v>
      </c>
      <c r="D22" s="1" t="s">
        <v>30</v>
      </c>
      <c r="E22" s="6">
        <v>0.5</v>
      </c>
    </row>
    <row r="23" spans="1:5" x14ac:dyDescent="0.25">
      <c r="A23" t="s">
        <v>2</v>
      </c>
      <c r="C23" s="1">
        <v>100</v>
      </c>
      <c r="D23" s="1" t="s">
        <v>30</v>
      </c>
      <c r="E23" s="6">
        <v>0.5</v>
      </c>
    </row>
    <row r="24" spans="1:5" x14ac:dyDescent="0.25">
      <c r="A24" t="s">
        <v>2</v>
      </c>
      <c r="C24" s="1">
        <v>100</v>
      </c>
      <c r="D24" s="1" t="s">
        <v>30</v>
      </c>
      <c r="E24" s="6">
        <v>0.5</v>
      </c>
    </row>
    <row r="25" spans="1:5" x14ac:dyDescent="0.25">
      <c r="A25" t="s">
        <v>2</v>
      </c>
      <c r="C25" s="1">
        <v>100</v>
      </c>
      <c r="D25" s="1" t="s">
        <v>30</v>
      </c>
      <c r="E25" s="6">
        <v>2</v>
      </c>
    </row>
    <row r="26" spans="1:5" x14ac:dyDescent="0.25">
      <c r="A26" t="s">
        <v>2</v>
      </c>
      <c r="C26" s="1">
        <v>100</v>
      </c>
      <c r="D26" s="1" t="s">
        <v>30</v>
      </c>
      <c r="E26" s="6">
        <v>2</v>
      </c>
    </row>
    <row r="27" spans="1:5" x14ac:dyDescent="0.25">
      <c r="A27" t="s">
        <v>2</v>
      </c>
      <c r="C27" s="1">
        <v>100</v>
      </c>
      <c r="D27" s="1" t="s">
        <v>30</v>
      </c>
      <c r="E27" s="6">
        <v>0.5</v>
      </c>
    </row>
    <row r="28" spans="1:5" x14ac:dyDescent="0.25">
      <c r="A28" t="s">
        <v>2</v>
      </c>
      <c r="C28" s="1">
        <v>100</v>
      </c>
      <c r="D28" s="1" t="s">
        <v>30</v>
      </c>
      <c r="E28" s="6">
        <v>0.5</v>
      </c>
    </row>
    <row r="29" spans="1:5" x14ac:dyDescent="0.25">
      <c r="A29" t="s">
        <v>2</v>
      </c>
      <c r="C29" s="1">
        <v>100</v>
      </c>
      <c r="D29" s="1" t="s">
        <v>30</v>
      </c>
      <c r="E29" s="6">
        <v>0.5</v>
      </c>
    </row>
    <row r="30" spans="1:5" x14ac:dyDescent="0.25">
      <c r="A30" t="s">
        <v>2</v>
      </c>
      <c r="C30" s="1">
        <v>100</v>
      </c>
      <c r="D30" s="1" t="s">
        <v>30</v>
      </c>
      <c r="E30" s="6">
        <v>0.5</v>
      </c>
    </row>
    <row r="31" spans="1:5" x14ac:dyDescent="0.25">
      <c r="A31" t="s">
        <v>2</v>
      </c>
      <c r="C31" s="1">
        <v>100</v>
      </c>
      <c r="D31" s="1" t="s">
        <v>30</v>
      </c>
      <c r="E31" s="6">
        <v>3</v>
      </c>
    </row>
    <row r="32" spans="1:5" x14ac:dyDescent="0.25">
      <c r="A32" t="s">
        <v>4</v>
      </c>
      <c r="C32" s="1">
        <v>100</v>
      </c>
      <c r="D32" s="1" t="s">
        <v>30</v>
      </c>
      <c r="E32" s="6">
        <v>0.5</v>
      </c>
    </row>
    <row r="33" spans="1:5" x14ac:dyDescent="0.25">
      <c r="A33" t="s">
        <v>4</v>
      </c>
      <c r="C33" s="1">
        <v>100</v>
      </c>
      <c r="D33" s="1" t="s">
        <v>30</v>
      </c>
      <c r="E33" s="6">
        <v>0.25</v>
      </c>
    </row>
    <row r="34" spans="1:5" x14ac:dyDescent="0.25">
      <c r="A34" t="s">
        <v>4</v>
      </c>
      <c r="C34" s="1">
        <v>100</v>
      </c>
      <c r="D34" s="1" t="s">
        <v>30</v>
      </c>
      <c r="E34" s="6">
        <v>0.25</v>
      </c>
    </row>
    <row r="35" spans="1:5" x14ac:dyDescent="0.25">
      <c r="A35" t="s">
        <v>4</v>
      </c>
      <c r="C35" s="1">
        <v>100</v>
      </c>
      <c r="D35" s="1" t="s">
        <v>30</v>
      </c>
      <c r="E35" s="6">
        <v>1</v>
      </c>
    </row>
    <row r="36" spans="1:5" x14ac:dyDescent="0.25">
      <c r="A36" t="s">
        <v>4</v>
      </c>
      <c r="C36" s="1">
        <v>100</v>
      </c>
      <c r="D36" s="1" t="s">
        <v>30</v>
      </c>
      <c r="E36" s="6">
        <v>1</v>
      </c>
    </row>
    <row r="37" spans="1:5" x14ac:dyDescent="0.25">
      <c r="A37" t="s">
        <v>4</v>
      </c>
      <c r="C37" s="1">
        <v>100</v>
      </c>
      <c r="D37" s="1" t="s">
        <v>30</v>
      </c>
      <c r="E37" s="6">
        <v>1</v>
      </c>
    </row>
    <row r="38" spans="1:5" x14ac:dyDescent="0.25">
      <c r="A38" t="s">
        <v>4</v>
      </c>
      <c r="C38" s="1">
        <v>100</v>
      </c>
      <c r="D38" s="1" t="s">
        <v>30</v>
      </c>
      <c r="E38" s="6">
        <v>3.5</v>
      </c>
    </row>
    <row r="39" spans="1:5" x14ac:dyDescent="0.25">
      <c r="A39" t="s">
        <v>4</v>
      </c>
      <c r="C39" s="1">
        <v>100</v>
      </c>
      <c r="D39" s="1" t="s">
        <v>30</v>
      </c>
      <c r="E39" s="6">
        <v>7</v>
      </c>
    </row>
    <row r="40" spans="1:5" x14ac:dyDescent="0.25">
      <c r="A40" t="s">
        <v>4</v>
      </c>
      <c r="C40" s="1">
        <v>100</v>
      </c>
      <c r="D40" s="1" t="s">
        <v>30</v>
      </c>
      <c r="E40" s="6">
        <v>6</v>
      </c>
    </row>
    <row r="41" spans="1:5" x14ac:dyDescent="0.25">
      <c r="A41" t="s">
        <v>4</v>
      </c>
      <c r="C41" s="1">
        <v>100</v>
      </c>
      <c r="D41" s="1" t="s">
        <v>30</v>
      </c>
      <c r="E41" s="6">
        <v>2</v>
      </c>
    </row>
    <row r="42" spans="1:5" x14ac:dyDescent="0.25">
      <c r="A42" t="s">
        <v>9</v>
      </c>
      <c r="C42" s="1">
        <v>200</v>
      </c>
      <c r="D42" s="1" t="s">
        <v>29</v>
      </c>
      <c r="E42" s="6">
        <v>0.5</v>
      </c>
    </row>
    <row r="43" spans="1:5" x14ac:dyDescent="0.25">
      <c r="A43" t="s">
        <v>9</v>
      </c>
      <c r="C43" s="1">
        <v>200</v>
      </c>
      <c r="D43" s="1" t="s">
        <v>29</v>
      </c>
      <c r="E43" s="6">
        <v>1</v>
      </c>
    </row>
    <row r="44" spans="1:5" x14ac:dyDescent="0.25">
      <c r="A44" t="s">
        <v>9</v>
      </c>
      <c r="C44" s="1">
        <v>200</v>
      </c>
      <c r="D44" s="1" t="s">
        <v>29</v>
      </c>
      <c r="E44" s="6">
        <v>1.5</v>
      </c>
    </row>
    <row r="45" spans="1:5" x14ac:dyDescent="0.25">
      <c r="A45" t="s">
        <v>9</v>
      </c>
      <c r="C45" s="1">
        <v>200</v>
      </c>
      <c r="D45" s="1" t="s">
        <v>29</v>
      </c>
      <c r="E45" s="6">
        <v>2</v>
      </c>
    </row>
    <row r="46" spans="1:5" x14ac:dyDescent="0.25">
      <c r="A46" t="s">
        <v>9</v>
      </c>
      <c r="C46" s="1">
        <v>200</v>
      </c>
      <c r="D46" s="1" t="s">
        <v>29</v>
      </c>
      <c r="E46" s="6">
        <v>2.5</v>
      </c>
    </row>
    <row r="47" spans="1:5" x14ac:dyDescent="0.25">
      <c r="A47" t="s">
        <v>9</v>
      </c>
      <c r="C47" s="1">
        <v>200</v>
      </c>
      <c r="D47" s="1" t="s">
        <v>29</v>
      </c>
      <c r="E47" s="6">
        <v>0.5</v>
      </c>
    </row>
    <row r="48" spans="1:5" x14ac:dyDescent="0.25">
      <c r="A48" t="s">
        <v>9</v>
      </c>
      <c r="C48" s="1">
        <v>200</v>
      </c>
      <c r="D48" s="1" t="s">
        <v>29</v>
      </c>
      <c r="E48" s="6">
        <v>1</v>
      </c>
    </row>
    <row r="49" spans="1:5" x14ac:dyDescent="0.25">
      <c r="A49" t="s">
        <v>9</v>
      </c>
      <c r="C49" s="1">
        <v>200</v>
      </c>
      <c r="D49" s="1" t="s">
        <v>29</v>
      </c>
      <c r="E49" s="6">
        <v>1.5</v>
      </c>
    </row>
    <row r="50" spans="1:5" x14ac:dyDescent="0.25">
      <c r="A50" t="s">
        <v>9</v>
      </c>
      <c r="C50" s="1">
        <v>200</v>
      </c>
      <c r="D50" s="1" t="s">
        <v>29</v>
      </c>
      <c r="E50" s="6">
        <v>1.5</v>
      </c>
    </row>
    <row r="51" spans="1:5" x14ac:dyDescent="0.25">
      <c r="A51" t="s">
        <v>9</v>
      </c>
      <c r="C51" s="1">
        <v>200</v>
      </c>
      <c r="D51" s="1" t="s">
        <v>29</v>
      </c>
      <c r="E51" s="6">
        <v>0.5</v>
      </c>
    </row>
    <row r="52" spans="1:5" x14ac:dyDescent="0.25">
      <c r="A52" t="s">
        <v>10</v>
      </c>
      <c r="C52" s="1">
        <v>200</v>
      </c>
      <c r="D52" s="1" t="s">
        <v>29</v>
      </c>
      <c r="E52" s="6">
        <v>2</v>
      </c>
    </row>
    <row r="53" spans="1:5" x14ac:dyDescent="0.25">
      <c r="A53" t="s">
        <v>10</v>
      </c>
      <c r="C53" s="1">
        <v>200</v>
      </c>
      <c r="D53" s="1" t="s">
        <v>29</v>
      </c>
      <c r="E53" s="6">
        <v>1</v>
      </c>
    </row>
    <row r="54" spans="1:5" x14ac:dyDescent="0.25">
      <c r="A54" t="s">
        <v>10</v>
      </c>
      <c r="C54" s="1">
        <v>200</v>
      </c>
      <c r="D54" s="1" t="s">
        <v>29</v>
      </c>
      <c r="E54" s="6">
        <v>3</v>
      </c>
    </row>
    <row r="55" spans="1:5" x14ac:dyDescent="0.25">
      <c r="A55" t="s">
        <v>10</v>
      </c>
      <c r="C55" s="1">
        <v>200</v>
      </c>
      <c r="D55" s="1" t="s">
        <v>29</v>
      </c>
      <c r="E55" s="6">
        <v>2</v>
      </c>
    </row>
    <row r="56" spans="1:5" x14ac:dyDescent="0.25">
      <c r="A56" t="s">
        <v>10</v>
      </c>
      <c r="C56" s="1">
        <v>200</v>
      </c>
      <c r="D56" s="1" t="s">
        <v>29</v>
      </c>
      <c r="E56" s="6">
        <v>2</v>
      </c>
    </row>
    <row r="57" spans="1:5" x14ac:dyDescent="0.25">
      <c r="A57" t="s">
        <v>10</v>
      </c>
      <c r="C57" s="1">
        <v>200</v>
      </c>
      <c r="D57" s="1" t="s">
        <v>29</v>
      </c>
      <c r="E57" s="6">
        <v>2</v>
      </c>
    </row>
    <row r="58" spans="1:5" x14ac:dyDescent="0.25">
      <c r="A58" t="s">
        <v>10</v>
      </c>
      <c r="C58" s="1">
        <v>200</v>
      </c>
      <c r="D58" s="1" t="s">
        <v>29</v>
      </c>
      <c r="E58" s="6">
        <v>2</v>
      </c>
    </row>
    <row r="59" spans="1:5" x14ac:dyDescent="0.25">
      <c r="A59" t="s">
        <v>10</v>
      </c>
      <c r="C59" s="1">
        <v>200</v>
      </c>
      <c r="D59" s="1" t="s">
        <v>29</v>
      </c>
      <c r="E59" s="6">
        <v>1</v>
      </c>
    </row>
    <row r="60" spans="1:5" x14ac:dyDescent="0.25">
      <c r="A60" t="s">
        <v>10</v>
      </c>
      <c r="C60" s="1">
        <v>200</v>
      </c>
      <c r="D60" s="1" t="s">
        <v>29</v>
      </c>
      <c r="E60" s="6">
        <v>5</v>
      </c>
    </row>
    <row r="61" spans="1:5" x14ac:dyDescent="0.25">
      <c r="A61" t="s">
        <v>10</v>
      </c>
      <c r="C61" s="1">
        <v>200</v>
      </c>
      <c r="D61" s="1" t="s">
        <v>29</v>
      </c>
      <c r="E61" s="6">
        <v>1</v>
      </c>
    </row>
    <row r="62" spans="1:5" x14ac:dyDescent="0.25">
      <c r="A62" t="s">
        <v>8</v>
      </c>
      <c r="C62" s="1">
        <v>200</v>
      </c>
      <c r="D62" s="1" t="s">
        <v>30</v>
      </c>
      <c r="E62" s="6">
        <v>4</v>
      </c>
    </row>
    <row r="63" spans="1:5" x14ac:dyDescent="0.25">
      <c r="A63" t="s">
        <v>8</v>
      </c>
      <c r="C63" s="1">
        <v>200</v>
      </c>
      <c r="D63" s="1" t="s">
        <v>30</v>
      </c>
      <c r="E63" s="6">
        <v>7</v>
      </c>
    </row>
    <row r="64" spans="1:5" x14ac:dyDescent="0.25">
      <c r="A64" t="s">
        <v>8</v>
      </c>
      <c r="C64" s="1">
        <v>200</v>
      </c>
      <c r="D64" s="1" t="s">
        <v>30</v>
      </c>
      <c r="E64" s="6">
        <v>2</v>
      </c>
    </row>
    <row r="65" spans="1:5" x14ac:dyDescent="0.25">
      <c r="A65" t="s">
        <v>8</v>
      </c>
      <c r="C65" s="1">
        <v>200</v>
      </c>
      <c r="D65" s="1" t="s">
        <v>30</v>
      </c>
      <c r="E65" s="6">
        <v>4</v>
      </c>
    </row>
    <row r="66" spans="1:5" x14ac:dyDescent="0.25">
      <c r="A66" t="s">
        <v>8</v>
      </c>
      <c r="C66" s="1">
        <v>200</v>
      </c>
      <c r="D66" s="1" t="s">
        <v>30</v>
      </c>
      <c r="E66" s="6">
        <v>3</v>
      </c>
    </row>
    <row r="67" spans="1:5" x14ac:dyDescent="0.25">
      <c r="A67" t="s">
        <v>8</v>
      </c>
      <c r="C67" s="1">
        <v>200</v>
      </c>
      <c r="D67" s="1" t="s">
        <v>30</v>
      </c>
      <c r="E67" s="6">
        <v>3</v>
      </c>
    </row>
    <row r="68" spans="1:5" x14ac:dyDescent="0.25">
      <c r="A68" t="s">
        <v>8</v>
      </c>
      <c r="C68" s="1">
        <v>200</v>
      </c>
      <c r="D68" s="1" t="s">
        <v>30</v>
      </c>
      <c r="E68" s="6">
        <v>2</v>
      </c>
    </row>
    <row r="69" spans="1:5" x14ac:dyDescent="0.25">
      <c r="A69" t="s">
        <v>8</v>
      </c>
      <c r="C69" s="1">
        <v>200</v>
      </c>
      <c r="D69" s="1" t="s">
        <v>30</v>
      </c>
      <c r="E69" s="6">
        <v>3</v>
      </c>
    </row>
    <row r="70" spans="1:5" x14ac:dyDescent="0.25">
      <c r="A70" t="s">
        <v>8</v>
      </c>
      <c r="C70" s="1">
        <v>200</v>
      </c>
      <c r="D70" s="1" t="s">
        <v>30</v>
      </c>
      <c r="E70" s="6">
        <v>7</v>
      </c>
    </row>
    <row r="71" spans="1:5" x14ac:dyDescent="0.25">
      <c r="A71" t="s">
        <v>8</v>
      </c>
      <c r="C71" s="1">
        <v>200</v>
      </c>
      <c r="D71" s="1" t="s">
        <v>30</v>
      </c>
      <c r="E71" s="6">
        <v>3</v>
      </c>
    </row>
    <row r="72" spans="1:5" x14ac:dyDescent="0.25">
      <c r="A72" t="s">
        <v>7</v>
      </c>
      <c r="C72" s="1">
        <v>200</v>
      </c>
      <c r="D72" s="1" t="s">
        <v>30</v>
      </c>
      <c r="E72" s="6">
        <v>5</v>
      </c>
    </row>
    <row r="73" spans="1:5" x14ac:dyDescent="0.25">
      <c r="A73" t="s">
        <v>7</v>
      </c>
      <c r="C73" s="1">
        <v>200</v>
      </c>
      <c r="D73" s="1" t="s">
        <v>30</v>
      </c>
      <c r="E73" s="6">
        <v>8</v>
      </c>
    </row>
    <row r="74" spans="1:5" x14ac:dyDescent="0.25">
      <c r="A74" t="s">
        <v>7</v>
      </c>
      <c r="C74" s="1">
        <v>200</v>
      </c>
      <c r="D74" s="1" t="s">
        <v>30</v>
      </c>
      <c r="E74" s="6">
        <v>10</v>
      </c>
    </row>
    <row r="75" spans="1:5" x14ac:dyDescent="0.25">
      <c r="A75" t="s">
        <v>7</v>
      </c>
      <c r="C75" s="1">
        <v>200</v>
      </c>
      <c r="D75" s="1" t="s">
        <v>30</v>
      </c>
      <c r="E75" s="6">
        <v>8</v>
      </c>
    </row>
    <row r="76" spans="1:5" x14ac:dyDescent="0.25">
      <c r="A76" t="s">
        <v>7</v>
      </c>
      <c r="C76" s="1">
        <v>200</v>
      </c>
      <c r="D76" s="1" t="s">
        <v>30</v>
      </c>
      <c r="E76" s="6">
        <v>2</v>
      </c>
    </row>
    <row r="77" spans="1:5" x14ac:dyDescent="0.25">
      <c r="A77" t="s">
        <v>7</v>
      </c>
      <c r="C77" s="1">
        <v>200</v>
      </c>
      <c r="D77" s="1" t="s">
        <v>30</v>
      </c>
      <c r="E77" s="6">
        <v>4</v>
      </c>
    </row>
    <row r="78" spans="1:5" x14ac:dyDescent="0.25">
      <c r="A78" t="s">
        <v>7</v>
      </c>
      <c r="C78" s="1">
        <v>200</v>
      </c>
      <c r="D78" s="1" t="s">
        <v>30</v>
      </c>
      <c r="E78" s="6">
        <v>4</v>
      </c>
    </row>
    <row r="79" spans="1:5" x14ac:dyDescent="0.25">
      <c r="A79" t="s">
        <v>7</v>
      </c>
      <c r="C79" s="1">
        <v>200</v>
      </c>
      <c r="D79" s="1" t="s">
        <v>30</v>
      </c>
      <c r="E79" s="6">
        <v>2</v>
      </c>
    </row>
    <row r="80" spans="1:5" x14ac:dyDescent="0.25">
      <c r="A80" t="s">
        <v>7</v>
      </c>
      <c r="C80" s="1">
        <v>200</v>
      </c>
      <c r="D80" s="1" t="s">
        <v>30</v>
      </c>
      <c r="E80" s="6">
        <v>2</v>
      </c>
    </row>
    <row r="81" spans="1:5" x14ac:dyDescent="0.25">
      <c r="A81" t="s">
        <v>7</v>
      </c>
      <c r="C81" s="1">
        <v>200</v>
      </c>
      <c r="D81" s="1" t="s">
        <v>30</v>
      </c>
      <c r="E81" s="6">
        <v>1</v>
      </c>
    </row>
    <row r="82" spans="1:5" x14ac:dyDescent="0.25">
      <c r="A82" t="s">
        <v>12</v>
      </c>
      <c r="C82" s="1">
        <v>300</v>
      </c>
      <c r="D82" s="1" t="s">
        <v>29</v>
      </c>
      <c r="E82" s="6">
        <v>2</v>
      </c>
    </row>
    <row r="83" spans="1:5" x14ac:dyDescent="0.25">
      <c r="A83" t="s">
        <v>12</v>
      </c>
      <c r="C83" s="1">
        <v>300</v>
      </c>
      <c r="D83" s="1" t="s">
        <v>29</v>
      </c>
      <c r="E83" s="6">
        <v>1</v>
      </c>
    </row>
    <row r="84" spans="1:5" x14ac:dyDescent="0.25">
      <c r="A84" t="s">
        <v>12</v>
      </c>
      <c r="C84" s="1">
        <v>300</v>
      </c>
      <c r="D84" s="1" t="s">
        <v>29</v>
      </c>
      <c r="E84" s="6">
        <v>1</v>
      </c>
    </row>
    <row r="85" spans="1:5" x14ac:dyDescent="0.25">
      <c r="A85" t="s">
        <v>12</v>
      </c>
      <c r="C85" s="1">
        <v>300</v>
      </c>
      <c r="D85" s="1" t="s">
        <v>29</v>
      </c>
      <c r="E85" s="6">
        <v>1</v>
      </c>
    </row>
    <row r="86" spans="1:5" x14ac:dyDescent="0.25">
      <c r="A86" t="s">
        <v>12</v>
      </c>
      <c r="C86" s="1">
        <v>300</v>
      </c>
      <c r="D86" s="1" t="s">
        <v>29</v>
      </c>
      <c r="E86" s="6">
        <v>0.5</v>
      </c>
    </row>
    <row r="87" spans="1:5" x14ac:dyDescent="0.25">
      <c r="A87" t="s">
        <v>12</v>
      </c>
      <c r="C87" s="1">
        <v>300</v>
      </c>
      <c r="D87" s="1" t="s">
        <v>29</v>
      </c>
      <c r="E87" s="6">
        <v>0.5</v>
      </c>
    </row>
    <row r="88" spans="1:5" x14ac:dyDescent="0.25">
      <c r="A88" t="s">
        <v>12</v>
      </c>
      <c r="C88" s="1">
        <v>300</v>
      </c>
      <c r="D88" s="1" t="s">
        <v>29</v>
      </c>
      <c r="E88" s="6">
        <v>0.5</v>
      </c>
    </row>
    <row r="89" spans="1:5" x14ac:dyDescent="0.25">
      <c r="A89" t="s">
        <v>12</v>
      </c>
      <c r="C89" s="1">
        <v>300</v>
      </c>
      <c r="D89" s="1" t="s">
        <v>29</v>
      </c>
      <c r="E89" s="6">
        <v>0.5</v>
      </c>
    </row>
    <row r="90" spans="1:5" x14ac:dyDescent="0.25">
      <c r="A90" t="s">
        <v>12</v>
      </c>
      <c r="C90" s="1">
        <v>300</v>
      </c>
      <c r="D90" s="1" t="s">
        <v>29</v>
      </c>
      <c r="E90" s="6">
        <v>0.5</v>
      </c>
    </row>
    <row r="91" spans="1:5" x14ac:dyDescent="0.25">
      <c r="A91" t="s">
        <v>11</v>
      </c>
      <c r="C91" s="1">
        <v>300</v>
      </c>
      <c r="D91" s="1" t="s">
        <v>29</v>
      </c>
      <c r="E91" s="6">
        <v>0.5</v>
      </c>
    </row>
    <row r="92" spans="1:5" x14ac:dyDescent="0.25">
      <c r="A92" t="s">
        <v>11</v>
      </c>
      <c r="C92" s="1">
        <v>300</v>
      </c>
      <c r="D92" s="1" t="s">
        <v>29</v>
      </c>
      <c r="E92" s="6">
        <v>0.5</v>
      </c>
    </row>
    <row r="93" spans="1:5" x14ac:dyDescent="0.25">
      <c r="A93" t="s">
        <v>11</v>
      </c>
      <c r="C93" s="1">
        <v>300</v>
      </c>
      <c r="D93" s="1" t="s">
        <v>29</v>
      </c>
      <c r="E93" s="6">
        <v>2</v>
      </c>
    </row>
    <row r="94" spans="1:5" x14ac:dyDescent="0.25">
      <c r="A94" t="s">
        <v>11</v>
      </c>
      <c r="C94" s="1">
        <v>300</v>
      </c>
      <c r="D94" s="1" t="s">
        <v>29</v>
      </c>
      <c r="E94" s="6">
        <v>1</v>
      </c>
    </row>
    <row r="95" spans="1:5" x14ac:dyDescent="0.25">
      <c r="A95" t="s">
        <v>11</v>
      </c>
      <c r="C95" s="1">
        <v>300</v>
      </c>
      <c r="D95" s="1" t="s">
        <v>29</v>
      </c>
      <c r="E95" s="6">
        <v>1</v>
      </c>
    </row>
    <row r="96" spans="1:5" x14ac:dyDescent="0.25">
      <c r="A96" t="s">
        <v>11</v>
      </c>
      <c r="C96" s="1">
        <v>300</v>
      </c>
      <c r="D96" s="1" t="s">
        <v>29</v>
      </c>
      <c r="E96" s="6">
        <v>1</v>
      </c>
    </row>
    <row r="97" spans="1:5" x14ac:dyDescent="0.25">
      <c r="A97" t="s">
        <v>11</v>
      </c>
      <c r="C97" s="1">
        <v>300</v>
      </c>
      <c r="D97" s="1" t="s">
        <v>29</v>
      </c>
      <c r="E97" s="6">
        <v>1</v>
      </c>
    </row>
    <row r="98" spans="1:5" x14ac:dyDescent="0.25">
      <c r="A98" t="s">
        <v>11</v>
      </c>
      <c r="C98" s="1">
        <v>300</v>
      </c>
      <c r="D98" s="1" t="s">
        <v>29</v>
      </c>
      <c r="E98" s="6">
        <v>1</v>
      </c>
    </row>
    <row r="99" spans="1:5" x14ac:dyDescent="0.25">
      <c r="A99" t="s">
        <v>11</v>
      </c>
      <c r="C99" s="1">
        <v>300</v>
      </c>
      <c r="D99" s="1" t="s">
        <v>29</v>
      </c>
      <c r="E99" s="6">
        <v>1</v>
      </c>
    </row>
    <row r="100" spans="1:5" x14ac:dyDescent="0.25">
      <c r="A100" t="s">
        <v>11</v>
      </c>
      <c r="C100" s="1">
        <v>300</v>
      </c>
      <c r="D100" s="1" t="s">
        <v>29</v>
      </c>
      <c r="E100" s="6">
        <v>1</v>
      </c>
    </row>
    <row r="101" spans="1:5" x14ac:dyDescent="0.25">
      <c r="A101" t="s">
        <v>13</v>
      </c>
      <c r="C101" s="1">
        <v>300</v>
      </c>
      <c r="D101" s="1" t="s">
        <v>30</v>
      </c>
      <c r="E101" s="6">
        <v>1</v>
      </c>
    </row>
    <row r="102" spans="1:5" x14ac:dyDescent="0.25">
      <c r="A102" t="s">
        <v>13</v>
      </c>
      <c r="C102" s="1">
        <v>300</v>
      </c>
      <c r="D102" s="1" t="s">
        <v>30</v>
      </c>
      <c r="E102" s="6">
        <v>0.5</v>
      </c>
    </row>
    <row r="103" spans="1:5" x14ac:dyDescent="0.25">
      <c r="A103" t="s">
        <v>13</v>
      </c>
      <c r="C103" s="1">
        <v>300</v>
      </c>
      <c r="D103" s="1" t="s">
        <v>30</v>
      </c>
      <c r="E103" s="6">
        <v>0.5</v>
      </c>
    </row>
    <row r="104" spans="1:5" x14ac:dyDescent="0.25">
      <c r="A104" t="s">
        <v>13</v>
      </c>
      <c r="C104" s="1">
        <v>300</v>
      </c>
      <c r="D104" s="1" t="s">
        <v>30</v>
      </c>
      <c r="E104" s="6">
        <v>0.5</v>
      </c>
    </row>
    <row r="105" spans="1:5" x14ac:dyDescent="0.25">
      <c r="A105" t="s">
        <v>13</v>
      </c>
      <c r="C105" s="1">
        <v>300</v>
      </c>
      <c r="D105" s="1" t="s">
        <v>30</v>
      </c>
      <c r="E105" s="6">
        <v>1</v>
      </c>
    </row>
    <row r="106" spans="1:5" x14ac:dyDescent="0.25">
      <c r="A106" t="s">
        <v>13</v>
      </c>
      <c r="C106" s="1">
        <v>300</v>
      </c>
      <c r="D106" s="1" t="s">
        <v>30</v>
      </c>
      <c r="E106" s="6">
        <v>1</v>
      </c>
    </row>
    <row r="107" spans="1:5" x14ac:dyDescent="0.25">
      <c r="A107" t="s">
        <v>13</v>
      </c>
      <c r="C107" s="1">
        <v>300</v>
      </c>
      <c r="D107" s="1" t="s">
        <v>30</v>
      </c>
      <c r="E107" s="6">
        <v>1</v>
      </c>
    </row>
    <row r="108" spans="1:5" x14ac:dyDescent="0.25">
      <c r="A108" t="s">
        <v>14</v>
      </c>
      <c r="C108" s="1">
        <v>300</v>
      </c>
      <c r="D108" s="1" t="s">
        <v>30</v>
      </c>
      <c r="E108" s="6">
        <v>1</v>
      </c>
    </row>
    <row r="109" spans="1:5" x14ac:dyDescent="0.25">
      <c r="A109" t="s">
        <v>14</v>
      </c>
      <c r="C109" s="1">
        <v>300</v>
      </c>
      <c r="D109" s="1" t="s">
        <v>30</v>
      </c>
      <c r="E109" s="6">
        <v>1</v>
      </c>
    </row>
    <row r="110" spans="1:5" x14ac:dyDescent="0.25">
      <c r="A110" t="s">
        <v>14</v>
      </c>
      <c r="C110" s="1">
        <v>300</v>
      </c>
      <c r="D110" s="1" t="s">
        <v>30</v>
      </c>
      <c r="E110" s="6">
        <v>0.5</v>
      </c>
    </row>
    <row r="111" spans="1:5" x14ac:dyDescent="0.25">
      <c r="A111" t="s">
        <v>14</v>
      </c>
      <c r="C111" s="1">
        <v>300</v>
      </c>
      <c r="D111" s="1" t="s">
        <v>30</v>
      </c>
      <c r="E111" s="6">
        <v>0.5</v>
      </c>
    </row>
    <row r="112" spans="1:5" x14ac:dyDescent="0.25">
      <c r="A112" t="s">
        <v>14</v>
      </c>
      <c r="C112" s="1">
        <v>300</v>
      </c>
      <c r="D112" s="1" t="s">
        <v>30</v>
      </c>
      <c r="E112" s="6">
        <v>0.5</v>
      </c>
    </row>
    <row r="113" spans="1:5" x14ac:dyDescent="0.25">
      <c r="A113" t="s">
        <v>14</v>
      </c>
      <c r="C113" s="1">
        <v>300</v>
      </c>
      <c r="D113" s="1" t="s">
        <v>30</v>
      </c>
      <c r="E113" s="6">
        <v>1</v>
      </c>
    </row>
    <row r="114" spans="1:5" x14ac:dyDescent="0.25">
      <c r="A114" t="s">
        <v>14</v>
      </c>
      <c r="C114" s="1">
        <v>300</v>
      </c>
      <c r="D114" s="1" t="s">
        <v>30</v>
      </c>
      <c r="E114" s="6">
        <v>0.5</v>
      </c>
    </row>
    <row r="115" spans="1:5" x14ac:dyDescent="0.25">
      <c r="A115" t="s">
        <v>14</v>
      </c>
      <c r="C115" s="1">
        <v>300</v>
      </c>
      <c r="D115" s="1" t="s">
        <v>30</v>
      </c>
      <c r="E115" s="6">
        <v>0.5</v>
      </c>
    </row>
    <row r="116" spans="1:5" x14ac:dyDescent="0.25">
      <c r="A116" t="s">
        <v>14</v>
      </c>
      <c r="C116" s="1">
        <v>300</v>
      </c>
      <c r="D116" s="1" t="s">
        <v>30</v>
      </c>
      <c r="E116" s="6">
        <v>0.5</v>
      </c>
    </row>
    <row r="117" spans="1:5" x14ac:dyDescent="0.25">
      <c r="A117" t="s">
        <v>17</v>
      </c>
      <c r="C117" s="1">
        <v>500</v>
      </c>
      <c r="D117" s="1" t="s">
        <v>29</v>
      </c>
      <c r="E117" s="6">
        <v>2</v>
      </c>
    </row>
    <row r="118" spans="1:5" x14ac:dyDescent="0.25">
      <c r="A118" t="s">
        <v>17</v>
      </c>
      <c r="C118" s="1">
        <v>500</v>
      </c>
      <c r="D118" s="1" t="s">
        <v>29</v>
      </c>
      <c r="E118" s="6">
        <v>4</v>
      </c>
    </row>
    <row r="119" spans="1:5" x14ac:dyDescent="0.25">
      <c r="A119" t="s">
        <v>17</v>
      </c>
      <c r="C119" s="1">
        <v>500</v>
      </c>
      <c r="D119" s="1" t="s">
        <v>29</v>
      </c>
      <c r="E119" s="6">
        <v>3</v>
      </c>
    </row>
    <row r="120" spans="1:5" x14ac:dyDescent="0.25">
      <c r="A120" t="s">
        <v>17</v>
      </c>
      <c r="C120" s="1">
        <v>500</v>
      </c>
      <c r="D120" s="1" t="s">
        <v>29</v>
      </c>
      <c r="E120" s="6">
        <v>1</v>
      </c>
    </row>
    <row r="121" spans="1:5" x14ac:dyDescent="0.25">
      <c r="A121" t="s">
        <v>17</v>
      </c>
      <c r="C121" s="1">
        <v>500</v>
      </c>
      <c r="D121" s="1" t="s">
        <v>29</v>
      </c>
      <c r="E121" s="6">
        <v>1</v>
      </c>
    </row>
    <row r="122" spans="1:5" x14ac:dyDescent="0.25">
      <c r="A122" t="s">
        <v>17</v>
      </c>
      <c r="C122" s="1">
        <v>500</v>
      </c>
      <c r="D122" s="1" t="s">
        <v>29</v>
      </c>
      <c r="E122" s="6">
        <v>1</v>
      </c>
    </row>
    <row r="123" spans="1:5" x14ac:dyDescent="0.25">
      <c r="A123" t="s">
        <v>17</v>
      </c>
      <c r="C123" s="1">
        <v>500</v>
      </c>
      <c r="D123" s="1" t="s">
        <v>29</v>
      </c>
      <c r="E123" s="6">
        <v>1</v>
      </c>
    </row>
    <row r="124" spans="1:5" x14ac:dyDescent="0.25">
      <c r="A124" t="s">
        <v>17</v>
      </c>
      <c r="C124" s="1">
        <v>500</v>
      </c>
      <c r="D124" s="1" t="s">
        <v>29</v>
      </c>
      <c r="E124" s="6">
        <v>1</v>
      </c>
    </row>
    <row r="125" spans="1:5" x14ac:dyDescent="0.25">
      <c r="A125" t="s">
        <v>17</v>
      </c>
      <c r="C125" s="1">
        <v>500</v>
      </c>
      <c r="D125" s="1" t="s">
        <v>29</v>
      </c>
      <c r="E125" s="6">
        <v>1</v>
      </c>
    </row>
    <row r="126" spans="1:5" x14ac:dyDescent="0.25">
      <c r="A126" t="s">
        <v>17</v>
      </c>
      <c r="C126" s="1">
        <v>500</v>
      </c>
      <c r="D126" s="1" t="s">
        <v>29</v>
      </c>
      <c r="E126" s="6">
        <v>1</v>
      </c>
    </row>
    <row r="127" spans="1:5" x14ac:dyDescent="0.25">
      <c r="A127" t="s">
        <v>16</v>
      </c>
      <c r="C127" s="1">
        <v>500</v>
      </c>
      <c r="D127" s="1" t="s">
        <v>29</v>
      </c>
      <c r="E127" s="6">
        <v>0.5</v>
      </c>
    </row>
    <row r="128" spans="1:5" x14ac:dyDescent="0.25">
      <c r="A128" t="s">
        <v>16</v>
      </c>
      <c r="C128" s="1">
        <v>500</v>
      </c>
      <c r="D128" s="1" t="s">
        <v>29</v>
      </c>
      <c r="E128" s="6">
        <v>0.5</v>
      </c>
    </row>
    <row r="129" spans="1:5" x14ac:dyDescent="0.25">
      <c r="A129" t="s">
        <v>16</v>
      </c>
      <c r="C129" s="1">
        <v>500</v>
      </c>
      <c r="D129" s="1" t="s">
        <v>29</v>
      </c>
      <c r="E129" s="6">
        <v>2</v>
      </c>
    </row>
    <row r="130" spans="1:5" x14ac:dyDescent="0.25">
      <c r="A130" t="s">
        <v>16</v>
      </c>
      <c r="C130" s="1">
        <v>500</v>
      </c>
      <c r="D130" s="1" t="s">
        <v>29</v>
      </c>
      <c r="E130" s="6">
        <v>1</v>
      </c>
    </row>
    <row r="131" spans="1:5" x14ac:dyDescent="0.25">
      <c r="A131" t="s">
        <v>16</v>
      </c>
      <c r="C131" s="1">
        <v>500</v>
      </c>
      <c r="D131" s="1" t="s">
        <v>29</v>
      </c>
      <c r="E131" s="6">
        <v>1</v>
      </c>
    </row>
    <row r="132" spans="1:5" x14ac:dyDescent="0.25">
      <c r="A132" t="s">
        <v>16</v>
      </c>
      <c r="C132" s="1">
        <v>500</v>
      </c>
      <c r="D132" s="1" t="s">
        <v>29</v>
      </c>
      <c r="E132" s="6">
        <v>1</v>
      </c>
    </row>
    <row r="133" spans="1:5" x14ac:dyDescent="0.25">
      <c r="A133" t="s">
        <v>16</v>
      </c>
      <c r="C133" s="1">
        <v>500</v>
      </c>
      <c r="D133" s="1" t="s">
        <v>29</v>
      </c>
      <c r="E133" s="6">
        <v>1</v>
      </c>
    </row>
    <row r="134" spans="1:5" x14ac:dyDescent="0.25">
      <c r="A134" t="s">
        <v>16</v>
      </c>
      <c r="C134" s="1">
        <v>500</v>
      </c>
      <c r="D134" s="1" t="s">
        <v>29</v>
      </c>
      <c r="E134" s="6">
        <v>1</v>
      </c>
    </row>
    <row r="135" spans="1:5" x14ac:dyDescent="0.25">
      <c r="A135" t="s">
        <v>16</v>
      </c>
      <c r="C135" s="1">
        <v>500</v>
      </c>
      <c r="D135" s="1" t="s">
        <v>29</v>
      </c>
      <c r="E135" s="6">
        <v>1</v>
      </c>
    </row>
    <row r="136" spans="1:5" x14ac:dyDescent="0.25">
      <c r="A136" t="s">
        <v>16</v>
      </c>
      <c r="C136" s="1">
        <v>500</v>
      </c>
      <c r="D136" s="1" t="s">
        <v>29</v>
      </c>
      <c r="E136" s="6">
        <v>1</v>
      </c>
    </row>
    <row r="137" spans="1:5" x14ac:dyDescent="0.25">
      <c r="A137" t="s">
        <v>18</v>
      </c>
      <c r="C137" s="1">
        <v>500</v>
      </c>
      <c r="D137" s="1" t="s">
        <v>30</v>
      </c>
      <c r="E137" s="6">
        <v>1</v>
      </c>
    </row>
    <row r="138" spans="1:5" x14ac:dyDescent="0.25">
      <c r="A138" t="s">
        <v>18</v>
      </c>
      <c r="C138" s="1">
        <v>500</v>
      </c>
      <c r="D138" s="1" t="s">
        <v>30</v>
      </c>
      <c r="E138" s="6">
        <v>1</v>
      </c>
    </row>
    <row r="139" spans="1:5" x14ac:dyDescent="0.25">
      <c r="A139" t="s">
        <v>18</v>
      </c>
      <c r="C139" s="1">
        <v>500</v>
      </c>
      <c r="D139" s="1" t="s">
        <v>30</v>
      </c>
      <c r="E139" s="6">
        <v>0.5</v>
      </c>
    </row>
    <row r="140" spans="1:5" x14ac:dyDescent="0.25">
      <c r="A140" t="s">
        <v>18</v>
      </c>
      <c r="C140" s="1">
        <v>500</v>
      </c>
      <c r="D140" s="1" t="s">
        <v>30</v>
      </c>
      <c r="E140" s="6">
        <v>1</v>
      </c>
    </row>
    <row r="141" spans="1:5" x14ac:dyDescent="0.25">
      <c r="A141" t="s">
        <v>18</v>
      </c>
      <c r="C141" s="1">
        <v>500</v>
      </c>
      <c r="D141" s="1" t="s">
        <v>30</v>
      </c>
      <c r="E141" s="6">
        <v>1</v>
      </c>
    </row>
    <row r="142" spans="1:5" x14ac:dyDescent="0.25">
      <c r="A142" t="s">
        <v>18</v>
      </c>
      <c r="C142" s="1">
        <v>500</v>
      </c>
      <c r="D142" s="1" t="s">
        <v>30</v>
      </c>
      <c r="E142" s="6">
        <v>0.5</v>
      </c>
    </row>
    <row r="143" spans="1:5" x14ac:dyDescent="0.25">
      <c r="A143" t="s">
        <v>18</v>
      </c>
      <c r="C143" s="1">
        <v>500</v>
      </c>
      <c r="D143" s="1" t="s">
        <v>30</v>
      </c>
      <c r="E143" s="6">
        <v>0.5</v>
      </c>
    </row>
    <row r="144" spans="1:5" x14ac:dyDescent="0.25">
      <c r="A144" t="s">
        <v>18</v>
      </c>
      <c r="C144" s="1">
        <v>500</v>
      </c>
      <c r="D144" s="1" t="s">
        <v>30</v>
      </c>
      <c r="E144" s="6">
        <v>0.5</v>
      </c>
    </row>
    <row r="145" spans="1:5" x14ac:dyDescent="0.25">
      <c r="A145" t="s">
        <v>18</v>
      </c>
      <c r="C145" s="1">
        <v>500</v>
      </c>
      <c r="D145" s="1" t="s">
        <v>30</v>
      </c>
      <c r="E145" s="6">
        <v>4</v>
      </c>
    </row>
    <row r="146" spans="1:5" x14ac:dyDescent="0.25">
      <c r="A146" t="s">
        <v>18</v>
      </c>
      <c r="C146" s="1">
        <v>500</v>
      </c>
      <c r="D146" s="1" t="s">
        <v>30</v>
      </c>
      <c r="E146" s="6">
        <v>1</v>
      </c>
    </row>
    <row r="147" spans="1:5" x14ac:dyDescent="0.25">
      <c r="A147" t="s">
        <v>15</v>
      </c>
      <c r="C147" s="1">
        <v>500</v>
      </c>
      <c r="D147" s="1" t="s">
        <v>30</v>
      </c>
      <c r="E147" s="6">
        <v>0.5</v>
      </c>
    </row>
    <row r="148" spans="1:5" x14ac:dyDescent="0.25">
      <c r="A148" t="s">
        <v>15</v>
      </c>
      <c r="C148" s="1">
        <v>500</v>
      </c>
      <c r="D148" s="1" t="s">
        <v>30</v>
      </c>
      <c r="E148" s="6">
        <v>0.5</v>
      </c>
    </row>
    <row r="149" spans="1:5" x14ac:dyDescent="0.25">
      <c r="A149" t="s">
        <v>15</v>
      </c>
      <c r="C149" s="1">
        <v>500</v>
      </c>
      <c r="D149" s="1" t="s">
        <v>30</v>
      </c>
      <c r="E149" s="6">
        <v>0.5</v>
      </c>
    </row>
    <row r="150" spans="1:5" x14ac:dyDescent="0.25">
      <c r="A150" t="s">
        <v>15</v>
      </c>
      <c r="C150" s="1">
        <v>500</v>
      </c>
      <c r="D150" s="1" t="s">
        <v>30</v>
      </c>
      <c r="E150" s="6">
        <v>0.5</v>
      </c>
    </row>
    <row r="151" spans="1:5" x14ac:dyDescent="0.25">
      <c r="A151" t="s">
        <v>15</v>
      </c>
      <c r="C151" s="1">
        <v>500</v>
      </c>
      <c r="D151" s="1" t="s">
        <v>30</v>
      </c>
      <c r="E151" s="6">
        <v>2</v>
      </c>
    </row>
    <row r="152" spans="1:5" x14ac:dyDescent="0.25">
      <c r="A152" t="s">
        <v>15</v>
      </c>
      <c r="C152" s="1">
        <v>500</v>
      </c>
      <c r="D152" s="1" t="s">
        <v>30</v>
      </c>
      <c r="E152" s="6">
        <v>0.5</v>
      </c>
    </row>
    <row r="153" spans="1:5" x14ac:dyDescent="0.25">
      <c r="A153" t="s">
        <v>15</v>
      </c>
      <c r="C153" s="1">
        <v>500</v>
      </c>
      <c r="D153" s="1" t="s">
        <v>30</v>
      </c>
      <c r="E153" s="6">
        <v>1</v>
      </c>
    </row>
    <row r="154" spans="1:5" x14ac:dyDescent="0.25">
      <c r="A154" t="s">
        <v>15</v>
      </c>
      <c r="C154" s="1">
        <v>500</v>
      </c>
      <c r="D154" s="1" t="s">
        <v>30</v>
      </c>
      <c r="E154" s="6">
        <v>1</v>
      </c>
    </row>
    <row r="155" spans="1:5" x14ac:dyDescent="0.25">
      <c r="A155" t="s">
        <v>15</v>
      </c>
      <c r="C155" s="1">
        <v>500</v>
      </c>
      <c r="D155" s="1" t="s">
        <v>30</v>
      </c>
      <c r="E155" s="6">
        <v>0.5</v>
      </c>
    </row>
    <row r="156" spans="1:5" x14ac:dyDescent="0.25">
      <c r="A156" t="s">
        <v>15</v>
      </c>
      <c r="C156" s="1">
        <v>500</v>
      </c>
      <c r="D156" s="1" t="s">
        <v>30</v>
      </c>
      <c r="E156" s="6">
        <v>1</v>
      </c>
    </row>
    <row r="157" spans="1:5" x14ac:dyDescent="0.25">
      <c r="A157" t="s">
        <v>19</v>
      </c>
      <c r="C157" s="1">
        <v>700</v>
      </c>
      <c r="D157" s="1" t="s">
        <v>30</v>
      </c>
      <c r="E157" s="6">
        <v>1.5</v>
      </c>
    </row>
    <row r="158" spans="1:5" x14ac:dyDescent="0.25">
      <c r="A158" t="s">
        <v>19</v>
      </c>
      <c r="C158" s="1">
        <v>700</v>
      </c>
      <c r="D158" s="1" t="s">
        <v>30</v>
      </c>
      <c r="E158" s="6">
        <v>1</v>
      </c>
    </row>
    <row r="159" spans="1:5" x14ac:dyDescent="0.25">
      <c r="A159" t="s">
        <v>19</v>
      </c>
      <c r="C159" s="1">
        <v>700</v>
      </c>
      <c r="D159" s="1" t="s">
        <v>30</v>
      </c>
      <c r="E159" s="6">
        <v>0.5</v>
      </c>
    </row>
    <row r="160" spans="1:5" x14ac:dyDescent="0.25">
      <c r="A160" t="s">
        <v>19</v>
      </c>
      <c r="C160" s="1">
        <v>700</v>
      </c>
      <c r="D160" s="1" t="s">
        <v>30</v>
      </c>
      <c r="E160" s="6">
        <v>0.5</v>
      </c>
    </row>
    <row r="161" spans="1:5" x14ac:dyDescent="0.25">
      <c r="A161" t="s">
        <v>19</v>
      </c>
      <c r="C161" s="1">
        <v>700</v>
      </c>
      <c r="D161" s="1" t="s">
        <v>30</v>
      </c>
      <c r="E161" s="6">
        <v>1</v>
      </c>
    </row>
    <row r="162" spans="1:5" x14ac:dyDescent="0.25">
      <c r="A162" t="s">
        <v>19</v>
      </c>
      <c r="C162" s="1">
        <v>700</v>
      </c>
      <c r="D162" s="1" t="s">
        <v>30</v>
      </c>
      <c r="E162" s="6">
        <v>0.5</v>
      </c>
    </row>
    <row r="163" spans="1:5" x14ac:dyDescent="0.25">
      <c r="A163" t="s">
        <v>19</v>
      </c>
      <c r="C163" s="1">
        <v>700</v>
      </c>
      <c r="D163" s="1" t="s">
        <v>30</v>
      </c>
      <c r="E163" s="6">
        <v>0.25</v>
      </c>
    </row>
    <row r="164" spans="1:5" x14ac:dyDescent="0.25">
      <c r="A164" t="s">
        <v>19</v>
      </c>
      <c r="C164" s="1">
        <v>700</v>
      </c>
      <c r="D164" s="1" t="s">
        <v>30</v>
      </c>
      <c r="E164" s="6">
        <v>0.25</v>
      </c>
    </row>
    <row r="165" spans="1:5" x14ac:dyDescent="0.25">
      <c r="A165" t="s">
        <v>19</v>
      </c>
      <c r="C165" s="1">
        <v>700</v>
      </c>
      <c r="D165" s="1" t="s">
        <v>30</v>
      </c>
      <c r="E165" s="6">
        <v>0.5</v>
      </c>
    </row>
    <row r="166" spans="1:5" x14ac:dyDescent="0.25">
      <c r="A166" t="s">
        <v>19</v>
      </c>
      <c r="C166" s="1">
        <v>700</v>
      </c>
      <c r="D166" s="1" t="s">
        <v>30</v>
      </c>
      <c r="E166" s="6">
        <v>0.5</v>
      </c>
    </row>
    <row r="167" spans="1:5" x14ac:dyDescent="0.25">
      <c r="A167" t="s">
        <v>26</v>
      </c>
      <c r="C167" s="1">
        <v>700</v>
      </c>
      <c r="D167" s="1" t="s">
        <v>30</v>
      </c>
      <c r="E167" s="6">
        <v>1</v>
      </c>
    </row>
    <row r="168" spans="1:5" x14ac:dyDescent="0.25">
      <c r="A168" t="s">
        <v>26</v>
      </c>
      <c r="C168" s="1">
        <v>700</v>
      </c>
      <c r="D168" s="1" t="s">
        <v>30</v>
      </c>
      <c r="E168" s="6">
        <v>1.5</v>
      </c>
    </row>
    <row r="169" spans="1:5" x14ac:dyDescent="0.25">
      <c r="A169" t="s">
        <v>26</v>
      </c>
      <c r="C169" s="1">
        <v>700</v>
      </c>
      <c r="D169" s="1" t="s">
        <v>30</v>
      </c>
      <c r="E169" s="6">
        <v>6</v>
      </c>
    </row>
    <row r="170" spans="1:5" x14ac:dyDescent="0.25">
      <c r="A170" t="s">
        <v>26</v>
      </c>
      <c r="C170" s="1">
        <v>700</v>
      </c>
      <c r="D170" s="1" t="s">
        <v>30</v>
      </c>
      <c r="E170" s="6">
        <v>3</v>
      </c>
    </row>
    <row r="171" spans="1:5" x14ac:dyDescent="0.25">
      <c r="A171" t="s">
        <v>26</v>
      </c>
      <c r="C171" s="1">
        <v>700</v>
      </c>
      <c r="D171" s="1" t="s">
        <v>30</v>
      </c>
      <c r="E171" s="6">
        <v>4</v>
      </c>
    </row>
    <row r="172" spans="1:5" x14ac:dyDescent="0.25">
      <c r="A172" t="s">
        <v>26</v>
      </c>
      <c r="C172" s="1">
        <v>700</v>
      </c>
      <c r="D172" s="1" t="s">
        <v>30</v>
      </c>
      <c r="E172" s="6">
        <v>4</v>
      </c>
    </row>
    <row r="173" spans="1:5" x14ac:dyDescent="0.25">
      <c r="A173" t="s">
        <v>26</v>
      </c>
      <c r="C173" s="1">
        <v>700</v>
      </c>
      <c r="D173" s="1" t="s">
        <v>30</v>
      </c>
      <c r="E173" s="6">
        <v>2</v>
      </c>
    </row>
    <row r="174" spans="1:5" x14ac:dyDescent="0.25">
      <c r="A174" t="s">
        <v>26</v>
      </c>
      <c r="C174" s="1">
        <v>700</v>
      </c>
      <c r="D174" s="1" t="s">
        <v>30</v>
      </c>
      <c r="E174" s="6">
        <v>5</v>
      </c>
    </row>
    <row r="175" spans="1:5" x14ac:dyDescent="0.25">
      <c r="A175" t="s">
        <v>26</v>
      </c>
      <c r="C175" s="1">
        <v>700</v>
      </c>
      <c r="D175" s="1" t="s">
        <v>30</v>
      </c>
      <c r="E175" s="6">
        <v>4</v>
      </c>
    </row>
    <row r="176" spans="1:5" x14ac:dyDescent="0.25">
      <c r="A176" t="s">
        <v>26</v>
      </c>
      <c r="C176" s="1">
        <v>700</v>
      </c>
      <c r="D176" s="1" t="s">
        <v>30</v>
      </c>
      <c r="E176" s="6">
        <v>5</v>
      </c>
    </row>
    <row r="177" spans="1:5" x14ac:dyDescent="0.25">
      <c r="A177" t="s">
        <v>22</v>
      </c>
      <c r="C177" s="1" t="s">
        <v>83</v>
      </c>
      <c r="D177" s="1" t="s">
        <v>29</v>
      </c>
      <c r="E177" s="6">
        <v>0</v>
      </c>
    </row>
    <row r="178" spans="1:5" x14ac:dyDescent="0.25">
      <c r="A178" t="s">
        <v>22</v>
      </c>
      <c r="C178" s="1" t="s">
        <v>83</v>
      </c>
      <c r="D178" s="1" t="s">
        <v>29</v>
      </c>
      <c r="E178" s="6">
        <v>0</v>
      </c>
    </row>
    <row r="179" spans="1:5" x14ac:dyDescent="0.25">
      <c r="A179" t="s">
        <v>22</v>
      </c>
      <c r="C179" s="1" t="s">
        <v>83</v>
      </c>
      <c r="D179" s="1" t="s">
        <v>29</v>
      </c>
      <c r="E179" s="6">
        <v>0.25</v>
      </c>
    </row>
    <row r="180" spans="1:5" x14ac:dyDescent="0.25">
      <c r="A180" t="s">
        <v>22</v>
      </c>
      <c r="C180" s="1" t="s">
        <v>83</v>
      </c>
      <c r="D180" s="1" t="s">
        <v>29</v>
      </c>
      <c r="E180" s="6">
        <v>0.25</v>
      </c>
    </row>
    <row r="181" spans="1:5" x14ac:dyDescent="0.25">
      <c r="A181" t="s">
        <v>22</v>
      </c>
      <c r="C181" s="1" t="s">
        <v>83</v>
      </c>
      <c r="D181" s="1" t="s">
        <v>29</v>
      </c>
      <c r="E181" s="6">
        <v>0.25</v>
      </c>
    </row>
    <row r="182" spans="1:5" x14ac:dyDescent="0.25">
      <c r="A182" t="s">
        <v>22</v>
      </c>
      <c r="C182" s="1" t="s">
        <v>83</v>
      </c>
      <c r="D182" s="1" t="s">
        <v>29</v>
      </c>
      <c r="E182" s="6">
        <v>0</v>
      </c>
    </row>
    <row r="183" spans="1:5" x14ac:dyDescent="0.25">
      <c r="A183" t="s">
        <v>22</v>
      </c>
      <c r="C183" s="1" t="s">
        <v>83</v>
      </c>
      <c r="D183" s="1" t="s">
        <v>29</v>
      </c>
      <c r="E183" s="6">
        <v>0.25</v>
      </c>
    </row>
    <row r="184" spans="1:5" x14ac:dyDescent="0.25">
      <c r="A184" t="s">
        <v>22</v>
      </c>
      <c r="C184" s="1" t="s">
        <v>83</v>
      </c>
      <c r="D184" s="1" t="s">
        <v>29</v>
      </c>
      <c r="E184" s="6">
        <v>0.25</v>
      </c>
    </row>
    <row r="185" spans="1:5" x14ac:dyDescent="0.25">
      <c r="A185" t="s">
        <v>22</v>
      </c>
      <c r="C185" s="1" t="s">
        <v>83</v>
      </c>
      <c r="D185" s="1" t="s">
        <v>29</v>
      </c>
      <c r="E185" s="6">
        <v>0.25</v>
      </c>
    </row>
    <row r="186" spans="1:5" x14ac:dyDescent="0.25">
      <c r="A186" t="s">
        <v>22</v>
      </c>
      <c r="C186" s="1" t="s">
        <v>83</v>
      </c>
      <c r="D186" s="1" t="s">
        <v>29</v>
      </c>
      <c r="E186" s="6">
        <v>0</v>
      </c>
    </row>
    <row r="187" spans="1:5" x14ac:dyDescent="0.25">
      <c r="A187" t="s">
        <v>23</v>
      </c>
      <c r="C187" s="1" t="s">
        <v>83</v>
      </c>
      <c r="D187" s="1" t="s">
        <v>29</v>
      </c>
      <c r="E187" s="6">
        <v>0.5</v>
      </c>
    </row>
    <row r="188" spans="1:5" x14ac:dyDescent="0.25">
      <c r="A188" t="s">
        <v>23</v>
      </c>
      <c r="C188" s="1" t="s">
        <v>83</v>
      </c>
      <c r="D188" s="1" t="s">
        <v>29</v>
      </c>
      <c r="E188" s="6">
        <v>0.5</v>
      </c>
    </row>
    <row r="189" spans="1:5" x14ac:dyDescent="0.25">
      <c r="A189" t="s">
        <v>23</v>
      </c>
      <c r="C189" s="1" t="s">
        <v>83</v>
      </c>
      <c r="D189" s="1" t="s">
        <v>29</v>
      </c>
      <c r="E189" s="6">
        <v>0.5</v>
      </c>
    </row>
    <row r="190" spans="1:5" x14ac:dyDescent="0.25">
      <c r="A190" t="s">
        <v>23</v>
      </c>
      <c r="C190" s="1" t="s">
        <v>83</v>
      </c>
      <c r="D190" s="1" t="s">
        <v>29</v>
      </c>
      <c r="E190" s="6">
        <v>0.5</v>
      </c>
    </row>
    <row r="191" spans="1:5" x14ac:dyDescent="0.25">
      <c r="A191" t="s">
        <v>23</v>
      </c>
      <c r="C191" s="1" t="s">
        <v>83</v>
      </c>
      <c r="D191" s="1" t="s">
        <v>29</v>
      </c>
      <c r="E191" s="6">
        <v>0.5</v>
      </c>
    </row>
    <row r="192" spans="1:5" x14ac:dyDescent="0.25">
      <c r="A192" t="s">
        <v>23</v>
      </c>
      <c r="C192" s="1" t="s">
        <v>83</v>
      </c>
      <c r="D192" s="1" t="s">
        <v>29</v>
      </c>
      <c r="E192" s="6">
        <v>0.5</v>
      </c>
    </row>
    <row r="193" spans="1:5" x14ac:dyDescent="0.25">
      <c r="A193" t="s">
        <v>23</v>
      </c>
      <c r="C193" s="1" t="s">
        <v>83</v>
      </c>
      <c r="D193" s="1" t="s">
        <v>29</v>
      </c>
      <c r="E193" s="6">
        <v>0.5</v>
      </c>
    </row>
    <row r="194" spans="1:5" x14ac:dyDescent="0.25">
      <c r="A194" t="s">
        <v>23</v>
      </c>
      <c r="C194" s="1" t="s">
        <v>83</v>
      </c>
      <c r="D194" s="1" t="s">
        <v>29</v>
      </c>
      <c r="E194" s="6">
        <v>0.5</v>
      </c>
    </row>
    <row r="195" spans="1:5" x14ac:dyDescent="0.25">
      <c r="A195" t="s">
        <v>23</v>
      </c>
      <c r="C195" s="1" t="s">
        <v>83</v>
      </c>
      <c r="D195" s="1" t="s">
        <v>29</v>
      </c>
      <c r="E195" s="6">
        <v>0.3</v>
      </c>
    </row>
    <row r="196" spans="1:5" x14ac:dyDescent="0.25">
      <c r="A196" t="s">
        <v>23</v>
      </c>
      <c r="C196" s="1" t="s">
        <v>83</v>
      </c>
      <c r="D196" s="1" t="s">
        <v>29</v>
      </c>
      <c r="E196" s="6">
        <v>0.5</v>
      </c>
    </row>
    <row r="197" spans="1:5" x14ac:dyDescent="0.25">
      <c r="A197" t="s">
        <v>27</v>
      </c>
      <c r="C197" s="1" t="s">
        <v>83</v>
      </c>
      <c r="D197" s="1" t="s">
        <v>30</v>
      </c>
      <c r="E197" s="6">
        <v>1</v>
      </c>
    </row>
    <row r="198" spans="1:5" x14ac:dyDescent="0.25">
      <c r="A198" t="s">
        <v>27</v>
      </c>
      <c r="C198" s="1" t="s">
        <v>83</v>
      </c>
      <c r="D198" s="1" t="s">
        <v>30</v>
      </c>
      <c r="E198" s="6">
        <v>0.5</v>
      </c>
    </row>
    <row r="199" spans="1:5" x14ac:dyDescent="0.25">
      <c r="A199" t="s">
        <v>27</v>
      </c>
      <c r="C199" s="1" t="s">
        <v>83</v>
      </c>
      <c r="D199" s="1" t="s">
        <v>30</v>
      </c>
      <c r="E199" s="6">
        <v>0.5</v>
      </c>
    </row>
    <row r="200" spans="1:5" x14ac:dyDescent="0.25">
      <c r="A200" t="s">
        <v>27</v>
      </c>
      <c r="C200" s="1" t="s">
        <v>83</v>
      </c>
      <c r="D200" s="1" t="s">
        <v>30</v>
      </c>
      <c r="E200" s="6">
        <v>0.5</v>
      </c>
    </row>
    <row r="201" spans="1:5" x14ac:dyDescent="0.25">
      <c r="A201" t="s">
        <v>27</v>
      </c>
      <c r="C201" s="1" t="s">
        <v>83</v>
      </c>
      <c r="D201" s="1" t="s">
        <v>30</v>
      </c>
      <c r="E201" s="6">
        <v>0.5</v>
      </c>
    </row>
    <row r="202" spans="1:5" x14ac:dyDescent="0.25">
      <c r="A202" t="s">
        <v>27</v>
      </c>
      <c r="C202" s="1" t="s">
        <v>83</v>
      </c>
      <c r="D202" s="1" t="s">
        <v>30</v>
      </c>
      <c r="E202" s="6">
        <v>0.5</v>
      </c>
    </row>
    <row r="203" spans="1:5" x14ac:dyDescent="0.25">
      <c r="A203" t="s">
        <v>27</v>
      </c>
      <c r="C203" s="1" t="s">
        <v>83</v>
      </c>
      <c r="D203" s="1" t="s">
        <v>30</v>
      </c>
      <c r="E203" s="6">
        <v>0.5</v>
      </c>
    </row>
    <row r="204" spans="1:5" x14ac:dyDescent="0.25">
      <c r="A204" t="s">
        <v>27</v>
      </c>
      <c r="C204" s="1" t="s">
        <v>83</v>
      </c>
      <c r="D204" s="1" t="s">
        <v>30</v>
      </c>
      <c r="E204" s="6">
        <v>0.3</v>
      </c>
    </row>
    <row r="205" spans="1:5" x14ac:dyDescent="0.25">
      <c r="A205" t="s">
        <v>27</v>
      </c>
      <c r="C205" s="1" t="s">
        <v>83</v>
      </c>
      <c r="D205" s="1" t="s">
        <v>30</v>
      </c>
      <c r="E205" s="6">
        <v>0.3</v>
      </c>
    </row>
    <row r="206" spans="1:5" x14ac:dyDescent="0.25">
      <c r="A206" t="s">
        <v>27</v>
      </c>
      <c r="C206" s="1" t="s">
        <v>83</v>
      </c>
      <c r="D206" s="1" t="s">
        <v>30</v>
      </c>
      <c r="E206" s="6">
        <v>0.3</v>
      </c>
    </row>
    <row r="207" spans="1:5" x14ac:dyDescent="0.25">
      <c r="A207" t="s">
        <v>28</v>
      </c>
      <c r="C207" s="1" t="s">
        <v>83</v>
      </c>
      <c r="D207" s="1" t="s">
        <v>30</v>
      </c>
      <c r="E207" s="6">
        <v>0</v>
      </c>
    </row>
    <row r="208" spans="1:5" x14ac:dyDescent="0.25">
      <c r="A208" t="s">
        <v>28</v>
      </c>
      <c r="C208" s="1" t="s">
        <v>83</v>
      </c>
      <c r="D208" s="1" t="s">
        <v>30</v>
      </c>
      <c r="E208" s="6">
        <v>0.25</v>
      </c>
    </row>
    <row r="209" spans="1:5" x14ac:dyDescent="0.25">
      <c r="A209" t="s">
        <v>28</v>
      </c>
      <c r="C209" s="1" t="s">
        <v>83</v>
      </c>
      <c r="D209" s="1" t="s">
        <v>30</v>
      </c>
      <c r="E209" s="6">
        <v>0</v>
      </c>
    </row>
    <row r="210" spans="1:5" x14ac:dyDescent="0.25">
      <c r="A210" t="s">
        <v>28</v>
      </c>
      <c r="C210" s="1" t="s">
        <v>83</v>
      </c>
      <c r="D210" s="1" t="s">
        <v>30</v>
      </c>
      <c r="E210" s="6">
        <v>0</v>
      </c>
    </row>
    <row r="211" spans="1:5" x14ac:dyDescent="0.25">
      <c r="A211" t="s">
        <v>28</v>
      </c>
      <c r="C211" s="1" t="s">
        <v>83</v>
      </c>
      <c r="D211" s="1" t="s">
        <v>30</v>
      </c>
      <c r="E211" s="6">
        <v>0.25</v>
      </c>
    </row>
    <row r="212" spans="1:5" x14ac:dyDescent="0.25">
      <c r="A212" t="s">
        <v>28</v>
      </c>
      <c r="C212" s="1" t="s">
        <v>83</v>
      </c>
      <c r="D212" s="1" t="s">
        <v>30</v>
      </c>
      <c r="E212" s="6">
        <v>0</v>
      </c>
    </row>
    <row r="213" spans="1:5" x14ac:dyDescent="0.25">
      <c r="A213" t="s">
        <v>28</v>
      </c>
      <c r="C213" s="1" t="s">
        <v>83</v>
      </c>
      <c r="D213" s="1" t="s">
        <v>30</v>
      </c>
      <c r="E213" s="6">
        <v>0</v>
      </c>
    </row>
    <row r="214" spans="1:5" x14ac:dyDescent="0.25">
      <c r="A214" t="s">
        <v>28</v>
      </c>
      <c r="C214" s="1" t="s">
        <v>83</v>
      </c>
      <c r="D214" s="1" t="s">
        <v>30</v>
      </c>
      <c r="E214" s="6">
        <v>0.25</v>
      </c>
    </row>
    <row r="215" spans="1:5" x14ac:dyDescent="0.25">
      <c r="A215" t="s">
        <v>28</v>
      </c>
      <c r="C215" s="1" t="s">
        <v>83</v>
      </c>
      <c r="D215" s="1" t="s">
        <v>30</v>
      </c>
      <c r="E215" s="6">
        <v>0.25</v>
      </c>
    </row>
    <row r="216" spans="1:5" x14ac:dyDescent="0.25">
      <c r="A216" t="s">
        <v>28</v>
      </c>
      <c r="C216" s="1" t="s">
        <v>83</v>
      </c>
      <c r="D216" s="1" t="s">
        <v>30</v>
      </c>
      <c r="E216" s="6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4"/>
  <sheetViews>
    <sheetView workbookViewId="0">
      <selection activeCell="B83" sqref="B83:B94"/>
    </sheetView>
  </sheetViews>
  <sheetFormatPr defaultRowHeight="15" x14ac:dyDescent="0.25"/>
  <cols>
    <col min="6" max="6" width="9.140625" style="2"/>
  </cols>
  <sheetData>
    <row r="2" spans="1:10" ht="60" x14ac:dyDescent="0.25">
      <c r="A2" t="s">
        <v>52</v>
      </c>
      <c r="B2" t="s">
        <v>49</v>
      </c>
      <c r="C2" t="s">
        <v>50</v>
      </c>
      <c r="D2" t="s">
        <v>53</v>
      </c>
      <c r="E2" s="5" t="s">
        <v>54</v>
      </c>
      <c r="F2" s="4" t="s">
        <v>55</v>
      </c>
      <c r="H2" t="s">
        <v>56</v>
      </c>
      <c r="J2" t="s">
        <v>57</v>
      </c>
    </row>
    <row r="3" spans="1:10" x14ac:dyDescent="0.25">
      <c r="A3" t="s">
        <v>31</v>
      </c>
      <c r="B3" s="1">
        <v>100</v>
      </c>
      <c r="C3" t="s">
        <v>29</v>
      </c>
      <c r="D3" t="s">
        <v>32</v>
      </c>
      <c r="E3">
        <v>9</v>
      </c>
      <c r="F3" s="2">
        <v>18.181818181818183</v>
      </c>
      <c r="H3">
        <v>45</v>
      </c>
      <c r="J3">
        <v>0</v>
      </c>
    </row>
    <row r="4" spans="1:10" x14ac:dyDescent="0.25">
      <c r="A4" t="s">
        <v>31</v>
      </c>
      <c r="B4" s="1">
        <v>100</v>
      </c>
      <c r="C4" t="s">
        <v>29</v>
      </c>
      <c r="D4" t="s">
        <v>33</v>
      </c>
      <c r="E4">
        <v>29</v>
      </c>
      <c r="F4" s="2">
        <v>0</v>
      </c>
      <c r="H4">
        <v>3</v>
      </c>
      <c r="J4">
        <v>7</v>
      </c>
    </row>
    <row r="5" spans="1:10" x14ac:dyDescent="0.25">
      <c r="A5" t="s">
        <v>31</v>
      </c>
      <c r="B5" s="1">
        <v>100</v>
      </c>
      <c r="C5" t="s">
        <v>29</v>
      </c>
      <c r="D5" t="s">
        <v>34</v>
      </c>
      <c r="E5">
        <v>39</v>
      </c>
      <c r="F5" s="2">
        <v>35.897435897435898</v>
      </c>
      <c r="H5">
        <v>10</v>
      </c>
      <c r="J5">
        <v>13</v>
      </c>
    </row>
    <row r="6" spans="1:10" x14ac:dyDescent="0.25">
      <c r="A6" t="s">
        <v>31</v>
      </c>
      <c r="B6" s="1">
        <v>100</v>
      </c>
      <c r="C6" t="s">
        <v>29</v>
      </c>
      <c r="D6" t="s">
        <v>35</v>
      </c>
      <c r="E6">
        <v>64</v>
      </c>
      <c r="F6" s="2">
        <v>20.634920634920633</v>
      </c>
      <c r="H6">
        <v>6</v>
      </c>
      <c r="J6">
        <v>14</v>
      </c>
    </row>
    <row r="7" spans="1:10" x14ac:dyDescent="0.25">
      <c r="A7" t="s">
        <v>31</v>
      </c>
      <c r="B7" s="1">
        <v>100</v>
      </c>
      <c r="C7" t="s">
        <v>29</v>
      </c>
      <c r="D7" t="s">
        <v>36</v>
      </c>
      <c r="E7">
        <v>26</v>
      </c>
      <c r="F7" s="2">
        <v>29.629629629629626</v>
      </c>
      <c r="H7">
        <v>65</v>
      </c>
      <c r="J7">
        <v>12</v>
      </c>
    </row>
    <row r="8" spans="1:10" x14ac:dyDescent="0.25">
      <c r="A8" t="s">
        <v>31</v>
      </c>
      <c r="B8" s="1">
        <v>100</v>
      </c>
      <c r="C8" t="s">
        <v>29</v>
      </c>
      <c r="D8" t="s">
        <v>37</v>
      </c>
      <c r="E8">
        <v>20</v>
      </c>
      <c r="F8" s="2">
        <v>27.27272727272727</v>
      </c>
      <c r="H8">
        <v>35</v>
      </c>
      <c r="J8">
        <v>5</v>
      </c>
    </row>
    <row r="9" spans="1:10" x14ac:dyDescent="0.25">
      <c r="A9" t="s">
        <v>31</v>
      </c>
      <c r="B9" s="1">
        <v>100</v>
      </c>
      <c r="C9" t="s">
        <v>30</v>
      </c>
      <c r="D9" t="s">
        <v>32</v>
      </c>
      <c r="E9">
        <v>7</v>
      </c>
      <c r="F9" s="2">
        <v>12.5</v>
      </c>
      <c r="H9">
        <v>57</v>
      </c>
      <c r="J9">
        <v>0</v>
      </c>
    </row>
    <row r="10" spans="1:10" x14ac:dyDescent="0.25">
      <c r="A10" t="s">
        <v>31</v>
      </c>
      <c r="B10" s="1">
        <v>100</v>
      </c>
      <c r="C10" t="s">
        <v>30</v>
      </c>
      <c r="D10" t="s">
        <v>33</v>
      </c>
      <c r="E10">
        <v>6</v>
      </c>
      <c r="F10" s="2">
        <v>0</v>
      </c>
      <c r="H10">
        <v>33</v>
      </c>
      <c r="J10">
        <v>0</v>
      </c>
    </row>
    <row r="11" spans="1:10" x14ac:dyDescent="0.25">
      <c r="A11" t="s">
        <v>31</v>
      </c>
      <c r="B11" s="1">
        <v>100</v>
      </c>
      <c r="C11" t="s">
        <v>30</v>
      </c>
      <c r="D11" t="s">
        <v>34</v>
      </c>
      <c r="E11">
        <v>25</v>
      </c>
      <c r="F11" s="2">
        <v>96</v>
      </c>
      <c r="H11">
        <v>76</v>
      </c>
      <c r="J11">
        <v>24</v>
      </c>
    </row>
    <row r="12" spans="1:10" x14ac:dyDescent="0.25">
      <c r="A12" t="s">
        <v>31</v>
      </c>
      <c r="B12" s="1">
        <v>100</v>
      </c>
      <c r="C12" t="s">
        <v>30</v>
      </c>
      <c r="D12" t="s">
        <v>35</v>
      </c>
      <c r="E12">
        <v>20</v>
      </c>
      <c r="F12" s="2">
        <v>100</v>
      </c>
      <c r="G12" s="3"/>
      <c r="H12" s="3">
        <v>65</v>
      </c>
      <c r="I12" s="3"/>
      <c r="J12" s="3">
        <v>40</v>
      </c>
    </row>
    <row r="13" spans="1:10" x14ac:dyDescent="0.25">
      <c r="A13" t="s">
        <v>31</v>
      </c>
      <c r="B13" s="1">
        <v>100</v>
      </c>
      <c r="C13" t="s">
        <v>30</v>
      </c>
      <c r="D13" t="s">
        <v>36</v>
      </c>
      <c r="E13">
        <v>4</v>
      </c>
      <c r="F13" s="2">
        <v>60</v>
      </c>
      <c r="H13">
        <v>75</v>
      </c>
      <c r="J13">
        <v>25</v>
      </c>
    </row>
    <row r="14" spans="1:10" x14ac:dyDescent="0.25">
      <c r="A14" t="s">
        <v>31</v>
      </c>
      <c r="B14" s="1">
        <v>100</v>
      </c>
      <c r="C14" t="s">
        <v>30</v>
      </c>
      <c r="D14" t="s">
        <v>37</v>
      </c>
      <c r="E14">
        <v>14</v>
      </c>
      <c r="F14" s="2">
        <v>58.82352941176471</v>
      </c>
      <c r="H14">
        <v>86</v>
      </c>
      <c r="J14">
        <v>14</v>
      </c>
    </row>
    <row r="15" spans="1:10" x14ac:dyDescent="0.25">
      <c r="B15" s="1"/>
    </row>
    <row r="16" spans="1:10" x14ac:dyDescent="0.25">
      <c r="B16" s="1"/>
    </row>
    <row r="17" spans="1:10" x14ac:dyDescent="0.25">
      <c r="B17" s="1"/>
    </row>
    <row r="18" spans="1:10" x14ac:dyDescent="0.25">
      <c r="B18" s="1"/>
    </row>
    <row r="19" spans="1:10" x14ac:dyDescent="0.25">
      <c r="B19" s="1"/>
    </row>
    <row r="20" spans="1:10" x14ac:dyDescent="0.25">
      <c r="A20" t="s">
        <v>31</v>
      </c>
      <c r="B20" s="1">
        <v>200</v>
      </c>
      <c r="C20" t="s">
        <v>29</v>
      </c>
      <c r="D20" t="s">
        <v>33</v>
      </c>
      <c r="E20">
        <v>22</v>
      </c>
      <c r="F20" s="2">
        <v>18.181818181818183</v>
      </c>
      <c r="H20">
        <v>32</v>
      </c>
      <c r="J20">
        <v>18</v>
      </c>
    </row>
    <row r="21" spans="1:10" x14ac:dyDescent="0.25">
      <c r="A21" t="s">
        <v>31</v>
      </c>
      <c r="B21" s="1">
        <v>200</v>
      </c>
      <c r="C21" t="s">
        <v>29</v>
      </c>
      <c r="D21" t="s">
        <v>32</v>
      </c>
      <c r="E21">
        <v>10</v>
      </c>
      <c r="F21" s="2">
        <v>50</v>
      </c>
      <c r="H21">
        <v>20</v>
      </c>
      <c r="J21">
        <v>40</v>
      </c>
    </row>
    <row r="22" spans="1:10" x14ac:dyDescent="0.25">
      <c r="A22" t="s">
        <v>31</v>
      </c>
      <c r="B22" s="1">
        <v>200</v>
      </c>
      <c r="C22" t="s">
        <v>29</v>
      </c>
      <c r="D22" t="s">
        <v>36</v>
      </c>
      <c r="E22">
        <v>38</v>
      </c>
      <c r="F22" s="2">
        <v>30.76923076923077</v>
      </c>
      <c r="H22">
        <v>60</v>
      </c>
      <c r="J22">
        <v>8</v>
      </c>
    </row>
    <row r="23" spans="1:10" x14ac:dyDescent="0.25">
      <c r="A23" t="s">
        <v>31</v>
      </c>
      <c r="B23" s="1">
        <v>200</v>
      </c>
      <c r="C23" t="s">
        <v>29</v>
      </c>
      <c r="D23" t="s">
        <v>37</v>
      </c>
      <c r="E23">
        <v>19</v>
      </c>
      <c r="F23" s="2">
        <v>65.217391304347828</v>
      </c>
      <c r="G23" s="3"/>
      <c r="H23" s="3">
        <v>95</v>
      </c>
      <c r="I23" s="3"/>
      <c r="J23" s="3">
        <v>63</v>
      </c>
    </row>
    <row r="24" spans="1:10" x14ac:dyDescent="0.25">
      <c r="A24" t="s">
        <v>31</v>
      </c>
      <c r="B24" s="1">
        <v>200</v>
      </c>
      <c r="C24" t="s">
        <v>29</v>
      </c>
      <c r="D24" t="s">
        <v>34</v>
      </c>
      <c r="E24">
        <v>26</v>
      </c>
      <c r="F24" s="2">
        <v>47.368421052631575</v>
      </c>
      <c r="H24">
        <v>23</v>
      </c>
      <c r="J24">
        <v>0</v>
      </c>
    </row>
    <row r="25" spans="1:10" x14ac:dyDescent="0.25">
      <c r="A25" t="s">
        <v>31</v>
      </c>
      <c r="B25" s="1">
        <v>200</v>
      </c>
      <c r="C25" t="s">
        <v>29</v>
      </c>
      <c r="D25" t="s">
        <v>35</v>
      </c>
      <c r="E25">
        <v>23</v>
      </c>
      <c r="F25" s="2">
        <v>94.73684210526315</v>
      </c>
      <c r="H25">
        <v>43</v>
      </c>
      <c r="J25">
        <v>0</v>
      </c>
    </row>
    <row r="26" spans="1:10" x14ac:dyDescent="0.25">
      <c r="A26" t="s">
        <v>31</v>
      </c>
      <c r="B26" s="1">
        <v>200</v>
      </c>
      <c r="C26" t="s">
        <v>30</v>
      </c>
      <c r="D26" t="s">
        <v>33</v>
      </c>
      <c r="E26">
        <v>9</v>
      </c>
      <c r="F26" s="2">
        <v>20</v>
      </c>
      <c r="H26">
        <v>67</v>
      </c>
      <c r="J26">
        <v>11</v>
      </c>
    </row>
    <row r="27" spans="1:10" x14ac:dyDescent="0.25">
      <c r="A27" t="s">
        <v>31</v>
      </c>
      <c r="B27" s="1">
        <v>200</v>
      </c>
      <c r="C27" t="s">
        <v>30</v>
      </c>
      <c r="D27" t="s">
        <v>32</v>
      </c>
      <c r="E27">
        <v>8</v>
      </c>
      <c r="F27" s="2">
        <v>9.0909090909090917</v>
      </c>
      <c r="H27">
        <v>38</v>
      </c>
      <c r="J27">
        <v>0</v>
      </c>
    </row>
    <row r="28" spans="1:10" x14ac:dyDescent="0.25">
      <c r="A28" t="s">
        <v>31</v>
      </c>
      <c r="B28" s="1">
        <v>200</v>
      </c>
      <c r="C28" t="s">
        <v>30</v>
      </c>
      <c r="D28" t="s">
        <v>36</v>
      </c>
      <c r="E28">
        <v>11</v>
      </c>
      <c r="F28" s="2">
        <v>0</v>
      </c>
      <c r="G28" s="3"/>
      <c r="H28" s="3">
        <v>100</v>
      </c>
      <c r="I28" s="3"/>
      <c r="J28" s="3">
        <v>100</v>
      </c>
    </row>
    <row r="29" spans="1:10" x14ac:dyDescent="0.25">
      <c r="A29" t="s">
        <v>31</v>
      </c>
      <c r="B29" s="1">
        <v>200</v>
      </c>
      <c r="C29" t="s">
        <v>30</v>
      </c>
      <c r="D29" t="s">
        <v>37</v>
      </c>
      <c r="E29">
        <v>15</v>
      </c>
      <c r="F29" s="2">
        <v>0</v>
      </c>
      <c r="G29" s="3"/>
      <c r="H29" s="3">
        <v>100</v>
      </c>
      <c r="I29" s="3"/>
      <c r="J29" s="3">
        <v>67</v>
      </c>
    </row>
    <row r="30" spans="1:10" x14ac:dyDescent="0.25">
      <c r="A30" t="s">
        <v>31</v>
      </c>
      <c r="B30" s="1">
        <v>200</v>
      </c>
      <c r="C30" t="s">
        <v>30</v>
      </c>
      <c r="D30" t="s">
        <v>34</v>
      </c>
      <c r="E30">
        <v>13</v>
      </c>
      <c r="F30" s="2">
        <v>84.615384615384613</v>
      </c>
      <c r="H30">
        <v>0</v>
      </c>
      <c r="J30">
        <v>0</v>
      </c>
    </row>
    <row r="31" spans="1:10" x14ac:dyDescent="0.25">
      <c r="A31" t="s">
        <v>31</v>
      </c>
      <c r="B31" s="1">
        <v>200</v>
      </c>
      <c r="C31" t="s">
        <v>30</v>
      </c>
      <c r="D31" t="s">
        <v>35</v>
      </c>
      <c r="E31">
        <v>29</v>
      </c>
      <c r="F31" s="2">
        <v>76.470588235294116</v>
      </c>
      <c r="H31">
        <v>0</v>
      </c>
      <c r="J31">
        <v>3</v>
      </c>
    </row>
    <row r="32" spans="1:10" x14ac:dyDescent="0.25">
      <c r="B32" s="1"/>
    </row>
    <row r="33" spans="1:10" x14ac:dyDescent="0.25">
      <c r="B33" s="1"/>
    </row>
    <row r="34" spans="1:10" x14ac:dyDescent="0.25">
      <c r="B34" s="1"/>
    </row>
    <row r="35" spans="1:10" x14ac:dyDescent="0.25">
      <c r="B35" s="1"/>
    </row>
    <row r="36" spans="1:10" x14ac:dyDescent="0.25">
      <c r="B36" s="1"/>
    </row>
    <row r="37" spans="1:10" x14ac:dyDescent="0.25">
      <c r="A37" t="s">
        <v>31</v>
      </c>
      <c r="B37" s="1">
        <v>300</v>
      </c>
      <c r="C37" t="s">
        <v>29</v>
      </c>
      <c r="D37" t="s">
        <v>32</v>
      </c>
      <c r="E37">
        <v>28</v>
      </c>
      <c r="F37" s="2">
        <v>21.428571428571427</v>
      </c>
      <c r="H37">
        <v>18</v>
      </c>
      <c r="J37">
        <v>4</v>
      </c>
    </row>
    <row r="38" spans="1:10" x14ac:dyDescent="0.25">
      <c r="A38" t="s">
        <v>31</v>
      </c>
      <c r="B38" s="1">
        <v>300</v>
      </c>
      <c r="C38" t="s">
        <v>29</v>
      </c>
      <c r="D38" t="s">
        <v>33</v>
      </c>
      <c r="E38">
        <v>31</v>
      </c>
      <c r="F38" s="2">
        <v>22.58064516129032</v>
      </c>
      <c r="H38">
        <v>0</v>
      </c>
      <c r="J38">
        <v>16</v>
      </c>
    </row>
    <row r="39" spans="1:10" x14ac:dyDescent="0.25">
      <c r="A39" t="s">
        <v>31</v>
      </c>
      <c r="B39" s="1">
        <v>300</v>
      </c>
      <c r="C39" t="s">
        <v>29</v>
      </c>
      <c r="D39" t="s">
        <v>34</v>
      </c>
      <c r="E39">
        <v>23</v>
      </c>
      <c r="F39" s="2">
        <v>34.782608695652172</v>
      </c>
      <c r="H39">
        <v>87</v>
      </c>
      <c r="J39">
        <v>26</v>
      </c>
    </row>
    <row r="40" spans="1:10" x14ac:dyDescent="0.25">
      <c r="A40" t="s">
        <v>31</v>
      </c>
      <c r="B40" s="1">
        <v>300</v>
      </c>
      <c r="C40" t="s">
        <v>29</v>
      </c>
      <c r="D40" t="s">
        <v>35</v>
      </c>
      <c r="E40">
        <v>19</v>
      </c>
      <c r="F40" s="2">
        <v>52.631578947368418</v>
      </c>
      <c r="H40">
        <v>26</v>
      </c>
      <c r="J40">
        <v>5</v>
      </c>
    </row>
    <row r="41" spans="1:10" x14ac:dyDescent="0.25">
      <c r="A41" t="s">
        <v>31</v>
      </c>
      <c r="B41" s="1">
        <v>300</v>
      </c>
      <c r="C41" t="s">
        <v>29</v>
      </c>
      <c r="D41" t="s">
        <v>36</v>
      </c>
      <c r="E41">
        <v>18</v>
      </c>
      <c r="F41" s="2">
        <v>36.84210526315789</v>
      </c>
      <c r="H41">
        <v>33</v>
      </c>
      <c r="J41">
        <v>22</v>
      </c>
    </row>
    <row r="42" spans="1:10" x14ac:dyDescent="0.25">
      <c r="A42" t="s">
        <v>31</v>
      </c>
      <c r="B42" s="1">
        <v>300</v>
      </c>
      <c r="C42" t="s">
        <v>29</v>
      </c>
      <c r="D42" t="s">
        <v>37</v>
      </c>
      <c r="E42">
        <v>13</v>
      </c>
      <c r="F42" s="2">
        <v>53.333333333333336</v>
      </c>
      <c r="H42">
        <v>92</v>
      </c>
      <c r="J42">
        <v>15</v>
      </c>
    </row>
    <row r="43" spans="1:10" x14ac:dyDescent="0.25">
      <c r="A43" t="s">
        <v>31</v>
      </c>
      <c r="B43" s="1">
        <v>300</v>
      </c>
      <c r="C43" t="s">
        <v>30</v>
      </c>
      <c r="D43" t="s">
        <v>32</v>
      </c>
      <c r="E43">
        <v>10</v>
      </c>
      <c r="F43" s="2">
        <v>30</v>
      </c>
      <c r="H43">
        <v>0</v>
      </c>
      <c r="J43">
        <v>10</v>
      </c>
    </row>
    <row r="44" spans="1:10" x14ac:dyDescent="0.25">
      <c r="A44" t="s">
        <v>31</v>
      </c>
      <c r="B44" s="1">
        <v>300</v>
      </c>
      <c r="C44" t="s">
        <v>30</v>
      </c>
      <c r="D44" t="s">
        <v>33</v>
      </c>
      <c r="E44">
        <v>7</v>
      </c>
      <c r="F44" s="2">
        <v>28.571428571428569</v>
      </c>
      <c r="H44">
        <v>0</v>
      </c>
      <c r="J44">
        <v>0</v>
      </c>
    </row>
    <row r="45" spans="1:10" x14ac:dyDescent="0.25">
      <c r="A45" t="s">
        <v>31</v>
      </c>
      <c r="B45" s="1">
        <v>300</v>
      </c>
      <c r="C45" t="s">
        <v>30</v>
      </c>
      <c r="D45" t="s">
        <v>34</v>
      </c>
      <c r="E45">
        <v>6</v>
      </c>
      <c r="F45" s="2">
        <v>0</v>
      </c>
      <c r="H45">
        <v>17</v>
      </c>
      <c r="J45">
        <v>33</v>
      </c>
    </row>
    <row r="46" spans="1:10" x14ac:dyDescent="0.25">
      <c r="A46" t="s">
        <v>31</v>
      </c>
      <c r="B46" s="1">
        <v>300</v>
      </c>
      <c r="C46" t="s">
        <v>30</v>
      </c>
      <c r="D46" t="s">
        <v>35</v>
      </c>
      <c r="E46">
        <v>17</v>
      </c>
      <c r="F46" s="2">
        <v>0</v>
      </c>
      <c r="H46">
        <v>0</v>
      </c>
      <c r="J46">
        <v>29</v>
      </c>
    </row>
    <row r="47" spans="1:10" x14ac:dyDescent="0.25">
      <c r="A47" t="s">
        <v>31</v>
      </c>
      <c r="B47" s="1">
        <v>300</v>
      </c>
      <c r="C47" t="s">
        <v>30</v>
      </c>
      <c r="D47" t="s">
        <v>36</v>
      </c>
      <c r="E47">
        <v>11</v>
      </c>
      <c r="F47" s="2">
        <v>54.54545454545454</v>
      </c>
      <c r="H47">
        <v>64</v>
      </c>
      <c r="J47">
        <v>9</v>
      </c>
    </row>
    <row r="48" spans="1:10" x14ac:dyDescent="0.25">
      <c r="A48" t="s">
        <v>31</v>
      </c>
      <c r="B48" s="1">
        <v>300</v>
      </c>
      <c r="C48" t="s">
        <v>30</v>
      </c>
      <c r="D48" t="s">
        <v>37</v>
      </c>
      <c r="E48">
        <v>10</v>
      </c>
      <c r="F48" s="2">
        <v>53.846153846153847</v>
      </c>
      <c r="H48">
        <v>60</v>
      </c>
      <c r="J48">
        <v>10</v>
      </c>
    </row>
    <row r="49" spans="1:10" x14ac:dyDescent="0.25">
      <c r="A49" t="s">
        <v>31</v>
      </c>
      <c r="B49" s="1">
        <v>300</v>
      </c>
      <c r="C49" t="s">
        <v>30</v>
      </c>
      <c r="D49" t="s">
        <v>38</v>
      </c>
      <c r="E49">
        <v>8</v>
      </c>
      <c r="F49" s="2">
        <v>25</v>
      </c>
      <c r="H49">
        <v>50</v>
      </c>
      <c r="J49">
        <v>0</v>
      </c>
    </row>
    <row r="50" spans="1:10" x14ac:dyDescent="0.25">
      <c r="B50" s="1"/>
    </row>
    <row r="51" spans="1:10" x14ac:dyDescent="0.25">
      <c r="B51" s="1"/>
    </row>
    <row r="52" spans="1:10" x14ac:dyDescent="0.25">
      <c r="B52" s="1"/>
    </row>
    <row r="53" spans="1:10" x14ac:dyDescent="0.25">
      <c r="B53" s="1"/>
    </row>
    <row r="54" spans="1:10" x14ac:dyDescent="0.25">
      <c r="B54" s="1"/>
    </row>
    <row r="55" spans="1:10" x14ac:dyDescent="0.25">
      <c r="B55" s="1"/>
    </row>
    <row r="56" spans="1:10" x14ac:dyDescent="0.25">
      <c r="B56" s="1"/>
    </row>
    <row r="57" spans="1:10" x14ac:dyDescent="0.25">
      <c r="A57" t="s">
        <v>31</v>
      </c>
      <c r="B57" s="1">
        <v>500</v>
      </c>
      <c r="C57" t="s">
        <v>29</v>
      </c>
      <c r="D57" t="s">
        <v>32</v>
      </c>
      <c r="E57">
        <v>19</v>
      </c>
      <c r="F57" s="2">
        <v>27.27272727272727</v>
      </c>
      <c r="H57">
        <v>16</v>
      </c>
      <c r="J57">
        <v>0</v>
      </c>
    </row>
    <row r="58" spans="1:10" x14ac:dyDescent="0.25">
      <c r="A58" t="s">
        <v>31</v>
      </c>
      <c r="B58" s="1">
        <v>500</v>
      </c>
      <c r="C58" t="s">
        <v>29</v>
      </c>
      <c r="D58" t="s">
        <v>33</v>
      </c>
      <c r="E58">
        <v>7</v>
      </c>
      <c r="F58" s="2">
        <v>28.571428571428569</v>
      </c>
      <c r="H58">
        <v>29</v>
      </c>
      <c r="J58">
        <v>0</v>
      </c>
    </row>
    <row r="59" spans="1:10" x14ac:dyDescent="0.25">
      <c r="A59" t="s">
        <v>31</v>
      </c>
      <c r="B59" s="1">
        <v>500</v>
      </c>
      <c r="C59" t="s">
        <v>29</v>
      </c>
      <c r="D59" t="s">
        <v>34</v>
      </c>
      <c r="E59">
        <v>17</v>
      </c>
      <c r="F59" s="2">
        <v>11.76470588235294</v>
      </c>
      <c r="H59">
        <v>12</v>
      </c>
      <c r="J59">
        <v>0</v>
      </c>
    </row>
    <row r="60" spans="1:10" x14ac:dyDescent="0.25">
      <c r="A60" t="s">
        <v>31</v>
      </c>
      <c r="B60" s="1">
        <v>500</v>
      </c>
      <c r="C60" t="s">
        <v>29</v>
      </c>
      <c r="D60" t="s">
        <v>35</v>
      </c>
      <c r="E60">
        <v>8</v>
      </c>
      <c r="F60" s="2">
        <v>62.5</v>
      </c>
      <c r="H60">
        <v>38</v>
      </c>
      <c r="J60">
        <v>25</v>
      </c>
    </row>
    <row r="61" spans="1:10" x14ac:dyDescent="0.25">
      <c r="A61" t="s">
        <v>31</v>
      </c>
      <c r="B61" s="1">
        <v>500</v>
      </c>
      <c r="C61" t="s">
        <v>29</v>
      </c>
      <c r="D61" t="s">
        <v>36</v>
      </c>
      <c r="E61">
        <v>10</v>
      </c>
      <c r="F61" s="2">
        <v>20</v>
      </c>
      <c r="H61">
        <v>30</v>
      </c>
      <c r="J61">
        <v>0</v>
      </c>
    </row>
    <row r="62" spans="1:10" x14ac:dyDescent="0.25">
      <c r="A62" t="s">
        <v>31</v>
      </c>
      <c r="B62" s="1">
        <v>500</v>
      </c>
      <c r="C62" t="s">
        <v>29</v>
      </c>
      <c r="D62" t="s">
        <v>37</v>
      </c>
      <c r="E62">
        <v>9</v>
      </c>
      <c r="F62" s="2">
        <v>20</v>
      </c>
      <c r="H62">
        <v>11</v>
      </c>
      <c r="J62">
        <v>0</v>
      </c>
    </row>
    <row r="63" spans="1:10" x14ac:dyDescent="0.25">
      <c r="A63" t="s">
        <v>31</v>
      </c>
      <c r="B63" s="1">
        <v>500</v>
      </c>
      <c r="C63" t="s">
        <v>30</v>
      </c>
      <c r="D63" t="s">
        <v>32</v>
      </c>
      <c r="E63">
        <v>10</v>
      </c>
      <c r="F63" s="2">
        <v>0</v>
      </c>
      <c r="H63">
        <v>10</v>
      </c>
      <c r="J63">
        <v>0</v>
      </c>
    </row>
    <row r="64" spans="1:10" x14ac:dyDescent="0.25">
      <c r="A64" t="s">
        <v>31</v>
      </c>
      <c r="B64" s="1">
        <v>500</v>
      </c>
      <c r="C64" t="s">
        <v>30</v>
      </c>
      <c r="D64" t="s">
        <v>33</v>
      </c>
      <c r="E64">
        <v>10</v>
      </c>
      <c r="F64" s="2">
        <v>0</v>
      </c>
      <c r="H64">
        <v>20</v>
      </c>
      <c r="J64">
        <v>0</v>
      </c>
    </row>
    <row r="65" spans="1:10" x14ac:dyDescent="0.25">
      <c r="A65" t="s">
        <v>31</v>
      </c>
      <c r="B65" s="1">
        <v>500</v>
      </c>
      <c r="C65" t="s">
        <v>30</v>
      </c>
      <c r="D65" t="s">
        <v>34</v>
      </c>
      <c r="E65">
        <v>13</v>
      </c>
      <c r="F65" s="2">
        <v>38.461538461538467</v>
      </c>
      <c r="H65">
        <v>8</v>
      </c>
      <c r="J65">
        <v>15</v>
      </c>
    </row>
    <row r="66" spans="1:10" x14ac:dyDescent="0.25">
      <c r="A66" t="s">
        <v>31</v>
      </c>
      <c r="B66" s="1">
        <v>500</v>
      </c>
      <c r="C66" t="s">
        <v>30</v>
      </c>
      <c r="D66" t="s">
        <v>35</v>
      </c>
      <c r="E66">
        <v>7</v>
      </c>
      <c r="F66" s="2">
        <v>14.285714285714285</v>
      </c>
      <c r="H66">
        <v>0</v>
      </c>
      <c r="J66">
        <v>14</v>
      </c>
    </row>
    <row r="67" spans="1:10" x14ac:dyDescent="0.25">
      <c r="A67" t="s">
        <v>31</v>
      </c>
      <c r="B67" s="1">
        <v>500</v>
      </c>
      <c r="C67" t="s">
        <v>30</v>
      </c>
      <c r="D67" t="s">
        <v>39</v>
      </c>
      <c r="E67">
        <v>9</v>
      </c>
      <c r="F67" s="2">
        <v>22.222222222222221</v>
      </c>
      <c r="H67">
        <v>0</v>
      </c>
      <c r="J67">
        <v>0</v>
      </c>
    </row>
    <row r="68" spans="1:10" x14ac:dyDescent="0.25">
      <c r="A68" t="s">
        <v>31</v>
      </c>
      <c r="B68" s="1">
        <v>500</v>
      </c>
      <c r="C68" t="s">
        <v>30</v>
      </c>
      <c r="D68" t="s">
        <v>36</v>
      </c>
      <c r="E68">
        <v>7</v>
      </c>
      <c r="F68" s="2">
        <v>44.444444444444443</v>
      </c>
      <c r="H68">
        <v>86</v>
      </c>
      <c r="J68">
        <v>0</v>
      </c>
    </row>
    <row r="69" spans="1:10" x14ac:dyDescent="0.25">
      <c r="A69" t="s">
        <v>31</v>
      </c>
      <c r="B69" s="1">
        <v>500</v>
      </c>
      <c r="C69" t="s">
        <v>30</v>
      </c>
      <c r="D69" t="s">
        <v>37</v>
      </c>
      <c r="E69">
        <v>10</v>
      </c>
      <c r="F69" s="2">
        <v>33.333333333333329</v>
      </c>
      <c r="H69">
        <v>70</v>
      </c>
      <c r="J69">
        <v>40</v>
      </c>
    </row>
    <row r="70" spans="1:10" x14ac:dyDescent="0.25">
      <c r="B70" s="1"/>
    </row>
    <row r="71" spans="1:10" x14ac:dyDescent="0.25">
      <c r="B71" s="1"/>
    </row>
    <row r="72" spans="1:10" x14ac:dyDescent="0.25">
      <c r="B72" s="1"/>
    </row>
    <row r="73" spans="1:10" x14ac:dyDescent="0.25">
      <c r="A73" t="s">
        <v>31</v>
      </c>
      <c r="B73" s="1">
        <v>700</v>
      </c>
      <c r="C73" t="s">
        <v>30</v>
      </c>
      <c r="D73" t="s">
        <v>32</v>
      </c>
      <c r="E73">
        <v>22</v>
      </c>
      <c r="F73" s="2">
        <v>4.5454545454545459</v>
      </c>
      <c r="H73">
        <v>0</v>
      </c>
      <c r="J73">
        <v>0</v>
      </c>
    </row>
    <row r="74" spans="1:10" x14ac:dyDescent="0.25">
      <c r="A74" t="s">
        <v>31</v>
      </c>
      <c r="B74" s="1">
        <v>700</v>
      </c>
      <c r="C74" t="s">
        <v>30</v>
      </c>
      <c r="D74" t="s">
        <v>33</v>
      </c>
      <c r="E74">
        <v>8</v>
      </c>
      <c r="F74" s="2">
        <v>37.5</v>
      </c>
      <c r="H74">
        <v>62</v>
      </c>
      <c r="J74">
        <v>38</v>
      </c>
    </row>
    <row r="75" spans="1:10" x14ac:dyDescent="0.25">
      <c r="A75" t="s">
        <v>31</v>
      </c>
      <c r="B75" s="1">
        <v>700</v>
      </c>
      <c r="C75" t="s">
        <v>30</v>
      </c>
      <c r="D75" t="s">
        <v>34</v>
      </c>
      <c r="E75">
        <v>16</v>
      </c>
      <c r="F75" s="2">
        <v>75</v>
      </c>
      <c r="H75">
        <v>25</v>
      </c>
      <c r="J75">
        <v>25</v>
      </c>
    </row>
    <row r="76" spans="1:10" x14ac:dyDescent="0.25">
      <c r="A76" t="s">
        <v>31</v>
      </c>
      <c r="B76" s="1">
        <v>700</v>
      </c>
      <c r="C76" t="s">
        <v>30</v>
      </c>
      <c r="D76" t="s">
        <v>35</v>
      </c>
      <c r="E76">
        <v>7</v>
      </c>
      <c r="F76" s="2">
        <v>42.857142857142854</v>
      </c>
      <c r="H76">
        <v>0</v>
      </c>
      <c r="J76">
        <v>29</v>
      </c>
    </row>
    <row r="77" spans="1:10" x14ac:dyDescent="0.25">
      <c r="A77" t="s">
        <v>31</v>
      </c>
      <c r="B77" s="1">
        <v>700</v>
      </c>
      <c r="C77" t="s">
        <v>30</v>
      </c>
      <c r="D77" t="s">
        <v>36</v>
      </c>
      <c r="E77">
        <v>11</v>
      </c>
      <c r="F77" s="2">
        <v>54.54545454545454</v>
      </c>
      <c r="H77">
        <v>9</v>
      </c>
      <c r="J77">
        <v>0</v>
      </c>
    </row>
    <row r="78" spans="1:10" x14ac:dyDescent="0.25">
      <c r="A78" t="s">
        <v>31</v>
      </c>
      <c r="B78" s="1">
        <v>700</v>
      </c>
      <c r="C78" t="s">
        <v>30</v>
      </c>
      <c r="D78" t="s">
        <v>37</v>
      </c>
      <c r="E78">
        <v>18</v>
      </c>
      <c r="F78" s="2">
        <v>27.777777777777779</v>
      </c>
      <c r="H78">
        <v>6</v>
      </c>
      <c r="J78">
        <v>0</v>
      </c>
    </row>
    <row r="79" spans="1:10" x14ac:dyDescent="0.25">
      <c r="B79" s="1"/>
    </row>
    <row r="80" spans="1:10" x14ac:dyDescent="0.25">
      <c r="B80" s="1"/>
    </row>
    <row r="81" spans="1:10" x14ac:dyDescent="0.25">
      <c r="B81" s="1"/>
    </row>
    <row r="82" spans="1:10" x14ac:dyDescent="0.25">
      <c r="B82" s="1"/>
    </row>
    <row r="83" spans="1:10" x14ac:dyDescent="0.25">
      <c r="A83" t="s">
        <v>31</v>
      </c>
      <c r="B83" t="s">
        <v>83</v>
      </c>
      <c r="C83" t="s">
        <v>29</v>
      </c>
      <c r="D83" t="s">
        <v>40</v>
      </c>
      <c r="E83">
        <v>31</v>
      </c>
      <c r="F83" s="2">
        <v>5.5555555555555554</v>
      </c>
      <c r="H83">
        <v>10</v>
      </c>
      <c r="J83">
        <v>0</v>
      </c>
    </row>
    <row r="84" spans="1:10" x14ac:dyDescent="0.25">
      <c r="A84" t="s">
        <v>31</v>
      </c>
      <c r="B84" t="s">
        <v>83</v>
      </c>
      <c r="C84" t="s">
        <v>29</v>
      </c>
      <c r="D84" t="s">
        <v>41</v>
      </c>
      <c r="E84">
        <v>18</v>
      </c>
      <c r="F84" s="2">
        <v>3.225806451612903</v>
      </c>
      <c r="H84">
        <v>0</v>
      </c>
      <c r="J84">
        <v>0</v>
      </c>
    </row>
    <row r="85" spans="1:10" x14ac:dyDescent="0.25">
      <c r="A85" t="s">
        <v>31</v>
      </c>
      <c r="B85" t="s">
        <v>83</v>
      </c>
      <c r="C85" t="s">
        <v>29</v>
      </c>
      <c r="D85" t="s">
        <v>43</v>
      </c>
      <c r="E85">
        <v>18</v>
      </c>
      <c r="F85" s="2">
        <v>0</v>
      </c>
      <c r="H85">
        <v>0</v>
      </c>
      <c r="J85">
        <v>0</v>
      </c>
    </row>
    <row r="86" spans="1:10" x14ac:dyDescent="0.25">
      <c r="A86" t="s">
        <v>31</v>
      </c>
      <c r="B86" t="s">
        <v>83</v>
      </c>
      <c r="C86" t="s">
        <v>29</v>
      </c>
      <c r="D86" t="s">
        <v>42</v>
      </c>
      <c r="E86">
        <v>26</v>
      </c>
      <c r="F86" s="2">
        <v>7.1428571428571423</v>
      </c>
      <c r="H86">
        <v>8</v>
      </c>
      <c r="J86">
        <v>0</v>
      </c>
    </row>
    <row r="87" spans="1:10" x14ac:dyDescent="0.25">
      <c r="A87" t="s">
        <v>31</v>
      </c>
      <c r="B87" t="s">
        <v>83</v>
      </c>
      <c r="C87" t="s">
        <v>29</v>
      </c>
      <c r="D87" t="s">
        <v>44</v>
      </c>
      <c r="E87">
        <v>14</v>
      </c>
      <c r="F87" s="2">
        <v>5.5555555555555554</v>
      </c>
      <c r="H87">
        <v>0</v>
      </c>
      <c r="J87">
        <v>0</v>
      </c>
    </row>
    <row r="88" spans="1:10" x14ac:dyDescent="0.25">
      <c r="A88" t="s">
        <v>31</v>
      </c>
      <c r="B88" t="s">
        <v>83</v>
      </c>
      <c r="C88" t="s">
        <v>29</v>
      </c>
      <c r="D88" t="s">
        <v>45</v>
      </c>
      <c r="E88">
        <v>28</v>
      </c>
      <c r="F88" s="2">
        <v>3.8461538461538463</v>
      </c>
      <c r="H88">
        <v>0</v>
      </c>
      <c r="J88">
        <v>4</v>
      </c>
    </row>
    <row r="89" spans="1:10" x14ac:dyDescent="0.25">
      <c r="A89" t="s">
        <v>31</v>
      </c>
      <c r="B89" t="s">
        <v>83</v>
      </c>
      <c r="C89" t="s">
        <v>30</v>
      </c>
      <c r="D89" t="s">
        <v>40</v>
      </c>
      <c r="E89">
        <v>18</v>
      </c>
      <c r="F89" s="2">
        <v>7.6923076923076925</v>
      </c>
      <c r="H89">
        <v>17</v>
      </c>
      <c r="J89">
        <v>0</v>
      </c>
    </row>
    <row r="90" spans="1:10" x14ac:dyDescent="0.25">
      <c r="A90" t="s">
        <v>31</v>
      </c>
      <c r="B90" t="s">
        <v>83</v>
      </c>
      <c r="C90" t="s">
        <v>30</v>
      </c>
      <c r="D90" t="s">
        <v>41</v>
      </c>
      <c r="E90">
        <v>12</v>
      </c>
      <c r="F90" s="2">
        <v>0</v>
      </c>
      <c r="H90">
        <v>0</v>
      </c>
      <c r="J90">
        <v>0</v>
      </c>
    </row>
    <row r="91" spans="1:10" x14ac:dyDescent="0.25">
      <c r="A91" t="s">
        <v>31</v>
      </c>
      <c r="B91" t="s">
        <v>83</v>
      </c>
      <c r="C91" t="s">
        <v>30</v>
      </c>
      <c r="D91" t="s">
        <v>43</v>
      </c>
      <c r="E91">
        <v>40</v>
      </c>
      <c r="F91" s="2">
        <v>41.17647058823529</v>
      </c>
      <c r="H91">
        <v>25</v>
      </c>
      <c r="J91">
        <v>0</v>
      </c>
    </row>
    <row r="92" spans="1:10" x14ac:dyDescent="0.25">
      <c r="A92" t="s">
        <v>31</v>
      </c>
      <c r="B92" t="s">
        <v>83</v>
      </c>
      <c r="C92" t="s">
        <v>30</v>
      </c>
      <c r="D92" t="s">
        <v>42</v>
      </c>
      <c r="E92">
        <v>37</v>
      </c>
      <c r="F92" s="2">
        <v>0</v>
      </c>
      <c r="H92">
        <v>0</v>
      </c>
      <c r="J92">
        <v>0</v>
      </c>
    </row>
    <row r="93" spans="1:10" x14ac:dyDescent="0.25">
      <c r="A93" t="s">
        <v>31</v>
      </c>
      <c r="B93" t="s">
        <v>83</v>
      </c>
      <c r="C93" t="s">
        <v>30</v>
      </c>
      <c r="D93" t="s">
        <v>44</v>
      </c>
      <c r="E93">
        <v>17</v>
      </c>
      <c r="F93" s="2">
        <v>9.7560975609756095</v>
      </c>
      <c r="H93">
        <v>0</v>
      </c>
      <c r="J93">
        <v>6</v>
      </c>
    </row>
    <row r="94" spans="1:10" x14ac:dyDescent="0.25">
      <c r="A94" t="s">
        <v>31</v>
      </c>
      <c r="B94" t="s">
        <v>83</v>
      </c>
      <c r="C94" t="s">
        <v>30</v>
      </c>
      <c r="D94" t="s">
        <v>45</v>
      </c>
      <c r="E94">
        <v>29</v>
      </c>
      <c r="F94" s="2">
        <v>7.8947368421052628</v>
      </c>
      <c r="H94">
        <v>0</v>
      </c>
      <c r="J9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A5" sqref="A5"/>
    </sheetView>
  </sheetViews>
  <sheetFormatPr defaultRowHeight="15" x14ac:dyDescent="0.25"/>
  <cols>
    <col min="1" max="1" width="19.85546875" customWidth="1"/>
  </cols>
  <sheetData>
    <row r="1" spans="1:8" x14ac:dyDescent="0.25">
      <c r="A1" t="s">
        <v>84</v>
      </c>
    </row>
    <row r="2" spans="1:8" x14ac:dyDescent="0.25">
      <c r="A2" t="s">
        <v>86</v>
      </c>
    </row>
    <row r="3" spans="1:8" x14ac:dyDescent="0.25">
      <c r="A3" t="s">
        <v>85</v>
      </c>
    </row>
    <row r="4" spans="1:8" x14ac:dyDescent="0.25">
      <c r="A4" t="s">
        <v>87</v>
      </c>
    </row>
    <row r="6" spans="1:8" ht="30" x14ac:dyDescent="0.25">
      <c r="B6" s="5" t="s">
        <v>81</v>
      </c>
      <c r="C6" s="5" t="s">
        <v>58</v>
      </c>
      <c r="D6" s="5" t="s">
        <v>59</v>
      </c>
      <c r="E6" s="5" t="s">
        <v>60</v>
      </c>
      <c r="F6" s="5" t="s">
        <v>61</v>
      </c>
      <c r="G6" s="5" t="s">
        <v>62</v>
      </c>
      <c r="H6" s="5" t="s">
        <v>63</v>
      </c>
    </row>
    <row r="7" spans="1:8" x14ac:dyDescent="0.25">
      <c r="A7" t="s">
        <v>82</v>
      </c>
      <c r="B7" t="s">
        <v>64</v>
      </c>
      <c r="C7">
        <v>1</v>
      </c>
      <c r="D7">
        <v>1</v>
      </c>
      <c r="E7" t="s">
        <v>65</v>
      </c>
      <c r="F7">
        <v>64.5</v>
      </c>
      <c r="G7" t="s">
        <v>66</v>
      </c>
      <c r="H7">
        <v>92</v>
      </c>
    </row>
    <row r="8" spans="1:8" x14ac:dyDescent="0.25">
      <c r="A8" t="s">
        <v>82</v>
      </c>
      <c r="B8" t="s">
        <v>64</v>
      </c>
      <c r="C8">
        <v>1</v>
      </c>
      <c r="D8">
        <v>2</v>
      </c>
      <c r="E8" t="s">
        <v>67</v>
      </c>
      <c r="F8">
        <v>1306.5999999999999</v>
      </c>
      <c r="G8">
        <v>1218.5</v>
      </c>
      <c r="H8">
        <v>0</v>
      </c>
    </row>
    <row r="9" spans="1:8" x14ac:dyDescent="0.25">
      <c r="A9" t="s">
        <v>82</v>
      </c>
      <c r="B9" t="s">
        <v>64</v>
      </c>
      <c r="C9">
        <v>1</v>
      </c>
      <c r="D9">
        <v>3</v>
      </c>
      <c r="E9" t="s">
        <v>67</v>
      </c>
      <c r="F9">
        <v>665.1</v>
      </c>
      <c r="G9">
        <v>836.4</v>
      </c>
      <c r="H9">
        <v>0</v>
      </c>
    </row>
    <row r="10" spans="1:8" x14ac:dyDescent="0.25">
      <c r="A10" t="s">
        <v>82</v>
      </c>
      <c r="B10" t="s">
        <v>64</v>
      </c>
      <c r="C10">
        <v>1</v>
      </c>
      <c r="D10">
        <v>4</v>
      </c>
      <c r="E10" t="s">
        <v>68</v>
      </c>
      <c r="F10">
        <v>154.6</v>
      </c>
      <c r="G10">
        <v>130.69999999999999</v>
      </c>
      <c r="H10">
        <v>0</v>
      </c>
    </row>
    <row r="11" spans="1:8" x14ac:dyDescent="0.25">
      <c r="A11" t="s">
        <v>82</v>
      </c>
      <c r="B11" t="s">
        <v>64</v>
      </c>
      <c r="C11">
        <v>1</v>
      </c>
      <c r="D11">
        <v>5</v>
      </c>
      <c r="E11" t="s">
        <v>69</v>
      </c>
      <c r="F11">
        <v>361.2</v>
      </c>
      <c r="G11" t="s">
        <v>66</v>
      </c>
      <c r="H11">
        <v>206.6</v>
      </c>
    </row>
    <row r="12" spans="1:8" x14ac:dyDescent="0.25">
      <c r="A12" t="s">
        <v>82</v>
      </c>
      <c r="B12" t="s">
        <v>64</v>
      </c>
      <c r="C12">
        <v>1</v>
      </c>
      <c r="D12">
        <v>6</v>
      </c>
      <c r="E12" t="s">
        <v>70</v>
      </c>
      <c r="F12">
        <v>202.4</v>
      </c>
      <c r="G12" t="s">
        <v>66</v>
      </c>
      <c r="H12">
        <v>202.4</v>
      </c>
    </row>
    <row r="13" spans="1:8" x14ac:dyDescent="0.25">
      <c r="A13" t="s">
        <v>82</v>
      </c>
      <c r="B13" t="s">
        <v>64</v>
      </c>
      <c r="C13">
        <v>1</v>
      </c>
      <c r="D13">
        <v>7</v>
      </c>
      <c r="E13" t="s">
        <v>69</v>
      </c>
      <c r="F13">
        <v>1589.2</v>
      </c>
      <c r="G13" t="s">
        <v>66</v>
      </c>
      <c r="H13">
        <v>1049</v>
      </c>
    </row>
    <row r="14" spans="1:8" x14ac:dyDescent="0.25">
      <c r="A14" t="s">
        <v>82</v>
      </c>
      <c r="B14" t="s">
        <v>64</v>
      </c>
      <c r="C14">
        <v>1</v>
      </c>
      <c r="D14">
        <v>8</v>
      </c>
      <c r="E14" t="s">
        <v>71</v>
      </c>
      <c r="F14" s="3">
        <f>54.9-3.5</f>
        <v>51.4</v>
      </c>
      <c r="G14" t="s">
        <v>66</v>
      </c>
      <c r="H14">
        <f>63.3-13</f>
        <v>50.3</v>
      </c>
    </row>
    <row r="15" spans="1:8" x14ac:dyDescent="0.25">
      <c r="A15" t="s">
        <v>82</v>
      </c>
      <c r="B15" t="s">
        <v>64</v>
      </c>
      <c r="C15">
        <v>1</v>
      </c>
      <c r="D15">
        <v>9</v>
      </c>
      <c r="E15" t="s">
        <v>70</v>
      </c>
      <c r="F15">
        <v>152.6</v>
      </c>
      <c r="G15" t="s">
        <v>66</v>
      </c>
      <c r="H15">
        <v>118.4</v>
      </c>
    </row>
    <row r="16" spans="1:8" x14ac:dyDescent="0.25">
      <c r="A16" t="s">
        <v>82</v>
      </c>
      <c r="B16" t="s">
        <v>64</v>
      </c>
      <c r="C16">
        <v>1</v>
      </c>
      <c r="D16">
        <v>10</v>
      </c>
      <c r="E16" t="s">
        <v>72</v>
      </c>
      <c r="F16">
        <v>108</v>
      </c>
      <c r="G16">
        <v>95.2</v>
      </c>
      <c r="H16">
        <v>0</v>
      </c>
    </row>
    <row r="17" spans="1:8" x14ac:dyDescent="0.25">
      <c r="A17" t="s">
        <v>82</v>
      </c>
      <c r="B17" t="s">
        <v>64</v>
      </c>
      <c r="C17">
        <v>2</v>
      </c>
      <c r="D17">
        <v>1</v>
      </c>
      <c r="E17" t="s">
        <v>69</v>
      </c>
      <c r="F17">
        <v>288.7</v>
      </c>
      <c r="G17" t="s">
        <v>66</v>
      </c>
      <c r="H17">
        <v>257.60000000000002</v>
      </c>
    </row>
    <row r="18" spans="1:8" x14ac:dyDescent="0.25">
      <c r="A18" t="s">
        <v>82</v>
      </c>
      <c r="B18" t="s">
        <v>64</v>
      </c>
      <c r="C18">
        <v>2</v>
      </c>
      <c r="D18">
        <v>2</v>
      </c>
      <c r="E18" t="s">
        <v>71</v>
      </c>
      <c r="F18">
        <v>51.1</v>
      </c>
      <c r="G18" t="s">
        <v>66</v>
      </c>
      <c r="H18">
        <v>24.2</v>
      </c>
    </row>
    <row r="19" spans="1:8" x14ac:dyDescent="0.25">
      <c r="A19" t="s">
        <v>82</v>
      </c>
      <c r="B19" t="s">
        <v>64</v>
      </c>
      <c r="C19">
        <v>2</v>
      </c>
      <c r="D19">
        <v>3</v>
      </c>
      <c r="E19" t="s">
        <v>69</v>
      </c>
      <c r="F19">
        <v>178.8</v>
      </c>
      <c r="G19" t="s">
        <v>66</v>
      </c>
      <c r="H19">
        <v>114.3</v>
      </c>
    </row>
    <row r="20" spans="1:8" x14ac:dyDescent="0.25">
      <c r="A20" t="s">
        <v>82</v>
      </c>
      <c r="B20" t="s">
        <v>64</v>
      </c>
      <c r="C20">
        <v>2</v>
      </c>
      <c r="D20">
        <v>4</v>
      </c>
      <c r="E20" t="s">
        <v>72</v>
      </c>
      <c r="F20">
        <v>320.89999999999998</v>
      </c>
      <c r="G20">
        <v>240</v>
      </c>
      <c r="H20">
        <v>0</v>
      </c>
    </row>
    <row r="21" spans="1:8" x14ac:dyDescent="0.25">
      <c r="A21" t="s">
        <v>82</v>
      </c>
      <c r="B21" t="s">
        <v>64</v>
      </c>
      <c r="C21">
        <v>2</v>
      </c>
      <c r="D21">
        <v>5</v>
      </c>
      <c r="E21" t="s">
        <v>69</v>
      </c>
      <c r="F21">
        <v>264.10000000000002</v>
      </c>
      <c r="G21">
        <v>230.5</v>
      </c>
      <c r="H21">
        <v>8.6</v>
      </c>
    </row>
    <row r="22" spans="1:8" x14ac:dyDescent="0.25">
      <c r="A22" t="s">
        <v>82</v>
      </c>
      <c r="B22" t="s">
        <v>64</v>
      </c>
      <c r="C22">
        <v>2</v>
      </c>
      <c r="D22">
        <v>6</v>
      </c>
      <c r="E22" t="s">
        <v>69</v>
      </c>
      <c r="F22">
        <v>114.7</v>
      </c>
      <c r="G22" t="s">
        <v>66</v>
      </c>
      <c r="H22">
        <v>106.4</v>
      </c>
    </row>
    <row r="23" spans="1:8" x14ac:dyDescent="0.25">
      <c r="A23" t="s">
        <v>82</v>
      </c>
      <c r="B23" t="s">
        <v>64</v>
      </c>
      <c r="C23">
        <v>2</v>
      </c>
      <c r="D23">
        <v>7</v>
      </c>
      <c r="E23" t="s">
        <v>65</v>
      </c>
      <c r="F23">
        <v>168.2</v>
      </c>
      <c r="G23" t="s">
        <v>66</v>
      </c>
      <c r="H23">
        <v>29.6</v>
      </c>
    </row>
    <row r="24" spans="1:8" x14ac:dyDescent="0.25">
      <c r="A24" t="s">
        <v>82</v>
      </c>
      <c r="B24" t="s">
        <v>64</v>
      </c>
      <c r="C24">
        <v>2</v>
      </c>
      <c r="D24">
        <v>8</v>
      </c>
      <c r="E24" t="s">
        <v>67</v>
      </c>
      <c r="F24">
        <v>830.4</v>
      </c>
      <c r="G24">
        <v>817.8</v>
      </c>
      <c r="H24">
        <v>0</v>
      </c>
    </row>
    <row r="25" spans="1:8" x14ac:dyDescent="0.25">
      <c r="A25" t="s">
        <v>82</v>
      </c>
      <c r="B25" t="s">
        <v>64</v>
      </c>
      <c r="C25">
        <v>2</v>
      </c>
      <c r="D25">
        <v>9</v>
      </c>
      <c r="E25" t="s">
        <v>69</v>
      </c>
      <c r="F25">
        <v>410.6</v>
      </c>
      <c r="G25" t="s">
        <v>66</v>
      </c>
      <c r="H25">
        <v>197</v>
      </c>
    </row>
    <row r="26" spans="1:8" x14ac:dyDescent="0.25">
      <c r="A26" t="s">
        <v>82</v>
      </c>
      <c r="B26" t="s">
        <v>64</v>
      </c>
      <c r="C26">
        <v>2</v>
      </c>
      <c r="D26">
        <v>10</v>
      </c>
      <c r="E26" t="s">
        <v>72</v>
      </c>
      <c r="F26">
        <v>50.5</v>
      </c>
      <c r="G26">
        <v>61.8</v>
      </c>
      <c r="H26">
        <v>0</v>
      </c>
    </row>
    <row r="27" spans="1:8" x14ac:dyDescent="0.25">
      <c r="A27" t="s">
        <v>82</v>
      </c>
      <c r="B27" t="s">
        <v>64</v>
      </c>
      <c r="C27">
        <v>3</v>
      </c>
      <c r="D27">
        <v>1</v>
      </c>
      <c r="E27" t="s">
        <v>70</v>
      </c>
      <c r="F27">
        <v>1420.2</v>
      </c>
      <c r="G27" t="s">
        <v>66</v>
      </c>
      <c r="H27">
        <v>1252</v>
      </c>
    </row>
    <row r="28" spans="1:8" x14ac:dyDescent="0.25">
      <c r="A28" t="s">
        <v>82</v>
      </c>
      <c r="B28" t="s">
        <v>64</v>
      </c>
      <c r="C28">
        <v>3</v>
      </c>
      <c r="D28">
        <v>2</v>
      </c>
      <c r="E28" t="s">
        <v>69</v>
      </c>
      <c r="F28">
        <v>128.5</v>
      </c>
      <c r="G28" t="s">
        <v>66</v>
      </c>
      <c r="H28">
        <v>190.6</v>
      </c>
    </row>
    <row r="29" spans="1:8" x14ac:dyDescent="0.25">
      <c r="A29" t="s">
        <v>82</v>
      </c>
      <c r="B29" t="s">
        <v>64</v>
      </c>
      <c r="C29">
        <v>3</v>
      </c>
      <c r="D29">
        <v>3</v>
      </c>
      <c r="E29" t="s">
        <v>69</v>
      </c>
      <c r="F29">
        <v>272.5</v>
      </c>
      <c r="G29" t="s">
        <v>66</v>
      </c>
      <c r="H29">
        <v>244.2</v>
      </c>
    </row>
    <row r="30" spans="1:8" x14ac:dyDescent="0.25">
      <c r="A30" t="s">
        <v>82</v>
      </c>
      <c r="B30" t="s">
        <v>64</v>
      </c>
      <c r="C30">
        <v>3</v>
      </c>
      <c r="D30">
        <v>4</v>
      </c>
      <c r="E30" t="s">
        <v>72</v>
      </c>
      <c r="F30">
        <v>433.7</v>
      </c>
      <c r="G30">
        <v>466.5</v>
      </c>
      <c r="H30">
        <v>0</v>
      </c>
    </row>
    <row r="31" spans="1:8" x14ac:dyDescent="0.25">
      <c r="A31" t="s">
        <v>82</v>
      </c>
      <c r="B31" t="s">
        <v>64</v>
      </c>
      <c r="C31">
        <v>3</v>
      </c>
      <c r="D31">
        <v>5</v>
      </c>
      <c r="E31" t="s">
        <v>72</v>
      </c>
      <c r="F31">
        <v>1158.5999999999999</v>
      </c>
      <c r="G31" s="3">
        <v>795.1</v>
      </c>
      <c r="H31">
        <v>0</v>
      </c>
    </row>
    <row r="32" spans="1:8" x14ac:dyDescent="0.25">
      <c r="A32" t="s">
        <v>82</v>
      </c>
      <c r="B32" t="s">
        <v>64</v>
      </c>
      <c r="C32">
        <v>3</v>
      </c>
      <c r="D32">
        <v>6</v>
      </c>
      <c r="E32" t="s">
        <v>72</v>
      </c>
      <c r="F32">
        <v>833.9</v>
      </c>
      <c r="G32" s="3">
        <f>788.5-24.7</f>
        <v>763.8</v>
      </c>
      <c r="H32">
        <v>0</v>
      </c>
    </row>
    <row r="33" spans="1:8" x14ac:dyDescent="0.25">
      <c r="A33" t="s">
        <v>82</v>
      </c>
      <c r="B33" t="s">
        <v>64</v>
      </c>
      <c r="C33">
        <v>3</v>
      </c>
      <c r="D33">
        <v>7</v>
      </c>
      <c r="E33" t="s">
        <v>73</v>
      </c>
      <c r="F33">
        <v>85.1</v>
      </c>
      <c r="G33">
        <v>55.9</v>
      </c>
      <c r="H33">
        <v>0</v>
      </c>
    </row>
    <row r="34" spans="1:8" x14ac:dyDescent="0.25">
      <c r="A34" t="s">
        <v>82</v>
      </c>
      <c r="B34" t="s">
        <v>64</v>
      </c>
      <c r="C34">
        <v>3</v>
      </c>
      <c r="D34">
        <v>8</v>
      </c>
      <c r="E34" t="s">
        <v>73</v>
      </c>
      <c r="F34">
        <v>99.2</v>
      </c>
      <c r="G34">
        <v>129.30000000000001</v>
      </c>
      <c r="H34">
        <v>0</v>
      </c>
    </row>
    <row r="35" spans="1:8" x14ac:dyDescent="0.25">
      <c r="A35" t="s">
        <v>82</v>
      </c>
      <c r="B35" t="s">
        <v>64</v>
      </c>
      <c r="C35">
        <v>3</v>
      </c>
      <c r="D35">
        <v>9</v>
      </c>
      <c r="E35" t="s">
        <v>70</v>
      </c>
      <c r="F35">
        <v>34.299999999999997</v>
      </c>
      <c r="G35" t="s">
        <v>66</v>
      </c>
      <c r="H35">
        <v>41</v>
      </c>
    </row>
    <row r="36" spans="1:8" x14ac:dyDescent="0.25">
      <c r="A36" t="s">
        <v>82</v>
      </c>
      <c r="B36" t="s">
        <v>64</v>
      </c>
      <c r="C36">
        <v>3</v>
      </c>
      <c r="D36">
        <v>10</v>
      </c>
      <c r="E36" t="s">
        <v>71</v>
      </c>
      <c r="F36">
        <v>69.099999999999994</v>
      </c>
      <c r="G36" t="s">
        <v>66</v>
      </c>
      <c r="H36">
        <v>53.1</v>
      </c>
    </row>
    <row r="37" spans="1:8" x14ac:dyDescent="0.25">
      <c r="A37" t="s">
        <v>82</v>
      </c>
      <c r="B37" t="s">
        <v>77</v>
      </c>
      <c r="C37">
        <v>1</v>
      </c>
      <c r="D37">
        <v>1</v>
      </c>
      <c r="E37" t="s">
        <v>65</v>
      </c>
      <c r="F37">
        <v>61.9</v>
      </c>
      <c r="G37" t="s">
        <v>66</v>
      </c>
      <c r="H37">
        <v>50.2</v>
      </c>
    </row>
    <row r="38" spans="1:8" x14ac:dyDescent="0.25">
      <c r="A38" t="s">
        <v>82</v>
      </c>
      <c r="B38" t="s">
        <v>77</v>
      </c>
      <c r="C38">
        <v>1</v>
      </c>
      <c r="D38">
        <v>2</v>
      </c>
      <c r="E38" t="s">
        <v>70</v>
      </c>
      <c r="F38">
        <v>312</v>
      </c>
      <c r="G38" t="s">
        <v>66</v>
      </c>
      <c r="H38">
        <v>377.6</v>
      </c>
    </row>
    <row r="39" spans="1:8" x14ac:dyDescent="0.25">
      <c r="A39" t="s">
        <v>82</v>
      </c>
      <c r="B39" t="s">
        <v>77</v>
      </c>
      <c r="C39">
        <v>1</v>
      </c>
      <c r="D39">
        <v>3</v>
      </c>
      <c r="E39" t="s">
        <v>70</v>
      </c>
      <c r="F39">
        <v>846.9</v>
      </c>
      <c r="G39" t="s">
        <v>66</v>
      </c>
      <c r="H39">
        <v>709.1</v>
      </c>
    </row>
    <row r="40" spans="1:8" x14ac:dyDescent="0.25">
      <c r="A40" t="s">
        <v>82</v>
      </c>
      <c r="B40" t="s">
        <v>77</v>
      </c>
      <c r="C40">
        <v>1</v>
      </c>
      <c r="D40">
        <v>4</v>
      </c>
      <c r="E40" t="s">
        <v>71</v>
      </c>
      <c r="F40">
        <v>12.8</v>
      </c>
      <c r="G40">
        <v>11.2</v>
      </c>
      <c r="H40">
        <v>0</v>
      </c>
    </row>
    <row r="41" spans="1:8" x14ac:dyDescent="0.25">
      <c r="A41" t="s">
        <v>82</v>
      </c>
      <c r="B41" t="s">
        <v>77</v>
      </c>
      <c r="C41">
        <v>1</v>
      </c>
      <c r="D41">
        <v>5</v>
      </c>
      <c r="E41" t="s">
        <v>68</v>
      </c>
      <c r="F41">
        <f>79.7-5.5</f>
        <v>74.2</v>
      </c>
      <c r="G41">
        <f>67.7-11.7</f>
        <v>56</v>
      </c>
      <c r="H41">
        <v>0</v>
      </c>
    </row>
    <row r="42" spans="1:8" x14ac:dyDescent="0.25">
      <c r="A42" t="s">
        <v>82</v>
      </c>
      <c r="B42" t="s">
        <v>77</v>
      </c>
      <c r="C42">
        <v>1</v>
      </c>
      <c r="D42">
        <v>6</v>
      </c>
      <c r="E42" t="s">
        <v>69</v>
      </c>
      <c r="F42">
        <v>223.2</v>
      </c>
      <c r="G42" t="s">
        <v>66</v>
      </c>
      <c r="H42">
        <v>266.89999999999998</v>
      </c>
    </row>
    <row r="43" spans="1:8" x14ac:dyDescent="0.25">
      <c r="A43" t="s">
        <v>82</v>
      </c>
      <c r="B43" t="s">
        <v>77</v>
      </c>
      <c r="C43">
        <v>1</v>
      </c>
      <c r="D43">
        <v>7</v>
      </c>
      <c r="E43" t="s">
        <v>71</v>
      </c>
      <c r="F43">
        <v>36</v>
      </c>
      <c r="G43" t="s">
        <v>66</v>
      </c>
      <c r="H43">
        <f>1.6+0.2+1.6</f>
        <v>3.4000000000000004</v>
      </c>
    </row>
    <row r="44" spans="1:8" x14ac:dyDescent="0.25">
      <c r="A44" t="s">
        <v>82</v>
      </c>
      <c r="B44" t="s">
        <v>77</v>
      </c>
      <c r="C44">
        <v>1</v>
      </c>
      <c r="D44">
        <v>8</v>
      </c>
      <c r="E44" t="s">
        <v>69</v>
      </c>
      <c r="F44">
        <v>283.60000000000002</v>
      </c>
      <c r="G44" t="s">
        <v>66</v>
      </c>
      <c r="H44">
        <v>96.5</v>
      </c>
    </row>
    <row r="45" spans="1:8" x14ac:dyDescent="0.25">
      <c r="A45" t="s">
        <v>82</v>
      </c>
      <c r="B45" t="s">
        <v>77</v>
      </c>
      <c r="C45">
        <v>1</v>
      </c>
      <c r="D45">
        <v>9</v>
      </c>
      <c r="E45" t="s">
        <v>71</v>
      </c>
      <c r="F45">
        <v>234.5</v>
      </c>
      <c r="G45" t="s">
        <v>66</v>
      </c>
      <c r="H45">
        <v>398.5</v>
      </c>
    </row>
    <row r="46" spans="1:8" x14ac:dyDescent="0.25">
      <c r="A46" t="s">
        <v>82</v>
      </c>
      <c r="B46" t="s">
        <v>77</v>
      </c>
      <c r="C46">
        <v>1</v>
      </c>
      <c r="D46">
        <v>10</v>
      </c>
      <c r="E46" t="s">
        <v>71</v>
      </c>
      <c r="F46">
        <v>34.1</v>
      </c>
      <c r="G46">
        <v>42</v>
      </c>
      <c r="H46" t="s">
        <v>66</v>
      </c>
    </row>
    <row r="47" spans="1:8" x14ac:dyDescent="0.25">
      <c r="A47" t="s">
        <v>82</v>
      </c>
      <c r="B47" t="s">
        <v>77</v>
      </c>
      <c r="C47">
        <v>2</v>
      </c>
      <c r="D47">
        <v>1</v>
      </c>
      <c r="E47" t="s">
        <v>65</v>
      </c>
      <c r="F47">
        <v>22.6</v>
      </c>
      <c r="G47" t="s">
        <v>66</v>
      </c>
      <c r="H47">
        <v>9.9</v>
      </c>
    </row>
    <row r="48" spans="1:8" x14ac:dyDescent="0.25">
      <c r="A48" t="s">
        <v>82</v>
      </c>
      <c r="B48" t="s">
        <v>77</v>
      </c>
      <c r="C48">
        <v>2</v>
      </c>
      <c r="D48">
        <v>2</v>
      </c>
      <c r="E48" t="s">
        <v>70</v>
      </c>
      <c r="F48">
        <v>367.7</v>
      </c>
      <c r="G48" t="s">
        <v>66</v>
      </c>
      <c r="H48">
        <v>470.4</v>
      </c>
    </row>
    <row r="49" spans="1:8" x14ac:dyDescent="0.25">
      <c r="A49" t="s">
        <v>82</v>
      </c>
      <c r="B49" t="s">
        <v>77</v>
      </c>
      <c r="C49">
        <v>2</v>
      </c>
      <c r="D49">
        <v>3</v>
      </c>
      <c r="E49" t="s">
        <v>70</v>
      </c>
      <c r="F49">
        <v>210.3</v>
      </c>
      <c r="G49" t="s">
        <v>66</v>
      </c>
      <c r="H49">
        <v>178.1</v>
      </c>
    </row>
    <row r="50" spans="1:8" x14ac:dyDescent="0.25">
      <c r="A50" t="s">
        <v>82</v>
      </c>
      <c r="B50" t="s">
        <v>77</v>
      </c>
      <c r="C50">
        <v>2</v>
      </c>
      <c r="D50">
        <v>4</v>
      </c>
      <c r="E50" t="s">
        <v>70</v>
      </c>
      <c r="F50">
        <f>559.4-(16.3+1.5+1.1+5)</f>
        <v>535.5</v>
      </c>
      <c r="G50">
        <f>370.4+31.9</f>
        <v>402.29999999999995</v>
      </c>
      <c r="H50">
        <v>0</v>
      </c>
    </row>
    <row r="51" spans="1:8" x14ac:dyDescent="0.25">
      <c r="A51" t="s">
        <v>82</v>
      </c>
      <c r="B51" t="s">
        <v>77</v>
      </c>
      <c r="C51">
        <v>2</v>
      </c>
      <c r="D51">
        <v>5</v>
      </c>
      <c r="E51" t="s">
        <v>69</v>
      </c>
      <c r="F51">
        <v>348.5</v>
      </c>
      <c r="G51" t="s">
        <v>66</v>
      </c>
      <c r="H51">
        <v>65.8</v>
      </c>
    </row>
    <row r="52" spans="1:8" x14ac:dyDescent="0.25">
      <c r="A52" t="s">
        <v>82</v>
      </c>
      <c r="B52" t="s">
        <v>77</v>
      </c>
      <c r="C52">
        <v>2</v>
      </c>
      <c r="D52">
        <v>6</v>
      </c>
      <c r="E52" t="s">
        <v>78</v>
      </c>
      <c r="F52">
        <v>27.8</v>
      </c>
      <c r="G52" t="s">
        <v>66</v>
      </c>
      <c r="H52">
        <v>29</v>
      </c>
    </row>
    <row r="53" spans="1:8" x14ac:dyDescent="0.25">
      <c r="A53" t="s">
        <v>82</v>
      </c>
      <c r="B53" t="s">
        <v>77</v>
      </c>
      <c r="C53">
        <v>3</v>
      </c>
      <c r="D53">
        <v>1</v>
      </c>
      <c r="E53" t="s">
        <v>79</v>
      </c>
      <c r="F53">
        <v>92</v>
      </c>
      <c r="G53">
        <v>85</v>
      </c>
      <c r="H53">
        <v>0</v>
      </c>
    </row>
    <row r="54" spans="1:8" x14ac:dyDescent="0.25">
      <c r="A54" t="s">
        <v>82</v>
      </c>
      <c r="B54" t="s">
        <v>77</v>
      </c>
      <c r="C54">
        <v>3</v>
      </c>
      <c r="D54">
        <v>2</v>
      </c>
      <c r="E54" t="s">
        <v>70</v>
      </c>
      <c r="F54">
        <v>77.5</v>
      </c>
      <c r="G54" t="s">
        <v>66</v>
      </c>
      <c r="H54">
        <v>76.5</v>
      </c>
    </row>
    <row r="55" spans="1:8" x14ac:dyDescent="0.25">
      <c r="A55" t="s">
        <v>82</v>
      </c>
      <c r="B55" t="s">
        <v>77</v>
      </c>
      <c r="C55">
        <v>3</v>
      </c>
      <c r="D55">
        <v>3</v>
      </c>
      <c r="E55" t="s">
        <v>69</v>
      </c>
      <c r="F55">
        <v>155.4</v>
      </c>
      <c r="G55" t="s">
        <v>66</v>
      </c>
      <c r="H55">
        <v>129</v>
      </c>
    </row>
    <row r="56" spans="1:8" x14ac:dyDescent="0.25">
      <c r="A56" t="s">
        <v>82</v>
      </c>
      <c r="B56" t="s">
        <v>77</v>
      </c>
      <c r="C56">
        <v>3</v>
      </c>
      <c r="D56">
        <v>4</v>
      </c>
      <c r="E56" t="s">
        <v>70</v>
      </c>
      <c r="F56">
        <v>567.5</v>
      </c>
      <c r="G56" t="s">
        <v>66</v>
      </c>
      <c r="H56">
        <v>122.5</v>
      </c>
    </row>
    <row r="57" spans="1:8" x14ac:dyDescent="0.25">
      <c r="A57" t="s">
        <v>82</v>
      </c>
      <c r="B57" t="s">
        <v>77</v>
      </c>
      <c r="C57">
        <v>3</v>
      </c>
      <c r="D57">
        <v>5</v>
      </c>
      <c r="E57" t="s">
        <v>70</v>
      </c>
      <c r="F57">
        <v>1360.1</v>
      </c>
      <c r="G57" t="s">
        <v>66</v>
      </c>
      <c r="H57">
        <v>846.2</v>
      </c>
    </row>
    <row r="58" spans="1:8" x14ac:dyDescent="0.25">
      <c r="A58" t="s">
        <v>82</v>
      </c>
      <c r="B58" t="s">
        <v>77</v>
      </c>
      <c r="C58">
        <v>3</v>
      </c>
      <c r="D58">
        <v>6</v>
      </c>
      <c r="E58" t="s">
        <v>71</v>
      </c>
      <c r="F58">
        <v>41.3</v>
      </c>
      <c r="G58" s="3">
        <v>26.7</v>
      </c>
      <c r="H58">
        <v>0</v>
      </c>
    </row>
    <row r="59" spans="1:8" x14ac:dyDescent="0.25">
      <c r="A59" t="s">
        <v>82</v>
      </c>
      <c r="B59" t="s">
        <v>77</v>
      </c>
      <c r="C59">
        <v>3</v>
      </c>
      <c r="D59">
        <v>7</v>
      </c>
      <c r="E59" t="s">
        <v>65</v>
      </c>
      <c r="F59">
        <v>47.1</v>
      </c>
      <c r="G59" t="s">
        <v>66</v>
      </c>
      <c r="H59">
        <v>36.799999999999997</v>
      </c>
    </row>
    <row r="60" spans="1:8" x14ac:dyDescent="0.25">
      <c r="A60" t="s">
        <v>82</v>
      </c>
      <c r="B60" t="s">
        <v>77</v>
      </c>
      <c r="C60">
        <v>3</v>
      </c>
      <c r="D60">
        <v>8</v>
      </c>
      <c r="E60" t="s">
        <v>70</v>
      </c>
      <c r="F60">
        <v>318.5</v>
      </c>
      <c r="G60" t="s">
        <v>66</v>
      </c>
      <c r="H60">
        <v>168.8</v>
      </c>
    </row>
    <row r="61" spans="1:8" x14ac:dyDescent="0.25">
      <c r="A61" t="s">
        <v>82</v>
      </c>
      <c r="B61" t="s">
        <v>77</v>
      </c>
      <c r="C61">
        <v>3</v>
      </c>
      <c r="D61">
        <v>9</v>
      </c>
      <c r="E61" t="s">
        <v>68</v>
      </c>
      <c r="F61">
        <v>22.6</v>
      </c>
      <c r="G61" t="s">
        <v>66</v>
      </c>
      <c r="H61">
        <v>27.8</v>
      </c>
    </row>
    <row r="62" spans="1:8" x14ac:dyDescent="0.25">
      <c r="A62" t="s">
        <v>83</v>
      </c>
      <c r="B62" t="s">
        <v>80</v>
      </c>
      <c r="C62">
        <v>1</v>
      </c>
      <c r="D62">
        <v>1</v>
      </c>
      <c r="E62" t="s">
        <v>70</v>
      </c>
      <c r="F62">
        <v>3610.6</v>
      </c>
      <c r="G62" t="s">
        <v>66</v>
      </c>
      <c r="H62">
        <v>3284</v>
      </c>
    </row>
    <row r="63" spans="1:8" x14ac:dyDescent="0.25">
      <c r="A63" t="s">
        <v>83</v>
      </c>
      <c r="B63" t="s">
        <v>80</v>
      </c>
      <c r="C63">
        <v>1</v>
      </c>
      <c r="D63">
        <v>2</v>
      </c>
      <c r="E63" t="s">
        <v>70</v>
      </c>
      <c r="F63">
        <v>1319.6</v>
      </c>
      <c r="G63" t="s">
        <v>66</v>
      </c>
      <c r="H63">
        <v>1173.5</v>
      </c>
    </row>
    <row r="64" spans="1:8" x14ac:dyDescent="0.25">
      <c r="A64" t="s">
        <v>83</v>
      </c>
      <c r="B64" t="s">
        <v>80</v>
      </c>
      <c r="C64">
        <v>1</v>
      </c>
      <c r="D64">
        <v>3</v>
      </c>
      <c r="E64" t="s">
        <v>70</v>
      </c>
      <c r="F64">
        <v>2029.5</v>
      </c>
      <c r="G64" t="s">
        <v>66</v>
      </c>
      <c r="H64">
        <v>1827</v>
      </c>
    </row>
    <row r="65" spans="1:8" x14ac:dyDescent="0.25">
      <c r="A65" t="s">
        <v>83</v>
      </c>
      <c r="B65" t="s">
        <v>80</v>
      </c>
      <c r="C65">
        <v>1</v>
      </c>
      <c r="D65">
        <v>4</v>
      </c>
      <c r="E65" t="s">
        <v>68</v>
      </c>
      <c r="F65">
        <v>126.6</v>
      </c>
      <c r="G65">
        <v>112.1</v>
      </c>
      <c r="H65">
        <v>0</v>
      </c>
    </row>
    <row r="66" spans="1:8" x14ac:dyDescent="0.25">
      <c r="A66" t="s">
        <v>83</v>
      </c>
      <c r="B66" t="s">
        <v>80</v>
      </c>
      <c r="C66">
        <v>1</v>
      </c>
      <c r="D66">
        <v>5</v>
      </c>
      <c r="E66" t="s">
        <v>70</v>
      </c>
      <c r="F66">
        <v>1459.9</v>
      </c>
      <c r="G66">
        <v>1554.1</v>
      </c>
      <c r="H66">
        <v>1696.6</v>
      </c>
    </row>
    <row r="67" spans="1:8" x14ac:dyDescent="0.25">
      <c r="A67" t="s">
        <v>83</v>
      </c>
      <c r="B67" t="s">
        <v>80</v>
      </c>
      <c r="C67">
        <v>1</v>
      </c>
      <c r="D67">
        <v>6</v>
      </c>
      <c r="E67" t="s">
        <v>68</v>
      </c>
      <c r="F67">
        <v>17.8</v>
      </c>
      <c r="G67">
        <v>100</v>
      </c>
      <c r="H67">
        <v>0</v>
      </c>
    </row>
    <row r="68" spans="1:8" x14ac:dyDescent="0.25">
      <c r="A68" t="s">
        <v>83</v>
      </c>
      <c r="B68" t="s">
        <v>80</v>
      </c>
      <c r="C68">
        <v>1</v>
      </c>
      <c r="D68">
        <v>7</v>
      </c>
      <c r="E68" t="s">
        <v>65</v>
      </c>
      <c r="F68">
        <v>24.3</v>
      </c>
      <c r="G68" t="s">
        <v>66</v>
      </c>
      <c r="H68">
        <v>29</v>
      </c>
    </row>
    <row r="69" spans="1:8" x14ac:dyDescent="0.25">
      <c r="A69" t="s">
        <v>83</v>
      </c>
      <c r="B69" t="s">
        <v>80</v>
      </c>
      <c r="C69">
        <v>1</v>
      </c>
      <c r="D69">
        <v>8</v>
      </c>
      <c r="E69" t="s">
        <v>70</v>
      </c>
      <c r="F69">
        <f>1155-22.3</f>
        <v>1132.7</v>
      </c>
      <c r="G69" t="s">
        <v>66</v>
      </c>
      <c r="H69">
        <f>707-14.6</f>
        <v>692.4</v>
      </c>
    </row>
    <row r="70" spans="1:8" x14ac:dyDescent="0.25">
      <c r="A70" t="s">
        <v>83</v>
      </c>
      <c r="B70" t="s">
        <v>80</v>
      </c>
      <c r="C70">
        <v>1</v>
      </c>
      <c r="D70">
        <v>9</v>
      </c>
      <c r="E70" t="s">
        <v>68</v>
      </c>
      <c r="F70">
        <v>91.4</v>
      </c>
      <c r="G70" t="s">
        <v>66</v>
      </c>
      <c r="H70">
        <v>95.2</v>
      </c>
    </row>
    <row r="71" spans="1:8" x14ac:dyDescent="0.25">
      <c r="A71" t="s">
        <v>83</v>
      </c>
      <c r="B71" t="s">
        <v>80</v>
      </c>
      <c r="C71">
        <v>1</v>
      </c>
      <c r="D71">
        <v>10</v>
      </c>
      <c r="E71" t="s">
        <v>70</v>
      </c>
      <c r="F71">
        <v>515.4</v>
      </c>
      <c r="G71" t="s">
        <v>66</v>
      </c>
      <c r="H71">
        <v>447</v>
      </c>
    </row>
    <row r="72" spans="1:8" x14ac:dyDescent="0.25">
      <c r="A72" t="s">
        <v>83</v>
      </c>
      <c r="B72" t="s">
        <v>80</v>
      </c>
      <c r="C72">
        <v>2</v>
      </c>
      <c r="D72">
        <v>1</v>
      </c>
      <c r="E72" t="s">
        <v>69</v>
      </c>
      <c r="F72">
        <v>440.3</v>
      </c>
      <c r="G72" t="s">
        <v>66</v>
      </c>
      <c r="H72">
        <v>358.4</v>
      </c>
    </row>
    <row r="73" spans="1:8" x14ac:dyDescent="0.25">
      <c r="A73" t="s">
        <v>83</v>
      </c>
      <c r="B73" t="s">
        <v>80</v>
      </c>
      <c r="C73">
        <v>2</v>
      </c>
      <c r="D73">
        <v>2</v>
      </c>
      <c r="E73" t="s">
        <v>69</v>
      </c>
      <c r="F73">
        <v>496.2</v>
      </c>
      <c r="G73" t="s">
        <v>66</v>
      </c>
      <c r="H73">
        <v>546.1</v>
      </c>
    </row>
    <row r="74" spans="1:8" x14ac:dyDescent="0.25">
      <c r="A74" t="s">
        <v>83</v>
      </c>
      <c r="B74" t="s">
        <v>80</v>
      </c>
      <c r="C74">
        <v>2</v>
      </c>
      <c r="D74">
        <v>3</v>
      </c>
      <c r="E74" t="s">
        <v>71</v>
      </c>
      <c r="F74">
        <v>67.3</v>
      </c>
      <c r="G74" t="s">
        <v>66</v>
      </c>
      <c r="H74">
        <v>48.1</v>
      </c>
    </row>
    <row r="75" spans="1:8" x14ac:dyDescent="0.25">
      <c r="A75" t="s">
        <v>83</v>
      </c>
      <c r="B75" t="s">
        <v>80</v>
      </c>
      <c r="C75">
        <v>2</v>
      </c>
      <c r="D75">
        <v>4</v>
      </c>
      <c r="E75" t="s">
        <v>70</v>
      </c>
      <c r="F75">
        <v>1216.2</v>
      </c>
      <c r="G75" t="s">
        <v>66</v>
      </c>
      <c r="H75">
        <v>864.2</v>
      </c>
    </row>
    <row r="76" spans="1:8" x14ac:dyDescent="0.25">
      <c r="A76" t="s">
        <v>83</v>
      </c>
      <c r="B76" t="s">
        <v>80</v>
      </c>
      <c r="C76">
        <v>2</v>
      </c>
      <c r="D76">
        <v>5</v>
      </c>
      <c r="E76" t="s">
        <v>70</v>
      </c>
      <c r="F76">
        <v>1873.5</v>
      </c>
      <c r="G76" t="s">
        <v>66</v>
      </c>
      <c r="H76">
        <v>1782.3</v>
      </c>
    </row>
    <row r="77" spans="1:8" x14ac:dyDescent="0.25">
      <c r="A77" t="s">
        <v>83</v>
      </c>
      <c r="B77" t="s">
        <v>80</v>
      </c>
      <c r="C77">
        <v>2</v>
      </c>
      <c r="D77">
        <v>6</v>
      </c>
      <c r="E77" t="s">
        <v>70</v>
      </c>
      <c r="F77">
        <f>577.1-27.1</f>
        <v>550</v>
      </c>
      <c r="G77" t="s">
        <v>66</v>
      </c>
      <c r="H77">
        <v>628.29999999999995</v>
      </c>
    </row>
    <row r="78" spans="1:8" x14ac:dyDescent="0.25">
      <c r="A78" t="s">
        <v>83</v>
      </c>
      <c r="B78" t="s">
        <v>80</v>
      </c>
      <c r="C78">
        <v>2</v>
      </c>
      <c r="D78">
        <v>7</v>
      </c>
      <c r="E78" t="s">
        <v>70</v>
      </c>
      <c r="F78">
        <f>755.5-16</f>
        <v>739.5</v>
      </c>
      <c r="G78" t="s">
        <v>66</v>
      </c>
      <c r="H78">
        <f>875.7-10.1</f>
        <v>865.6</v>
      </c>
    </row>
    <row r="79" spans="1:8" x14ac:dyDescent="0.25">
      <c r="A79" t="s">
        <v>83</v>
      </c>
      <c r="B79" t="s">
        <v>80</v>
      </c>
      <c r="C79">
        <v>2</v>
      </c>
      <c r="D79">
        <v>8</v>
      </c>
      <c r="E79" t="s">
        <v>70</v>
      </c>
      <c r="F79">
        <v>1425.8</v>
      </c>
      <c r="G79">
        <v>1584.6</v>
      </c>
      <c r="H79">
        <f>515.2+140.7</f>
        <v>655.90000000000009</v>
      </c>
    </row>
    <row r="80" spans="1:8" x14ac:dyDescent="0.25">
      <c r="A80" t="s">
        <v>83</v>
      </c>
      <c r="B80" t="s">
        <v>80</v>
      </c>
      <c r="C80">
        <v>2</v>
      </c>
      <c r="D80">
        <v>9</v>
      </c>
      <c r="E80" t="s">
        <v>70</v>
      </c>
      <c r="F80">
        <v>1215.8</v>
      </c>
      <c r="G80" t="s">
        <v>66</v>
      </c>
      <c r="H80">
        <v>983.3</v>
      </c>
    </row>
    <row r="81" spans="1:8" x14ac:dyDescent="0.25">
      <c r="A81" t="s">
        <v>83</v>
      </c>
      <c r="B81" t="s">
        <v>80</v>
      </c>
      <c r="C81">
        <v>2</v>
      </c>
      <c r="D81">
        <v>10</v>
      </c>
      <c r="E81" t="s">
        <v>70</v>
      </c>
      <c r="F81">
        <f>9499.5-355.4</f>
        <v>9144.1</v>
      </c>
      <c r="G81" t="s">
        <v>66</v>
      </c>
      <c r="H81">
        <f>6732.5-230.1</f>
        <v>6502.4</v>
      </c>
    </row>
    <row r="82" spans="1:8" x14ac:dyDescent="0.25">
      <c r="A82" t="s">
        <v>83</v>
      </c>
      <c r="B82" t="s">
        <v>80</v>
      </c>
      <c r="C82">
        <v>3</v>
      </c>
      <c r="D82">
        <v>1</v>
      </c>
      <c r="E82" t="s">
        <v>70</v>
      </c>
      <c r="F82">
        <v>1371.8</v>
      </c>
      <c r="G82" t="s">
        <v>66</v>
      </c>
      <c r="H82">
        <v>1113.0999999999999</v>
      </c>
    </row>
    <row r="83" spans="1:8" x14ac:dyDescent="0.25">
      <c r="A83" t="s">
        <v>83</v>
      </c>
      <c r="B83" t="s">
        <v>80</v>
      </c>
      <c r="C83">
        <v>3</v>
      </c>
      <c r="D83">
        <v>2</v>
      </c>
      <c r="E83" t="s">
        <v>70</v>
      </c>
      <c r="F83">
        <f>503.1-11.7</f>
        <v>491.40000000000003</v>
      </c>
      <c r="G83" t="s">
        <v>66</v>
      </c>
      <c r="H83">
        <f>658.5-22.1</f>
        <v>636.4</v>
      </c>
    </row>
    <row r="84" spans="1:8" x14ac:dyDescent="0.25">
      <c r="A84" t="s">
        <v>83</v>
      </c>
      <c r="B84" t="s">
        <v>80</v>
      </c>
      <c r="C84">
        <v>3</v>
      </c>
      <c r="D84">
        <v>3</v>
      </c>
      <c r="E84" t="s">
        <v>71</v>
      </c>
      <c r="F84">
        <v>250.1</v>
      </c>
      <c r="G84" t="s">
        <v>66</v>
      </c>
      <c r="H84">
        <v>264.10000000000002</v>
      </c>
    </row>
    <row r="85" spans="1:8" x14ac:dyDescent="0.25">
      <c r="A85" t="s">
        <v>83</v>
      </c>
      <c r="B85" t="s">
        <v>80</v>
      </c>
      <c r="C85">
        <v>3</v>
      </c>
      <c r="D85">
        <v>4</v>
      </c>
      <c r="E85" t="s">
        <v>70</v>
      </c>
      <c r="F85">
        <v>535.20000000000005</v>
      </c>
      <c r="G85" t="s">
        <v>66</v>
      </c>
      <c r="H85">
        <v>545</v>
      </c>
    </row>
    <row r="86" spans="1:8" x14ac:dyDescent="0.25">
      <c r="A86" t="s">
        <v>83</v>
      </c>
      <c r="B86" t="s">
        <v>80</v>
      </c>
      <c r="C86">
        <v>3</v>
      </c>
      <c r="D86">
        <v>5</v>
      </c>
      <c r="E86" t="s">
        <v>65</v>
      </c>
      <c r="F86">
        <v>68.099999999999994</v>
      </c>
      <c r="G86" t="s">
        <v>66</v>
      </c>
      <c r="H86">
        <v>71.099999999999994</v>
      </c>
    </row>
    <row r="87" spans="1:8" x14ac:dyDescent="0.25">
      <c r="A87" t="s">
        <v>83</v>
      </c>
      <c r="B87" t="s">
        <v>80</v>
      </c>
      <c r="C87">
        <v>3</v>
      </c>
      <c r="D87">
        <v>6</v>
      </c>
      <c r="E87" t="s">
        <v>65</v>
      </c>
      <c r="F87">
        <v>37.6</v>
      </c>
      <c r="G87" t="s">
        <v>66</v>
      </c>
      <c r="H87">
        <v>39.5</v>
      </c>
    </row>
    <row r="88" spans="1:8" x14ac:dyDescent="0.25">
      <c r="A88" t="s">
        <v>83</v>
      </c>
      <c r="B88" t="s">
        <v>80</v>
      </c>
      <c r="C88">
        <v>3</v>
      </c>
      <c r="D88">
        <v>7</v>
      </c>
      <c r="E88" t="s">
        <v>70</v>
      </c>
      <c r="F88">
        <f>1732.9-17</f>
        <v>1715.9</v>
      </c>
      <c r="G88" t="s">
        <v>66</v>
      </c>
      <c r="H88">
        <f>2427.5-16.8</f>
        <v>2410.6999999999998</v>
      </c>
    </row>
    <row r="89" spans="1:8" x14ac:dyDescent="0.25">
      <c r="A89" t="s">
        <v>83</v>
      </c>
      <c r="B89" t="s">
        <v>80</v>
      </c>
      <c r="C89">
        <v>3</v>
      </c>
      <c r="D89">
        <v>8</v>
      </c>
      <c r="E89" t="s">
        <v>65</v>
      </c>
      <c r="F89">
        <v>58.1</v>
      </c>
      <c r="G89" t="s">
        <v>66</v>
      </c>
      <c r="H89">
        <v>69</v>
      </c>
    </row>
    <row r="90" spans="1:8" x14ac:dyDescent="0.25">
      <c r="A90" t="s">
        <v>83</v>
      </c>
      <c r="B90" t="s">
        <v>80</v>
      </c>
      <c r="C90">
        <v>3</v>
      </c>
      <c r="D90">
        <v>9</v>
      </c>
      <c r="E90" t="s">
        <v>71</v>
      </c>
      <c r="F90">
        <v>76.3</v>
      </c>
      <c r="G90" t="s">
        <v>66</v>
      </c>
      <c r="H90">
        <v>77.5</v>
      </c>
    </row>
    <row r="91" spans="1:8" x14ac:dyDescent="0.25">
      <c r="A91" t="s">
        <v>83</v>
      </c>
      <c r="B91" t="s">
        <v>80</v>
      </c>
      <c r="C91">
        <v>3</v>
      </c>
      <c r="D91">
        <v>10</v>
      </c>
      <c r="E91" t="s">
        <v>70</v>
      </c>
      <c r="F91">
        <v>2845.6</v>
      </c>
      <c r="G91" t="s">
        <v>66</v>
      </c>
      <c r="H91">
        <v>2134.4</v>
      </c>
    </row>
    <row r="92" spans="1:8" x14ac:dyDescent="0.25">
      <c r="A92" t="s">
        <v>83</v>
      </c>
      <c r="B92" t="s">
        <v>74</v>
      </c>
      <c r="C92">
        <v>1</v>
      </c>
      <c r="D92">
        <v>1</v>
      </c>
      <c r="E92" t="s">
        <v>75</v>
      </c>
      <c r="F92">
        <v>205.5</v>
      </c>
      <c r="G92" t="s">
        <v>66</v>
      </c>
      <c r="H92">
        <v>214.9</v>
      </c>
    </row>
    <row r="93" spans="1:8" x14ac:dyDescent="0.25">
      <c r="A93" t="s">
        <v>83</v>
      </c>
      <c r="B93" t="s">
        <v>74</v>
      </c>
      <c r="C93">
        <v>1</v>
      </c>
      <c r="D93">
        <v>2</v>
      </c>
      <c r="E93" t="s">
        <v>68</v>
      </c>
      <c r="F93">
        <v>57.5</v>
      </c>
      <c r="G93">
        <v>62.3</v>
      </c>
      <c r="H93">
        <v>0</v>
      </c>
    </row>
    <row r="94" spans="1:8" x14ac:dyDescent="0.25">
      <c r="A94" t="s">
        <v>83</v>
      </c>
      <c r="B94" t="s">
        <v>74</v>
      </c>
      <c r="C94">
        <v>1</v>
      </c>
      <c r="D94">
        <v>3</v>
      </c>
      <c r="E94" t="s">
        <v>71</v>
      </c>
      <c r="F94">
        <v>206.8</v>
      </c>
      <c r="G94" t="s">
        <v>66</v>
      </c>
      <c r="H94">
        <v>276.8</v>
      </c>
    </row>
    <row r="95" spans="1:8" x14ac:dyDescent="0.25">
      <c r="A95" t="s">
        <v>83</v>
      </c>
      <c r="B95" t="s">
        <v>74</v>
      </c>
      <c r="C95">
        <v>1</v>
      </c>
      <c r="D95">
        <v>4</v>
      </c>
      <c r="E95" t="s">
        <v>70</v>
      </c>
      <c r="F95">
        <v>138.6</v>
      </c>
      <c r="G95" t="s">
        <v>66</v>
      </c>
      <c r="H95">
        <v>151.69999999999999</v>
      </c>
    </row>
    <row r="96" spans="1:8" x14ac:dyDescent="0.25">
      <c r="A96" t="s">
        <v>83</v>
      </c>
      <c r="B96" t="s">
        <v>74</v>
      </c>
      <c r="C96">
        <v>1</v>
      </c>
      <c r="D96">
        <v>5</v>
      </c>
      <c r="E96" t="s">
        <v>75</v>
      </c>
      <c r="F96">
        <v>772.6</v>
      </c>
      <c r="G96" t="s">
        <v>66</v>
      </c>
      <c r="H96">
        <v>611</v>
      </c>
    </row>
    <row r="97" spans="1:8" x14ac:dyDescent="0.25">
      <c r="A97" t="s">
        <v>83</v>
      </c>
      <c r="B97" t="s">
        <v>74</v>
      </c>
      <c r="C97">
        <v>1</v>
      </c>
      <c r="D97">
        <v>6</v>
      </c>
      <c r="E97" t="s">
        <v>75</v>
      </c>
      <c r="F97">
        <v>391.8</v>
      </c>
      <c r="G97">
        <v>257.39999999999998</v>
      </c>
      <c r="H97">
        <v>0</v>
      </c>
    </row>
    <row r="98" spans="1:8" x14ac:dyDescent="0.25">
      <c r="A98" t="s">
        <v>83</v>
      </c>
      <c r="B98" t="s">
        <v>74</v>
      </c>
      <c r="C98">
        <v>1</v>
      </c>
      <c r="D98">
        <v>7</v>
      </c>
      <c r="E98" t="s">
        <v>71</v>
      </c>
      <c r="F98">
        <v>207.3</v>
      </c>
      <c r="G98" t="s">
        <v>66</v>
      </c>
      <c r="H98">
        <v>229</v>
      </c>
    </row>
    <row r="99" spans="1:8" x14ac:dyDescent="0.25">
      <c r="A99" t="s">
        <v>83</v>
      </c>
      <c r="B99" t="s">
        <v>74</v>
      </c>
      <c r="C99">
        <v>1</v>
      </c>
      <c r="D99">
        <v>8</v>
      </c>
      <c r="E99" t="s">
        <v>75</v>
      </c>
      <c r="F99">
        <v>155.69999999999999</v>
      </c>
      <c r="G99" t="s">
        <v>66</v>
      </c>
      <c r="H99">
        <v>164.4</v>
      </c>
    </row>
    <row r="100" spans="1:8" x14ac:dyDescent="0.25">
      <c r="A100" t="s">
        <v>83</v>
      </c>
      <c r="B100" t="s">
        <v>74</v>
      </c>
      <c r="C100">
        <v>1</v>
      </c>
      <c r="D100">
        <v>9</v>
      </c>
      <c r="E100" t="s">
        <v>75</v>
      </c>
      <c r="F100">
        <v>122.9</v>
      </c>
      <c r="G100" t="s">
        <v>66</v>
      </c>
      <c r="H100">
        <v>116.6</v>
      </c>
    </row>
    <row r="101" spans="1:8" x14ac:dyDescent="0.25">
      <c r="A101" t="s">
        <v>83</v>
      </c>
      <c r="B101" t="s">
        <v>74</v>
      </c>
      <c r="C101">
        <v>1</v>
      </c>
      <c r="D101">
        <v>10</v>
      </c>
      <c r="E101" t="s">
        <v>71</v>
      </c>
      <c r="F101">
        <v>295.2</v>
      </c>
      <c r="G101" t="s">
        <v>66</v>
      </c>
      <c r="H101">
        <v>386.3</v>
      </c>
    </row>
    <row r="102" spans="1:8" x14ac:dyDescent="0.25">
      <c r="A102" t="s">
        <v>83</v>
      </c>
      <c r="B102" t="s">
        <v>74</v>
      </c>
      <c r="C102">
        <v>2</v>
      </c>
      <c r="D102">
        <v>1</v>
      </c>
      <c r="E102" t="s">
        <v>70</v>
      </c>
      <c r="F102">
        <v>948.3</v>
      </c>
      <c r="G102" t="s">
        <v>66</v>
      </c>
      <c r="H102">
        <v>1241.8</v>
      </c>
    </row>
    <row r="103" spans="1:8" x14ac:dyDescent="0.25">
      <c r="A103" t="s">
        <v>83</v>
      </c>
      <c r="B103" t="s">
        <v>74</v>
      </c>
      <c r="C103">
        <v>2</v>
      </c>
      <c r="D103">
        <v>2</v>
      </c>
      <c r="E103" t="s">
        <v>75</v>
      </c>
      <c r="F103">
        <v>145.6</v>
      </c>
      <c r="G103" t="s">
        <v>66</v>
      </c>
      <c r="H103">
        <v>192.5</v>
      </c>
    </row>
    <row r="104" spans="1:8" x14ac:dyDescent="0.25">
      <c r="A104" t="s">
        <v>83</v>
      </c>
      <c r="B104" t="s">
        <v>74</v>
      </c>
      <c r="C104">
        <v>2</v>
      </c>
      <c r="D104">
        <v>3</v>
      </c>
      <c r="E104" t="s">
        <v>69</v>
      </c>
      <c r="F104">
        <v>45.5</v>
      </c>
      <c r="G104" t="s">
        <v>66</v>
      </c>
      <c r="H104">
        <v>82.2</v>
      </c>
    </row>
    <row r="105" spans="1:8" x14ac:dyDescent="0.25">
      <c r="A105" t="s">
        <v>83</v>
      </c>
      <c r="B105" t="s">
        <v>74</v>
      </c>
      <c r="C105">
        <v>2</v>
      </c>
      <c r="D105">
        <v>4</v>
      </c>
      <c r="E105" t="s">
        <v>75</v>
      </c>
      <c r="F105">
        <v>471.2</v>
      </c>
      <c r="G105" t="s">
        <v>66</v>
      </c>
      <c r="H105">
        <v>423.3</v>
      </c>
    </row>
    <row r="106" spans="1:8" x14ac:dyDescent="0.25">
      <c r="A106" t="s">
        <v>83</v>
      </c>
      <c r="B106" t="s">
        <v>74</v>
      </c>
      <c r="C106">
        <v>2</v>
      </c>
      <c r="D106">
        <v>5</v>
      </c>
      <c r="E106" t="s">
        <v>75</v>
      </c>
      <c r="F106">
        <v>302.39999999999998</v>
      </c>
      <c r="G106" t="s">
        <v>66</v>
      </c>
      <c r="H106">
        <v>252.6</v>
      </c>
    </row>
    <row r="107" spans="1:8" x14ac:dyDescent="0.25">
      <c r="A107" t="s">
        <v>83</v>
      </c>
      <c r="B107" t="s">
        <v>74</v>
      </c>
      <c r="C107">
        <v>2</v>
      </c>
      <c r="D107">
        <v>6</v>
      </c>
      <c r="E107" t="s">
        <v>75</v>
      </c>
      <c r="F107">
        <v>726</v>
      </c>
      <c r="G107" t="s">
        <v>66</v>
      </c>
      <c r="H107">
        <v>491.9</v>
      </c>
    </row>
    <row r="108" spans="1:8" x14ac:dyDescent="0.25">
      <c r="A108" t="s">
        <v>83</v>
      </c>
      <c r="B108" t="s">
        <v>74</v>
      </c>
      <c r="C108">
        <v>2</v>
      </c>
      <c r="D108">
        <v>7</v>
      </c>
      <c r="E108" t="s">
        <v>75</v>
      </c>
      <c r="F108">
        <v>189.8</v>
      </c>
      <c r="G108" t="s">
        <v>66</v>
      </c>
      <c r="H108">
        <v>192.2</v>
      </c>
    </row>
    <row r="109" spans="1:8" x14ac:dyDescent="0.25">
      <c r="A109" t="s">
        <v>83</v>
      </c>
      <c r="B109" t="s">
        <v>74</v>
      </c>
      <c r="C109">
        <v>2</v>
      </c>
      <c r="D109">
        <v>8</v>
      </c>
      <c r="E109" t="s">
        <v>71</v>
      </c>
      <c r="F109">
        <f>674.1-204</f>
        <v>470.1</v>
      </c>
      <c r="G109" t="s">
        <v>66</v>
      </c>
      <c r="H109">
        <f>702.8-219.5</f>
        <v>483.29999999999995</v>
      </c>
    </row>
    <row r="110" spans="1:8" x14ac:dyDescent="0.25">
      <c r="A110" t="s">
        <v>83</v>
      </c>
      <c r="B110" t="s">
        <v>74</v>
      </c>
      <c r="C110">
        <v>2</v>
      </c>
      <c r="D110">
        <v>9</v>
      </c>
      <c r="E110" t="s">
        <v>75</v>
      </c>
      <c r="F110" t="s">
        <v>76</v>
      </c>
      <c r="G110" t="s">
        <v>76</v>
      </c>
      <c r="H110" t="s">
        <v>76</v>
      </c>
    </row>
    <row r="111" spans="1:8" x14ac:dyDescent="0.25">
      <c r="A111" t="s">
        <v>83</v>
      </c>
      <c r="B111" t="s">
        <v>74</v>
      </c>
      <c r="C111">
        <v>2</v>
      </c>
      <c r="D111">
        <v>10</v>
      </c>
      <c r="E111" t="s">
        <v>75</v>
      </c>
      <c r="F111">
        <v>571.5</v>
      </c>
      <c r="G111" t="s">
        <v>66</v>
      </c>
      <c r="H111">
        <v>462.3</v>
      </c>
    </row>
    <row r="112" spans="1:8" x14ac:dyDescent="0.25">
      <c r="A112" t="s">
        <v>83</v>
      </c>
      <c r="B112" t="s">
        <v>74</v>
      </c>
      <c r="C112">
        <v>3</v>
      </c>
      <c r="D112">
        <v>1</v>
      </c>
      <c r="E112" t="s">
        <v>72</v>
      </c>
      <c r="F112">
        <v>306.60000000000002</v>
      </c>
      <c r="G112">
        <v>442.6</v>
      </c>
      <c r="H112">
        <v>0</v>
      </c>
    </row>
    <row r="113" spans="1:8" x14ac:dyDescent="0.25">
      <c r="A113" t="s">
        <v>83</v>
      </c>
      <c r="B113" t="s">
        <v>74</v>
      </c>
      <c r="C113">
        <v>3</v>
      </c>
      <c r="D113">
        <v>2</v>
      </c>
      <c r="E113" t="s">
        <v>65</v>
      </c>
      <c r="F113">
        <v>88</v>
      </c>
      <c r="G113" t="s">
        <v>66</v>
      </c>
      <c r="H113">
        <v>117.4</v>
      </c>
    </row>
    <row r="114" spans="1:8" x14ac:dyDescent="0.25">
      <c r="A114" t="s">
        <v>83</v>
      </c>
      <c r="B114" t="s">
        <v>74</v>
      </c>
      <c r="C114">
        <v>3</v>
      </c>
      <c r="D114">
        <v>3</v>
      </c>
      <c r="E114" t="s">
        <v>70</v>
      </c>
      <c r="F114">
        <f>1894.6-901.3</f>
        <v>993.3</v>
      </c>
      <c r="G114">
        <f>1581.2-609</f>
        <v>972.2</v>
      </c>
      <c r="H114" t="s">
        <v>66</v>
      </c>
    </row>
    <row r="115" spans="1:8" x14ac:dyDescent="0.25">
      <c r="A115" t="s">
        <v>83</v>
      </c>
      <c r="B115" t="s">
        <v>74</v>
      </c>
      <c r="C115">
        <v>3</v>
      </c>
      <c r="D115">
        <v>4</v>
      </c>
      <c r="E115" t="s">
        <v>75</v>
      </c>
      <c r="F115">
        <v>246.3</v>
      </c>
      <c r="G115" t="s">
        <v>66</v>
      </c>
      <c r="H115">
        <v>355.1</v>
      </c>
    </row>
    <row r="116" spans="1:8" x14ac:dyDescent="0.25">
      <c r="A116" t="s">
        <v>83</v>
      </c>
      <c r="B116" t="s">
        <v>74</v>
      </c>
      <c r="C116">
        <v>3</v>
      </c>
      <c r="D116">
        <v>5</v>
      </c>
      <c r="E116" t="s">
        <v>73</v>
      </c>
      <c r="F116">
        <v>397.4</v>
      </c>
      <c r="G116" t="s">
        <v>66</v>
      </c>
      <c r="H116">
        <v>379.9</v>
      </c>
    </row>
    <row r="117" spans="1:8" x14ac:dyDescent="0.25">
      <c r="A117" t="s">
        <v>83</v>
      </c>
      <c r="B117" t="s">
        <v>74</v>
      </c>
      <c r="C117">
        <v>3</v>
      </c>
      <c r="D117">
        <v>6</v>
      </c>
      <c r="E117" t="s">
        <v>70</v>
      </c>
      <c r="F117">
        <v>200.1</v>
      </c>
      <c r="G117">
        <v>345.4</v>
      </c>
      <c r="H117">
        <v>73.3</v>
      </c>
    </row>
    <row r="118" spans="1:8" x14ac:dyDescent="0.25">
      <c r="A118" t="s">
        <v>83</v>
      </c>
      <c r="B118" t="s">
        <v>74</v>
      </c>
      <c r="C118">
        <v>3</v>
      </c>
      <c r="D118">
        <v>7</v>
      </c>
      <c r="E118" t="s">
        <v>75</v>
      </c>
      <c r="F118">
        <v>296.7</v>
      </c>
      <c r="G118" t="s">
        <v>66</v>
      </c>
      <c r="H118">
        <v>251.9</v>
      </c>
    </row>
    <row r="119" spans="1:8" x14ac:dyDescent="0.25">
      <c r="A119" t="s">
        <v>83</v>
      </c>
      <c r="B119" t="s">
        <v>74</v>
      </c>
      <c r="C119">
        <v>3</v>
      </c>
      <c r="D119">
        <v>8</v>
      </c>
      <c r="E119" t="s">
        <v>68</v>
      </c>
      <c r="F119">
        <v>81.400000000000006</v>
      </c>
      <c r="G119">
        <v>84</v>
      </c>
      <c r="H119">
        <v>0</v>
      </c>
    </row>
    <row r="120" spans="1:8" x14ac:dyDescent="0.25">
      <c r="A120" t="s">
        <v>83</v>
      </c>
      <c r="B120" t="s">
        <v>74</v>
      </c>
      <c r="C120">
        <v>3</v>
      </c>
      <c r="D120">
        <v>9</v>
      </c>
      <c r="E120" t="s">
        <v>75</v>
      </c>
      <c r="F120">
        <v>196.6</v>
      </c>
      <c r="G120" t="s">
        <v>66</v>
      </c>
      <c r="H120">
        <v>275.89999999999998</v>
      </c>
    </row>
    <row r="121" spans="1:8" x14ac:dyDescent="0.25">
      <c r="A121" t="s">
        <v>83</v>
      </c>
      <c r="B121" t="s">
        <v>74</v>
      </c>
      <c r="C121">
        <v>3</v>
      </c>
      <c r="D121">
        <v>10</v>
      </c>
      <c r="E121" t="s">
        <v>75</v>
      </c>
      <c r="F121">
        <v>190.5</v>
      </c>
      <c r="G121" t="s">
        <v>66</v>
      </c>
      <c r="H121">
        <v>275.89999999999998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Sed cover</vt:lpstr>
      <vt:lpstr>sed depths</vt:lpstr>
      <vt:lpstr>Transect Col Cond</vt:lpstr>
      <vt:lpstr>Photoed colony Areas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Miller</dc:creator>
  <cp:lastModifiedBy>Margaret Miller</cp:lastModifiedBy>
  <dcterms:created xsi:type="dcterms:W3CDTF">2016-05-12T19:15:38Z</dcterms:created>
  <dcterms:modified xsi:type="dcterms:W3CDTF">2016-06-07T14:22:29Z</dcterms:modified>
</cp:coreProperties>
</file>