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5195" windowHeight="8580" tabRatio="882"/>
  </bookViews>
  <sheets>
    <sheet name="Readme!" sheetId="12" r:id="rId1"/>
    <sheet name="matK.Fagaceae" sheetId="2" r:id="rId2"/>
    <sheet name="matK.Betulaceae" sheetId="1" r:id="rId3"/>
    <sheet name="rbcL.Fagaceae" sheetId="3" r:id="rId4"/>
    <sheet name="rbcL.Juglandaceae" sheetId="4" r:id="rId5"/>
    <sheet name="rbcL.Myricaceae" sheetId="5" r:id="rId6"/>
    <sheet name="rbcL.Bet.-Cas.-Tic." sheetId="6" r:id="rId7"/>
    <sheet name="rbcL.Nothofagaceae" sheetId="7" r:id="rId8"/>
    <sheet name="tHpA.Fagaceae" sheetId="8" r:id="rId9"/>
    <sheet name="tHpA.Betulaceae" sheetId="9" r:id="rId10"/>
    <sheet name="tHpA.Juglandaceae" sheetId="10" r:id="rId11"/>
    <sheet name="tHpA.Nothofagaceae" sheetId="11" r:id="rId12"/>
  </sheets>
  <definedNames>
    <definedName name="_xlnm.Print_Area" localSheetId="6">'rbcL.Bet.-Cas.-Tic.'!$A$1:$P$67</definedName>
    <definedName name="_xlnm.Print_Area" localSheetId="3">rbcL.Fagaceae!$A$1:$T$89</definedName>
    <definedName name="_xlnm.Print_Area" localSheetId="4">rbcL.Juglandaceae!$A$1:$P$57</definedName>
    <definedName name="_xlnm.Print_Area" localSheetId="7">rbcL.Nothofagaceae!$A$1:$P$28</definedName>
  </definedNames>
  <calcPr calcId="145621"/>
</workbook>
</file>

<file path=xl/calcChain.xml><?xml version="1.0" encoding="utf-8"?>
<calcChain xmlns="http://schemas.openxmlformats.org/spreadsheetml/2006/main">
  <c r="B13" i="7" l="1"/>
  <c r="B17" i="7" s="1"/>
  <c r="B21" i="7" s="1"/>
  <c r="B25" i="7" s="1"/>
  <c r="I5" i="11" l="1"/>
  <c r="J5" i="11"/>
  <c r="K5" i="11"/>
  <c r="L5" i="11"/>
  <c r="M5" i="11"/>
  <c r="N5" i="11"/>
  <c r="O5" i="11"/>
  <c r="P5" i="11"/>
  <c r="A12" i="11"/>
  <c r="A15" i="11"/>
  <c r="A18" i="11"/>
  <c r="A21" i="11"/>
  <c r="I5" i="10"/>
  <c r="J5" i="10"/>
  <c r="K5" i="10"/>
  <c r="L5" i="10"/>
  <c r="M5" i="10"/>
  <c r="N5" i="10"/>
  <c r="O5" i="10"/>
  <c r="P5" i="10"/>
  <c r="A13" i="10"/>
  <c r="A20" i="10"/>
  <c r="A25" i="10"/>
  <c r="A30" i="10"/>
  <c r="I5" i="9"/>
  <c r="J5" i="9"/>
  <c r="K5" i="9"/>
  <c r="L5" i="9"/>
  <c r="M5" i="9"/>
  <c r="N5" i="9"/>
  <c r="O5" i="9"/>
  <c r="P5" i="9"/>
  <c r="A17" i="9"/>
  <c r="A26" i="9"/>
  <c r="A33" i="9"/>
  <c r="A40" i="9"/>
  <c r="I5" i="8"/>
  <c r="J5" i="8"/>
  <c r="K5" i="8"/>
  <c r="L5" i="8"/>
  <c r="M5" i="8"/>
  <c r="N5" i="8"/>
  <c r="O5" i="8"/>
  <c r="P5" i="8"/>
  <c r="A24" i="8"/>
  <c r="A39" i="8"/>
  <c r="A54" i="8"/>
  <c r="A69" i="8"/>
  <c r="I5" i="7" l="1"/>
  <c r="J5" i="7"/>
  <c r="K5" i="7"/>
  <c r="L5" i="7"/>
  <c r="M5" i="7"/>
  <c r="N5" i="7"/>
  <c r="O5" i="7"/>
  <c r="P5" i="7"/>
  <c r="A13" i="7"/>
  <c r="R13" i="7"/>
  <c r="S13" i="7"/>
  <c r="A17" i="7"/>
  <c r="A21" i="7"/>
  <c r="A25" i="7"/>
  <c r="I5" i="6"/>
  <c r="J5" i="6"/>
  <c r="K5" i="6"/>
  <c r="L5" i="6"/>
  <c r="M5" i="6"/>
  <c r="N5" i="6"/>
  <c r="O5" i="6"/>
  <c r="P5" i="6"/>
  <c r="S6" i="6"/>
  <c r="S7" i="6"/>
  <c r="S8" i="6"/>
  <c r="A21" i="6"/>
  <c r="S21" i="6"/>
  <c r="T21" i="6"/>
  <c r="S22" i="6"/>
  <c r="T22" i="6"/>
  <c r="S24" i="6"/>
  <c r="T24" i="6"/>
  <c r="S25" i="6"/>
  <c r="T25" i="6"/>
  <c r="S26" i="6"/>
  <c r="T26" i="6"/>
  <c r="A35" i="6"/>
  <c r="A46" i="6"/>
  <c r="A57" i="6"/>
  <c r="I5" i="5"/>
  <c r="J5" i="5"/>
  <c r="K5" i="5"/>
  <c r="L5" i="5"/>
  <c r="M5" i="5"/>
  <c r="N5" i="5"/>
  <c r="O5" i="5"/>
  <c r="P5" i="5"/>
  <c r="A15" i="5"/>
  <c r="A19" i="5"/>
  <c r="A23" i="5"/>
  <c r="A27" i="5"/>
  <c r="I5" i="4"/>
  <c r="J5" i="4"/>
  <c r="K5" i="4"/>
  <c r="L5" i="4"/>
  <c r="M5" i="4"/>
  <c r="N5" i="4"/>
  <c r="O5" i="4"/>
  <c r="P5" i="4"/>
  <c r="A17" i="4"/>
  <c r="R17" i="4"/>
  <c r="S17" i="4"/>
  <c r="A29" i="4"/>
  <c r="A38" i="4"/>
  <c r="A47" i="4"/>
  <c r="I5" i="3"/>
  <c r="J5" i="3"/>
  <c r="K5" i="3"/>
  <c r="L5" i="3"/>
  <c r="M5" i="3"/>
  <c r="N5" i="3"/>
  <c r="O5" i="3"/>
  <c r="P5" i="3"/>
  <c r="A24" i="3"/>
  <c r="W24" i="3"/>
  <c r="X24" i="3"/>
  <c r="X25" i="3"/>
  <c r="W26" i="3"/>
  <c r="X26" i="3"/>
  <c r="W27" i="3"/>
  <c r="X27" i="3"/>
  <c r="X28" i="3"/>
  <c r="A40" i="3"/>
  <c r="A56" i="3"/>
  <c r="A72" i="3"/>
  <c r="X27" i="2"/>
  <c r="X28" i="2"/>
  <c r="I5" i="1"/>
  <c r="J5" i="1"/>
  <c r="K5" i="1"/>
  <c r="L5" i="1"/>
  <c r="M5" i="1"/>
  <c r="N5" i="1"/>
  <c r="O5" i="1"/>
  <c r="P5" i="1"/>
  <c r="S12" i="1"/>
  <c r="R12" i="1"/>
  <c r="W27" i="2"/>
  <c r="X26" i="2"/>
  <c r="W26" i="2"/>
  <c r="X25" i="2"/>
  <c r="W25" i="2"/>
  <c r="M5" i="2"/>
  <c r="N5" i="2"/>
  <c r="O5" i="2"/>
  <c r="P5" i="2"/>
  <c r="I5" i="2"/>
  <c r="J5" i="2"/>
  <c r="K5" i="2"/>
  <c r="L5" i="2"/>
  <c r="W16" i="2"/>
  <c r="A72" i="2"/>
  <c r="A56" i="2"/>
  <c r="A40" i="2"/>
  <c r="A24" i="2"/>
  <c r="A24" i="1"/>
  <c r="A20" i="1"/>
  <c r="A16" i="1"/>
  <c r="A12" i="1"/>
</calcChain>
</file>

<file path=xl/sharedStrings.xml><?xml version="1.0" encoding="utf-8"?>
<sst xmlns="http://schemas.openxmlformats.org/spreadsheetml/2006/main" count="1764" uniqueCount="126">
  <si>
    <t>Nt</t>
  </si>
  <si>
    <t>Ns</t>
  </si>
  <si>
    <t>HKY85</t>
  </si>
  <si>
    <t>GTR+G</t>
  </si>
  <si>
    <t>Betula</t>
  </si>
  <si>
    <t>Carpinus</t>
  </si>
  <si>
    <t>--</t>
  </si>
  <si>
    <t>Corylus</t>
  </si>
  <si>
    <t>Ostryopsis</t>
  </si>
  <si>
    <t>Quercus</t>
  </si>
  <si>
    <t>Gr. Ilex</t>
  </si>
  <si>
    <t>Gr. Cerris</t>
  </si>
  <si>
    <t>Gr. Cyclobalanopsis</t>
  </si>
  <si>
    <t>Gr. Protobalanus</t>
  </si>
  <si>
    <t>Gr. Lobatae</t>
  </si>
  <si>
    <t>Gr. Quercus</t>
  </si>
  <si>
    <t>Fagus</t>
  </si>
  <si>
    <t>Castanea</t>
  </si>
  <si>
    <t>Castanopsis</t>
  </si>
  <si>
    <t>Lithocarpus</t>
  </si>
  <si>
    <t>Notholitocarpus</t>
  </si>
  <si>
    <t>Chrysolepis</t>
  </si>
  <si>
    <t xml:space="preserve">Trigonobalanoids </t>
  </si>
  <si>
    <t>Trigonobalanoids</t>
  </si>
  <si>
    <t>Intra-generic differentiation</t>
  </si>
  <si>
    <t>Min. intra-specific distance</t>
  </si>
  <si>
    <t>Min. inter-specific distance</t>
  </si>
  <si>
    <t>Max. inter-specific distance</t>
  </si>
  <si>
    <t>Unc.-p</t>
  </si>
  <si>
    <t>K2P</t>
  </si>
  <si>
    <r>
      <t xml:space="preserve">Intra- and interclade </t>
    </r>
    <r>
      <rPr>
        <b/>
        <i/>
        <sz val="12"/>
        <rFont val="Tahoma"/>
        <family val="2"/>
      </rPr>
      <t>mat</t>
    </r>
    <r>
      <rPr>
        <b/>
        <sz val="12"/>
        <rFont val="Tahoma"/>
        <family val="2"/>
      </rPr>
      <t>K</t>
    </r>
    <r>
      <rPr>
        <b/>
        <i/>
        <sz val="12"/>
        <rFont val="Tahoma"/>
        <family val="2"/>
      </rPr>
      <t xml:space="preserve"> </t>
    </r>
    <r>
      <rPr>
        <b/>
        <sz val="12"/>
        <rFont val="Tahoma"/>
        <family val="2"/>
      </rPr>
      <t>distances within Fagaceae</t>
    </r>
  </si>
  <si>
    <t>Subg. Engleriana</t>
  </si>
  <si>
    <t>Subg. Fagus</t>
  </si>
  <si>
    <r>
      <t xml:space="preserve">Note: </t>
    </r>
    <r>
      <rPr>
        <sz val="10"/>
        <rFont val="Tahoma"/>
        <family val="2"/>
      </rPr>
      <t xml:space="preserve">No comparative data available for the other genera of the family. In the case of </t>
    </r>
    <r>
      <rPr>
        <i/>
        <sz val="10"/>
        <rFont val="Tahoma"/>
        <family val="2"/>
      </rPr>
      <t xml:space="preserve">Carpinus </t>
    </r>
    <r>
      <rPr>
        <sz val="10"/>
        <rFont val="Tahoma"/>
        <family val="2"/>
      </rPr>
      <t>the maximum intra-species divergence (0.006) exceeds the shown max. inter-species divergence.</t>
    </r>
  </si>
  <si>
    <r>
      <t xml:space="preserve">Note: </t>
    </r>
    <r>
      <rPr>
        <sz val="10"/>
        <rFont val="Tahoma"/>
        <family val="2"/>
      </rPr>
      <t xml:space="preserve">In the case of </t>
    </r>
    <r>
      <rPr>
        <i/>
        <sz val="10"/>
        <rFont val="Tahoma"/>
        <family val="2"/>
      </rPr>
      <t xml:space="preserve">Fagus </t>
    </r>
    <r>
      <rPr>
        <sz val="10"/>
        <rFont val="Tahoma"/>
        <family val="2"/>
      </rPr>
      <t xml:space="preserve">subgenus </t>
    </r>
    <r>
      <rPr>
        <i/>
        <sz val="10"/>
        <rFont val="Tahoma"/>
        <family val="2"/>
      </rPr>
      <t xml:space="preserve">Engleriana </t>
    </r>
    <r>
      <rPr>
        <sz val="10"/>
        <rFont val="Tahoma"/>
        <family val="2"/>
      </rPr>
      <t>the maximum intra-species divergence (0.003) exceeds the shown max. inter-species divergence.</t>
    </r>
  </si>
  <si>
    <t>Max. inter-specific distance within a genus</t>
  </si>
  <si>
    <t>Other Fagaceae</t>
  </si>
  <si>
    <t>Min.</t>
  </si>
  <si>
    <t>Max.</t>
  </si>
  <si>
    <t>Inter-taxon distance</t>
  </si>
  <si>
    <t>Inter-clade differentiation</t>
  </si>
  <si>
    <t>Abs. Min.</t>
  </si>
  <si>
    <t>Abs. Max.</t>
  </si>
  <si>
    <r>
      <t xml:space="preserve">Excl. </t>
    </r>
    <r>
      <rPr>
        <i/>
        <sz val="10"/>
        <rFont val="Tahoma"/>
        <family val="2"/>
      </rPr>
      <t>Fagus</t>
    </r>
  </si>
  <si>
    <r>
      <t>* Between genera, subgenera (</t>
    </r>
    <r>
      <rPr>
        <i/>
        <sz val="10"/>
        <rFont val="Tahoma"/>
        <family val="2"/>
      </rPr>
      <t>Fagus</t>
    </r>
    <r>
      <rPr>
        <sz val="10"/>
        <rFont val="Tahoma"/>
        <family val="2"/>
      </rPr>
      <t>) and intrageneric groups (</t>
    </r>
    <r>
      <rPr>
        <i/>
        <sz val="10"/>
        <rFont val="Tahoma"/>
        <family val="2"/>
      </rPr>
      <t>Quercus</t>
    </r>
    <r>
      <rPr>
        <sz val="10"/>
        <rFont val="Tahoma"/>
        <family val="2"/>
      </rPr>
      <t>; according Denk &amp; Grimm, 2010)</t>
    </r>
  </si>
  <si>
    <t>Gr. Fagus</t>
  </si>
  <si>
    <t>Gr. Engleriana</t>
  </si>
  <si>
    <t>Excl. Fagus</t>
  </si>
  <si>
    <t>Inter-clade differentiation*</t>
  </si>
  <si>
    <t>–</t>
  </si>
  <si>
    <t>Subgenus Fagus</t>
  </si>
  <si>
    <t>Subgenus Engleriana</t>
  </si>
  <si>
    <r>
      <t>Note</t>
    </r>
    <r>
      <rPr>
        <sz val="10"/>
        <rFont val="Tahoma"/>
        <family val="2"/>
      </rPr>
      <t xml:space="preserve">: No data available for Engelhardioidea </t>
    </r>
    <r>
      <rPr>
        <i/>
        <sz val="10"/>
        <rFont val="Tahoma"/>
        <family val="2"/>
      </rPr>
      <t xml:space="preserve">Engelhardia </t>
    </r>
    <r>
      <rPr>
        <sz val="10"/>
        <rFont val="Tahoma"/>
        <family val="2"/>
      </rPr>
      <t xml:space="preserve">(s.str.: ~3 spp., E. Asia) and </t>
    </r>
    <r>
      <rPr>
        <i/>
        <sz val="10"/>
        <rFont val="Tahoma"/>
        <family val="2"/>
      </rPr>
      <t xml:space="preserve">Oreomunnea </t>
    </r>
    <r>
      <rPr>
        <sz val="10"/>
        <rFont val="Tahoma"/>
        <family val="2"/>
      </rPr>
      <t>(2 spp., Mexico, Central America)</t>
    </r>
  </si>
  <si>
    <t>Platycarya</t>
  </si>
  <si>
    <t>Cyclocarya</t>
  </si>
  <si>
    <t>Pterocarya</t>
  </si>
  <si>
    <t>Juglans</t>
  </si>
  <si>
    <t>Carya</t>
  </si>
  <si>
    <t>Annamocarya</t>
  </si>
  <si>
    <t>Rhoiptelea</t>
  </si>
  <si>
    <t>Alfaropsis</t>
  </si>
  <si>
    <t>Alfaroa</t>
  </si>
  <si>
    <t>Subfamily Juglandoideae</t>
  </si>
  <si>
    <t>Subfamily Rhoipteleoideae</t>
  </si>
  <si>
    <t>Subfamily Engelhardioideae</t>
  </si>
  <si>
    <t>Inter-generic differentiation</t>
  </si>
  <si>
    <t>Myrica</t>
  </si>
  <si>
    <t>Morella</t>
  </si>
  <si>
    <t>Comptonia</t>
  </si>
  <si>
    <t>Canacomyrica</t>
  </si>
  <si>
    <t>Ostrya</t>
  </si>
  <si>
    <t>Alnus</t>
  </si>
  <si>
    <t>Ticodendron</t>
  </si>
  <si>
    <t>Gymnostoma</t>
  </si>
  <si>
    <t>Ceuthostoma</t>
  </si>
  <si>
    <t>Casuarina</t>
  </si>
  <si>
    <t>Allocasuarina</t>
  </si>
  <si>
    <t>Betulaceae</t>
  </si>
  <si>
    <t>Ticodendraceae</t>
  </si>
  <si>
    <t>Casuarinaceae</t>
  </si>
  <si>
    <t>Inter-family</t>
  </si>
  <si>
    <t>Inta-family</t>
  </si>
  <si>
    <t>Max. inter-specific distances within a genus</t>
  </si>
  <si>
    <t>Lophozonia</t>
  </si>
  <si>
    <t>Fuscospora</t>
  </si>
  <si>
    <t>Nothofagus</t>
  </si>
  <si>
    <t>Brassospora</t>
  </si>
  <si>
    <r>
      <t xml:space="preserve">Note: </t>
    </r>
    <r>
      <rPr>
        <sz val="10"/>
        <rFont val="Tahoma"/>
        <family val="2"/>
      </rPr>
      <t xml:space="preserve">In the case of </t>
    </r>
    <r>
      <rPr>
        <i/>
        <sz val="10"/>
        <rFont val="Tahoma"/>
        <family val="2"/>
      </rPr>
      <t xml:space="preserve">Fagus </t>
    </r>
    <r>
      <rPr>
        <sz val="10"/>
        <rFont val="Tahoma"/>
        <family val="2"/>
      </rPr>
      <t xml:space="preserve">subgenus </t>
    </r>
    <r>
      <rPr>
        <i/>
        <sz val="10"/>
        <rFont val="Tahoma"/>
        <family val="2"/>
      </rPr>
      <t xml:space="preserve">Engleriana </t>
    </r>
    <r>
      <rPr>
        <sz val="10"/>
        <rFont val="Tahoma"/>
        <family val="2"/>
      </rPr>
      <t>the maximum intra-species divergence (0.006) exceeds the shown max. inter-species divergence.</t>
    </r>
  </si>
  <si>
    <t>Italic: max intra-specific distance</t>
  </si>
  <si>
    <t>Bold: same inter and intra-specific distance -&gt; Quercus coccifera|HE591258 with QCOC23, QILEX10, QILEX11, QILEX17, QILEX19,QILEX20</t>
  </si>
  <si>
    <t xml:space="preserve"> </t>
  </si>
  <si>
    <t>Italic: same max inter and intra-specific distance</t>
  </si>
  <si>
    <t>File S2. Intra- and intertaxonomic minimum and maximum pairwise genetic distances</t>
  </si>
  <si>
    <r>
      <t xml:space="preserve">Data basis: New data (on </t>
    </r>
    <r>
      <rPr>
        <i/>
        <sz val="12"/>
        <rFont val="Times New Roman"/>
        <family val="1"/>
      </rPr>
      <t>Quercus</t>
    </r>
    <r>
      <rPr>
        <sz val="12"/>
        <rFont val="Times New Roman"/>
        <family val="1"/>
      </rPr>
      <t>) and data harvested from gene banks (</t>
    </r>
    <r>
      <rPr>
        <i/>
        <sz val="12"/>
        <rFont val="Times New Roman"/>
        <family val="1"/>
      </rPr>
      <t>Quercus</t>
    </r>
    <r>
      <rPr>
        <sz val="12"/>
        <rFont val="Times New Roman"/>
        <family val="1"/>
      </rPr>
      <t xml:space="preserve"> and other)</t>
    </r>
  </si>
  <si>
    <r>
      <t>Sheet labels: &lt;</t>
    </r>
    <r>
      <rPr>
        <i/>
        <sz val="12"/>
        <rFont val="Times New Roman"/>
        <family val="1"/>
      </rPr>
      <t>gene region</t>
    </r>
    <r>
      <rPr>
        <sz val="12"/>
        <rFont val="Times New Roman"/>
        <family val="1"/>
      </rPr>
      <t>&gt;.&lt;</t>
    </r>
    <r>
      <rPr>
        <i/>
        <sz val="12"/>
        <rFont val="Times New Roman"/>
        <family val="1"/>
      </rPr>
      <t>family</t>
    </r>
    <r>
      <rPr>
        <sz val="12"/>
        <rFont val="Times New Roman"/>
        <family val="1"/>
      </rPr>
      <t>&gt;</t>
    </r>
  </si>
  <si>
    <r>
      <t xml:space="preserve">The sheets in this file include (gradually colour-coded, red = highest values, green = lowest values [usually 0]) tabulations of maximum intra-specific and mininum and maximum intrageneric/intra-group inter-species pairwise distances in target plastid gene regions under different models of evolution to illustrate the overall divergence in infrageneric groups of </t>
    </r>
    <r>
      <rPr>
        <i/>
        <sz val="12"/>
        <rFont val="Times New Roman"/>
        <family val="1"/>
      </rPr>
      <t xml:space="preserve">Quercus </t>
    </r>
    <r>
      <rPr>
        <sz val="12"/>
        <rFont val="Times New Roman"/>
        <family val="1"/>
      </rPr>
      <t>compared to other Fagaceae, and Fagales. Nt = Number of taxa; Ns = Number of sequences.</t>
    </r>
  </si>
  <si>
    <t>Notholithocarpus</t>
  </si>
  <si>
    <t>Trisyngyne</t>
  </si>
  <si>
    <r>
      <t xml:space="preserve">The three monotypic Fagaceae genera </t>
    </r>
    <r>
      <rPr>
        <i/>
        <sz val="12"/>
        <rFont val="Times New Roman"/>
        <family val="1"/>
      </rPr>
      <t>Trigonobalanus, Formanodendron,</t>
    </r>
    <r>
      <rPr>
        <sz val="12"/>
        <rFont val="Times New Roman"/>
        <family val="1"/>
      </rPr>
      <t xml:space="preserve">and </t>
    </r>
    <r>
      <rPr>
        <i/>
        <sz val="12"/>
        <rFont val="Times New Roman"/>
        <family val="1"/>
      </rPr>
      <t xml:space="preserve">Colombobalanus </t>
    </r>
    <r>
      <rPr>
        <sz val="12"/>
        <rFont val="Times New Roman"/>
        <family val="1"/>
      </rPr>
      <t>are collectively addressed as "trigonobalanoids".</t>
    </r>
  </si>
  <si>
    <t xml:space="preserve">Taxonomic notes: </t>
  </si>
  <si>
    <t>We follow the concept of four distinct genera in Nothofagaceae by Heenan and Smissen (2013)</t>
  </si>
  <si>
    <t>References:</t>
  </si>
  <si>
    <r>
      <t xml:space="preserve">Heenan, P. B., and R. D. Smissen. 2013. Revised circumscription of Nothofagus and recognition of the segregate genera </t>
    </r>
    <r>
      <rPr>
        <i/>
        <sz val="12"/>
        <rFont val="Times New Roman"/>
        <family val="1"/>
      </rPr>
      <t>Fuscospora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Lophozonia</t>
    </r>
    <r>
      <rPr>
        <sz val="12"/>
        <rFont val="Times New Roman"/>
        <family val="1"/>
      </rPr>
      <t xml:space="preserve">, and </t>
    </r>
    <r>
      <rPr>
        <i/>
        <sz val="12"/>
        <rFont val="Times New Roman"/>
        <family val="1"/>
      </rPr>
      <t xml:space="preserve">Trisyngyne </t>
    </r>
    <r>
      <rPr>
        <sz val="12"/>
        <rFont val="Times New Roman"/>
        <family val="1"/>
      </rPr>
      <t>(Nothofagaceae). Phytotaxa 146:1–31.</t>
    </r>
  </si>
  <si>
    <r>
      <t xml:space="preserve">Intra- and inter-clade </t>
    </r>
    <r>
      <rPr>
        <b/>
        <i/>
        <sz val="12"/>
        <rFont val="Tahoma"/>
        <family val="2"/>
      </rPr>
      <t>rbc</t>
    </r>
    <r>
      <rPr>
        <b/>
        <sz val="12"/>
        <rFont val="Tahoma"/>
        <family val="2"/>
      </rPr>
      <t>L</t>
    </r>
    <r>
      <rPr>
        <b/>
        <i/>
        <sz val="12"/>
        <rFont val="Tahoma"/>
        <family val="2"/>
      </rPr>
      <t xml:space="preserve"> </t>
    </r>
    <r>
      <rPr>
        <b/>
        <sz val="12"/>
        <rFont val="Tahoma"/>
        <family val="2"/>
      </rPr>
      <t>distances within Fagaceae</t>
    </r>
  </si>
  <si>
    <r>
      <t xml:space="preserve">Intra- and inter-generic </t>
    </r>
    <r>
      <rPr>
        <b/>
        <i/>
        <sz val="12"/>
        <rFont val="Tahoma"/>
        <family val="2"/>
      </rPr>
      <t>rbc</t>
    </r>
    <r>
      <rPr>
        <b/>
        <sz val="12"/>
        <rFont val="Tahoma"/>
        <family val="2"/>
      </rPr>
      <t>L</t>
    </r>
    <r>
      <rPr>
        <b/>
        <i/>
        <sz val="12"/>
        <rFont val="Tahoma"/>
        <family val="2"/>
      </rPr>
      <t xml:space="preserve"> </t>
    </r>
    <r>
      <rPr>
        <b/>
        <sz val="12"/>
        <rFont val="Tahoma"/>
        <family val="2"/>
      </rPr>
      <t>distances within Juglandaceae</t>
    </r>
  </si>
  <si>
    <t>Intra-clade differentiation</t>
  </si>
  <si>
    <r>
      <t xml:space="preserve">Intra- and inter-generic </t>
    </r>
    <r>
      <rPr>
        <b/>
        <i/>
        <sz val="12"/>
        <rFont val="Tahoma"/>
        <family val="2"/>
      </rPr>
      <t>rbc</t>
    </r>
    <r>
      <rPr>
        <b/>
        <sz val="12"/>
        <rFont val="Tahoma"/>
        <family val="2"/>
      </rPr>
      <t>L</t>
    </r>
    <r>
      <rPr>
        <b/>
        <i/>
        <sz val="12"/>
        <rFont val="Tahoma"/>
        <family val="2"/>
      </rPr>
      <t xml:space="preserve"> </t>
    </r>
    <r>
      <rPr>
        <b/>
        <sz val="12"/>
        <rFont val="Tahoma"/>
        <family val="2"/>
      </rPr>
      <t>distances within Myricaceae</t>
    </r>
  </si>
  <si>
    <r>
      <t xml:space="preserve">Intra- and inter-generic </t>
    </r>
    <r>
      <rPr>
        <b/>
        <i/>
        <sz val="12"/>
        <rFont val="Tahoma"/>
        <family val="2"/>
      </rPr>
      <t>rbc</t>
    </r>
    <r>
      <rPr>
        <b/>
        <sz val="12"/>
        <rFont val="Tahoma"/>
        <family val="2"/>
      </rPr>
      <t>L</t>
    </r>
    <r>
      <rPr>
        <b/>
        <i/>
        <sz val="12"/>
        <rFont val="Tahoma"/>
        <family val="2"/>
      </rPr>
      <t xml:space="preserve"> </t>
    </r>
    <r>
      <rPr>
        <b/>
        <sz val="12"/>
        <rFont val="Tahoma"/>
        <family val="2"/>
      </rPr>
      <t>distances within Betulaceae, Casuarinaceae, and Ticodendraceae</t>
    </r>
  </si>
  <si>
    <r>
      <t xml:space="preserve">Intra- and inter-generic </t>
    </r>
    <r>
      <rPr>
        <b/>
        <i/>
        <sz val="12"/>
        <rFont val="Tahoma"/>
        <family val="2"/>
      </rPr>
      <t>rbc</t>
    </r>
    <r>
      <rPr>
        <b/>
        <sz val="12"/>
        <rFont val="Tahoma"/>
        <family val="2"/>
      </rPr>
      <t>L</t>
    </r>
    <r>
      <rPr>
        <b/>
        <i/>
        <sz val="12"/>
        <rFont val="Tahoma"/>
        <family val="2"/>
      </rPr>
      <t xml:space="preserve"> </t>
    </r>
    <r>
      <rPr>
        <b/>
        <sz val="12"/>
        <rFont val="Tahoma"/>
        <family val="2"/>
      </rPr>
      <t>distances within Nothofagaceae</t>
    </r>
  </si>
  <si>
    <r>
      <t xml:space="preserve">Intra- and inter-clade </t>
    </r>
    <r>
      <rPr>
        <b/>
        <i/>
        <sz val="12"/>
        <rFont val="Tahoma"/>
        <family val="2"/>
      </rPr>
      <t xml:space="preserve">trnH </t>
    </r>
    <r>
      <rPr>
        <b/>
        <sz val="12"/>
        <rFont val="Tahoma"/>
        <family val="2"/>
      </rPr>
      <t>distances within Fagaceae</t>
    </r>
  </si>
  <si>
    <r>
      <t xml:space="preserve">Intra- and inter-generic </t>
    </r>
    <r>
      <rPr>
        <b/>
        <i/>
        <sz val="12"/>
        <rFont val="Tahoma"/>
        <family val="2"/>
      </rPr>
      <t xml:space="preserve">trnH </t>
    </r>
    <r>
      <rPr>
        <b/>
        <sz val="12"/>
        <rFont val="Tahoma"/>
        <family val="2"/>
      </rPr>
      <t>distances within Betulaceae, Casuarinaceae, and Ticodendraceae</t>
    </r>
  </si>
  <si>
    <r>
      <t xml:space="preserve">Intra- and inter-generic </t>
    </r>
    <r>
      <rPr>
        <b/>
        <i/>
        <sz val="12"/>
        <rFont val="Tahoma"/>
        <family val="2"/>
      </rPr>
      <t xml:space="preserve">trnH </t>
    </r>
    <r>
      <rPr>
        <b/>
        <sz val="12"/>
        <rFont val="Tahoma"/>
        <family val="2"/>
      </rPr>
      <t>distances within Juglandaceae</t>
    </r>
  </si>
  <si>
    <r>
      <t xml:space="preserve">Intra- and inter-generic </t>
    </r>
    <r>
      <rPr>
        <b/>
        <i/>
        <sz val="12"/>
        <rFont val="Tahoma"/>
        <family val="2"/>
      </rPr>
      <t xml:space="preserve">trnH </t>
    </r>
    <r>
      <rPr>
        <b/>
        <sz val="12"/>
        <rFont val="Tahoma"/>
        <family val="2"/>
      </rPr>
      <t xml:space="preserve">distances within </t>
    </r>
    <r>
      <rPr>
        <b/>
        <sz val="12"/>
        <rFont val="Tahoma"/>
        <family val="2"/>
      </rPr>
      <t>Nothofagaceae</t>
    </r>
  </si>
  <si>
    <t>Plastome data reveal multiple geographic origins of Quercus Group Ilex</t>
  </si>
  <si>
    <r>
      <t>1</t>
    </r>
    <r>
      <rPr>
        <sz val="12"/>
        <color indexed="8"/>
        <rFont val="Times New Roman"/>
        <family val="1"/>
      </rPr>
      <t xml:space="preserve"> = Department of Agricultural and Forestry Science (DAFNE), Università degliStudi della Tuscia, via S. Camillo deLellis, 01100 Viterbo, Italy</t>
    </r>
  </si>
  <si>
    <r>
      <t>2</t>
    </r>
    <r>
      <rPr>
        <sz val="12"/>
        <color indexed="8"/>
        <rFont val="Times New Roman"/>
        <family val="1"/>
      </rPr>
      <t xml:space="preserve"> = Department of Palaeontology, University of Vienna, Althanstrasse 14 (UZA II), 1090 Wien, Austria</t>
    </r>
  </si>
  <si>
    <r>
      <t>3</t>
    </r>
    <r>
      <rPr>
        <sz val="12"/>
        <color indexed="8"/>
        <rFont val="Times New Roman"/>
        <family val="1"/>
      </rPr>
      <t xml:space="preserve"> =Dipartimento di BiologiaVegetale, Università degli studi di Firenze, via La Pira 4, 50121 Firenze, Italy</t>
    </r>
  </si>
  <si>
    <r>
      <t>4</t>
    </r>
    <r>
      <rPr>
        <sz val="12"/>
        <color indexed="8"/>
        <rFont val="Times New Roman"/>
        <family val="1"/>
      </rPr>
      <t xml:space="preserve"> =Department of Life Science, Università degli studi di Trieste, via L. Giorgieri 10, 34127 Trieste, Italy</t>
    </r>
  </si>
  <si>
    <r>
      <t>5</t>
    </r>
    <r>
      <rPr>
        <sz val="12"/>
        <color indexed="8"/>
        <rFont val="Times New Roman"/>
        <family val="1"/>
      </rPr>
      <t xml:space="preserve"> =Stazione Zoologica Anton Dohrn, Villa Comunale, 8012 Napoli, Italy</t>
    </r>
  </si>
  <si>
    <r>
      <t>6</t>
    </r>
    <r>
      <rPr>
        <sz val="12"/>
        <color indexed="8"/>
        <rFont val="Times New Roman"/>
        <family val="1"/>
      </rPr>
      <t xml:space="preserve"> = INRA, UMR BIOGECO-1202, 69 route d’Arcachon, F-33612 Cestas, France</t>
    </r>
  </si>
  <si>
    <r>
      <t>7</t>
    </r>
    <r>
      <rPr>
        <sz val="12"/>
        <color indexed="8"/>
        <rFont val="Times New Roman"/>
        <family val="1"/>
      </rPr>
      <t xml:space="preserve"> = Université Bordeaux, UMR BIOGECO-1202, Avenue des Facultés, F-33405 Talence, France</t>
    </r>
  </si>
  <si>
    <r>
      <t>8</t>
    </r>
    <r>
      <rPr>
        <sz val="12"/>
        <color indexed="8"/>
        <rFont val="Times New Roman"/>
        <family val="1"/>
      </rPr>
      <t>= Department of Palaeobiology, Swedish Museum of Natural History, Box 50007, 10405 Stockholm, Sweden</t>
    </r>
  </si>
  <si>
    <t>Corresponding Author</t>
  </si>
  <si>
    <t>Marco Cosimo Simeone</t>
  </si>
  <si>
    <t>mcsimeone@unitus.it</t>
  </si>
  <si>
    <r>
      <t>Marco Cosimo Simeone</t>
    </r>
    <r>
      <rPr>
        <vertAlign val="superscript"/>
        <sz val="12"/>
        <color indexed="8"/>
        <rFont val="Times New Roman"/>
        <family val="1"/>
      </rPr>
      <t>1,*</t>
    </r>
    <r>
      <rPr>
        <sz val="12"/>
        <color indexed="8"/>
        <rFont val="Times New Roman"/>
        <family val="1"/>
      </rPr>
      <t>, Guido W. Grimm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Alessio Papini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, Federico Vessella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, Simone Cardoni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, Enrico Tordoni</t>
    </r>
    <r>
      <rPr>
        <vertAlign val="super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>, Roberta Piredda</t>
    </r>
    <r>
      <rPr>
        <vertAlign val="superscript"/>
        <sz val="12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>, Alain Franc</t>
    </r>
    <r>
      <rPr>
        <vertAlign val="superscript"/>
        <sz val="12"/>
        <color indexed="8"/>
        <rFont val="Times New Roman"/>
        <family val="1"/>
      </rPr>
      <t>6,7</t>
    </r>
    <r>
      <rPr>
        <sz val="12"/>
        <color indexed="8"/>
        <rFont val="Times New Roman"/>
        <family val="1"/>
      </rPr>
      <t>, Thomas Denk</t>
    </r>
    <r>
      <rPr>
        <vertAlign val="superscript"/>
        <sz val="12"/>
        <color indexed="8"/>
        <rFont val="Times New Roman"/>
        <family val="1"/>
      </rPr>
      <t>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</si>
</sst>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"/>
  </numFmts>
  <fonts count="2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sz val="12"/>
      <name val="Tahoma"/>
      <family val="2"/>
    </font>
    <font>
      <b/>
      <i/>
      <sz val="12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Tahoma"/>
      <family val="2"/>
    </font>
    <font>
      <i/>
      <sz val="10"/>
      <color indexed="10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0" applyFont="1" applyBorder="1" applyAlignment="1">
      <alignment horizontal="center" vertical="top" wrapText="1"/>
    </xf>
    <xf numFmtId="0" fontId="5" fillId="0" borderId="0" xfId="0" applyFont="1"/>
    <xf numFmtId="164" fontId="4" fillId="0" borderId="0" xfId="0" applyNumberFormat="1" applyFont="1" applyAlignment="1">
      <alignment horizontal="center"/>
    </xf>
    <xf numFmtId="164" fontId="4" fillId="0" borderId="0" xfId="0" applyNumberFormat="1" applyFont="1"/>
    <xf numFmtId="0" fontId="8" fillId="0" borderId="0" xfId="0" applyFont="1" applyAlignment="1">
      <alignment horizontal="left"/>
    </xf>
    <xf numFmtId="0" fontId="10" fillId="0" borderId="0" xfId="0" applyFont="1"/>
    <xf numFmtId="0" fontId="11" fillId="0" borderId="0" xfId="0" applyFont="1" applyAlignment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5" fontId="10" fillId="0" borderId="0" xfId="0" applyNumberFormat="1" applyFont="1"/>
    <xf numFmtId="165" fontId="11" fillId="0" borderId="0" xfId="0" applyNumberFormat="1" applyFont="1" applyAlignment="1"/>
    <xf numFmtId="165" fontId="2" fillId="0" borderId="0" xfId="0" applyNumberFormat="1" applyFont="1"/>
    <xf numFmtId="165" fontId="1" fillId="0" borderId="0" xfId="0" applyNumberFormat="1" applyFont="1" applyAlignment="1"/>
    <xf numFmtId="165" fontId="5" fillId="0" borderId="5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/>
    <xf numFmtId="165" fontId="5" fillId="0" borderId="1" xfId="0" applyNumberFormat="1" applyFont="1" applyBorder="1" applyAlignment="1">
      <alignment horizontal="left" textRotation="45"/>
    </xf>
    <xf numFmtId="0" fontId="5" fillId="0" borderId="1" xfId="0" applyFont="1" applyBorder="1"/>
    <xf numFmtId="0" fontId="4" fillId="0" borderId="0" xfId="0" applyFont="1" applyFill="1"/>
    <xf numFmtId="0" fontId="5" fillId="0" borderId="0" xfId="0" applyFont="1" applyFill="1"/>
    <xf numFmtId="165" fontId="4" fillId="0" borderId="0" xfId="0" applyNumberFormat="1" applyFont="1" applyFill="1"/>
    <xf numFmtId="165" fontId="5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indent="1"/>
    </xf>
    <xf numFmtId="0" fontId="4" fillId="0" borderId="0" xfId="0" applyFont="1" applyFill="1" applyAlignment="1">
      <alignment horizontal="left" indent="1"/>
    </xf>
    <xf numFmtId="0" fontId="4" fillId="0" borderId="2" xfId="0" applyFont="1" applyBorder="1"/>
    <xf numFmtId="0" fontId="5" fillId="0" borderId="2" xfId="0" applyFont="1" applyBorder="1"/>
    <xf numFmtId="0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/>
    <xf numFmtId="0" fontId="4" fillId="0" borderId="1" xfId="0" applyFont="1" applyFill="1" applyBorder="1"/>
    <xf numFmtId="0" fontId="5" fillId="0" borderId="0" xfId="0" applyFont="1" applyFill="1" applyBorder="1"/>
    <xf numFmtId="165" fontId="5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165" fontId="4" fillId="0" borderId="0" xfId="0" applyNumberFormat="1" applyFont="1" applyBorder="1"/>
    <xf numFmtId="0" fontId="5" fillId="0" borderId="1" xfId="0" applyFont="1" applyBorder="1" applyAlignment="1"/>
    <xf numFmtId="165" fontId="5" fillId="0" borderId="1" xfId="0" applyNumberFormat="1" applyFont="1" applyFill="1" applyBorder="1" applyAlignment="1">
      <alignment textRotation="45"/>
    </xf>
    <xf numFmtId="165" fontId="4" fillId="0" borderId="1" xfId="0" applyNumberFormat="1" applyFont="1" applyFill="1" applyBorder="1" applyAlignment="1">
      <alignment textRotation="45"/>
    </xf>
    <xf numFmtId="165" fontId="4" fillId="0" borderId="1" xfId="0" applyNumberFormat="1" applyFont="1" applyBorder="1"/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3" xfId="0" quotePrefix="1" applyNumberFormat="1" applyFont="1" applyBorder="1" applyAlignment="1">
      <alignment horizontal="center"/>
    </xf>
    <xf numFmtId="165" fontId="4" fillId="0" borderId="0" xfId="0" quotePrefix="1" applyNumberFormat="1" applyFont="1" applyBorder="1" applyAlignment="1">
      <alignment horizontal="center"/>
    </xf>
    <xf numFmtId="165" fontId="4" fillId="0" borderId="4" xfId="0" quotePrefix="1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 indent="1"/>
    </xf>
    <xf numFmtId="165" fontId="5" fillId="0" borderId="2" xfId="0" applyNumberFormat="1" applyFont="1" applyBorder="1"/>
    <xf numFmtId="165" fontId="5" fillId="0" borderId="0" xfId="0" applyNumberFormat="1" applyFont="1" applyBorder="1"/>
    <xf numFmtId="165" fontId="4" fillId="0" borderId="0" xfId="0" applyNumberFormat="1" applyFont="1" applyFill="1" applyBorder="1" applyAlignment="1">
      <alignment textRotation="45"/>
    </xf>
    <xf numFmtId="0" fontId="6" fillId="0" borderId="0" xfId="0" applyFont="1" applyFill="1"/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/>
    <xf numFmtId="0" fontId="2" fillId="0" borderId="0" xfId="0" applyFont="1" applyFill="1"/>
    <xf numFmtId="0" fontId="4" fillId="0" borderId="1" xfId="0" applyFont="1" applyFill="1" applyBorder="1" applyAlignment="1">
      <alignment horizontal="left" indent="1"/>
    </xf>
    <xf numFmtId="165" fontId="5" fillId="0" borderId="9" xfId="0" applyNumberFormat="1" applyFont="1" applyFill="1" applyBorder="1" applyAlignment="1">
      <alignment horizontal="center"/>
    </xf>
    <xf numFmtId="165" fontId="2" fillId="0" borderId="0" xfId="0" applyNumberFormat="1" applyFont="1" applyFill="1"/>
    <xf numFmtId="0" fontId="2" fillId="0" borderId="0" xfId="0" applyFont="1" applyFill="1" applyAlignment="1">
      <alignment horizontal="left" indent="1"/>
    </xf>
    <xf numFmtId="0" fontId="12" fillId="0" borderId="0" xfId="0" applyFont="1" applyFill="1"/>
    <xf numFmtId="165" fontId="5" fillId="0" borderId="1" xfId="0" applyNumberFormat="1" applyFont="1" applyFill="1" applyBorder="1" applyAlignment="1">
      <alignment horizontal="center" textRotation="45"/>
    </xf>
    <xf numFmtId="165" fontId="4" fillId="0" borderId="1" xfId="0" applyNumberFormat="1" applyFont="1" applyFill="1" applyBorder="1" applyAlignment="1">
      <alignment horizontal="center" textRotation="45"/>
    </xf>
    <xf numFmtId="0" fontId="5" fillId="0" borderId="0" xfId="0" applyFont="1" applyBorder="1" applyAlignment="1"/>
    <xf numFmtId="0" fontId="4" fillId="2" borderId="1" xfId="0" applyFont="1" applyFill="1" applyBorder="1"/>
    <xf numFmtId="0" fontId="5" fillId="2" borderId="1" xfId="0" applyFont="1" applyFill="1" applyBorder="1" applyAlignment="1">
      <alignment horizontal="left" indent="1"/>
    </xf>
    <xf numFmtId="0" fontId="4" fillId="2" borderId="0" xfId="0" applyFont="1" applyFill="1" applyBorder="1"/>
    <xf numFmtId="0" fontId="5" fillId="2" borderId="0" xfId="0" applyFont="1" applyFill="1" applyBorder="1" applyAlignment="1">
      <alignment horizontal="left" indent="1"/>
    </xf>
    <xf numFmtId="0" fontId="4" fillId="3" borderId="0" xfId="0" applyFont="1" applyFill="1" applyBorder="1"/>
    <xf numFmtId="0" fontId="5" fillId="3" borderId="0" xfId="0" applyFont="1" applyFill="1" applyBorder="1" applyAlignment="1">
      <alignment horizontal="left" indent="1"/>
    </xf>
    <xf numFmtId="0" fontId="4" fillId="4" borderId="0" xfId="0" applyFont="1" applyFill="1" applyBorder="1"/>
    <xf numFmtId="0" fontId="5" fillId="4" borderId="0" xfId="0" applyFont="1" applyFill="1" applyBorder="1" applyAlignment="1">
      <alignment horizontal="left" vertical="top" wrapText="1" indent="1"/>
    </xf>
    <xf numFmtId="0" fontId="5" fillId="4" borderId="0" xfId="0" applyFont="1" applyFill="1" applyBorder="1" applyAlignment="1">
      <alignment horizontal="left" indent="1"/>
    </xf>
    <xf numFmtId="165" fontId="4" fillId="0" borderId="1" xfId="0" quotePrefix="1" applyNumberFormat="1" applyFont="1" applyBorder="1" applyAlignment="1">
      <alignment horizontal="center"/>
    </xf>
    <xf numFmtId="164" fontId="4" fillId="0" borderId="0" xfId="0" quotePrefix="1" applyNumberFormat="1" applyFont="1" applyBorder="1" applyAlignment="1">
      <alignment horizontal="center"/>
    </xf>
    <xf numFmtId="165" fontId="4" fillId="2" borderId="0" xfId="0" applyNumberFormat="1" applyFont="1" applyFill="1" applyBorder="1" applyAlignment="1">
      <alignment horizontal="center"/>
    </xf>
    <xf numFmtId="165" fontId="4" fillId="2" borderId="0" xfId="0" quotePrefix="1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center"/>
    </xf>
    <xf numFmtId="165" fontId="4" fillId="3" borderId="0" xfId="0" quotePrefix="1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0" borderId="1" xfId="0" applyFont="1" applyBorder="1" applyAlignment="1">
      <alignment horizontal="left" textRotation="45"/>
    </xf>
    <xf numFmtId="0" fontId="5" fillId="0" borderId="1" xfId="0" applyFont="1" applyBorder="1" applyAlignment="1">
      <alignment horizontal="left" textRotation="45" wrapText="1"/>
    </xf>
    <xf numFmtId="165" fontId="4" fillId="0" borderId="6" xfId="0" quotePrefix="1" applyNumberFormat="1" applyFont="1" applyBorder="1" applyAlignment="1">
      <alignment horizontal="center" vertical="top" wrapText="1"/>
    </xf>
    <xf numFmtId="165" fontId="4" fillId="0" borderId="1" xfId="0" quotePrefix="1" applyNumberFormat="1" applyFont="1" applyBorder="1" applyAlignment="1">
      <alignment horizontal="center" vertical="top" wrapText="1"/>
    </xf>
    <xf numFmtId="165" fontId="4" fillId="0" borderId="5" xfId="0" quotePrefix="1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5" fontId="4" fillId="0" borderId="3" xfId="0" applyNumberFormat="1" applyFont="1" applyBorder="1" applyAlignment="1">
      <alignment horizontal="center" vertical="top" wrapText="1"/>
    </xf>
    <xf numFmtId="165" fontId="4" fillId="0" borderId="4" xfId="0" applyNumberFormat="1" applyFont="1" applyBorder="1" applyAlignment="1">
      <alignment horizontal="center" vertical="top" wrapText="1"/>
    </xf>
    <xf numFmtId="165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65" fontId="4" fillId="0" borderId="4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165" fontId="4" fillId="0" borderId="4" xfId="0" quotePrefix="1" applyNumberFormat="1" applyFont="1" applyBorder="1" applyAlignment="1">
      <alignment horizontal="center" vertical="top" wrapText="1"/>
    </xf>
    <xf numFmtId="165" fontId="4" fillId="0" borderId="0" xfId="0" quotePrefix="1" applyNumberFormat="1" applyFont="1" applyBorder="1" applyAlignment="1">
      <alignment horizontal="center" vertical="top" wrapText="1"/>
    </xf>
    <xf numFmtId="165" fontId="4" fillId="0" borderId="3" xfId="0" quotePrefix="1" applyNumberFormat="1" applyFont="1" applyBorder="1" applyAlignment="1">
      <alignment horizontal="center" vertical="top" wrapText="1"/>
    </xf>
    <xf numFmtId="164" fontId="4" fillId="0" borderId="4" xfId="0" quotePrefix="1" applyNumberFormat="1" applyFont="1" applyBorder="1" applyAlignment="1">
      <alignment horizontal="center" vertical="top" wrapText="1"/>
    </xf>
    <xf numFmtId="164" fontId="4" fillId="0" borderId="0" xfId="0" quotePrefix="1" applyNumberFormat="1" applyFont="1" applyBorder="1" applyAlignment="1">
      <alignment horizontal="center" vertical="top" wrapText="1"/>
    </xf>
    <xf numFmtId="164" fontId="4" fillId="0" borderId="3" xfId="0" quotePrefix="1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165" fontId="4" fillId="0" borderId="1" xfId="0" applyNumberFormat="1" applyFont="1" applyBorder="1" applyAlignment="1">
      <alignment horizontal="left" textRotation="45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/>
    <xf numFmtId="0" fontId="8" fillId="0" borderId="0" xfId="0" applyFont="1" applyAlignment="1"/>
    <xf numFmtId="0" fontId="4" fillId="5" borderId="0" xfId="0" applyFont="1" applyFill="1" applyBorder="1"/>
    <xf numFmtId="0" fontId="5" fillId="5" borderId="0" xfId="0" applyFont="1" applyFill="1" applyBorder="1" applyAlignment="1">
      <alignment horizontal="left" indent="1"/>
    </xf>
    <xf numFmtId="0" fontId="4" fillId="6" borderId="0" xfId="0" applyFont="1" applyFill="1" applyBorder="1"/>
    <xf numFmtId="0" fontId="5" fillId="6" borderId="0" xfId="0" applyFont="1" applyFill="1" applyBorder="1" applyAlignment="1">
      <alignment horizontal="left" indent="1"/>
    </xf>
    <xf numFmtId="0" fontId="4" fillId="7" borderId="0" xfId="0" applyFont="1" applyFill="1" applyBorder="1"/>
    <xf numFmtId="0" fontId="5" fillId="7" borderId="0" xfId="0" applyFont="1" applyFill="1" applyBorder="1" applyAlignment="1">
      <alignment horizontal="left" indent="1"/>
    </xf>
    <xf numFmtId="165" fontId="5" fillId="0" borderId="0" xfId="0" applyNumberFormat="1" applyFont="1" applyBorder="1" applyAlignment="1">
      <alignment horizontal="center"/>
    </xf>
    <xf numFmtId="165" fontId="4" fillId="5" borderId="0" xfId="0" applyNumberFormat="1" applyFont="1" applyFill="1" applyBorder="1" applyAlignment="1">
      <alignment horizontal="center"/>
    </xf>
    <xf numFmtId="0" fontId="5" fillId="5" borderId="0" xfId="0" applyFont="1" applyFill="1"/>
    <xf numFmtId="0" fontId="4" fillId="5" borderId="0" xfId="0" applyFont="1" applyFill="1"/>
    <xf numFmtId="165" fontId="4" fillId="6" borderId="0" xfId="0" applyNumberFormat="1" applyFont="1" applyFill="1" applyBorder="1" applyAlignment="1">
      <alignment horizontal="center"/>
    </xf>
    <xf numFmtId="0" fontId="5" fillId="6" borderId="0" xfId="0" applyFont="1" applyFill="1"/>
    <xf numFmtId="0" fontId="4" fillId="6" borderId="0" xfId="0" applyFont="1" applyFill="1"/>
    <xf numFmtId="0" fontId="4" fillId="7" borderId="0" xfId="0" applyFont="1" applyFill="1"/>
    <xf numFmtId="165" fontId="5" fillId="0" borderId="0" xfId="0" applyNumberFormat="1" applyFont="1"/>
    <xf numFmtId="165" fontId="4" fillId="7" borderId="0" xfId="0" applyNumberFormat="1" applyFont="1" applyFill="1" applyAlignment="1">
      <alignment textRotation="45"/>
    </xf>
    <xf numFmtId="0" fontId="5" fillId="7" borderId="0" xfId="0" applyFont="1" applyFill="1"/>
    <xf numFmtId="165" fontId="5" fillId="0" borderId="0" xfId="0" applyNumberFormat="1" applyFont="1" applyAlignment="1">
      <alignment textRotation="45"/>
    </xf>
    <xf numFmtId="165" fontId="4" fillId="0" borderId="6" xfId="0" applyNumberFormat="1" applyFont="1" applyBorder="1"/>
    <xf numFmtId="0" fontId="4" fillId="6" borderId="1" xfId="0" applyFont="1" applyFill="1" applyBorder="1"/>
    <xf numFmtId="165" fontId="4" fillId="0" borderId="4" xfId="0" applyNumberFormat="1" applyFont="1" applyBorder="1"/>
    <xf numFmtId="0" fontId="4" fillId="0" borderId="0" xfId="0" applyFont="1" applyBorder="1" applyAlignment="1">
      <alignment textRotation="45"/>
    </xf>
    <xf numFmtId="0" fontId="4" fillId="0" borderId="1" xfId="0" applyFont="1" applyBorder="1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165" fontId="4" fillId="0" borderId="6" xfId="0" quotePrefix="1" applyNumberFormat="1" applyFont="1" applyFill="1" applyBorder="1" applyAlignment="1">
      <alignment horizontal="center"/>
    </xf>
    <xf numFmtId="165" fontId="4" fillId="0" borderId="1" xfId="0" quotePrefix="1" applyNumberFormat="1" applyFont="1" applyFill="1" applyBorder="1" applyAlignment="1">
      <alignment horizontal="center"/>
    </xf>
    <xf numFmtId="165" fontId="4" fillId="0" borderId="5" xfId="0" quotePrefix="1" applyNumberFormat="1" applyFont="1" applyFill="1" applyBorder="1" applyAlignment="1">
      <alignment horizontal="center"/>
    </xf>
    <xf numFmtId="165" fontId="6" fillId="0" borderId="4" xfId="0" quotePrefix="1" applyNumberFormat="1" applyFont="1" applyBorder="1" applyAlignment="1">
      <alignment horizontal="center"/>
    </xf>
    <xf numFmtId="165" fontId="6" fillId="0" borderId="0" xfId="0" quotePrefix="1" applyNumberFormat="1" applyFont="1" applyBorder="1" applyAlignment="1">
      <alignment horizontal="center"/>
    </xf>
    <xf numFmtId="165" fontId="6" fillId="0" borderId="3" xfId="0" quotePrefix="1" applyNumberFormat="1" applyFont="1" applyBorder="1" applyAlignment="1">
      <alignment horizontal="center"/>
    </xf>
    <xf numFmtId="165" fontId="14" fillId="0" borderId="0" xfId="0" applyNumberFormat="1" applyFont="1"/>
    <xf numFmtId="165" fontId="5" fillId="0" borderId="4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0" fontId="4" fillId="8" borderId="0" xfId="0" applyFont="1" applyFill="1" applyBorder="1"/>
    <xf numFmtId="0" fontId="5" fillId="8" borderId="0" xfId="0" applyFont="1" applyFill="1" applyBorder="1" applyAlignment="1">
      <alignment horizontal="left" indent="1"/>
    </xf>
    <xf numFmtId="0" fontId="4" fillId="9" borderId="0" xfId="0" applyFont="1" applyFill="1" applyBorder="1"/>
    <xf numFmtId="0" fontId="5" fillId="9" borderId="0" xfId="0" applyFont="1" applyFill="1" applyBorder="1" applyAlignment="1">
      <alignment horizontal="left" indent="1"/>
    </xf>
    <xf numFmtId="0" fontId="4" fillId="8" borderId="1" xfId="0" applyFont="1" applyFill="1" applyBorder="1"/>
    <xf numFmtId="0" fontId="5" fillId="8" borderId="1" xfId="0" applyFont="1" applyFill="1" applyBorder="1" applyAlignment="1">
      <alignment horizontal="left" indent="1"/>
    </xf>
    <xf numFmtId="165" fontId="0" fillId="0" borderId="0" xfId="0" applyNumberFormat="1"/>
    <xf numFmtId="165" fontId="4" fillId="8" borderId="0" xfId="0" applyNumberFormat="1" applyFont="1" applyFill="1" applyBorder="1" applyAlignment="1">
      <alignment horizontal="center"/>
    </xf>
    <xf numFmtId="0" fontId="5" fillId="8" borderId="0" xfId="0" applyFont="1" applyFill="1"/>
    <xf numFmtId="165" fontId="5" fillId="0" borderId="0" xfId="0" applyNumberFormat="1" applyFont="1" applyFill="1"/>
    <xf numFmtId="165" fontId="4" fillId="0" borderId="0" xfId="0" applyNumberFormat="1" applyFont="1" applyFill="1" applyAlignment="1">
      <alignment textRotation="45"/>
    </xf>
    <xf numFmtId="165" fontId="4" fillId="9" borderId="0" xfId="0" applyNumberFormat="1" applyFont="1" applyFill="1" applyAlignment="1">
      <alignment textRotation="45"/>
    </xf>
    <xf numFmtId="0" fontId="4" fillId="9" borderId="0" xfId="0" applyFont="1" applyFill="1"/>
    <xf numFmtId="0" fontId="5" fillId="9" borderId="0" xfId="0" applyFont="1" applyFill="1"/>
    <xf numFmtId="0" fontId="4" fillId="8" borderId="0" xfId="0" applyFont="1" applyFill="1"/>
    <xf numFmtId="0" fontId="4" fillId="10" borderId="0" xfId="0" applyFont="1" applyFill="1"/>
    <xf numFmtId="0" fontId="4" fillId="11" borderId="1" xfId="0" applyFont="1" applyFill="1" applyBorder="1"/>
    <xf numFmtId="0" fontId="5" fillId="11" borderId="1" xfId="0" applyFont="1" applyFill="1" applyBorder="1" applyAlignment="1">
      <alignment horizontal="left" indent="1"/>
    </xf>
    <xf numFmtId="165" fontId="4" fillId="0" borderId="0" xfId="0" quotePrefix="1" applyNumberFormat="1" applyFont="1" applyFill="1" applyBorder="1" applyAlignment="1">
      <alignment horizontal="center"/>
    </xf>
    <xf numFmtId="0" fontId="4" fillId="11" borderId="0" xfId="0" applyFont="1" applyFill="1" applyBorder="1"/>
    <xf numFmtId="0" fontId="5" fillId="11" borderId="0" xfId="0" applyFont="1" applyFill="1" applyBorder="1" applyAlignment="1">
      <alignment horizontal="left" indent="1"/>
    </xf>
    <xf numFmtId="0" fontId="4" fillId="10" borderId="0" xfId="0" applyFont="1" applyFill="1" applyBorder="1"/>
    <xf numFmtId="0" fontId="5" fillId="10" borderId="0" xfId="0" applyFont="1" applyFill="1" applyBorder="1" applyAlignment="1">
      <alignment horizontal="left" vertical="top" wrapText="1" indent="1"/>
    </xf>
    <xf numFmtId="165" fontId="4" fillId="11" borderId="0" xfId="0" applyNumberFormat="1" applyFont="1" applyFill="1" applyBorder="1" applyAlignment="1">
      <alignment horizontal="center"/>
    </xf>
    <xf numFmtId="165" fontId="4" fillId="11" borderId="0" xfId="0" quotePrefix="1" applyNumberFormat="1" applyFont="1" applyFill="1" applyBorder="1" applyAlignment="1">
      <alignment horizontal="center"/>
    </xf>
    <xf numFmtId="0" fontId="5" fillId="11" borderId="0" xfId="0" applyFont="1" applyFill="1" applyBorder="1" applyAlignment="1">
      <alignment horizontal="left"/>
    </xf>
    <xf numFmtId="0" fontId="5" fillId="1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textRotation="45"/>
    </xf>
    <xf numFmtId="165" fontId="4" fillId="0" borderId="5" xfId="0" quotePrefix="1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 vertical="top" wrapText="1"/>
    </xf>
    <xf numFmtId="165" fontId="4" fillId="0" borderId="4" xfId="0" quotePrefix="1" applyNumberFormat="1" applyFont="1" applyFill="1" applyBorder="1" applyAlignment="1">
      <alignment horizontal="center"/>
    </xf>
    <xf numFmtId="165" fontId="4" fillId="0" borderId="8" xfId="0" quotePrefix="1" applyNumberFormat="1" applyFont="1" applyFill="1" applyBorder="1" applyAlignment="1">
      <alignment horizontal="center"/>
    </xf>
    <xf numFmtId="165" fontId="4" fillId="0" borderId="7" xfId="0" quotePrefix="1" applyNumberFormat="1" applyFont="1" applyBorder="1" applyAlignment="1">
      <alignment horizontal="center"/>
    </xf>
    <xf numFmtId="0" fontId="6" fillId="0" borderId="0" xfId="0" applyFont="1"/>
    <xf numFmtId="165" fontId="6" fillId="0" borderId="6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65" fontId="6" fillId="0" borderId="0" xfId="0" applyNumberFormat="1" applyFont="1"/>
    <xf numFmtId="0" fontId="16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8" fillId="0" borderId="0" xfId="0" applyFont="1" applyAlignment="1"/>
    <xf numFmtId="0" fontId="19" fillId="0" borderId="0" xfId="0" applyFont="1" applyAlignment="1"/>
    <xf numFmtId="0" fontId="20" fillId="0" borderId="0" xfId="0" applyFont="1" applyAlignment="1">
      <alignment vertical="center"/>
    </xf>
    <xf numFmtId="0" fontId="20" fillId="0" borderId="0" xfId="0" applyFont="1" applyAlignme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165" fontId="5" fillId="0" borderId="3" xfId="0" applyNumberFormat="1" applyFont="1" applyBorder="1" applyAlignment="1">
      <alignment horizontal="center" vertical="top" wrapText="1"/>
    </xf>
    <xf numFmtId="165" fontId="5" fillId="0" borderId="0" xfId="0" applyNumberFormat="1" applyFont="1" applyBorder="1" applyAlignment="1">
      <alignment horizontal="center" vertical="top" wrapText="1"/>
    </xf>
    <xf numFmtId="165" fontId="5" fillId="0" borderId="4" xfId="0" applyNumberFormat="1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165" fontId="5" fillId="0" borderId="3" xfId="0" applyNumberFormat="1" applyFont="1" applyBorder="1" applyAlignment="1">
      <alignment horizontal="left" wrapText="1"/>
    </xf>
    <xf numFmtId="165" fontId="5" fillId="0" borderId="0" xfId="0" applyNumberFormat="1" applyFont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tabSelected="1" workbookViewId="0">
      <selection activeCell="M22" sqref="M22"/>
    </sheetView>
  </sheetViews>
  <sheetFormatPr defaultColWidth="10.85546875" defaultRowHeight="15.75" x14ac:dyDescent="0.25"/>
  <cols>
    <col min="1" max="16384" width="10.85546875" style="211"/>
  </cols>
  <sheetData>
    <row r="1" spans="2:8" x14ac:dyDescent="0.25">
      <c r="B1" s="213" t="s">
        <v>113</v>
      </c>
      <c r="C1" s="214"/>
      <c r="D1" s="214"/>
      <c r="E1" s="214"/>
      <c r="F1" s="214"/>
      <c r="G1" s="214"/>
      <c r="H1" s="214"/>
    </row>
    <row r="2" spans="2:8" x14ac:dyDescent="0.25">
      <c r="B2" s="214"/>
      <c r="C2" s="214"/>
      <c r="D2" s="214"/>
      <c r="E2" s="214"/>
      <c r="F2" s="214"/>
      <c r="G2" s="214"/>
      <c r="H2" s="214"/>
    </row>
    <row r="3" spans="2:8" ht="18.75" x14ac:dyDescent="0.25">
      <c r="B3" s="214" t="s">
        <v>125</v>
      </c>
      <c r="C3" s="214"/>
      <c r="D3" s="214"/>
      <c r="E3" s="214"/>
      <c r="F3" s="214"/>
      <c r="G3" s="214"/>
      <c r="H3" s="214"/>
    </row>
    <row r="4" spans="2:8" x14ac:dyDescent="0.25">
      <c r="B4" s="214"/>
      <c r="C4" s="214"/>
      <c r="D4" s="214"/>
      <c r="E4" s="214"/>
      <c r="F4" s="214"/>
      <c r="G4" s="214"/>
      <c r="H4" s="214"/>
    </row>
    <row r="5" spans="2:8" ht="18.75" x14ac:dyDescent="0.25">
      <c r="B5" s="215" t="s">
        <v>114</v>
      </c>
      <c r="C5" s="214"/>
      <c r="D5" s="214"/>
      <c r="E5" s="214"/>
      <c r="F5" s="214"/>
      <c r="G5" s="214"/>
      <c r="H5" s="214"/>
    </row>
    <row r="6" spans="2:8" ht="18.75" x14ac:dyDescent="0.25">
      <c r="B6" s="215" t="s">
        <v>115</v>
      </c>
      <c r="C6" s="214"/>
      <c r="D6" s="214"/>
      <c r="E6" s="214"/>
      <c r="F6" s="214"/>
      <c r="G6" s="214"/>
      <c r="H6" s="214"/>
    </row>
    <row r="7" spans="2:8" ht="19.5" customHeight="1" x14ac:dyDescent="0.25">
      <c r="B7" s="215" t="s">
        <v>116</v>
      </c>
      <c r="C7" s="214"/>
      <c r="D7" s="214"/>
      <c r="E7" s="214"/>
      <c r="F7" s="214"/>
      <c r="G7" s="214"/>
      <c r="H7" s="214"/>
    </row>
    <row r="8" spans="2:8" ht="18.75" x14ac:dyDescent="0.25">
      <c r="B8" s="215" t="s">
        <v>117</v>
      </c>
      <c r="C8" s="214"/>
      <c r="D8" s="214"/>
      <c r="E8" s="214"/>
      <c r="F8" s="214"/>
      <c r="G8" s="214"/>
      <c r="H8" s="214"/>
    </row>
    <row r="9" spans="2:8" ht="18.75" x14ac:dyDescent="0.25">
      <c r="B9" s="215" t="s">
        <v>118</v>
      </c>
      <c r="C9" s="214"/>
      <c r="D9" s="214"/>
      <c r="E9" s="214"/>
      <c r="F9" s="214"/>
      <c r="G9" s="214"/>
      <c r="H9" s="214"/>
    </row>
    <row r="10" spans="2:8" ht="18" customHeight="1" x14ac:dyDescent="0.25">
      <c r="B10" s="215" t="s">
        <v>119</v>
      </c>
      <c r="C10" s="214"/>
      <c r="D10" s="214"/>
      <c r="E10" s="214"/>
      <c r="F10" s="214"/>
      <c r="G10" s="214"/>
      <c r="H10" s="214"/>
    </row>
    <row r="11" spans="2:8" ht="18.75" x14ac:dyDescent="0.25">
      <c r="B11" s="215" t="s">
        <v>120</v>
      </c>
      <c r="C11" s="214"/>
      <c r="D11" s="214"/>
      <c r="E11" s="214"/>
      <c r="F11" s="214"/>
      <c r="G11" s="214"/>
      <c r="H11" s="214"/>
    </row>
    <row r="12" spans="2:8" ht="18.75" x14ac:dyDescent="0.25">
      <c r="B12" s="216" t="s">
        <v>121</v>
      </c>
      <c r="C12" s="214"/>
      <c r="D12" s="214"/>
      <c r="E12" s="214"/>
      <c r="F12" s="214"/>
      <c r="G12" s="214"/>
      <c r="H12" s="214"/>
    </row>
    <row r="13" spans="2:8" x14ac:dyDescent="0.25">
      <c r="B13" s="214"/>
      <c r="C13" s="214"/>
      <c r="D13" s="214"/>
      <c r="E13" s="214"/>
      <c r="F13" s="214"/>
      <c r="G13" s="214"/>
      <c r="H13" s="214"/>
    </row>
    <row r="14" spans="2:8" x14ac:dyDescent="0.25">
      <c r="B14" s="217" t="s">
        <v>122</v>
      </c>
      <c r="C14" s="214"/>
      <c r="D14" s="214"/>
      <c r="E14" s="214"/>
      <c r="F14" s="214"/>
      <c r="G14" s="214"/>
      <c r="H14" s="214"/>
    </row>
    <row r="15" spans="2:8" x14ac:dyDescent="0.25">
      <c r="B15" s="218" t="s">
        <v>123</v>
      </c>
      <c r="C15" s="214"/>
      <c r="D15" s="214"/>
      <c r="E15" s="214"/>
      <c r="F15" s="214"/>
      <c r="G15" s="214"/>
      <c r="H15" s="214"/>
    </row>
    <row r="16" spans="2:8" x14ac:dyDescent="0.25">
      <c r="B16" s="218" t="s">
        <v>124</v>
      </c>
      <c r="C16" s="214"/>
      <c r="D16" s="214"/>
      <c r="E16" s="214"/>
      <c r="F16" s="214"/>
      <c r="G16" s="214"/>
      <c r="H16" s="214"/>
    </row>
    <row r="20" spans="2:9" x14ac:dyDescent="0.25">
      <c r="B20" s="210" t="s">
        <v>92</v>
      </c>
    </row>
    <row r="22" spans="2:9" x14ac:dyDescent="0.25">
      <c r="B22" s="219" t="s">
        <v>95</v>
      </c>
      <c r="C22" s="219"/>
      <c r="D22" s="219"/>
      <c r="E22" s="219"/>
      <c r="F22" s="219"/>
      <c r="G22" s="219"/>
      <c r="H22" s="219"/>
      <c r="I22" s="219"/>
    </row>
    <row r="23" spans="2:9" x14ac:dyDescent="0.25">
      <c r="B23" s="211" t="s">
        <v>93</v>
      </c>
    </row>
    <row r="24" spans="2:9" x14ac:dyDescent="0.25">
      <c r="B24" s="211" t="s">
        <v>94</v>
      </c>
    </row>
    <row r="26" spans="2:9" x14ac:dyDescent="0.25">
      <c r="B26" s="212" t="s">
        <v>99</v>
      </c>
    </row>
    <row r="27" spans="2:9" x14ac:dyDescent="0.25">
      <c r="B27" s="220" t="s">
        <v>100</v>
      </c>
      <c r="C27" s="220"/>
      <c r="D27" s="220"/>
      <c r="E27" s="220"/>
      <c r="F27" s="220"/>
      <c r="G27" s="220"/>
      <c r="H27" s="220"/>
      <c r="I27" s="220"/>
    </row>
    <row r="28" spans="2:9" x14ac:dyDescent="0.25">
      <c r="B28" s="220" t="s">
        <v>98</v>
      </c>
      <c r="C28" s="220"/>
      <c r="D28" s="220"/>
      <c r="E28" s="220"/>
      <c r="F28" s="220"/>
      <c r="G28" s="220"/>
      <c r="H28" s="220"/>
      <c r="I28" s="220"/>
    </row>
    <row r="30" spans="2:9" x14ac:dyDescent="0.25">
      <c r="B30" s="212" t="s">
        <v>101</v>
      </c>
    </row>
    <row r="31" spans="2:9" x14ac:dyDescent="0.25">
      <c r="B31" s="220" t="s">
        <v>102</v>
      </c>
      <c r="C31" s="220"/>
      <c r="D31" s="220"/>
      <c r="E31" s="220"/>
      <c r="F31" s="220"/>
      <c r="G31" s="220"/>
      <c r="H31" s="220"/>
      <c r="I31" s="220"/>
    </row>
  </sheetData>
  <mergeCells count="4">
    <mergeCell ref="B22:I22"/>
    <mergeCell ref="B27:I27"/>
    <mergeCell ref="B28:I28"/>
    <mergeCell ref="B31:I31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workbookViewId="0">
      <selection activeCell="A2" sqref="A2"/>
    </sheetView>
  </sheetViews>
  <sheetFormatPr defaultColWidth="9.140625" defaultRowHeight="12.75" x14ac:dyDescent="0.2"/>
  <cols>
    <col min="1" max="1" width="7.7109375" style="45" customWidth="1"/>
    <col min="2" max="2" width="13.85546875" style="45" bestFit="1" customWidth="1"/>
    <col min="3" max="3" width="3.42578125" style="45" bestFit="1" customWidth="1"/>
    <col min="4" max="4" width="4" style="45" bestFit="1" customWidth="1"/>
    <col min="5" max="15" width="7.7109375" style="45" customWidth="1"/>
    <col min="16" max="16" width="7.7109375" style="2" customWidth="1"/>
    <col min="17" max="17" width="9.140625" style="2"/>
    <col min="18" max="18" width="14.140625" style="2" bestFit="1" customWidth="1"/>
    <col min="19" max="16384" width="9.140625" style="2"/>
  </cols>
  <sheetData>
    <row r="1" spans="1:19" s="8" customFormat="1" ht="15.75" x14ac:dyDescent="0.25">
      <c r="A1" s="7" t="s">
        <v>110</v>
      </c>
      <c r="F1" s="9"/>
      <c r="G1" s="9"/>
      <c r="H1" s="9"/>
      <c r="I1" s="9"/>
      <c r="J1" s="9"/>
      <c r="K1" s="9"/>
    </row>
    <row r="2" spans="1:19" s="1" customFormat="1" x14ac:dyDescent="0.2">
      <c r="A2" s="10"/>
      <c r="F2" s="11"/>
      <c r="G2" s="11"/>
      <c r="H2" s="11"/>
      <c r="I2" s="11"/>
      <c r="J2" s="11"/>
      <c r="K2" s="11"/>
    </row>
    <row r="3" spans="1:19" s="1" customFormat="1" x14ac:dyDescent="0.2">
      <c r="A3" s="10"/>
      <c r="F3" s="11"/>
      <c r="G3" s="11"/>
      <c r="H3" s="11"/>
      <c r="I3" s="11"/>
      <c r="J3" s="11"/>
      <c r="K3" s="11"/>
    </row>
    <row r="4" spans="1:19" x14ac:dyDescent="0.2">
      <c r="A4" s="12" t="s">
        <v>24</v>
      </c>
      <c r="B4" s="3"/>
      <c r="C4" s="161"/>
      <c r="D4" s="161"/>
      <c r="E4" s="221" t="s">
        <v>25</v>
      </c>
      <c r="F4" s="222"/>
      <c r="G4" s="222"/>
      <c r="H4" s="223"/>
      <c r="I4" s="221" t="s">
        <v>26</v>
      </c>
      <c r="J4" s="222"/>
      <c r="K4" s="222"/>
      <c r="L4" s="223"/>
      <c r="M4" s="221" t="s">
        <v>27</v>
      </c>
      <c r="N4" s="222"/>
      <c r="O4" s="222"/>
      <c r="P4" s="223"/>
    </row>
    <row r="5" spans="1:19" ht="15.75" customHeight="1" thickBot="1" x14ac:dyDescent="0.25">
      <c r="A5" s="14"/>
      <c r="B5" s="15"/>
      <c r="C5" s="15" t="s">
        <v>0</v>
      </c>
      <c r="D5" s="15" t="s">
        <v>1</v>
      </c>
      <c r="E5" s="16" t="s">
        <v>28</v>
      </c>
      <c r="F5" s="17" t="s">
        <v>29</v>
      </c>
      <c r="G5" s="17" t="s">
        <v>2</v>
      </c>
      <c r="H5" s="18" t="s">
        <v>3</v>
      </c>
      <c r="I5" s="16" t="str">
        <f t="shared" ref="I5:P5" si="0">E5</f>
        <v>Unc.-p</v>
      </c>
      <c r="J5" s="17" t="str">
        <f t="shared" si="0"/>
        <v>K2P</v>
      </c>
      <c r="K5" s="17" t="str">
        <f t="shared" si="0"/>
        <v>HKY85</v>
      </c>
      <c r="L5" s="18" t="str">
        <f t="shared" si="0"/>
        <v>GTR+G</v>
      </c>
      <c r="M5" s="16" t="str">
        <f t="shared" si="0"/>
        <v>Unc.-p</v>
      </c>
      <c r="N5" s="17" t="str">
        <f t="shared" si="0"/>
        <v>K2P</v>
      </c>
      <c r="O5" s="17" t="str">
        <f t="shared" si="0"/>
        <v>HKY85</v>
      </c>
      <c r="P5" s="18" t="str">
        <f t="shared" si="0"/>
        <v>GTR+G</v>
      </c>
    </row>
    <row r="6" spans="1:19" x14ac:dyDescent="0.2">
      <c r="A6" s="2"/>
      <c r="B6" s="185" t="s">
        <v>71</v>
      </c>
      <c r="C6" s="134">
        <v>27</v>
      </c>
      <c r="D6" s="134">
        <v>122</v>
      </c>
      <c r="E6" s="60">
        <v>0</v>
      </c>
      <c r="F6" s="26">
        <v>0</v>
      </c>
      <c r="G6" s="26">
        <v>0</v>
      </c>
      <c r="H6" s="26">
        <v>0</v>
      </c>
      <c r="I6" s="60">
        <v>0</v>
      </c>
      <c r="J6" s="26">
        <v>0</v>
      </c>
      <c r="K6" s="26">
        <v>0</v>
      </c>
      <c r="L6" s="26">
        <v>0</v>
      </c>
      <c r="M6" s="60">
        <v>6.8978490000000003E-2</v>
      </c>
      <c r="N6" s="26">
        <v>7.2494470000000005E-2</v>
      </c>
      <c r="O6" s="26">
        <v>7.5124780000000002E-2</v>
      </c>
      <c r="P6" s="61">
        <v>8.4415320000000002E-2</v>
      </c>
      <c r="R6" s="186"/>
      <c r="S6" s="30"/>
    </row>
    <row r="7" spans="1:19" x14ac:dyDescent="0.2">
      <c r="A7" s="2"/>
      <c r="B7" s="185" t="s">
        <v>4</v>
      </c>
      <c r="C7" s="134">
        <v>12</v>
      </c>
      <c r="D7" s="134">
        <v>21</v>
      </c>
      <c r="E7" s="60">
        <v>0</v>
      </c>
      <c r="F7" s="26">
        <v>0</v>
      </c>
      <c r="G7" s="26">
        <v>0</v>
      </c>
      <c r="H7" s="26">
        <v>0</v>
      </c>
      <c r="I7" s="60">
        <v>0</v>
      </c>
      <c r="J7" s="26">
        <v>0</v>
      </c>
      <c r="K7" s="26">
        <v>0</v>
      </c>
      <c r="L7" s="26">
        <v>0</v>
      </c>
      <c r="M7" s="60">
        <v>1.335065E-2</v>
      </c>
      <c r="N7" s="26">
        <v>1.3471510000000001E-2</v>
      </c>
      <c r="O7" s="26">
        <v>1.3297389999999999E-2</v>
      </c>
      <c r="P7" s="61">
        <v>1.396143E-2</v>
      </c>
      <c r="R7" s="185"/>
      <c r="S7" s="30"/>
    </row>
    <row r="8" spans="1:19" x14ac:dyDescent="0.2">
      <c r="A8" s="2"/>
      <c r="B8" s="185" t="s">
        <v>5</v>
      </c>
      <c r="C8" s="134">
        <v>19</v>
      </c>
      <c r="D8" s="134">
        <v>41</v>
      </c>
      <c r="E8" s="60">
        <v>0</v>
      </c>
      <c r="F8" s="26">
        <v>0</v>
      </c>
      <c r="G8" s="26">
        <v>0</v>
      </c>
      <c r="H8" s="26">
        <v>0</v>
      </c>
      <c r="I8" s="60">
        <v>0</v>
      </c>
      <c r="J8" s="26">
        <v>0</v>
      </c>
      <c r="K8" s="26">
        <v>0</v>
      </c>
      <c r="L8" s="26">
        <v>0</v>
      </c>
      <c r="M8" s="60">
        <v>1.845991E-2</v>
      </c>
      <c r="N8" s="26">
        <v>1.869879E-2</v>
      </c>
      <c r="O8" s="26">
        <v>1.835939E-2</v>
      </c>
      <c r="P8" s="61">
        <v>1.953645E-2</v>
      </c>
    </row>
    <row r="9" spans="1:19" x14ac:dyDescent="0.2">
      <c r="A9" s="2"/>
      <c r="B9" s="183" t="s">
        <v>75</v>
      </c>
      <c r="C9" s="134">
        <v>3</v>
      </c>
      <c r="D9" s="134">
        <v>4</v>
      </c>
      <c r="E9" s="60">
        <v>0</v>
      </c>
      <c r="F9" s="26">
        <v>0</v>
      </c>
      <c r="G9" s="26">
        <v>0</v>
      </c>
      <c r="H9" s="26">
        <v>0</v>
      </c>
      <c r="I9" s="60">
        <v>0</v>
      </c>
      <c r="J9" s="26">
        <v>0</v>
      </c>
      <c r="K9" s="26">
        <v>0</v>
      </c>
      <c r="L9" s="26">
        <v>0</v>
      </c>
      <c r="M9" s="60">
        <v>1.6783960000000001E-2</v>
      </c>
      <c r="N9" s="26">
        <v>1.6975670000000002E-2</v>
      </c>
      <c r="O9" s="26">
        <v>1.683335E-2</v>
      </c>
      <c r="P9" s="61">
        <v>1.759631E-2</v>
      </c>
    </row>
    <row r="10" spans="1:19" x14ac:dyDescent="0.2">
      <c r="A10" s="2"/>
      <c r="B10" s="185" t="s">
        <v>7</v>
      </c>
      <c r="C10" s="134">
        <v>11</v>
      </c>
      <c r="D10" s="134">
        <v>19</v>
      </c>
      <c r="E10" s="60">
        <v>0</v>
      </c>
      <c r="F10" s="26">
        <v>0</v>
      </c>
      <c r="G10" s="26">
        <v>0</v>
      </c>
      <c r="H10" s="26">
        <v>0</v>
      </c>
      <c r="I10" s="60">
        <v>0</v>
      </c>
      <c r="J10" s="26">
        <v>0</v>
      </c>
      <c r="K10" s="26">
        <v>0</v>
      </c>
      <c r="L10" s="26">
        <v>0</v>
      </c>
      <c r="M10" s="60">
        <v>1.3428860000000001E-2</v>
      </c>
      <c r="N10" s="26">
        <v>1.151229E-2</v>
      </c>
      <c r="O10" s="26">
        <v>1.357154E-2</v>
      </c>
      <c r="P10" s="61">
        <v>1.446135E-2</v>
      </c>
    </row>
    <row r="11" spans="1:19" x14ac:dyDescent="0.2">
      <c r="A11" s="2"/>
      <c r="B11" s="185" t="s">
        <v>70</v>
      </c>
      <c r="C11" s="134">
        <v>5</v>
      </c>
      <c r="D11" s="134">
        <v>14</v>
      </c>
      <c r="E11" s="60">
        <v>0</v>
      </c>
      <c r="F11" s="26">
        <v>0</v>
      </c>
      <c r="G11" s="26">
        <v>0</v>
      </c>
      <c r="H11" s="26">
        <v>0</v>
      </c>
      <c r="I11" s="60">
        <v>6.7476200000000002E-3</v>
      </c>
      <c r="J11" s="26">
        <v>6.7781500000000001E-3</v>
      </c>
      <c r="K11" s="26">
        <v>6.7747700000000003E-3</v>
      </c>
      <c r="L11" s="61">
        <v>6.8738200000000001E-3</v>
      </c>
      <c r="M11" s="60">
        <v>1.851978E-2</v>
      </c>
      <c r="N11" s="26">
        <v>1.8754179999999999E-2</v>
      </c>
      <c r="O11" s="26">
        <v>1.8658379999999999E-2</v>
      </c>
      <c r="P11" s="61">
        <v>1.936587E-2</v>
      </c>
    </row>
    <row r="12" spans="1:19" ht="13.5" thickBot="1" x14ac:dyDescent="0.25">
      <c r="A12" s="14"/>
      <c r="B12" s="175" t="s">
        <v>8</v>
      </c>
      <c r="C12" s="48">
        <v>3</v>
      </c>
      <c r="D12" s="48">
        <v>30</v>
      </c>
      <c r="E12" s="65">
        <v>0</v>
      </c>
      <c r="F12" s="28">
        <v>0</v>
      </c>
      <c r="G12" s="28">
        <v>0</v>
      </c>
      <c r="H12" s="66">
        <v>0</v>
      </c>
      <c r="I12" s="65">
        <v>0</v>
      </c>
      <c r="J12" s="28">
        <v>0</v>
      </c>
      <c r="K12" s="28">
        <v>0</v>
      </c>
      <c r="L12" s="66">
        <v>0</v>
      </c>
      <c r="M12" s="65">
        <v>1.173709E-2</v>
      </c>
      <c r="N12" s="28">
        <v>1.1837459999999999E-2</v>
      </c>
      <c r="O12" s="28">
        <v>1.1864370000000001E-2</v>
      </c>
      <c r="P12" s="66">
        <v>1.2296980000000001E-2</v>
      </c>
    </row>
    <row r="13" spans="1:19" x14ac:dyDescent="0.2">
      <c r="A13" s="2"/>
      <c r="B13" s="2"/>
      <c r="C13" s="2"/>
      <c r="D13" s="2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9" x14ac:dyDescent="0.2">
      <c r="A14" s="2"/>
      <c r="B14" s="2"/>
      <c r="C14" s="2"/>
      <c r="D14" s="2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9" x14ac:dyDescent="0.2">
      <c r="A15" s="12" t="s">
        <v>65</v>
      </c>
      <c r="B15" s="2"/>
      <c r="C15" s="2"/>
      <c r="D15" s="2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9" ht="48" x14ac:dyDescent="0.2">
      <c r="A16" s="2"/>
      <c r="B16" s="2"/>
      <c r="C16" s="2"/>
      <c r="D16" s="2"/>
      <c r="E16" s="155" t="s">
        <v>75</v>
      </c>
      <c r="F16" s="155" t="s">
        <v>71</v>
      </c>
      <c r="G16" s="155" t="s">
        <v>4</v>
      </c>
      <c r="H16" s="155" t="s">
        <v>7</v>
      </c>
      <c r="I16" s="155" t="s">
        <v>8</v>
      </c>
      <c r="J16" s="155" t="s">
        <v>70</v>
      </c>
      <c r="K16" s="155" t="s">
        <v>5</v>
      </c>
      <c r="L16" s="2"/>
      <c r="M16" s="2"/>
      <c r="N16" s="2"/>
      <c r="O16" s="2"/>
      <c r="P16" s="152"/>
    </row>
    <row r="17" spans="1:20" x14ac:dyDescent="0.2">
      <c r="A17" s="46" t="str">
        <f>E5</f>
        <v>Unc.-p</v>
      </c>
      <c r="B17" s="184" t="s">
        <v>79</v>
      </c>
      <c r="C17" s="183"/>
      <c r="D17" s="183"/>
      <c r="E17" s="182"/>
      <c r="F17" s="182"/>
      <c r="G17" s="182"/>
      <c r="H17" s="182"/>
      <c r="I17" s="182"/>
      <c r="J17" s="182"/>
      <c r="K17" s="182"/>
      <c r="L17" s="181"/>
      <c r="M17" s="181"/>
      <c r="N17" s="181"/>
      <c r="O17" s="181"/>
      <c r="P17" s="180"/>
      <c r="Q17" s="33"/>
      <c r="R17" s="33"/>
      <c r="S17" s="30"/>
      <c r="T17" s="30"/>
    </row>
    <row r="18" spans="1:20" x14ac:dyDescent="0.2">
      <c r="A18" s="46"/>
      <c r="B18" s="174" t="s">
        <v>75</v>
      </c>
      <c r="C18" s="173"/>
      <c r="D18" s="173"/>
      <c r="E18" s="26" t="s">
        <v>6</v>
      </c>
      <c r="F18" s="29">
        <v>0.16082630913934381</v>
      </c>
      <c r="G18" s="26">
        <v>0.12990790440476188</v>
      </c>
      <c r="H18" s="26">
        <v>0.13704337328947366</v>
      </c>
      <c r="I18" s="26">
        <v>0.14649809816666665</v>
      </c>
      <c r="J18" s="26">
        <v>0.14408622285714284</v>
      </c>
      <c r="K18" s="26">
        <v>0.15164628932926832</v>
      </c>
      <c r="L18" s="53"/>
      <c r="M18" s="53"/>
      <c r="N18" s="53"/>
      <c r="O18" s="53"/>
      <c r="P18" s="37"/>
      <c r="Q18" s="33"/>
      <c r="R18" s="33"/>
    </row>
    <row r="19" spans="1:20" x14ac:dyDescent="0.2">
      <c r="A19" s="46"/>
      <c r="B19" s="179" t="s">
        <v>77</v>
      </c>
      <c r="C19" s="171"/>
      <c r="D19" s="171"/>
      <c r="E19" s="178"/>
      <c r="F19" s="178"/>
      <c r="G19" s="178"/>
      <c r="H19" s="178"/>
      <c r="I19" s="178"/>
      <c r="J19" s="178"/>
      <c r="K19" s="178"/>
      <c r="L19" s="53"/>
      <c r="M19" s="53"/>
      <c r="N19" s="53"/>
      <c r="O19" s="53"/>
      <c r="P19" s="37"/>
      <c r="Q19" s="33"/>
      <c r="R19" s="33"/>
    </row>
    <row r="20" spans="1:20" x14ac:dyDescent="0.2">
      <c r="A20" s="46"/>
      <c r="B20" s="172" t="s">
        <v>71</v>
      </c>
      <c r="C20" s="171"/>
      <c r="D20" s="171"/>
      <c r="E20" s="29">
        <v>0.16082630913934381</v>
      </c>
      <c r="F20" s="26" t="s">
        <v>6</v>
      </c>
      <c r="G20" s="26">
        <v>6.3054883196721187E-2</v>
      </c>
      <c r="H20" s="26">
        <v>7.7798929732528194E-2</v>
      </c>
      <c r="I20" s="26">
        <v>5.9790816920765141E-2</v>
      </c>
      <c r="J20" s="26">
        <v>7.5771412049180295E-2</v>
      </c>
      <c r="K20" s="29">
        <v>7.8765729926029912E-2</v>
      </c>
      <c r="L20" s="2"/>
      <c r="M20" s="2"/>
      <c r="N20" s="2"/>
      <c r="O20" s="26"/>
      <c r="P20" s="29"/>
    </row>
    <row r="21" spans="1:20" x14ac:dyDescent="0.2">
      <c r="A21" s="46"/>
      <c r="B21" s="172" t="s">
        <v>4</v>
      </c>
      <c r="C21" s="171"/>
      <c r="D21" s="171"/>
      <c r="E21" s="26">
        <v>0.12990790440476188</v>
      </c>
      <c r="F21" s="26">
        <v>6.3054883196721187E-2</v>
      </c>
      <c r="G21" s="26" t="s">
        <v>6</v>
      </c>
      <c r="H21" s="177">
        <v>4.4759241854636561E-2</v>
      </c>
      <c r="I21" s="26">
        <v>4.5824423698413032E-2</v>
      </c>
      <c r="J21" s="26">
        <v>5.3675246122449005E-2</v>
      </c>
      <c r="K21" s="29">
        <v>6.5422342334494982E-2</v>
      </c>
      <c r="L21" s="2"/>
      <c r="M21" s="2"/>
      <c r="N21" s="2"/>
      <c r="O21" s="26"/>
      <c r="P21" s="29"/>
    </row>
    <row r="22" spans="1:20" x14ac:dyDescent="0.2">
      <c r="A22" s="46"/>
      <c r="B22" s="172" t="s">
        <v>7</v>
      </c>
      <c r="C22" s="171"/>
      <c r="D22" s="171"/>
      <c r="E22" s="26">
        <v>0.13704337328947366</v>
      </c>
      <c r="F22" s="26">
        <v>7.7798929732528194E-2</v>
      </c>
      <c r="G22" s="26">
        <v>4.4759241854636561E-2</v>
      </c>
      <c r="H22" s="26" t="s">
        <v>6</v>
      </c>
      <c r="I22" s="26">
        <v>2.860081975438597E-2</v>
      </c>
      <c r="J22" s="26">
        <v>3.3869159323308314E-2</v>
      </c>
      <c r="K22" s="29">
        <v>3.6384395314505755E-2</v>
      </c>
      <c r="L22" s="2"/>
      <c r="M22" s="2"/>
      <c r="N22" s="2"/>
      <c r="O22" s="26"/>
      <c r="P22" s="29"/>
    </row>
    <row r="23" spans="1:20" x14ac:dyDescent="0.2">
      <c r="A23" s="46"/>
      <c r="B23" s="172" t="s">
        <v>8</v>
      </c>
      <c r="C23" s="171"/>
      <c r="D23" s="171"/>
      <c r="E23" s="26">
        <v>0.14649809816666665</v>
      </c>
      <c r="F23" s="26">
        <v>5.9790816920765141E-2</v>
      </c>
      <c r="G23" s="26">
        <v>4.5824423698413032E-2</v>
      </c>
      <c r="H23" s="26">
        <v>2.860081975438597E-2</v>
      </c>
      <c r="I23" s="26" t="s">
        <v>6</v>
      </c>
      <c r="J23" s="26">
        <v>2.1108021999999994E-2</v>
      </c>
      <c r="K23" s="29">
        <v>2.3559439756097564E-2</v>
      </c>
      <c r="L23" s="2"/>
      <c r="M23" s="2"/>
      <c r="N23" s="2"/>
      <c r="O23" s="26"/>
      <c r="P23" s="29"/>
    </row>
    <row r="24" spans="1:20" x14ac:dyDescent="0.2">
      <c r="A24" s="46"/>
      <c r="B24" s="172" t="s">
        <v>70</v>
      </c>
      <c r="C24" s="171"/>
      <c r="D24" s="171"/>
      <c r="E24" s="26">
        <v>0.14408622285714284</v>
      </c>
      <c r="F24" s="26">
        <v>7.5771412049180295E-2</v>
      </c>
      <c r="G24" s="26">
        <v>5.3675246122449005E-2</v>
      </c>
      <c r="H24" s="26">
        <v>3.3869159323308314E-2</v>
      </c>
      <c r="I24" s="26">
        <v>2.1108021999999994E-2</v>
      </c>
      <c r="J24" s="26" t="s">
        <v>6</v>
      </c>
      <c r="K24" s="29">
        <v>1.1199397160278741E-2</v>
      </c>
      <c r="L24" s="2"/>
      <c r="M24" s="2"/>
      <c r="N24" s="2"/>
      <c r="O24" s="26"/>
      <c r="P24" s="29"/>
    </row>
    <row r="25" spans="1:20" ht="13.5" thickBot="1" x14ac:dyDescent="0.25">
      <c r="A25" s="46"/>
      <c r="B25" s="176" t="s">
        <v>5</v>
      </c>
      <c r="C25" s="175"/>
      <c r="D25" s="175"/>
      <c r="E25" s="28">
        <v>0.15164628932926832</v>
      </c>
      <c r="F25" s="28">
        <v>7.8765729926029912E-2</v>
      </c>
      <c r="G25" s="28">
        <v>6.5422342334494982E-2</v>
      </c>
      <c r="H25" s="28">
        <v>3.6384395314505755E-2</v>
      </c>
      <c r="I25" s="28">
        <v>2.3559439756097564E-2</v>
      </c>
      <c r="J25" s="28">
        <v>1.1199397160278741E-2</v>
      </c>
      <c r="K25" s="28" t="s">
        <v>6</v>
      </c>
      <c r="L25" s="26"/>
      <c r="M25" s="26"/>
      <c r="N25" s="26"/>
      <c r="O25" s="2"/>
      <c r="P25" s="29"/>
    </row>
    <row r="26" spans="1:20" x14ac:dyDescent="0.2">
      <c r="A26" s="46" t="str">
        <f>F5</f>
        <v>K2P</v>
      </c>
      <c r="B26" s="174" t="s">
        <v>75</v>
      </c>
      <c r="C26" s="173"/>
      <c r="D26" s="173"/>
      <c r="E26" s="26" t="s">
        <v>6</v>
      </c>
      <c r="F26" s="26">
        <v>0.18126586321721308</v>
      </c>
      <c r="G26" s="26">
        <v>0.14289921345238096</v>
      </c>
      <c r="H26" s="26">
        <v>0.15169431421052626</v>
      </c>
      <c r="I26" s="26">
        <v>0.16326302341666662</v>
      </c>
      <c r="J26" s="26">
        <v>0.16017659946428572</v>
      </c>
      <c r="K26" s="26">
        <v>0.16987263146341469</v>
      </c>
      <c r="L26" s="26"/>
      <c r="M26" s="26"/>
      <c r="N26" s="26"/>
      <c r="O26" s="26"/>
      <c r="P26" s="144"/>
    </row>
    <row r="27" spans="1:20" x14ac:dyDescent="0.2">
      <c r="A27" s="46"/>
      <c r="B27" s="172" t="s">
        <v>71</v>
      </c>
      <c r="C27" s="171"/>
      <c r="D27" s="171"/>
      <c r="E27" s="26">
        <v>0.18126586321721308</v>
      </c>
      <c r="F27" s="26" t="s">
        <v>6</v>
      </c>
      <c r="G27" s="26">
        <v>6.5964692868852814E-2</v>
      </c>
      <c r="H27" s="26">
        <v>8.2227542411561619E-2</v>
      </c>
      <c r="I27" s="26">
        <v>6.236807464207586E-2</v>
      </c>
      <c r="J27" s="26">
        <v>8.0006363758781826E-2</v>
      </c>
      <c r="K27" s="26">
        <v>8.3426654038385312E-2</v>
      </c>
      <c r="L27" s="26"/>
      <c r="M27" s="26"/>
      <c r="N27" s="26"/>
      <c r="O27" s="26"/>
      <c r="P27" s="30"/>
    </row>
    <row r="28" spans="1:20" x14ac:dyDescent="0.2">
      <c r="A28" s="46"/>
      <c r="B28" s="172" t="s">
        <v>4</v>
      </c>
      <c r="C28" s="171"/>
      <c r="D28" s="171"/>
      <c r="E28" s="26">
        <v>0.14289921345238096</v>
      </c>
      <c r="F28" s="26">
        <v>6.5964692868852814E-2</v>
      </c>
      <c r="G28" s="26" t="s">
        <v>6</v>
      </c>
      <c r="H28" s="26">
        <v>4.6167582305764489E-2</v>
      </c>
      <c r="I28" s="26">
        <v>4.7308142777778006E-2</v>
      </c>
      <c r="J28" s="26">
        <v>5.5745972176870592E-2</v>
      </c>
      <c r="K28" s="26">
        <v>6.8672241765388997E-2</v>
      </c>
      <c r="L28" s="26"/>
      <c r="M28" s="26"/>
      <c r="N28" s="26"/>
      <c r="O28" s="26"/>
      <c r="P28" s="30"/>
    </row>
    <row r="29" spans="1:20" x14ac:dyDescent="0.2">
      <c r="A29" s="46"/>
      <c r="B29" s="172" t="s">
        <v>7</v>
      </c>
      <c r="C29" s="171"/>
      <c r="D29" s="171"/>
      <c r="E29" s="26">
        <v>0.15169431421052626</v>
      </c>
      <c r="F29" s="26">
        <v>8.2227542411561619E-2</v>
      </c>
      <c r="G29" s="26">
        <v>4.6167582305764489E-2</v>
      </c>
      <c r="H29" s="26" t="s">
        <v>6</v>
      </c>
      <c r="I29" s="26">
        <v>2.9175106877193033E-2</v>
      </c>
      <c r="J29" s="26">
        <v>3.46769667293233E-2</v>
      </c>
      <c r="K29" s="26">
        <v>3.7355434621309358E-2</v>
      </c>
      <c r="L29" s="26"/>
      <c r="M29" s="26"/>
      <c r="N29" s="26"/>
      <c r="O29" s="26"/>
      <c r="P29" s="30"/>
    </row>
    <row r="30" spans="1:20" x14ac:dyDescent="0.2">
      <c r="A30" s="46"/>
      <c r="B30" s="172" t="s">
        <v>8</v>
      </c>
      <c r="C30" s="171"/>
      <c r="D30" s="171"/>
      <c r="E30" s="26">
        <v>0.16326302341666662</v>
      </c>
      <c r="F30" s="26">
        <v>6.236807464207586E-2</v>
      </c>
      <c r="G30" s="26">
        <v>4.7308142777778006E-2</v>
      </c>
      <c r="H30" s="26">
        <v>2.9175106877193033E-2</v>
      </c>
      <c r="I30" s="26" t="s">
        <v>6</v>
      </c>
      <c r="J30" s="26">
        <v>2.1450263071428544E-2</v>
      </c>
      <c r="K30" s="26">
        <v>2.4010770642276396E-2</v>
      </c>
      <c r="L30" s="26"/>
      <c r="M30" s="26"/>
      <c r="N30" s="26"/>
      <c r="O30" s="26"/>
      <c r="P30" s="30"/>
    </row>
    <row r="31" spans="1:20" x14ac:dyDescent="0.2">
      <c r="A31" s="46"/>
      <c r="B31" s="172" t="s">
        <v>70</v>
      </c>
      <c r="C31" s="171"/>
      <c r="D31" s="171"/>
      <c r="E31" s="26">
        <v>0.16017659946428572</v>
      </c>
      <c r="F31" s="26">
        <v>8.0006363758781826E-2</v>
      </c>
      <c r="G31" s="26">
        <v>5.5745972176870592E-2</v>
      </c>
      <c r="H31" s="26">
        <v>3.46769667293233E-2</v>
      </c>
      <c r="I31" s="26">
        <v>2.1450263071428544E-2</v>
      </c>
      <c r="J31" s="26" t="s">
        <v>6</v>
      </c>
      <c r="K31" s="26">
        <v>1.1303672439024392E-2</v>
      </c>
      <c r="L31" s="26"/>
      <c r="M31" s="26"/>
      <c r="N31" s="26"/>
      <c r="O31" s="26"/>
      <c r="P31" s="30"/>
    </row>
    <row r="32" spans="1:20" ht="13.5" thickBot="1" x14ac:dyDescent="0.25">
      <c r="A32" s="46"/>
      <c r="B32" s="176" t="s">
        <v>5</v>
      </c>
      <c r="C32" s="175"/>
      <c r="D32" s="175"/>
      <c r="E32" s="28">
        <v>0.16987263146341469</v>
      </c>
      <c r="F32" s="28">
        <v>8.3426654038385312E-2</v>
      </c>
      <c r="G32" s="28">
        <v>6.8672241765388997E-2</v>
      </c>
      <c r="H32" s="28">
        <v>3.7355434621309358E-2</v>
      </c>
      <c r="I32" s="28">
        <v>2.4010770642276396E-2</v>
      </c>
      <c r="J32" s="28">
        <v>1.1303672439024392E-2</v>
      </c>
      <c r="K32" s="28" t="s">
        <v>6</v>
      </c>
      <c r="L32" s="26"/>
      <c r="M32" s="26"/>
      <c r="N32" s="26"/>
      <c r="O32" s="26"/>
      <c r="P32" s="30"/>
    </row>
    <row r="33" spans="1:16" x14ac:dyDescent="0.2">
      <c r="A33" s="46" t="str">
        <f>G5</f>
        <v>HKY85</v>
      </c>
      <c r="B33" s="174" t="s">
        <v>75</v>
      </c>
      <c r="C33" s="173"/>
      <c r="D33" s="173"/>
      <c r="E33" s="26" t="s">
        <v>6</v>
      </c>
      <c r="F33" s="26">
        <v>0.18634201295081934</v>
      </c>
      <c r="G33" s="26">
        <v>0.1466425894047618</v>
      </c>
      <c r="H33" s="26">
        <v>0.15472394197368414</v>
      </c>
      <c r="I33" s="26">
        <v>0.16457072225000016</v>
      </c>
      <c r="J33" s="26">
        <v>0.16358545624999996</v>
      </c>
      <c r="K33" s="26">
        <v>0.17279920024390238</v>
      </c>
      <c r="L33" s="26"/>
      <c r="M33" s="26"/>
      <c r="N33" s="26"/>
      <c r="O33" s="26"/>
      <c r="P33" s="30"/>
    </row>
    <row r="34" spans="1:16" x14ac:dyDescent="0.2">
      <c r="A34" s="46"/>
      <c r="B34" s="172" t="s">
        <v>71</v>
      </c>
      <c r="C34" s="171"/>
      <c r="D34" s="171"/>
      <c r="E34" s="26">
        <v>0.18634201295081934</v>
      </c>
      <c r="F34" s="26" t="s">
        <v>6</v>
      </c>
      <c r="G34" s="26">
        <v>6.7583924500390663E-2</v>
      </c>
      <c r="H34" s="26">
        <v>8.3870856186367373E-2</v>
      </c>
      <c r="I34" s="26">
        <v>6.3631456781420764E-2</v>
      </c>
      <c r="J34" s="26">
        <v>8.1573097816159845E-2</v>
      </c>
      <c r="K34" s="26">
        <v>8.491917125749765E-2</v>
      </c>
      <c r="L34" s="26"/>
      <c r="M34" s="26"/>
      <c r="N34" s="26"/>
      <c r="O34" s="26"/>
      <c r="P34" s="30"/>
    </row>
    <row r="35" spans="1:16" x14ac:dyDescent="0.2">
      <c r="A35" s="46"/>
      <c r="B35" s="172" t="s">
        <v>4</v>
      </c>
      <c r="C35" s="171"/>
      <c r="D35" s="171"/>
      <c r="E35" s="26">
        <v>0.1466425894047618</v>
      </c>
      <c r="F35" s="26">
        <v>6.7583924500390663E-2</v>
      </c>
      <c r="G35" s="26" t="s">
        <v>6</v>
      </c>
      <c r="H35" s="26">
        <v>4.8180921253132773E-2</v>
      </c>
      <c r="I35" s="26">
        <v>4.7532082190476665E-2</v>
      </c>
      <c r="J35" s="26">
        <v>5.7604452380952451E-2</v>
      </c>
      <c r="K35" s="26">
        <v>7.0451894192799139E-2</v>
      </c>
      <c r="L35" s="26"/>
      <c r="M35" s="26"/>
      <c r="N35" s="26"/>
      <c r="O35" s="26"/>
      <c r="P35" s="30"/>
    </row>
    <row r="36" spans="1:16" x14ac:dyDescent="0.2">
      <c r="A36" s="46"/>
      <c r="B36" s="172" t="s">
        <v>7</v>
      </c>
      <c r="C36" s="171"/>
      <c r="D36" s="171"/>
      <c r="E36" s="26">
        <v>0.15472394197368414</v>
      </c>
      <c r="F36" s="26">
        <v>8.3870856186367373E-2</v>
      </c>
      <c r="G36" s="26">
        <v>4.8180921253132773E-2</v>
      </c>
      <c r="H36" s="26" t="s">
        <v>6</v>
      </c>
      <c r="I36" s="26">
        <v>2.9207504157894765E-2</v>
      </c>
      <c r="J36" s="26">
        <v>3.4840320714285729E-2</v>
      </c>
      <c r="K36" s="26">
        <v>3.7436618061617508E-2</v>
      </c>
      <c r="L36" s="26"/>
      <c r="M36" s="26"/>
      <c r="N36" s="26"/>
      <c r="O36" s="26"/>
      <c r="P36" s="30"/>
    </row>
    <row r="37" spans="1:16" x14ac:dyDescent="0.2">
      <c r="A37" s="46"/>
      <c r="B37" s="172" t="s">
        <v>8</v>
      </c>
      <c r="C37" s="171"/>
      <c r="D37" s="171"/>
      <c r="E37" s="26">
        <v>0.16457072225000016</v>
      </c>
      <c r="F37" s="26">
        <v>6.3631456781420764E-2</v>
      </c>
      <c r="G37" s="26">
        <v>4.7532082190476665E-2</v>
      </c>
      <c r="H37" s="26">
        <v>2.9207504157894765E-2</v>
      </c>
      <c r="I37" s="26" t="s">
        <v>6</v>
      </c>
      <c r="J37" s="26">
        <v>2.1468837523809552E-2</v>
      </c>
      <c r="K37" s="26">
        <v>2.4071863186991751E-2</v>
      </c>
      <c r="L37" s="26"/>
      <c r="M37" s="26"/>
      <c r="N37" s="26"/>
      <c r="O37" s="26"/>
      <c r="P37" s="30"/>
    </row>
    <row r="38" spans="1:16" x14ac:dyDescent="0.2">
      <c r="A38" s="46"/>
      <c r="B38" s="172" t="s">
        <v>70</v>
      </c>
      <c r="C38" s="171"/>
      <c r="D38" s="171"/>
      <c r="E38" s="26">
        <v>0.16358545624999996</v>
      </c>
      <c r="F38" s="26">
        <v>8.1573097816159845E-2</v>
      </c>
      <c r="G38" s="26">
        <v>5.7604452380952451E-2</v>
      </c>
      <c r="H38" s="26">
        <v>3.4840320714285729E-2</v>
      </c>
      <c r="I38" s="26">
        <v>2.1468837523809552E-2</v>
      </c>
      <c r="J38" s="26" t="s">
        <v>6</v>
      </c>
      <c r="K38" s="26">
        <v>1.1235357160278736E-2</v>
      </c>
      <c r="L38" s="26"/>
      <c r="M38" s="26"/>
      <c r="N38" s="26"/>
      <c r="O38" s="26"/>
      <c r="P38" s="30"/>
    </row>
    <row r="39" spans="1:16" ht="13.5" thickBot="1" x14ac:dyDescent="0.25">
      <c r="A39" s="46"/>
      <c r="B39" s="176" t="s">
        <v>5</v>
      </c>
      <c r="C39" s="175"/>
      <c r="D39" s="175"/>
      <c r="E39" s="28">
        <v>0.17279920024390238</v>
      </c>
      <c r="F39" s="28">
        <v>8.491917125749765E-2</v>
      </c>
      <c r="G39" s="28">
        <v>7.0451894192799139E-2</v>
      </c>
      <c r="H39" s="28">
        <v>3.7436618061617508E-2</v>
      </c>
      <c r="I39" s="28">
        <v>2.4071863186991751E-2</v>
      </c>
      <c r="J39" s="28">
        <v>1.1235357160278736E-2</v>
      </c>
      <c r="K39" s="28" t="s">
        <v>6</v>
      </c>
      <c r="L39" s="26"/>
      <c r="M39" s="26"/>
      <c r="N39" s="26"/>
      <c r="O39" s="26"/>
      <c r="P39" s="30"/>
    </row>
    <row r="40" spans="1:16" x14ac:dyDescent="0.2">
      <c r="A40" s="46" t="str">
        <f>H5</f>
        <v>GTR+G</v>
      </c>
      <c r="B40" s="174" t="s">
        <v>75</v>
      </c>
      <c r="C40" s="173"/>
      <c r="D40" s="173"/>
      <c r="E40" s="26" t="s">
        <v>6</v>
      </c>
      <c r="F40" s="26">
        <v>0.26431737184426202</v>
      </c>
      <c r="G40" s="26">
        <v>0.20364392726190483</v>
      </c>
      <c r="H40" s="26">
        <v>0.21466842973684214</v>
      </c>
      <c r="I40" s="26">
        <v>0.23067086574999968</v>
      </c>
      <c r="J40" s="26">
        <v>0.22861792499999997</v>
      </c>
      <c r="K40" s="26">
        <v>0.24524607256097583</v>
      </c>
      <c r="L40" s="26"/>
      <c r="M40" s="26"/>
      <c r="N40" s="26"/>
      <c r="O40" s="26"/>
      <c r="P40" s="30"/>
    </row>
    <row r="41" spans="1:16" x14ac:dyDescent="0.2">
      <c r="B41" s="172" t="s">
        <v>71</v>
      </c>
      <c r="C41" s="171"/>
      <c r="D41" s="171"/>
      <c r="E41" s="26">
        <v>0.26431737184426202</v>
      </c>
      <c r="F41" s="26" t="s">
        <v>6</v>
      </c>
      <c r="G41" s="26">
        <v>7.4802177131147521E-2</v>
      </c>
      <c r="H41" s="26">
        <v>9.8136395310612357E-2</v>
      </c>
      <c r="I41" s="26">
        <v>7.4250193065573677E-2</v>
      </c>
      <c r="J41" s="26">
        <v>9.8917097224824418E-2</v>
      </c>
      <c r="K41" s="26">
        <v>0.10427950417033262</v>
      </c>
      <c r="L41" s="26"/>
      <c r="M41" s="26"/>
      <c r="N41" s="26"/>
      <c r="O41" s="26"/>
      <c r="P41" s="30"/>
    </row>
    <row r="42" spans="1:16" x14ac:dyDescent="0.2">
      <c r="B42" s="172" t="s">
        <v>4</v>
      </c>
      <c r="C42" s="171"/>
      <c r="D42" s="171"/>
      <c r="E42" s="26">
        <v>0.20364392726190483</v>
      </c>
      <c r="F42" s="26">
        <v>7.4802177131147521E-2</v>
      </c>
      <c r="G42" s="26" t="s">
        <v>6</v>
      </c>
      <c r="H42" s="26">
        <v>5.2553491654135219E-2</v>
      </c>
      <c r="I42" s="26">
        <v>5.4640565428571361E-2</v>
      </c>
      <c r="J42" s="26">
        <v>6.4779148367346939E-2</v>
      </c>
      <c r="K42" s="26">
        <v>8.1762771637630988E-2</v>
      </c>
      <c r="L42" s="26"/>
      <c r="M42" s="26"/>
      <c r="N42" s="26"/>
      <c r="O42" s="26"/>
      <c r="P42" s="30"/>
    </row>
    <row r="43" spans="1:16" x14ac:dyDescent="0.2">
      <c r="B43" s="172" t="s">
        <v>7</v>
      </c>
      <c r="C43" s="171"/>
      <c r="D43" s="171"/>
      <c r="E43" s="26">
        <v>0.21466842973684214</v>
      </c>
      <c r="F43" s="26">
        <v>9.8136395310612357E-2</v>
      </c>
      <c r="G43" s="26">
        <v>5.2553491654135219E-2</v>
      </c>
      <c r="H43" s="26" t="s">
        <v>6</v>
      </c>
      <c r="I43" s="26">
        <v>3.0763495649122799E-2</v>
      </c>
      <c r="J43" s="26">
        <v>3.6974510526315785E-2</v>
      </c>
      <c r="K43" s="26">
        <v>4.0225112836970466E-2</v>
      </c>
      <c r="L43" s="26"/>
      <c r="M43" s="26"/>
      <c r="N43" s="26"/>
      <c r="O43" s="26"/>
      <c r="P43" s="30"/>
    </row>
    <row r="44" spans="1:16" x14ac:dyDescent="0.2">
      <c r="B44" s="172" t="s">
        <v>8</v>
      </c>
      <c r="C44" s="171"/>
      <c r="D44" s="171"/>
      <c r="E44" s="26">
        <v>0.23067086574999968</v>
      </c>
      <c r="F44" s="26">
        <v>7.4250193065573677E-2</v>
      </c>
      <c r="G44" s="26">
        <v>5.4640565428571361E-2</v>
      </c>
      <c r="H44" s="26">
        <v>3.0763495649122799E-2</v>
      </c>
      <c r="I44" s="26" t="s">
        <v>6</v>
      </c>
      <c r="J44" s="26">
        <v>2.2808687357142809E-2</v>
      </c>
      <c r="K44" s="26">
        <v>2.5808211382113862E-2</v>
      </c>
      <c r="L44" s="26"/>
      <c r="M44" s="26"/>
      <c r="N44" s="26"/>
      <c r="O44" s="26"/>
      <c r="P44" s="30"/>
    </row>
    <row r="45" spans="1:16" x14ac:dyDescent="0.2">
      <c r="B45" s="172" t="s">
        <v>70</v>
      </c>
      <c r="C45" s="171"/>
      <c r="D45" s="171"/>
      <c r="E45" s="26">
        <v>0.22861792499999997</v>
      </c>
      <c r="F45" s="26">
        <v>9.8917097224824418E-2</v>
      </c>
      <c r="G45" s="26">
        <v>6.4779148367346939E-2</v>
      </c>
      <c r="H45" s="45">
        <v>3.6974510526315785E-2</v>
      </c>
      <c r="I45" s="26">
        <v>2.2808687357142809E-2</v>
      </c>
      <c r="J45" s="26" t="s">
        <v>6</v>
      </c>
      <c r="K45" s="26">
        <v>1.1648841811846675E-2</v>
      </c>
      <c r="L45" s="26"/>
      <c r="M45" s="26"/>
      <c r="N45" s="26"/>
      <c r="O45" s="26"/>
      <c r="P45" s="30"/>
    </row>
    <row r="46" spans="1:16" x14ac:dyDescent="0.2">
      <c r="B46" s="172" t="s">
        <v>5</v>
      </c>
      <c r="C46" s="171"/>
      <c r="D46" s="171"/>
      <c r="E46" s="26">
        <v>0.24524607256097583</v>
      </c>
      <c r="F46" s="26">
        <v>0.10427950417033262</v>
      </c>
      <c r="G46" s="26">
        <v>8.1762771637630988E-2</v>
      </c>
      <c r="H46" s="26">
        <v>4.0225112836970466E-2</v>
      </c>
      <c r="I46" s="26">
        <v>2.5808211382113862E-2</v>
      </c>
      <c r="J46" s="26">
        <v>1.1648841811846675E-2</v>
      </c>
      <c r="K46" s="26" t="s">
        <v>6</v>
      </c>
      <c r="L46" s="26"/>
      <c r="M46" s="26"/>
      <c r="N46" s="26"/>
      <c r="O46" s="26"/>
      <c r="P46" s="30"/>
    </row>
    <row r="47" spans="1:16" x14ac:dyDescent="0.2">
      <c r="K47" s="47"/>
    </row>
  </sheetData>
  <mergeCells count="3">
    <mergeCell ref="E4:H4"/>
    <mergeCell ref="I4:L4"/>
    <mergeCell ref="M4:P4"/>
  </mergeCells>
  <conditionalFormatting sqref="E6:P12 E18:K4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8740157499999996" right="0.78740157499999996" top="0.984251969" bottom="0.984251969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>
      <selection activeCell="A2" sqref="A2"/>
    </sheetView>
  </sheetViews>
  <sheetFormatPr defaultColWidth="9.140625" defaultRowHeight="12.75" x14ac:dyDescent="0.2"/>
  <cols>
    <col min="1" max="1" width="7.7109375" style="2" customWidth="1"/>
    <col min="2" max="2" width="13.140625" style="2" customWidth="1"/>
    <col min="3" max="3" width="4.28515625" style="2" customWidth="1"/>
    <col min="4" max="4" width="4.85546875" style="2" customWidth="1"/>
    <col min="5" max="16" width="7.7109375" style="2" customWidth="1"/>
    <col min="17" max="16384" width="9.140625" style="2"/>
  </cols>
  <sheetData>
    <row r="1" spans="1:19" ht="15" x14ac:dyDescent="0.2">
      <c r="A1" s="7" t="s">
        <v>111</v>
      </c>
      <c r="C1" s="132"/>
      <c r="D1" s="132"/>
      <c r="E1" s="132"/>
      <c r="F1" s="132"/>
      <c r="G1" s="132"/>
    </row>
    <row r="2" spans="1:19" x14ac:dyDescent="0.2">
      <c r="B2" s="10"/>
      <c r="C2" s="132"/>
      <c r="D2" s="132"/>
      <c r="E2" s="132"/>
      <c r="F2" s="132"/>
      <c r="G2" s="132"/>
    </row>
    <row r="3" spans="1:19" ht="12.75" customHeight="1" x14ac:dyDescent="0.2">
      <c r="C3" s="45"/>
      <c r="D3" s="45"/>
      <c r="E3" s="45"/>
      <c r="F3" s="131"/>
      <c r="G3" s="131"/>
      <c r="H3" s="131"/>
      <c r="I3" s="131"/>
      <c r="J3" s="131"/>
      <c r="K3" s="131"/>
      <c r="L3" s="131"/>
      <c r="M3" s="45"/>
      <c r="N3" s="45"/>
      <c r="O3" s="45"/>
      <c r="P3" s="45"/>
    </row>
    <row r="4" spans="1:19" x14ac:dyDescent="0.2">
      <c r="A4" s="12" t="s">
        <v>24</v>
      </c>
      <c r="B4" s="3"/>
      <c r="C4" s="161"/>
      <c r="D4" s="161"/>
      <c r="E4" s="221" t="s">
        <v>25</v>
      </c>
      <c r="F4" s="222"/>
      <c r="G4" s="222"/>
      <c r="H4" s="223"/>
      <c r="I4" s="221" t="s">
        <v>26</v>
      </c>
      <c r="J4" s="222"/>
      <c r="K4" s="222"/>
      <c r="L4" s="223"/>
      <c r="M4" s="221" t="s">
        <v>27</v>
      </c>
      <c r="N4" s="222"/>
      <c r="O4" s="222"/>
      <c r="P4" s="223"/>
    </row>
    <row r="5" spans="1:19" ht="15.75" customHeight="1" thickBot="1" x14ac:dyDescent="0.25">
      <c r="A5" s="14"/>
      <c r="B5" s="15"/>
      <c r="C5" s="15" t="s">
        <v>0</v>
      </c>
      <c r="D5" s="15" t="s">
        <v>1</v>
      </c>
      <c r="E5" s="16" t="s">
        <v>28</v>
      </c>
      <c r="F5" s="17" t="s">
        <v>29</v>
      </c>
      <c r="G5" s="17" t="s">
        <v>2</v>
      </c>
      <c r="H5" s="18" t="s">
        <v>3</v>
      </c>
      <c r="I5" s="16" t="str">
        <f t="shared" ref="I5:P5" si="0">E5</f>
        <v>Unc.-p</v>
      </c>
      <c r="J5" s="17" t="str">
        <f t="shared" si="0"/>
        <v>K2P</v>
      </c>
      <c r="K5" s="17" t="str">
        <f t="shared" si="0"/>
        <v>HKY85</v>
      </c>
      <c r="L5" s="18" t="str">
        <f t="shared" si="0"/>
        <v>GTR+G</v>
      </c>
      <c r="M5" s="16" t="str">
        <f t="shared" si="0"/>
        <v>Unc.-p</v>
      </c>
      <c r="N5" s="17" t="str">
        <f t="shared" si="0"/>
        <v>K2P</v>
      </c>
      <c r="O5" s="17" t="str">
        <f t="shared" si="0"/>
        <v>HKY85</v>
      </c>
      <c r="P5" s="18" t="str">
        <f t="shared" si="0"/>
        <v>GTR+G</v>
      </c>
    </row>
    <row r="6" spans="1:19" x14ac:dyDescent="0.2">
      <c r="B6" s="120" t="s">
        <v>60</v>
      </c>
      <c r="C6" s="119">
        <v>1</v>
      </c>
      <c r="D6" s="119">
        <v>1</v>
      </c>
      <c r="E6" s="203" t="s">
        <v>6</v>
      </c>
      <c r="F6" s="189" t="s">
        <v>6</v>
      </c>
      <c r="G6" s="189" t="s">
        <v>6</v>
      </c>
      <c r="H6" s="189" t="s">
        <v>6</v>
      </c>
      <c r="I6" s="203" t="s">
        <v>6</v>
      </c>
      <c r="J6" s="189" t="s">
        <v>6</v>
      </c>
      <c r="K6" s="189" t="s">
        <v>6</v>
      </c>
      <c r="L6" s="189" t="s">
        <v>6</v>
      </c>
      <c r="M6" s="203" t="s">
        <v>6</v>
      </c>
      <c r="N6" s="189" t="s">
        <v>6</v>
      </c>
      <c r="O6" s="189" t="s">
        <v>6</v>
      </c>
      <c r="P6" s="202" t="s">
        <v>6</v>
      </c>
    </row>
    <row r="7" spans="1:19" x14ac:dyDescent="0.2">
      <c r="B7" s="2" t="s">
        <v>57</v>
      </c>
      <c r="C7" s="119">
        <v>1</v>
      </c>
      <c r="D7" s="119">
        <v>1</v>
      </c>
      <c r="E7" s="62" t="s">
        <v>6</v>
      </c>
      <c r="F7" s="189" t="s">
        <v>6</v>
      </c>
      <c r="G7" s="189" t="s">
        <v>6</v>
      </c>
      <c r="H7" s="189" t="s">
        <v>6</v>
      </c>
      <c r="I7" s="62" t="s">
        <v>6</v>
      </c>
      <c r="J7" s="189" t="s">
        <v>6</v>
      </c>
      <c r="K7" s="189" t="s">
        <v>6</v>
      </c>
      <c r="L7" s="189" t="s">
        <v>6</v>
      </c>
      <c r="M7" s="62" t="s">
        <v>6</v>
      </c>
      <c r="N7" s="189" t="s">
        <v>6</v>
      </c>
      <c r="O7" s="189" t="s">
        <v>6</v>
      </c>
      <c r="P7" s="201" t="s">
        <v>6</v>
      </c>
    </row>
    <row r="8" spans="1:19" x14ac:dyDescent="0.2">
      <c r="B8" s="120" t="s">
        <v>56</v>
      </c>
      <c r="C8" s="119">
        <v>17</v>
      </c>
      <c r="D8" s="119">
        <v>23</v>
      </c>
      <c r="E8" s="116">
        <v>0</v>
      </c>
      <c r="F8" s="26">
        <v>0</v>
      </c>
      <c r="G8" s="26">
        <v>0</v>
      </c>
      <c r="H8" s="26">
        <v>0</v>
      </c>
      <c r="I8" s="116">
        <v>0</v>
      </c>
      <c r="J8" s="26">
        <v>0</v>
      </c>
      <c r="K8" s="26">
        <v>0</v>
      </c>
      <c r="L8" s="26">
        <v>0</v>
      </c>
      <c r="M8" s="116">
        <v>7.0190799999999996E-3</v>
      </c>
      <c r="N8" s="26">
        <v>7.05318E-3</v>
      </c>
      <c r="O8" s="26">
        <v>6.98484E-3</v>
      </c>
      <c r="P8" s="61">
        <v>7.2168299999999996E-3</v>
      </c>
    </row>
    <row r="9" spans="1:19" x14ac:dyDescent="0.2">
      <c r="B9" s="120" t="s">
        <v>55</v>
      </c>
      <c r="C9" s="119">
        <v>1</v>
      </c>
      <c r="D9" s="119">
        <v>1</v>
      </c>
      <c r="E9" s="62" t="s">
        <v>6</v>
      </c>
      <c r="F9" s="189" t="s">
        <v>6</v>
      </c>
      <c r="G9" s="189" t="s">
        <v>6</v>
      </c>
      <c r="H9" s="189" t="s">
        <v>6</v>
      </c>
      <c r="I9" s="62" t="s">
        <v>6</v>
      </c>
      <c r="J9" s="189" t="s">
        <v>6</v>
      </c>
      <c r="K9" s="189" t="s">
        <v>6</v>
      </c>
      <c r="L9" s="189" t="s">
        <v>6</v>
      </c>
      <c r="M9" s="62" t="s">
        <v>6</v>
      </c>
      <c r="N9" s="189" t="s">
        <v>6</v>
      </c>
      <c r="O9" s="189" t="s">
        <v>6</v>
      </c>
      <c r="P9" s="201" t="s">
        <v>6</v>
      </c>
    </row>
    <row r="10" spans="1:19" ht="13.5" thickBot="1" x14ac:dyDescent="0.25">
      <c r="A10" s="14"/>
      <c r="B10" s="14" t="s">
        <v>53</v>
      </c>
      <c r="C10" s="114">
        <v>1</v>
      </c>
      <c r="D10" s="114">
        <v>2</v>
      </c>
      <c r="E10" s="200">
        <v>6.8493199999999999E-3</v>
      </c>
      <c r="F10" s="28">
        <v>6.8847700000000001E-3</v>
      </c>
      <c r="G10" s="28">
        <v>6.8738699999999998E-3</v>
      </c>
      <c r="H10" s="28">
        <v>6.8738699999999998E-3</v>
      </c>
      <c r="I10" s="199" t="s">
        <v>6</v>
      </c>
      <c r="J10" s="163" t="s">
        <v>6</v>
      </c>
      <c r="K10" s="163" t="s">
        <v>6</v>
      </c>
      <c r="L10" s="163" t="s">
        <v>6</v>
      </c>
      <c r="M10" s="199" t="s">
        <v>6</v>
      </c>
      <c r="N10" s="163" t="s">
        <v>6</v>
      </c>
      <c r="O10" s="163" t="s">
        <v>6</v>
      </c>
      <c r="P10" s="162" t="s">
        <v>6</v>
      </c>
    </row>
    <row r="12" spans="1:19" ht="51" thickBot="1" x14ac:dyDescent="0.25">
      <c r="A12" s="56" t="s">
        <v>65</v>
      </c>
      <c r="B12" s="32"/>
      <c r="C12" s="32"/>
      <c r="D12" s="32"/>
      <c r="E12" s="110" t="s">
        <v>60</v>
      </c>
      <c r="F12" s="109" t="s">
        <v>57</v>
      </c>
      <c r="G12" s="109" t="s">
        <v>56</v>
      </c>
      <c r="H12" s="109" t="s">
        <v>55</v>
      </c>
      <c r="I12" s="109" t="s">
        <v>53</v>
      </c>
      <c r="J12" s="49"/>
      <c r="K12" s="49"/>
      <c r="L12" s="198"/>
      <c r="M12" s="49"/>
      <c r="N12" s="45"/>
    </row>
    <row r="13" spans="1:19" x14ac:dyDescent="0.2">
      <c r="A13" s="46" t="str">
        <f>E5</f>
        <v>Unc.-p</v>
      </c>
      <c r="B13" s="197" t="s">
        <v>64</v>
      </c>
      <c r="C13" s="192"/>
      <c r="D13" s="192"/>
      <c r="E13" s="192"/>
      <c r="F13" s="192"/>
      <c r="G13" s="192"/>
      <c r="H13" s="192"/>
      <c r="I13" s="192"/>
      <c r="J13" s="49"/>
      <c r="K13" s="49"/>
      <c r="L13" s="49"/>
      <c r="M13" s="49"/>
      <c r="N13" s="45"/>
      <c r="R13" s="30"/>
      <c r="S13" s="30"/>
    </row>
    <row r="14" spans="1:19" s="45" customFormat="1" x14ac:dyDescent="0.2">
      <c r="A14" s="49"/>
      <c r="B14" s="193" t="s">
        <v>60</v>
      </c>
      <c r="C14" s="192"/>
      <c r="D14" s="192"/>
      <c r="E14" s="63" t="s">
        <v>6</v>
      </c>
      <c r="F14" s="26">
        <v>3.4081149999999998E-2</v>
      </c>
      <c r="G14" s="26">
        <v>2.6288257826086955E-2</v>
      </c>
      <c r="H14" s="26">
        <v>2.736974E-2</v>
      </c>
      <c r="I14" s="26">
        <v>3.4418920000000006E-2</v>
      </c>
      <c r="J14" s="53"/>
      <c r="K14" s="53"/>
      <c r="L14" s="53"/>
      <c r="M14" s="53"/>
    </row>
    <row r="15" spans="1:19" s="45" customFormat="1" x14ac:dyDescent="0.2">
      <c r="A15" s="49"/>
      <c r="B15" s="196" t="s">
        <v>62</v>
      </c>
      <c r="C15" s="190"/>
      <c r="D15" s="190"/>
      <c r="E15" s="194"/>
      <c r="F15" s="194"/>
      <c r="G15" s="195"/>
      <c r="H15" s="194"/>
      <c r="I15" s="194"/>
      <c r="J15" s="53"/>
      <c r="K15" s="53"/>
      <c r="L15" s="53"/>
      <c r="M15" s="53"/>
    </row>
    <row r="16" spans="1:19" s="45" customFormat="1" x14ac:dyDescent="0.2">
      <c r="A16" s="49"/>
      <c r="B16" s="191" t="s">
        <v>57</v>
      </c>
      <c r="C16" s="190"/>
      <c r="D16" s="190"/>
      <c r="E16" s="26">
        <v>3.4081149999999998E-2</v>
      </c>
      <c r="F16" s="63" t="s">
        <v>6</v>
      </c>
      <c r="G16" s="26">
        <v>1.6312863478260869E-2</v>
      </c>
      <c r="H16" s="26">
        <v>2.0618560000000001E-2</v>
      </c>
      <c r="I16" s="26">
        <v>2.5738820000000003E-2</v>
      </c>
      <c r="J16" s="53"/>
      <c r="K16" s="53"/>
      <c r="L16" s="53"/>
      <c r="M16" s="53"/>
    </row>
    <row r="17" spans="1:13" s="45" customFormat="1" x14ac:dyDescent="0.2">
      <c r="A17" s="49"/>
      <c r="B17" s="191" t="s">
        <v>56</v>
      </c>
      <c r="C17" s="190"/>
      <c r="D17" s="190"/>
      <c r="E17" s="26">
        <v>2.6288257826086955E-2</v>
      </c>
      <c r="F17" s="26">
        <v>1.6312863478260869E-2</v>
      </c>
      <c r="G17" s="189" t="s">
        <v>6</v>
      </c>
      <c r="H17" s="26">
        <v>5.6775743478260868E-3</v>
      </c>
      <c r="I17" s="26">
        <v>1.1255913478260868E-2</v>
      </c>
      <c r="K17" s="53"/>
      <c r="L17" s="53"/>
      <c r="M17" s="53"/>
    </row>
    <row r="18" spans="1:13" s="45" customFormat="1" x14ac:dyDescent="0.2">
      <c r="A18" s="49"/>
      <c r="B18" s="191" t="s">
        <v>55</v>
      </c>
      <c r="C18" s="190"/>
      <c r="D18" s="190"/>
      <c r="E18" s="26">
        <v>2.736974E-2</v>
      </c>
      <c r="F18" s="26">
        <v>2.0618560000000001E-2</v>
      </c>
      <c r="G18" s="26">
        <v>5.6775743478260868E-3</v>
      </c>
      <c r="H18" s="189" t="s">
        <v>6</v>
      </c>
      <c r="I18" s="26">
        <v>1.3752520000000001E-2</v>
      </c>
      <c r="J18" s="53"/>
      <c r="L18" s="53"/>
      <c r="M18" s="53"/>
    </row>
    <row r="19" spans="1:13" s="45" customFormat="1" ht="13.5" thickBot="1" x14ac:dyDescent="0.25">
      <c r="A19" s="50"/>
      <c r="B19" s="188" t="s">
        <v>53</v>
      </c>
      <c r="C19" s="187"/>
      <c r="D19" s="187"/>
      <c r="E19" s="28">
        <v>3.4418920000000006E-2</v>
      </c>
      <c r="F19" s="28">
        <v>2.5738820000000003E-2</v>
      </c>
      <c r="G19" s="26">
        <v>1.1255913478260868E-2</v>
      </c>
      <c r="H19" s="28">
        <v>1.3752520000000001E-2</v>
      </c>
      <c r="I19" s="163" t="s">
        <v>6</v>
      </c>
      <c r="J19" s="53"/>
      <c r="K19" s="53"/>
      <c r="L19" s="53"/>
    </row>
    <row r="20" spans="1:13" s="45" customFormat="1" x14ac:dyDescent="0.2">
      <c r="A20" s="46" t="str">
        <f>F5</f>
        <v>K2P</v>
      </c>
      <c r="B20" s="193" t="s">
        <v>60</v>
      </c>
      <c r="C20" s="192"/>
      <c r="D20" s="192"/>
      <c r="E20" s="63" t="s">
        <v>6</v>
      </c>
      <c r="F20" s="26">
        <v>3.4944290000000003E-2</v>
      </c>
      <c r="G20" s="44">
        <v>2.6796932608695645E-2</v>
      </c>
      <c r="H20" s="26">
        <v>2.793004E-2</v>
      </c>
      <c r="I20" s="26">
        <v>3.5300720000000001E-2</v>
      </c>
      <c r="J20" s="26"/>
      <c r="K20" s="26" t="s">
        <v>90</v>
      </c>
      <c r="L20" s="26"/>
      <c r="M20" s="26"/>
    </row>
    <row r="21" spans="1:13" s="45" customFormat="1" x14ac:dyDescent="0.2">
      <c r="B21" s="191" t="s">
        <v>57</v>
      </c>
      <c r="C21" s="190"/>
      <c r="D21" s="190"/>
      <c r="E21" s="26">
        <v>3.4944290000000003E-2</v>
      </c>
      <c r="F21" s="189" t="s">
        <v>6</v>
      </c>
      <c r="G21" s="26">
        <v>1.6531318260869569E-2</v>
      </c>
      <c r="H21" s="26">
        <v>2.0990979999999999E-2</v>
      </c>
      <c r="I21" s="63">
        <v>2.6278629999999997E-2</v>
      </c>
      <c r="J21" s="26"/>
      <c r="K21" s="26"/>
      <c r="L21" s="26"/>
      <c r="M21" s="26"/>
    </row>
    <row r="22" spans="1:13" s="45" customFormat="1" x14ac:dyDescent="0.2">
      <c r="B22" s="191" t="s">
        <v>56</v>
      </c>
      <c r="C22" s="190"/>
      <c r="D22" s="190"/>
      <c r="E22" s="26">
        <v>2.6796932608695645E-2</v>
      </c>
      <c r="F22" s="26">
        <v>1.6531318260869569E-2</v>
      </c>
      <c r="G22" s="189" t="s">
        <v>6</v>
      </c>
      <c r="H22" s="26">
        <v>5.7111165217391307E-3</v>
      </c>
      <c r="I22" s="26">
        <v>1.135874760869565E-2</v>
      </c>
      <c r="J22" s="63"/>
      <c r="K22" s="26"/>
      <c r="L22" s="26"/>
      <c r="M22" s="26"/>
    </row>
    <row r="23" spans="1:13" s="45" customFormat="1" x14ac:dyDescent="0.2">
      <c r="B23" s="191" t="s">
        <v>55</v>
      </c>
      <c r="C23" s="190"/>
      <c r="D23" s="190"/>
      <c r="E23" s="26">
        <v>2.793004E-2</v>
      </c>
      <c r="F23" s="26">
        <v>2.0990979999999999E-2</v>
      </c>
      <c r="G23" s="26">
        <v>5.7111165217391307E-3</v>
      </c>
      <c r="H23" s="189" t="s">
        <v>6</v>
      </c>
      <c r="I23" s="26">
        <v>1.3905589999999999E-2</v>
      </c>
      <c r="J23" s="26"/>
      <c r="K23" s="63"/>
      <c r="L23" s="26"/>
      <c r="M23" s="26"/>
    </row>
    <row r="24" spans="1:13" s="45" customFormat="1" ht="13.5" thickBot="1" x14ac:dyDescent="0.25">
      <c r="A24" s="14"/>
      <c r="B24" s="188" t="s">
        <v>53</v>
      </c>
      <c r="C24" s="187"/>
      <c r="D24" s="187"/>
      <c r="E24" s="28">
        <v>3.5300720000000001E-2</v>
      </c>
      <c r="F24" s="28">
        <v>2.6278629999999997E-2</v>
      </c>
      <c r="G24" s="28">
        <v>1.135874760869565E-2</v>
      </c>
      <c r="H24" s="28">
        <v>1.3905589999999999E-2</v>
      </c>
      <c r="I24" s="163" t="s">
        <v>6</v>
      </c>
      <c r="J24" s="26"/>
      <c r="K24" s="26"/>
      <c r="L24" s="26"/>
      <c r="M24" s="63"/>
    </row>
    <row r="25" spans="1:13" s="45" customFormat="1" x14ac:dyDescent="0.2">
      <c r="A25" s="46" t="str">
        <f>G5</f>
        <v>HKY85</v>
      </c>
      <c r="B25" s="193" t="s">
        <v>60</v>
      </c>
      <c r="C25" s="192"/>
      <c r="D25" s="192"/>
      <c r="E25" s="63" t="s">
        <v>6</v>
      </c>
      <c r="F25" s="26">
        <v>3.5274680000000003E-2</v>
      </c>
      <c r="G25" s="26">
        <v>2.6885766086956524E-2</v>
      </c>
      <c r="H25" s="26">
        <v>2.8069710000000001E-2</v>
      </c>
      <c r="I25" s="26">
        <v>3.5279669999999999E-2</v>
      </c>
      <c r="J25" s="26"/>
      <c r="K25" s="26"/>
      <c r="L25" s="26"/>
      <c r="M25" s="26"/>
    </row>
    <row r="26" spans="1:13" s="45" customFormat="1" x14ac:dyDescent="0.2">
      <c r="B26" s="191" t="s">
        <v>57</v>
      </c>
      <c r="C26" s="190"/>
      <c r="D26" s="190"/>
      <c r="E26" s="26">
        <v>3.5274680000000003E-2</v>
      </c>
      <c r="F26" s="189" t="s">
        <v>6</v>
      </c>
      <c r="G26" s="26">
        <v>1.6560829130434787E-2</v>
      </c>
      <c r="H26" s="26">
        <v>2.1019240000000002E-2</v>
      </c>
      <c r="I26" s="63">
        <v>2.6368395000000003E-2</v>
      </c>
      <c r="J26" s="26"/>
      <c r="K26" s="26"/>
      <c r="L26" s="26"/>
      <c r="M26" s="26"/>
    </row>
    <row r="27" spans="1:13" s="45" customFormat="1" x14ac:dyDescent="0.2">
      <c r="B27" s="191" t="s">
        <v>56</v>
      </c>
      <c r="C27" s="190"/>
      <c r="D27" s="190"/>
      <c r="E27" s="26">
        <v>2.6885766086956524E-2</v>
      </c>
      <c r="F27" s="26">
        <v>1.6560829130434787E-2</v>
      </c>
      <c r="G27" s="189" t="s">
        <v>6</v>
      </c>
      <c r="H27" s="26">
        <v>5.7242734782608677E-3</v>
      </c>
      <c r="I27" s="26">
        <v>1.1360245434782609E-2</v>
      </c>
      <c r="J27" s="63"/>
      <c r="K27" s="26"/>
      <c r="L27" s="26"/>
      <c r="M27" s="26"/>
    </row>
    <row r="28" spans="1:13" s="45" customFormat="1" x14ac:dyDescent="0.2">
      <c r="B28" s="191" t="s">
        <v>55</v>
      </c>
      <c r="C28" s="190"/>
      <c r="D28" s="190"/>
      <c r="E28" s="26">
        <v>2.8069710000000001E-2</v>
      </c>
      <c r="F28" s="26">
        <v>2.1019240000000002E-2</v>
      </c>
      <c r="G28" s="26">
        <v>5.7242734782608677E-3</v>
      </c>
      <c r="H28" s="189" t="s">
        <v>6</v>
      </c>
      <c r="I28" s="26">
        <v>1.390914E-2</v>
      </c>
      <c r="J28" s="26"/>
      <c r="K28" s="63"/>
      <c r="L28" s="26"/>
      <c r="M28" s="26"/>
    </row>
    <row r="29" spans="1:13" s="45" customFormat="1" ht="13.5" thickBot="1" x14ac:dyDescent="0.25">
      <c r="A29" s="14"/>
      <c r="B29" s="188" t="s">
        <v>53</v>
      </c>
      <c r="C29" s="187"/>
      <c r="D29" s="187"/>
      <c r="E29" s="28">
        <v>3.5279669999999999E-2</v>
      </c>
      <c r="F29" s="28">
        <v>2.6368395000000003E-2</v>
      </c>
      <c r="G29" s="28">
        <v>1.1360245434782609E-2</v>
      </c>
      <c r="H29" s="28">
        <v>1.390914E-2</v>
      </c>
      <c r="I29" s="163" t="s">
        <v>6</v>
      </c>
      <c r="J29" s="26"/>
      <c r="K29" s="26"/>
      <c r="L29" s="26"/>
      <c r="M29" s="63"/>
    </row>
    <row r="30" spans="1:13" s="45" customFormat="1" x14ac:dyDescent="0.2">
      <c r="A30" s="46" t="str">
        <f>H5</f>
        <v>GTR+G</v>
      </c>
      <c r="B30" s="193" t="s">
        <v>60</v>
      </c>
      <c r="C30" s="192"/>
      <c r="D30" s="192"/>
      <c r="E30" s="63" t="s">
        <v>6</v>
      </c>
      <c r="F30" s="26">
        <v>3.7898250000000001E-2</v>
      </c>
      <c r="G30" s="26">
        <v>2.8255713478260874E-2</v>
      </c>
      <c r="H30" s="45">
        <v>2.9668920000000001E-2</v>
      </c>
      <c r="I30" s="26">
        <v>3.7634870000000001E-2</v>
      </c>
      <c r="J30" s="26"/>
      <c r="K30" s="26"/>
      <c r="L30" s="26"/>
      <c r="M30" s="26"/>
    </row>
    <row r="31" spans="1:13" s="45" customFormat="1" x14ac:dyDescent="0.2">
      <c r="B31" s="191" t="s">
        <v>57</v>
      </c>
      <c r="C31" s="190"/>
      <c r="D31" s="190"/>
      <c r="E31" s="26">
        <v>3.7898250000000001E-2</v>
      </c>
      <c r="F31" s="189" t="s">
        <v>6</v>
      </c>
      <c r="G31" s="26">
        <v>1.7550949130434784E-2</v>
      </c>
      <c r="H31" s="26">
        <v>2.286904E-2</v>
      </c>
      <c r="I31" s="63">
        <v>2.8193774999999997E-2</v>
      </c>
      <c r="J31" s="26"/>
      <c r="K31" s="26"/>
      <c r="L31" s="26"/>
      <c r="M31" s="26"/>
    </row>
    <row r="32" spans="1:13" s="45" customFormat="1" x14ac:dyDescent="0.2">
      <c r="B32" s="191" t="s">
        <v>56</v>
      </c>
      <c r="C32" s="190"/>
      <c r="D32" s="190"/>
      <c r="E32" s="26">
        <v>2.8255713478260874E-2</v>
      </c>
      <c r="F32" s="26">
        <v>1.7550949130434784E-2</v>
      </c>
      <c r="G32" s="189" t="s">
        <v>6</v>
      </c>
      <c r="H32" s="26">
        <v>5.852693478260871E-3</v>
      </c>
      <c r="I32" s="26">
        <v>1.1630936086956523E-2</v>
      </c>
      <c r="J32" s="63"/>
      <c r="K32" s="26"/>
      <c r="L32" s="26"/>
      <c r="M32" s="26"/>
    </row>
    <row r="33" spans="1:14" s="45" customFormat="1" x14ac:dyDescent="0.2">
      <c r="B33" s="191" t="s">
        <v>55</v>
      </c>
      <c r="C33" s="190"/>
      <c r="D33" s="190"/>
      <c r="E33" s="26">
        <v>2.9668920000000001E-2</v>
      </c>
      <c r="F33" s="26">
        <v>2.286904E-2</v>
      </c>
      <c r="G33" s="26">
        <v>5.852693478260871E-3</v>
      </c>
      <c r="H33" s="189" t="s">
        <v>6</v>
      </c>
      <c r="I33" s="26">
        <v>1.4300585000000001E-2</v>
      </c>
      <c r="J33" s="26"/>
      <c r="K33" s="63"/>
      <c r="L33" s="26"/>
      <c r="M33" s="26"/>
    </row>
    <row r="34" spans="1:14" s="45" customFormat="1" ht="13.5" thickBot="1" x14ac:dyDescent="0.25">
      <c r="A34" s="14"/>
      <c r="B34" s="188" t="s">
        <v>53</v>
      </c>
      <c r="C34" s="187"/>
      <c r="D34" s="187"/>
      <c r="E34" s="28">
        <v>3.7634870000000001E-2</v>
      </c>
      <c r="F34" s="28">
        <v>2.8193774999999997E-2</v>
      </c>
      <c r="G34" s="28">
        <v>1.1630936086956523E-2</v>
      </c>
      <c r="H34" s="28">
        <v>1.4300585000000001E-2</v>
      </c>
      <c r="I34" s="163" t="s">
        <v>6</v>
      </c>
      <c r="J34" s="26"/>
      <c r="K34" s="26"/>
      <c r="L34" s="26"/>
      <c r="M34" s="26"/>
    </row>
    <row r="35" spans="1:14" x14ac:dyDescent="0.2">
      <c r="N35" s="45"/>
    </row>
    <row r="36" spans="1:14" x14ac:dyDescent="0.2">
      <c r="A36" s="4"/>
    </row>
  </sheetData>
  <mergeCells count="3">
    <mergeCell ref="E4:H4"/>
    <mergeCell ref="I4:L4"/>
    <mergeCell ref="M4:P4"/>
  </mergeCells>
  <conditionalFormatting sqref="E6:P10 E14:I3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8740157499999996" right="0.78740157499999996" top="0.984251969" bottom="0.984251969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G21" sqref="G21"/>
    </sheetView>
  </sheetViews>
  <sheetFormatPr defaultColWidth="7.7109375" defaultRowHeight="12.75" x14ac:dyDescent="0.2"/>
  <cols>
    <col min="1" max="1" width="7.7109375" style="2" customWidth="1"/>
    <col min="2" max="2" width="12.85546875" style="2" bestFit="1" customWidth="1"/>
    <col min="3" max="3" width="3.42578125" style="2" bestFit="1" customWidth="1"/>
    <col min="4" max="4" width="3.85546875" style="2" bestFit="1" customWidth="1"/>
    <col min="5" max="16384" width="7.7109375" style="2"/>
  </cols>
  <sheetData>
    <row r="1" spans="1:19" s="136" customFormat="1" ht="15" x14ac:dyDescent="0.2">
      <c r="A1" s="7" t="s">
        <v>112</v>
      </c>
      <c r="F1" s="137"/>
      <c r="G1" s="137"/>
      <c r="H1" s="137"/>
      <c r="I1" s="137"/>
      <c r="J1" s="137"/>
      <c r="K1" s="137"/>
    </row>
    <row r="2" spans="1:19" x14ac:dyDescent="0.2">
      <c r="A2" s="10"/>
      <c r="F2" s="135"/>
      <c r="G2" s="135"/>
      <c r="H2" s="135"/>
      <c r="I2" s="135"/>
      <c r="J2" s="135"/>
      <c r="K2" s="135"/>
    </row>
    <row r="3" spans="1:19" x14ac:dyDescent="0.2">
      <c r="A3" s="10"/>
      <c r="F3" s="135"/>
      <c r="G3" s="135"/>
      <c r="H3" s="135"/>
      <c r="I3" s="135"/>
      <c r="J3" s="135"/>
      <c r="K3" s="135"/>
    </row>
    <row r="4" spans="1:19" x14ac:dyDescent="0.2">
      <c r="A4" s="12" t="s">
        <v>24</v>
      </c>
      <c r="B4" s="3"/>
      <c r="C4" s="161"/>
      <c r="D4" s="161"/>
      <c r="E4" s="221" t="s">
        <v>25</v>
      </c>
      <c r="F4" s="222"/>
      <c r="G4" s="222"/>
      <c r="H4" s="223"/>
      <c r="I4" s="221" t="s">
        <v>26</v>
      </c>
      <c r="J4" s="222"/>
      <c r="K4" s="222"/>
      <c r="L4" s="223"/>
      <c r="M4" s="221" t="s">
        <v>27</v>
      </c>
      <c r="N4" s="222"/>
      <c r="O4" s="222"/>
      <c r="P4" s="223"/>
    </row>
    <row r="5" spans="1:19" ht="15.75" customHeight="1" thickBot="1" x14ac:dyDescent="0.25">
      <c r="A5" s="14"/>
      <c r="B5" s="15"/>
      <c r="C5" s="15" t="s">
        <v>0</v>
      </c>
      <c r="D5" s="15" t="s">
        <v>1</v>
      </c>
      <c r="E5" s="16" t="s">
        <v>28</v>
      </c>
      <c r="F5" s="17" t="s">
        <v>29</v>
      </c>
      <c r="G5" s="17" t="s">
        <v>2</v>
      </c>
      <c r="H5" s="18" t="s">
        <v>3</v>
      </c>
      <c r="I5" s="16" t="str">
        <f t="shared" ref="I5:P5" si="0">E5</f>
        <v>Unc.-p</v>
      </c>
      <c r="J5" s="17" t="str">
        <f t="shared" si="0"/>
        <v>K2P</v>
      </c>
      <c r="K5" s="17" t="str">
        <f t="shared" si="0"/>
        <v>HKY85</v>
      </c>
      <c r="L5" s="18" t="str">
        <f t="shared" si="0"/>
        <v>GTR+G</v>
      </c>
      <c r="M5" s="16" t="str">
        <f t="shared" si="0"/>
        <v>Unc.-p</v>
      </c>
      <c r="N5" s="208" t="str">
        <f t="shared" si="0"/>
        <v>K2P</v>
      </c>
      <c r="O5" s="17" t="str">
        <f t="shared" si="0"/>
        <v>HKY85</v>
      </c>
      <c r="P5" s="18" t="str">
        <f t="shared" si="0"/>
        <v>GTR+G</v>
      </c>
    </row>
    <row r="6" spans="1:19" x14ac:dyDescent="0.2">
      <c r="A6" s="79"/>
      <c r="B6" s="45" t="s">
        <v>84</v>
      </c>
      <c r="C6" s="134">
        <v>3</v>
      </c>
      <c r="D6" s="134">
        <v>3</v>
      </c>
      <c r="E6" s="62" t="s">
        <v>6</v>
      </c>
      <c r="F6" s="63" t="s">
        <v>6</v>
      </c>
      <c r="G6" s="63" t="s">
        <v>6</v>
      </c>
      <c r="H6" s="64" t="s">
        <v>6</v>
      </c>
      <c r="I6" s="60">
        <v>0</v>
      </c>
      <c r="J6" s="26">
        <v>0</v>
      </c>
      <c r="K6" s="26">
        <v>0</v>
      </c>
      <c r="L6" s="61">
        <v>0</v>
      </c>
      <c r="M6" s="60">
        <v>1.281991E-2</v>
      </c>
      <c r="N6" s="44">
        <v>1.281991E-2</v>
      </c>
      <c r="O6" s="26">
        <v>1.279168E-2</v>
      </c>
      <c r="P6" s="61">
        <v>1.341296E-2</v>
      </c>
    </row>
    <row r="7" spans="1:19" x14ac:dyDescent="0.2">
      <c r="A7" s="79"/>
      <c r="B7" s="45" t="s">
        <v>83</v>
      </c>
      <c r="C7" s="134">
        <v>6</v>
      </c>
      <c r="D7" s="134">
        <v>9</v>
      </c>
      <c r="E7" s="60">
        <v>0</v>
      </c>
      <c r="F7" s="26">
        <v>0</v>
      </c>
      <c r="G7" s="26">
        <v>0</v>
      </c>
      <c r="H7" s="61">
        <v>0</v>
      </c>
      <c r="I7" s="60">
        <v>0</v>
      </c>
      <c r="J7" s="26">
        <v>0</v>
      </c>
      <c r="K7" s="26">
        <v>0</v>
      </c>
      <c r="L7" s="61">
        <v>0</v>
      </c>
      <c r="M7" s="60">
        <v>1.6965709999999998E-2</v>
      </c>
      <c r="N7" s="26">
        <v>1.7161079999999999E-2</v>
      </c>
      <c r="O7" s="26">
        <v>1.728379E-2</v>
      </c>
      <c r="P7" s="61">
        <v>1.765218E-2</v>
      </c>
    </row>
    <row r="8" spans="1:19" ht="13.5" thickBot="1" x14ac:dyDescent="0.25">
      <c r="A8" s="160"/>
      <c r="B8" s="14" t="s">
        <v>85</v>
      </c>
      <c r="C8" s="48">
        <v>5</v>
      </c>
      <c r="D8" s="48">
        <v>41</v>
      </c>
      <c r="E8" s="65">
        <v>0</v>
      </c>
      <c r="F8" s="28">
        <v>0</v>
      </c>
      <c r="G8" s="28">
        <v>0</v>
      </c>
      <c r="H8" s="66">
        <v>0</v>
      </c>
      <c r="I8" s="65">
        <v>0</v>
      </c>
      <c r="J8" s="28">
        <v>0</v>
      </c>
      <c r="K8" s="28">
        <v>0</v>
      </c>
      <c r="L8" s="66">
        <v>0</v>
      </c>
      <c r="M8" s="207">
        <v>1.4282069999999999E-2</v>
      </c>
      <c r="N8" s="206">
        <v>1.4E-2</v>
      </c>
      <c r="O8" s="206">
        <v>1.4E-2</v>
      </c>
      <c r="P8" s="205">
        <v>1.4862E-2</v>
      </c>
      <c r="R8" s="204" t="s">
        <v>91</v>
      </c>
    </row>
    <row r="10" spans="1:19" ht="45.75" x14ac:dyDescent="0.2">
      <c r="A10" s="45"/>
      <c r="B10" s="45"/>
      <c r="C10" s="45"/>
      <c r="D10" s="45"/>
      <c r="E10" s="159" t="s">
        <v>85</v>
      </c>
      <c r="F10" s="159" t="s">
        <v>84</v>
      </c>
      <c r="G10" s="159" t="s">
        <v>83</v>
      </c>
    </row>
    <row r="11" spans="1:19" x14ac:dyDescent="0.2">
      <c r="A11" s="12" t="s">
        <v>65</v>
      </c>
      <c r="B11" s="45"/>
      <c r="C11" s="45"/>
      <c r="D11" s="45"/>
      <c r="E11" s="55"/>
      <c r="F11" s="55"/>
      <c r="G11" s="55"/>
      <c r="H11" s="55"/>
      <c r="I11" s="30"/>
      <c r="J11" s="30"/>
      <c r="K11" s="30"/>
      <c r="L11" s="30"/>
      <c r="M11" s="30"/>
      <c r="N11" s="30"/>
      <c r="O11" s="30"/>
      <c r="P11" s="30"/>
    </row>
    <row r="12" spans="1:19" x14ac:dyDescent="0.2">
      <c r="A12" s="46" t="str">
        <f>E5</f>
        <v>Unc.-p</v>
      </c>
      <c r="B12" s="45" t="s">
        <v>85</v>
      </c>
      <c r="C12" s="45"/>
      <c r="D12" s="45"/>
      <c r="E12" s="26" t="s">
        <v>6</v>
      </c>
      <c r="F12" s="26">
        <v>1.6795234471544712E-2</v>
      </c>
      <c r="G12" s="26">
        <v>4.1176460487804899E-2</v>
      </c>
      <c r="H12" s="26"/>
      <c r="J12" s="45"/>
      <c r="K12" s="45"/>
      <c r="L12" s="45"/>
      <c r="M12" s="45"/>
      <c r="N12" s="45"/>
      <c r="O12" s="45"/>
      <c r="P12" s="45"/>
      <c r="R12" s="30"/>
      <c r="S12" s="30"/>
    </row>
    <row r="13" spans="1:19" x14ac:dyDescent="0.2">
      <c r="A13" s="46"/>
      <c r="B13" s="45" t="s">
        <v>84</v>
      </c>
      <c r="C13" s="45"/>
      <c r="D13" s="45"/>
      <c r="E13" s="26">
        <v>1.6795234471544712E-2</v>
      </c>
      <c r="F13" s="26" t="s">
        <v>6</v>
      </c>
      <c r="G13" s="26">
        <v>3.8510010740740744E-2</v>
      </c>
      <c r="H13" s="26"/>
      <c r="J13" s="26"/>
      <c r="K13" s="26"/>
      <c r="L13" s="26"/>
      <c r="M13" s="26"/>
      <c r="N13" s="45" t="s">
        <v>90</v>
      </c>
      <c r="O13" s="45"/>
      <c r="P13" s="45"/>
    </row>
    <row r="14" spans="1:19" ht="13.5" thickBot="1" x14ac:dyDescent="0.25">
      <c r="A14" s="32"/>
      <c r="B14" s="14" t="s">
        <v>83</v>
      </c>
      <c r="C14" s="14"/>
      <c r="D14" s="14"/>
      <c r="E14" s="28">
        <v>4.1176460487804899E-2</v>
      </c>
      <c r="F14" s="28">
        <v>3.8510010740740744E-2</v>
      </c>
      <c r="G14" s="28" t="s">
        <v>6</v>
      </c>
      <c r="H14" s="26"/>
      <c r="J14" s="26"/>
      <c r="K14" s="45"/>
      <c r="L14" s="45"/>
      <c r="M14" s="45"/>
      <c r="N14" s="45"/>
      <c r="O14" s="45"/>
      <c r="P14" s="45"/>
    </row>
    <row r="15" spans="1:19" x14ac:dyDescent="0.2">
      <c r="A15" s="46" t="str">
        <f>F5</f>
        <v>K2P</v>
      </c>
      <c r="B15" s="45" t="s">
        <v>85</v>
      </c>
      <c r="C15" s="45"/>
      <c r="D15" s="45"/>
      <c r="E15" s="26" t="s">
        <v>6</v>
      </c>
      <c r="F15" s="26">
        <v>1.6999715365853658E-2</v>
      </c>
      <c r="G15" s="26">
        <v>4.2372785338753438E-2</v>
      </c>
      <c r="H15" s="26"/>
      <c r="J15" s="45"/>
      <c r="K15" s="45"/>
      <c r="L15" s="45"/>
      <c r="M15" s="45"/>
      <c r="N15" s="45"/>
      <c r="O15" s="45"/>
      <c r="P15" s="45"/>
    </row>
    <row r="16" spans="1:19" x14ac:dyDescent="0.2">
      <c r="A16" s="46"/>
      <c r="B16" s="45" t="s">
        <v>84</v>
      </c>
      <c r="C16" s="45"/>
      <c r="D16" s="45"/>
      <c r="E16" s="26">
        <v>1.6999715365853658E-2</v>
      </c>
      <c r="F16" s="26" t="s">
        <v>6</v>
      </c>
      <c r="G16" s="26">
        <v>3.9549642962962955E-2</v>
      </c>
      <c r="H16" s="26"/>
      <c r="J16" s="26"/>
      <c r="K16" s="26"/>
      <c r="L16" s="26"/>
      <c r="M16" s="26"/>
      <c r="N16" s="45"/>
      <c r="O16" s="45"/>
      <c r="P16" s="45"/>
    </row>
    <row r="17" spans="1:16" ht="13.5" thickBot="1" x14ac:dyDescent="0.25">
      <c r="A17" s="32"/>
      <c r="B17" s="14" t="s">
        <v>83</v>
      </c>
      <c r="C17" s="14"/>
      <c r="D17" s="14"/>
      <c r="E17" s="28">
        <v>4.2372785338753438E-2</v>
      </c>
      <c r="F17" s="28">
        <v>3.9549642962962955E-2</v>
      </c>
      <c r="G17" s="28" t="s">
        <v>6</v>
      </c>
      <c r="H17" s="26"/>
      <c r="J17" s="26"/>
      <c r="K17" s="26"/>
      <c r="L17" s="26"/>
      <c r="M17" s="26"/>
      <c r="N17" s="45"/>
      <c r="O17" s="45"/>
      <c r="P17" s="45"/>
    </row>
    <row r="18" spans="1:16" x14ac:dyDescent="0.2">
      <c r="A18" s="46" t="str">
        <f>G5</f>
        <v>HKY85</v>
      </c>
      <c r="B18" s="45" t="s">
        <v>85</v>
      </c>
      <c r="C18" s="45"/>
      <c r="D18" s="45"/>
      <c r="E18" s="26" t="s">
        <v>6</v>
      </c>
      <c r="F18" s="26">
        <v>1.7070980487804858E-2</v>
      </c>
      <c r="G18" s="26">
        <v>4.2976365555555521E-2</v>
      </c>
      <c r="H18" s="26"/>
      <c r="J18" s="45" t="s">
        <v>90</v>
      </c>
      <c r="K18" s="45"/>
      <c r="L18" s="45"/>
      <c r="M18" s="45"/>
      <c r="N18" s="45"/>
      <c r="O18" s="45"/>
      <c r="P18" s="45"/>
    </row>
    <row r="19" spans="1:16" x14ac:dyDescent="0.2">
      <c r="A19" s="46"/>
      <c r="B19" s="45" t="s">
        <v>84</v>
      </c>
      <c r="C19" s="45"/>
      <c r="D19" s="45"/>
      <c r="E19" s="26">
        <v>1.7070980487804858E-2</v>
      </c>
      <c r="F19" s="26" t="s">
        <v>6</v>
      </c>
      <c r="G19" s="26">
        <v>3.9813677037037032E-2</v>
      </c>
      <c r="H19" s="26"/>
      <c r="J19" s="26"/>
      <c r="K19" s="26"/>
      <c r="L19" s="26"/>
      <c r="M19" s="26"/>
      <c r="N19" s="45"/>
      <c r="O19" s="45"/>
      <c r="P19" s="45"/>
    </row>
    <row r="20" spans="1:16" ht="13.5" thickBot="1" x14ac:dyDescent="0.25">
      <c r="A20" s="32"/>
      <c r="B20" s="14" t="s">
        <v>83</v>
      </c>
      <c r="C20" s="14"/>
      <c r="D20" s="14"/>
      <c r="E20" s="28">
        <v>4.2976365555555521E-2</v>
      </c>
      <c r="F20" s="28">
        <v>3.9813677037037032E-2</v>
      </c>
      <c r="G20" s="28" t="s">
        <v>6</v>
      </c>
      <c r="H20" s="26"/>
      <c r="J20" s="26"/>
      <c r="K20" s="45"/>
      <c r="L20" s="45"/>
      <c r="M20" s="45"/>
      <c r="N20" s="45"/>
      <c r="O20" s="45"/>
      <c r="P20" s="45"/>
    </row>
    <row r="21" spans="1:16" x14ac:dyDescent="0.2">
      <c r="A21" s="46" t="str">
        <f>H5</f>
        <v>GTR+G</v>
      </c>
      <c r="B21" s="45" t="s">
        <v>85</v>
      </c>
      <c r="C21" s="45"/>
      <c r="D21" s="45"/>
      <c r="E21" s="26" t="s">
        <v>6</v>
      </c>
      <c r="F21" s="26">
        <v>1.8175442845528456E-2</v>
      </c>
      <c r="G21" s="26">
        <v>4.6474520460704632E-2</v>
      </c>
      <c r="H21" s="26"/>
      <c r="J21" s="45"/>
      <c r="K21" s="45"/>
      <c r="L21" s="45"/>
      <c r="M21" s="45"/>
      <c r="N21" s="45"/>
      <c r="O21" s="45"/>
      <c r="P21" s="45"/>
    </row>
    <row r="22" spans="1:16" x14ac:dyDescent="0.2">
      <c r="A22" s="46"/>
      <c r="B22" s="45" t="s">
        <v>84</v>
      </c>
      <c r="C22" s="45"/>
      <c r="D22" s="45"/>
      <c r="E22" s="26">
        <v>1.8175442845528456E-2</v>
      </c>
      <c r="F22" s="26" t="s">
        <v>6</v>
      </c>
      <c r="G22" s="26">
        <v>4.2552712962962959E-2</v>
      </c>
      <c r="H22" s="26"/>
      <c r="J22" s="26"/>
      <c r="K22" s="26"/>
      <c r="L22" s="26"/>
      <c r="M22" s="26"/>
      <c r="N22" s="45"/>
      <c r="O22" s="45"/>
      <c r="P22" s="45"/>
    </row>
    <row r="23" spans="1:16" ht="13.5" thickBot="1" x14ac:dyDescent="0.25">
      <c r="A23" s="32"/>
      <c r="B23" s="14" t="s">
        <v>83</v>
      </c>
      <c r="C23" s="14"/>
      <c r="D23" s="14"/>
      <c r="E23" s="28">
        <v>4.6474520460704632E-2</v>
      </c>
      <c r="F23" s="28">
        <v>4.2552712962962959E-2</v>
      </c>
      <c r="G23" s="28" t="s">
        <v>6</v>
      </c>
      <c r="H23" s="26"/>
      <c r="J23" s="26"/>
      <c r="K23" s="45"/>
      <c r="L23" s="45"/>
      <c r="M23" s="45"/>
      <c r="N23" s="45"/>
      <c r="O23" s="45"/>
      <c r="P23" s="45"/>
    </row>
    <row r="24" spans="1:16" x14ac:dyDescent="0.2">
      <c r="B24" s="45"/>
      <c r="H24" s="45"/>
      <c r="J24" s="45"/>
      <c r="K24" s="45"/>
      <c r="L24" s="45"/>
      <c r="M24" s="45"/>
      <c r="N24" s="45"/>
      <c r="O24" s="45"/>
      <c r="P24" s="45"/>
    </row>
  </sheetData>
  <mergeCells count="3">
    <mergeCell ref="E4:H4"/>
    <mergeCell ref="I4:L4"/>
    <mergeCell ref="M4:P4"/>
  </mergeCells>
  <conditionalFormatting sqref="E6:P8 E12:G2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topLeftCell="A70" zoomScale="85" zoomScaleNormal="85" workbookViewId="0">
      <selection activeCell="B80" sqref="B80"/>
    </sheetView>
  </sheetViews>
  <sheetFormatPr defaultColWidth="7.85546875" defaultRowHeight="12.75" x14ac:dyDescent="0.2"/>
  <cols>
    <col min="1" max="1" width="7.7109375" style="2" customWidth="1"/>
    <col min="2" max="2" width="18" style="2" bestFit="1" customWidth="1"/>
    <col min="3" max="4" width="5.7109375" style="2" customWidth="1"/>
    <col min="5" max="21" width="7.85546875" style="2"/>
    <col min="22" max="22" width="16.7109375" style="2" bestFit="1" customWidth="1"/>
    <col min="23" max="23" width="7.85546875" style="2"/>
    <col min="24" max="24" width="8.42578125" style="2" bestFit="1" customWidth="1"/>
    <col min="25" max="16384" width="7.85546875" style="2"/>
  </cols>
  <sheetData>
    <row r="1" spans="1:23" s="8" customFormat="1" ht="15.75" x14ac:dyDescent="0.25">
      <c r="A1" s="7" t="s">
        <v>30</v>
      </c>
      <c r="F1" s="9"/>
      <c r="G1" s="9"/>
      <c r="H1" s="9"/>
      <c r="I1" s="9"/>
      <c r="J1" s="9"/>
      <c r="K1" s="9"/>
    </row>
    <row r="2" spans="1:23" s="1" customFormat="1" x14ac:dyDescent="0.2">
      <c r="A2" s="10"/>
      <c r="F2" s="11"/>
      <c r="G2" s="11"/>
      <c r="H2" s="11"/>
      <c r="I2" s="11"/>
      <c r="J2" s="11"/>
      <c r="K2" s="11"/>
    </row>
    <row r="3" spans="1:23" s="1" customFormat="1" x14ac:dyDescent="0.2">
      <c r="A3" s="10"/>
      <c r="F3" s="11"/>
      <c r="G3" s="11"/>
      <c r="H3" s="11"/>
      <c r="I3" s="11"/>
      <c r="J3" s="11"/>
      <c r="K3" s="11"/>
    </row>
    <row r="4" spans="1:23" x14ac:dyDescent="0.2">
      <c r="A4" s="12" t="s">
        <v>24</v>
      </c>
      <c r="B4" s="3"/>
      <c r="C4" s="13"/>
      <c r="D4" s="13"/>
      <c r="E4" s="221" t="s">
        <v>25</v>
      </c>
      <c r="F4" s="222"/>
      <c r="G4" s="222"/>
      <c r="H4" s="223"/>
      <c r="I4" s="221" t="s">
        <v>26</v>
      </c>
      <c r="J4" s="222"/>
      <c r="K4" s="222"/>
      <c r="L4" s="223"/>
      <c r="M4" s="221" t="s">
        <v>27</v>
      </c>
      <c r="N4" s="222"/>
      <c r="O4" s="222"/>
      <c r="P4" s="223"/>
    </row>
    <row r="5" spans="1:23" ht="15.75" customHeight="1" thickBot="1" x14ac:dyDescent="0.25">
      <c r="A5" s="14"/>
      <c r="B5" s="15"/>
      <c r="C5" s="15" t="s">
        <v>0</v>
      </c>
      <c r="D5" s="15" t="s">
        <v>1</v>
      </c>
      <c r="E5" s="16" t="s">
        <v>28</v>
      </c>
      <c r="F5" s="17" t="s">
        <v>29</v>
      </c>
      <c r="G5" s="17" t="s">
        <v>2</v>
      </c>
      <c r="H5" s="18" t="s">
        <v>3</v>
      </c>
      <c r="I5" s="16" t="str">
        <f t="shared" ref="I5:L5" si="0">E5</f>
        <v>Unc.-p</v>
      </c>
      <c r="J5" s="17" t="str">
        <f t="shared" si="0"/>
        <v>K2P</v>
      </c>
      <c r="K5" s="17" t="str">
        <f t="shared" si="0"/>
        <v>HKY85</v>
      </c>
      <c r="L5" s="18" t="str">
        <f t="shared" si="0"/>
        <v>GTR+G</v>
      </c>
      <c r="M5" s="16" t="str">
        <f t="shared" ref="M5:P5" si="1">E5</f>
        <v>Unc.-p</v>
      </c>
      <c r="N5" s="17" t="str">
        <f t="shared" si="1"/>
        <v>K2P</v>
      </c>
      <c r="O5" s="17" t="str">
        <f t="shared" si="1"/>
        <v>HKY85</v>
      </c>
      <c r="P5" s="18" t="str">
        <f t="shared" si="1"/>
        <v>GTR+G</v>
      </c>
    </row>
    <row r="6" spans="1:23" x14ac:dyDescent="0.2">
      <c r="B6" s="4" t="s">
        <v>9</v>
      </c>
      <c r="C6" s="2">
        <v>87</v>
      </c>
      <c r="D6" s="2">
        <v>255</v>
      </c>
      <c r="E6" s="60">
        <v>0</v>
      </c>
      <c r="F6" s="26">
        <v>0</v>
      </c>
      <c r="G6" s="26">
        <v>0</v>
      </c>
      <c r="H6" s="61">
        <v>0</v>
      </c>
      <c r="I6" s="60">
        <v>0</v>
      </c>
      <c r="J6" s="26">
        <v>0</v>
      </c>
      <c r="K6" s="26">
        <v>0</v>
      </c>
      <c r="L6" s="61">
        <v>0</v>
      </c>
      <c r="M6" s="60">
        <v>2.311504E-2</v>
      </c>
      <c r="N6" s="26">
        <v>2.3501080000000001E-2</v>
      </c>
      <c r="O6" s="26">
        <v>2.3508520000000001E-2</v>
      </c>
      <c r="P6" s="61">
        <v>2.4665989999999999E-2</v>
      </c>
      <c r="Q6" s="30"/>
      <c r="R6" s="30"/>
      <c r="S6" s="30"/>
      <c r="T6" s="30"/>
      <c r="U6" s="30"/>
      <c r="V6" s="30"/>
      <c r="W6" s="30"/>
    </row>
    <row r="7" spans="1:23" x14ac:dyDescent="0.2">
      <c r="B7" s="39" t="s">
        <v>10</v>
      </c>
      <c r="C7" s="2">
        <v>21</v>
      </c>
      <c r="D7" s="2">
        <v>95</v>
      </c>
      <c r="E7" s="60">
        <v>0</v>
      </c>
      <c r="F7" s="26">
        <v>0</v>
      </c>
      <c r="G7" s="26">
        <v>0</v>
      </c>
      <c r="H7" s="61">
        <v>0</v>
      </c>
      <c r="I7" s="60">
        <v>0</v>
      </c>
      <c r="J7" s="26">
        <v>0</v>
      </c>
      <c r="K7" s="26">
        <v>0</v>
      </c>
      <c r="L7" s="61">
        <v>0</v>
      </c>
      <c r="M7" s="60">
        <v>1.876796E-2</v>
      </c>
      <c r="N7" s="26">
        <v>1.9018469999999999E-2</v>
      </c>
      <c r="O7" s="26">
        <v>1.903941E-2</v>
      </c>
      <c r="P7" s="61">
        <v>1.9784719999999999E-2</v>
      </c>
      <c r="Q7" s="30"/>
      <c r="R7" s="30"/>
      <c r="S7" s="30"/>
      <c r="T7" s="30"/>
      <c r="U7" s="30"/>
      <c r="V7" s="30"/>
      <c r="W7" s="30"/>
    </row>
    <row r="8" spans="1:23" x14ac:dyDescent="0.2">
      <c r="B8" s="39" t="s">
        <v>11</v>
      </c>
      <c r="C8" s="2">
        <v>11</v>
      </c>
      <c r="D8" s="2">
        <v>44</v>
      </c>
      <c r="E8" s="60">
        <v>0</v>
      </c>
      <c r="F8" s="26">
        <v>0</v>
      </c>
      <c r="G8" s="26">
        <v>0</v>
      </c>
      <c r="H8" s="61">
        <v>0</v>
      </c>
      <c r="I8" s="60">
        <v>0</v>
      </c>
      <c r="J8" s="26">
        <v>0</v>
      </c>
      <c r="K8" s="26">
        <v>0</v>
      </c>
      <c r="L8" s="61">
        <v>0</v>
      </c>
      <c r="M8" s="60">
        <v>4.67578E-3</v>
      </c>
      <c r="N8" s="26">
        <v>4.6922600000000002E-3</v>
      </c>
      <c r="O8" s="26">
        <v>4.6925100000000004E-3</v>
      </c>
      <c r="P8" s="61">
        <v>4.76371E-3</v>
      </c>
      <c r="Q8" s="30"/>
      <c r="R8" s="30"/>
      <c r="S8" s="30"/>
      <c r="T8" s="30"/>
      <c r="U8" s="30"/>
      <c r="V8" s="30"/>
      <c r="W8" s="30"/>
    </row>
    <row r="9" spans="1:23" x14ac:dyDescent="0.2">
      <c r="B9" s="39" t="s">
        <v>12</v>
      </c>
      <c r="C9" s="2">
        <v>9</v>
      </c>
      <c r="D9" s="2">
        <v>15</v>
      </c>
      <c r="E9" s="60">
        <v>0</v>
      </c>
      <c r="F9" s="26">
        <v>0</v>
      </c>
      <c r="G9" s="26">
        <v>0</v>
      </c>
      <c r="H9" s="61">
        <v>0</v>
      </c>
      <c r="I9" s="60">
        <v>0</v>
      </c>
      <c r="J9" s="26">
        <v>0</v>
      </c>
      <c r="K9" s="26">
        <v>0</v>
      </c>
      <c r="L9" s="61">
        <v>0</v>
      </c>
      <c r="M9" s="60">
        <v>1.298701E-2</v>
      </c>
      <c r="N9" s="26">
        <v>1.310239E-2</v>
      </c>
      <c r="O9" s="26">
        <v>1.3104559999999999E-2</v>
      </c>
      <c r="P9" s="61">
        <v>1.3363389999999999E-2</v>
      </c>
      <c r="Q9" s="30"/>
      <c r="R9" s="30"/>
      <c r="S9" s="30"/>
      <c r="T9" s="30"/>
      <c r="U9" s="30"/>
      <c r="V9" s="30"/>
      <c r="W9" s="30"/>
    </row>
    <row r="10" spans="1:23" x14ac:dyDescent="0.2">
      <c r="B10" s="39" t="s">
        <v>13</v>
      </c>
      <c r="C10" s="2">
        <v>5</v>
      </c>
      <c r="D10" s="2">
        <v>11</v>
      </c>
      <c r="E10" s="60">
        <v>0</v>
      </c>
      <c r="F10" s="26">
        <v>0</v>
      </c>
      <c r="G10" s="26">
        <v>0</v>
      </c>
      <c r="H10" s="61">
        <v>0</v>
      </c>
      <c r="I10" s="60">
        <v>0</v>
      </c>
      <c r="J10" s="26">
        <v>0</v>
      </c>
      <c r="K10" s="26">
        <v>0</v>
      </c>
      <c r="L10" s="61">
        <v>0</v>
      </c>
      <c r="M10" s="60">
        <v>8.6580100000000007E-3</v>
      </c>
      <c r="N10" s="26">
        <v>8.7099699999999992E-3</v>
      </c>
      <c r="O10" s="26">
        <v>8.7058799999999992E-3</v>
      </c>
      <c r="P10" s="61">
        <v>8.89707E-3</v>
      </c>
      <c r="Q10" s="30"/>
      <c r="R10" s="30"/>
      <c r="S10" s="30"/>
      <c r="T10" s="30"/>
      <c r="U10" s="30"/>
      <c r="V10" s="30"/>
      <c r="W10" s="30"/>
    </row>
    <row r="11" spans="1:23" x14ac:dyDescent="0.2">
      <c r="B11" s="39" t="s">
        <v>14</v>
      </c>
      <c r="C11" s="2">
        <v>8</v>
      </c>
      <c r="D11" s="2">
        <v>11</v>
      </c>
      <c r="E11" s="60">
        <v>0</v>
      </c>
      <c r="F11" s="26">
        <v>0</v>
      </c>
      <c r="G11" s="26">
        <v>0</v>
      </c>
      <c r="H11" s="61">
        <v>0</v>
      </c>
      <c r="I11" s="60">
        <v>0</v>
      </c>
      <c r="J11" s="26">
        <v>0</v>
      </c>
      <c r="K11" s="26">
        <v>0</v>
      </c>
      <c r="L11" s="61">
        <v>0</v>
      </c>
      <c r="M11" s="60">
        <v>1.400421E-2</v>
      </c>
      <c r="N11" s="26">
        <v>1.4144220000000001E-2</v>
      </c>
      <c r="O11" s="26">
        <v>1.421627E-2</v>
      </c>
      <c r="P11" s="61">
        <v>1.453726E-2</v>
      </c>
      <c r="Q11" s="30"/>
      <c r="R11" s="30"/>
      <c r="S11" s="30"/>
      <c r="T11" s="30"/>
      <c r="U11" s="30"/>
      <c r="V11" s="30"/>
      <c r="W11" s="30"/>
    </row>
    <row r="12" spans="1:23" x14ac:dyDescent="0.2">
      <c r="B12" s="39" t="s">
        <v>15</v>
      </c>
      <c r="C12" s="2">
        <v>33</v>
      </c>
      <c r="D12" s="2">
        <v>79</v>
      </c>
      <c r="E12" s="60">
        <v>0</v>
      </c>
      <c r="F12" s="26">
        <v>0</v>
      </c>
      <c r="G12" s="26">
        <v>0</v>
      </c>
      <c r="H12" s="61">
        <v>0</v>
      </c>
      <c r="I12" s="60">
        <v>0</v>
      </c>
      <c r="J12" s="26">
        <v>0</v>
      </c>
      <c r="K12" s="26">
        <v>0</v>
      </c>
      <c r="L12" s="61">
        <v>0</v>
      </c>
      <c r="M12" s="60">
        <v>1.878635E-2</v>
      </c>
      <c r="N12" s="26">
        <v>1.9037330000000002E-2</v>
      </c>
      <c r="O12" s="26">
        <v>1.9052099999999999E-2</v>
      </c>
      <c r="P12" s="61">
        <v>1.974998E-2</v>
      </c>
      <c r="Q12" s="30"/>
      <c r="R12" s="30"/>
      <c r="S12" s="30"/>
      <c r="T12" s="30"/>
      <c r="U12" s="30"/>
      <c r="V12" s="30"/>
      <c r="W12" s="30"/>
    </row>
    <row r="13" spans="1:23" x14ac:dyDescent="0.2">
      <c r="B13" s="4" t="s">
        <v>16</v>
      </c>
      <c r="C13" s="2">
        <v>9</v>
      </c>
      <c r="D13" s="2">
        <v>30</v>
      </c>
      <c r="E13" s="60">
        <v>0</v>
      </c>
      <c r="F13" s="26">
        <v>0</v>
      </c>
      <c r="G13" s="26">
        <v>0</v>
      </c>
      <c r="H13" s="61">
        <v>0</v>
      </c>
      <c r="I13" s="60">
        <v>0</v>
      </c>
      <c r="J13" s="26">
        <v>0</v>
      </c>
      <c r="K13" s="26">
        <v>0</v>
      </c>
      <c r="L13" s="61">
        <v>0</v>
      </c>
      <c r="M13" s="60">
        <v>7.1182499999999996E-3</v>
      </c>
      <c r="N13" s="26">
        <v>7.15498E-3</v>
      </c>
      <c r="O13" s="26">
        <v>7.1647300000000002E-3</v>
      </c>
      <c r="P13" s="61">
        <v>7.3563099999999996E-3</v>
      </c>
      <c r="Q13" s="30"/>
      <c r="R13" s="30"/>
      <c r="S13" s="30"/>
      <c r="T13" s="30"/>
      <c r="U13" s="30"/>
      <c r="V13" s="30"/>
      <c r="W13" s="30"/>
    </row>
    <row r="14" spans="1:23" ht="11.25" customHeight="1" x14ac:dyDescent="0.2">
      <c r="B14" s="39" t="s">
        <v>31</v>
      </c>
      <c r="C14" s="2">
        <v>2</v>
      </c>
      <c r="D14" s="2">
        <v>6</v>
      </c>
      <c r="E14" s="60">
        <v>0</v>
      </c>
      <c r="F14" s="26">
        <v>0</v>
      </c>
      <c r="G14" s="26">
        <v>0</v>
      </c>
      <c r="H14" s="61">
        <v>0</v>
      </c>
      <c r="I14" s="60">
        <v>0</v>
      </c>
      <c r="J14" s="26">
        <v>0</v>
      </c>
      <c r="K14" s="26">
        <v>0</v>
      </c>
      <c r="L14" s="61">
        <v>0</v>
      </c>
      <c r="M14" s="67">
        <v>2.8574799999999999E-3</v>
      </c>
      <c r="N14" s="27">
        <v>2.8636299999999998E-3</v>
      </c>
      <c r="O14" s="27">
        <v>2.8577199999999998E-3</v>
      </c>
      <c r="P14" s="68">
        <v>2.9176200000000001E-3</v>
      </c>
      <c r="Q14" s="209" t="s">
        <v>88</v>
      </c>
      <c r="R14" s="30"/>
      <c r="S14" s="30"/>
      <c r="T14" s="30"/>
      <c r="U14" s="30"/>
      <c r="V14" s="30"/>
      <c r="W14" s="30"/>
    </row>
    <row r="15" spans="1:23" x14ac:dyDescent="0.2">
      <c r="B15" s="39" t="s">
        <v>32</v>
      </c>
      <c r="C15" s="2">
        <v>7</v>
      </c>
      <c r="D15" s="2">
        <v>24</v>
      </c>
      <c r="E15" s="60">
        <v>0</v>
      </c>
      <c r="F15" s="26">
        <v>0</v>
      </c>
      <c r="G15" s="26">
        <v>0</v>
      </c>
      <c r="H15" s="61">
        <v>0</v>
      </c>
      <c r="I15" s="60">
        <v>0</v>
      </c>
      <c r="J15" s="26">
        <v>0</v>
      </c>
      <c r="K15" s="26">
        <v>0</v>
      </c>
      <c r="L15" s="61">
        <v>0</v>
      </c>
      <c r="M15" s="60">
        <v>7.1182499999999996E-3</v>
      </c>
      <c r="N15" s="26">
        <v>7.15498E-3</v>
      </c>
      <c r="O15" s="26">
        <v>7.1647300000000002E-3</v>
      </c>
      <c r="P15" s="61">
        <v>7.3563099999999996E-3</v>
      </c>
      <c r="Q15" s="30"/>
      <c r="R15" s="30"/>
      <c r="S15" s="30"/>
      <c r="T15" s="30"/>
      <c r="U15" s="30"/>
      <c r="V15" s="30"/>
      <c r="W15" s="30" t="s">
        <v>35</v>
      </c>
    </row>
    <row r="16" spans="1:23" x14ac:dyDescent="0.2">
      <c r="B16" s="4" t="s">
        <v>17</v>
      </c>
      <c r="C16" s="2">
        <v>6</v>
      </c>
      <c r="D16" s="2">
        <v>15</v>
      </c>
      <c r="E16" s="60">
        <v>0</v>
      </c>
      <c r="F16" s="26">
        <v>0</v>
      </c>
      <c r="G16" s="26">
        <v>0</v>
      </c>
      <c r="H16" s="61">
        <v>0</v>
      </c>
      <c r="I16" s="60">
        <v>0</v>
      </c>
      <c r="J16" s="26">
        <v>0</v>
      </c>
      <c r="K16" s="26">
        <v>0</v>
      </c>
      <c r="L16" s="61">
        <v>0</v>
      </c>
      <c r="M16" s="60">
        <v>5.82242E-3</v>
      </c>
      <c r="N16" s="26">
        <v>5.8500000000000002E-3</v>
      </c>
      <c r="O16" s="26">
        <v>5.8761200000000003E-3</v>
      </c>
      <c r="P16" s="61">
        <v>6.00061E-3</v>
      </c>
      <c r="Q16" s="30"/>
      <c r="R16" s="30"/>
      <c r="S16" s="30"/>
      <c r="T16" s="30"/>
      <c r="U16" s="30"/>
      <c r="V16" s="30" t="s">
        <v>36</v>
      </c>
      <c r="W16" s="30">
        <f>MAX(M16:M21)</f>
        <v>2.0833999999999998E-2</v>
      </c>
    </row>
    <row r="17" spans="1:24" x14ac:dyDescent="0.2">
      <c r="B17" s="4" t="s">
        <v>18</v>
      </c>
      <c r="C17" s="2">
        <v>5</v>
      </c>
      <c r="D17" s="2">
        <v>5</v>
      </c>
      <c r="E17" s="60" t="s">
        <v>6</v>
      </c>
      <c r="F17" s="26" t="s">
        <v>6</v>
      </c>
      <c r="G17" s="26" t="s">
        <v>6</v>
      </c>
      <c r="H17" s="61" t="s">
        <v>6</v>
      </c>
      <c r="I17" s="60">
        <v>0</v>
      </c>
      <c r="J17" s="26">
        <v>0</v>
      </c>
      <c r="K17" s="26">
        <v>0</v>
      </c>
      <c r="L17" s="61">
        <v>0</v>
      </c>
      <c r="M17" s="60">
        <v>1.4181040000000001E-2</v>
      </c>
      <c r="N17" s="26">
        <v>1.4318829999999999E-2</v>
      </c>
      <c r="O17" s="26">
        <v>1.4216049999999999E-2</v>
      </c>
      <c r="P17" s="61">
        <v>1.467387E-2</v>
      </c>
      <c r="Q17" s="30"/>
      <c r="R17" s="30"/>
      <c r="S17" s="30"/>
      <c r="T17" s="30"/>
      <c r="U17" s="30"/>
      <c r="V17" s="30"/>
      <c r="W17" s="30"/>
    </row>
    <row r="18" spans="1:24" x14ac:dyDescent="0.2">
      <c r="B18" s="4" t="s">
        <v>19</v>
      </c>
      <c r="C18" s="2">
        <v>5</v>
      </c>
      <c r="D18" s="2">
        <v>5</v>
      </c>
      <c r="E18" s="60" t="s">
        <v>6</v>
      </c>
      <c r="F18" s="26" t="s">
        <v>6</v>
      </c>
      <c r="G18" s="26" t="s">
        <v>6</v>
      </c>
      <c r="H18" s="61" t="s">
        <v>6</v>
      </c>
      <c r="I18" s="60">
        <v>0</v>
      </c>
      <c r="J18" s="26">
        <v>0</v>
      </c>
      <c r="K18" s="26">
        <v>0</v>
      </c>
      <c r="L18" s="61">
        <v>0</v>
      </c>
      <c r="M18" s="60">
        <v>9.3504199999999999E-3</v>
      </c>
      <c r="N18" s="26">
        <v>9.4257000000000004E-3</v>
      </c>
      <c r="O18" s="26">
        <v>9.5037000000000003E-3</v>
      </c>
      <c r="P18" s="61">
        <v>9.6460199999999999E-3</v>
      </c>
      <c r="Q18" s="30"/>
      <c r="R18" s="30"/>
      <c r="S18" s="30"/>
      <c r="T18" s="30"/>
      <c r="U18" s="30"/>
      <c r="V18" s="30"/>
      <c r="W18" s="30"/>
    </row>
    <row r="19" spans="1:24" x14ac:dyDescent="0.2">
      <c r="B19" s="4" t="s">
        <v>20</v>
      </c>
      <c r="C19" s="2">
        <v>1</v>
      </c>
      <c r="D19" s="2">
        <v>1</v>
      </c>
      <c r="E19" s="62" t="s">
        <v>6</v>
      </c>
      <c r="F19" s="63" t="s">
        <v>6</v>
      </c>
      <c r="G19" s="63" t="s">
        <v>6</v>
      </c>
      <c r="H19" s="64" t="s">
        <v>6</v>
      </c>
      <c r="I19" s="62" t="s">
        <v>6</v>
      </c>
      <c r="J19" s="63" t="s">
        <v>6</v>
      </c>
      <c r="K19" s="63" t="s">
        <v>6</v>
      </c>
      <c r="L19" s="64" t="s">
        <v>6</v>
      </c>
      <c r="M19" s="62" t="s">
        <v>6</v>
      </c>
      <c r="N19" s="63" t="s">
        <v>6</v>
      </c>
      <c r="O19" s="63" t="s">
        <v>6</v>
      </c>
      <c r="P19" s="64" t="s">
        <v>6</v>
      </c>
      <c r="Q19" s="30"/>
      <c r="R19" s="30"/>
      <c r="S19" s="30"/>
      <c r="T19" s="30"/>
      <c r="U19" s="30"/>
      <c r="V19" s="30"/>
      <c r="W19" s="30"/>
    </row>
    <row r="20" spans="1:24" x14ac:dyDescent="0.2">
      <c r="B20" s="4" t="s">
        <v>21</v>
      </c>
      <c r="C20" s="2">
        <v>2</v>
      </c>
      <c r="D20" s="2">
        <v>2</v>
      </c>
      <c r="E20" s="60" t="s">
        <v>6</v>
      </c>
      <c r="F20" s="26" t="s">
        <v>6</v>
      </c>
      <c r="G20" s="26" t="s">
        <v>6</v>
      </c>
      <c r="H20" s="61" t="s">
        <v>6</v>
      </c>
      <c r="I20" s="60">
        <v>0</v>
      </c>
      <c r="J20" s="26">
        <v>0</v>
      </c>
      <c r="K20" s="26">
        <v>0</v>
      </c>
      <c r="L20" s="61">
        <v>0</v>
      </c>
      <c r="M20" s="60">
        <v>0</v>
      </c>
      <c r="N20" s="26">
        <v>0</v>
      </c>
      <c r="O20" s="26">
        <v>0</v>
      </c>
      <c r="P20" s="61">
        <v>0</v>
      </c>
      <c r="Q20" s="30"/>
      <c r="R20" s="30"/>
      <c r="S20" s="30"/>
      <c r="T20" s="30"/>
      <c r="U20" s="30"/>
      <c r="V20" s="30"/>
      <c r="W20" s="30"/>
    </row>
    <row r="21" spans="1:24" ht="13.5" thickBot="1" x14ac:dyDescent="0.25">
      <c r="A21" s="14"/>
      <c r="B21" s="32" t="s">
        <v>22</v>
      </c>
      <c r="C21" s="14">
        <v>2</v>
      </c>
      <c r="D21" s="14">
        <v>4</v>
      </c>
      <c r="E21" s="65">
        <v>1.683E-3</v>
      </c>
      <c r="F21" s="28">
        <v>1.686E-3</v>
      </c>
      <c r="G21" s="28">
        <v>1.701E-3</v>
      </c>
      <c r="H21" s="66">
        <v>1.7030000000000001E-3</v>
      </c>
      <c r="I21" s="65">
        <v>2.0767000000000001E-2</v>
      </c>
      <c r="J21" s="28">
        <v>2.1138000000000001E-2</v>
      </c>
      <c r="K21" s="28">
        <v>2.0781000000000001E-2</v>
      </c>
      <c r="L21" s="66">
        <v>2.222E-2</v>
      </c>
      <c r="M21" s="65">
        <v>2.0833999999999998E-2</v>
      </c>
      <c r="N21" s="28">
        <v>2.1138319999999999E-2</v>
      </c>
      <c r="O21" s="28">
        <v>2.0787E-2</v>
      </c>
      <c r="P21" s="66">
        <v>2.2283319999999999E-2</v>
      </c>
      <c r="Q21" s="30"/>
      <c r="R21" s="30"/>
      <c r="S21" s="30"/>
      <c r="T21" s="30"/>
      <c r="U21" s="30"/>
      <c r="V21" s="30"/>
      <c r="W21" s="30"/>
    </row>
    <row r="22" spans="1:24" x14ac:dyDescent="0.2"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4" s="33" customFormat="1" ht="71.25" thickBot="1" x14ac:dyDescent="0.25">
      <c r="A23" s="56" t="s">
        <v>40</v>
      </c>
      <c r="B23" s="50"/>
      <c r="C23" s="50"/>
      <c r="D23" s="50"/>
      <c r="E23" s="57" t="s">
        <v>9</v>
      </c>
      <c r="F23" s="58" t="s">
        <v>10</v>
      </c>
      <c r="G23" s="58" t="s">
        <v>11</v>
      </c>
      <c r="H23" s="58" t="s">
        <v>12</v>
      </c>
      <c r="I23" s="58" t="s">
        <v>13</v>
      </c>
      <c r="J23" s="58" t="s">
        <v>14</v>
      </c>
      <c r="K23" s="58" t="s">
        <v>15</v>
      </c>
      <c r="L23" s="57" t="s">
        <v>20</v>
      </c>
      <c r="M23" s="57" t="s">
        <v>21</v>
      </c>
      <c r="N23" s="57" t="s">
        <v>17</v>
      </c>
      <c r="O23" s="57" t="s">
        <v>18</v>
      </c>
      <c r="P23" s="57" t="s">
        <v>19</v>
      </c>
      <c r="Q23" s="57" t="s">
        <v>23</v>
      </c>
      <c r="R23" s="57" t="s">
        <v>16</v>
      </c>
      <c r="S23" s="58" t="s">
        <v>31</v>
      </c>
      <c r="T23" s="58" t="s">
        <v>32</v>
      </c>
      <c r="U23" s="77"/>
      <c r="W23" s="33" t="s">
        <v>39</v>
      </c>
    </row>
    <row r="24" spans="1:24" s="33" customFormat="1" x14ac:dyDescent="0.2">
      <c r="A24" s="46" t="str">
        <f>E5</f>
        <v>Unc.-p</v>
      </c>
      <c r="B24" s="34" t="s">
        <v>9</v>
      </c>
      <c r="E24" s="37" t="s">
        <v>6</v>
      </c>
      <c r="F24" s="37" t="s">
        <v>6</v>
      </c>
      <c r="G24" s="37" t="s">
        <v>6</v>
      </c>
      <c r="H24" s="37" t="s">
        <v>6</v>
      </c>
      <c r="I24" s="37" t="s">
        <v>6</v>
      </c>
      <c r="J24" s="37" t="s">
        <v>6</v>
      </c>
      <c r="K24" s="37" t="s">
        <v>6</v>
      </c>
      <c r="L24" s="36">
        <v>7.7639321176470539E-3</v>
      </c>
      <c r="M24" s="36">
        <v>7.7629999999999999E-3</v>
      </c>
      <c r="N24" s="36">
        <v>8.5342346509803858E-3</v>
      </c>
      <c r="O24" s="36">
        <v>1.1370596462745144E-2</v>
      </c>
      <c r="P24" s="36">
        <v>1.2815947843137202E-2</v>
      </c>
      <c r="Q24" s="52">
        <v>1.7901E-2</v>
      </c>
      <c r="R24" s="36">
        <v>9.2147914750327298E-2</v>
      </c>
      <c r="S24" s="37" t="s">
        <v>6</v>
      </c>
      <c r="T24" s="37" t="s">
        <v>6</v>
      </c>
      <c r="U24" s="37"/>
      <c r="W24" s="33" t="s">
        <v>37</v>
      </c>
      <c r="X24" s="33" t="s">
        <v>38</v>
      </c>
    </row>
    <row r="25" spans="1:24" s="33" customFormat="1" x14ac:dyDescent="0.2">
      <c r="A25" s="49"/>
      <c r="B25" s="40" t="s">
        <v>10</v>
      </c>
      <c r="E25" s="37" t="s">
        <v>6</v>
      </c>
      <c r="F25" s="37" t="s">
        <v>6</v>
      </c>
      <c r="G25" s="37">
        <v>6.292556278960003E-3</v>
      </c>
      <c r="H25" s="37">
        <v>7.3088789333333485E-3</v>
      </c>
      <c r="I25" s="37">
        <v>7.1146267575757528E-3</v>
      </c>
      <c r="J25" s="37">
        <v>1.0422239272727247E-2</v>
      </c>
      <c r="K25" s="37">
        <v>1.2941525809328103E-2</v>
      </c>
      <c r="L25" s="37">
        <v>5.9208526666666688E-3</v>
      </c>
      <c r="M25" s="37">
        <v>5.9218398333333389E-3</v>
      </c>
      <c r="N25" s="37">
        <v>5.9287006148148261E-3</v>
      </c>
      <c r="O25" s="37">
        <v>9.2170614444444538E-3</v>
      </c>
      <c r="P25" s="37">
        <v>1.0587084600000006E-2</v>
      </c>
      <c r="Q25" s="53">
        <v>1.6476013444444451E-2</v>
      </c>
      <c r="R25" s="37" t="s">
        <v>6</v>
      </c>
      <c r="S25" s="37">
        <v>9.0118534925926044E-2</v>
      </c>
      <c r="T25" s="37">
        <v>8.9925353763889493E-2</v>
      </c>
      <c r="U25" s="37"/>
      <c r="V25" s="78" t="s">
        <v>9</v>
      </c>
      <c r="W25" s="37">
        <f>MIN(L24:R24)</f>
        <v>7.7629999999999999E-3</v>
      </c>
      <c r="X25" s="37">
        <f>MAX(L24:R24)</f>
        <v>9.2147914750327298E-2</v>
      </c>
    </row>
    <row r="26" spans="1:24" s="33" customFormat="1" x14ac:dyDescent="0.2">
      <c r="A26" s="49"/>
      <c r="B26" s="40" t="s">
        <v>11</v>
      </c>
      <c r="E26" s="37" t="s">
        <v>6</v>
      </c>
      <c r="F26" s="37">
        <v>6.292556278960003E-3</v>
      </c>
      <c r="G26" s="37" t="s">
        <v>6</v>
      </c>
      <c r="H26" s="37">
        <v>7.4274917446808357E-3</v>
      </c>
      <c r="I26" s="37">
        <v>8.658669516441014E-3</v>
      </c>
      <c r="J26" s="37">
        <v>1.1976391740812331E-2</v>
      </c>
      <c r="K26" s="37">
        <v>1.522396450748649E-2</v>
      </c>
      <c r="L26" s="37">
        <v>7.4612174468085121E-3</v>
      </c>
      <c r="M26" s="37">
        <v>7.4648446808510726E-3</v>
      </c>
      <c r="N26" s="37">
        <v>4.8552239999999861E-3</v>
      </c>
      <c r="O26" s="37">
        <v>8.3265949361702174E-3</v>
      </c>
      <c r="P26" s="37">
        <v>9.6092528510638275E-3</v>
      </c>
      <c r="Q26" s="53">
        <v>1.8483253351063867E-2</v>
      </c>
      <c r="R26" s="37" t="s">
        <v>6</v>
      </c>
      <c r="S26" s="37">
        <v>9.0385076985815577E-2</v>
      </c>
      <c r="T26" s="37">
        <v>9.0191835904255072E-2</v>
      </c>
      <c r="U26" s="37"/>
      <c r="V26" s="78" t="s">
        <v>16</v>
      </c>
      <c r="W26" s="37">
        <f>MIN(E37:Q37)</f>
        <v>9.1416384333333323E-2</v>
      </c>
      <c r="X26" s="37">
        <f>MAX(E37:Q37)</f>
        <v>9.8461407416666688E-2</v>
      </c>
    </row>
    <row r="27" spans="1:24" s="33" customFormat="1" x14ac:dyDescent="0.2">
      <c r="A27" s="49"/>
      <c r="B27" s="40" t="s">
        <v>12</v>
      </c>
      <c r="E27" s="37" t="s">
        <v>6</v>
      </c>
      <c r="F27" s="37">
        <v>7.3088789333333485E-3</v>
      </c>
      <c r="G27" s="37">
        <v>7.4274917446808357E-3</v>
      </c>
      <c r="H27" s="37" t="s">
        <v>6</v>
      </c>
      <c r="I27" s="37">
        <v>8.1499999999999993E-3</v>
      </c>
      <c r="J27" s="37">
        <v>1.1269916666666675E-2</v>
      </c>
      <c r="K27" s="37">
        <v>1.360557253497947E-2</v>
      </c>
      <c r="L27" s="37">
        <v>6.9179706666666653E-3</v>
      </c>
      <c r="M27" s="37">
        <v>6.9185196666666643E-3</v>
      </c>
      <c r="N27" s="37">
        <v>5.9794414222222201E-3</v>
      </c>
      <c r="O27" s="37">
        <v>8.3723210666666673E-3</v>
      </c>
      <c r="P27" s="37">
        <v>9.6683937333333358E-3</v>
      </c>
      <c r="Q27" s="53">
        <v>1.5630518333333333E-2</v>
      </c>
      <c r="R27" s="37" t="s">
        <v>6</v>
      </c>
      <c r="S27" s="37">
        <v>9.1264951444444367E-2</v>
      </c>
      <c r="T27" s="37">
        <v>9.106415047222241E-2</v>
      </c>
      <c r="U27" s="37"/>
      <c r="V27" s="30" t="s">
        <v>36</v>
      </c>
      <c r="W27" s="37">
        <f>MIN(E31:E36,L31:R36)</f>
        <v>0</v>
      </c>
      <c r="X27" s="37">
        <f>MAX(E31:E36,L31:R36)</f>
        <v>9.8461407416666688E-2</v>
      </c>
    </row>
    <row r="28" spans="1:24" s="33" customFormat="1" x14ac:dyDescent="0.2">
      <c r="A28" s="49"/>
      <c r="B28" s="40" t="s">
        <v>13</v>
      </c>
      <c r="E28" s="37" t="s">
        <v>6</v>
      </c>
      <c r="F28" s="37">
        <v>7.1146267575757528E-3</v>
      </c>
      <c r="G28" s="37">
        <v>8.658669516441014E-3</v>
      </c>
      <c r="H28" s="37">
        <v>8.1499999999999993E-3</v>
      </c>
      <c r="I28" s="37" t="s">
        <v>6</v>
      </c>
      <c r="J28" s="37">
        <v>8.5366150413223162E-3</v>
      </c>
      <c r="K28" s="37">
        <v>1.1793043905723841E-2</v>
      </c>
      <c r="L28" s="37">
        <v>4.0677699999999992E-3</v>
      </c>
      <c r="M28" s="37">
        <v>4.0677699999999992E-3</v>
      </c>
      <c r="N28" s="37">
        <v>7.1254688484848451E-3</v>
      </c>
      <c r="O28" s="37">
        <v>9.5771363636363623E-3</v>
      </c>
      <c r="P28" s="37">
        <v>1.2223623272727274E-2</v>
      </c>
      <c r="Q28" s="53">
        <v>1.4283552500000003E-2</v>
      </c>
      <c r="R28" s="37" t="s">
        <v>6</v>
      </c>
      <c r="S28" s="37">
        <v>9.2794922727272716E-2</v>
      </c>
      <c r="T28" s="37">
        <v>9.2602629053030322E-2</v>
      </c>
      <c r="U28" s="37"/>
      <c r="V28" s="40" t="s">
        <v>43</v>
      </c>
      <c r="W28" s="37"/>
      <c r="X28" s="37">
        <f>MAX(E31:E36,L31:Q36)</f>
        <v>1.9498161999999999E-2</v>
      </c>
    </row>
    <row r="29" spans="1:24" s="33" customFormat="1" x14ac:dyDescent="0.2">
      <c r="A29" s="49"/>
      <c r="B29" s="40" t="s">
        <v>14</v>
      </c>
      <c r="E29" s="37" t="s">
        <v>6</v>
      </c>
      <c r="F29" s="37">
        <v>1.0422239272727247E-2</v>
      </c>
      <c r="G29" s="37">
        <v>1.1976391740812331E-2</v>
      </c>
      <c r="H29" s="37">
        <v>1.1269916666666675E-2</v>
      </c>
      <c r="I29" s="37">
        <v>8.5366150413223162E-3</v>
      </c>
      <c r="J29" s="37" t="s">
        <v>6</v>
      </c>
      <c r="K29" s="37">
        <v>1.4778909236812693E-2</v>
      </c>
      <c r="L29" s="37">
        <v>7.3233463636363646E-3</v>
      </c>
      <c r="M29" s="37">
        <v>7.3263799999999995E-3</v>
      </c>
      <c r="N29" s="37">
        <v>1.0532461090909103E-2</v>
      </c>
      <c r="O29" s="37">
        <v>1.4086974545454543E-2</v>
      </c>
      <c r="P29" s="37">
        <v>1.5258840727272722E-2</v>
      </c>
      <c r="Q29" s="53">
        <v>1.8537849545454548E-2</v>
      </c>
      <c r="R29" s="37" t="s">
        <v>6</v>
      </c>
      <c r="S29" s="37">
        <v>9.5910125151515105E-2</v>
      </c>
      <c r="T29" s="37">
        <v>9.5709981439394104E-2</v>
      </c>
      <c r="U29" s="37"/>
      <c r="W29" s="37"/>
    </row>
    <row r="30" spans="1:24" s="33" customFormat="1" x14ac:dyDescent="0.2">
      <c r="A30" s="49"/>
      <c r="B30" s="40" t="s">
        <v>15</v>
      </c>
      <c r="E30" s="37" t="s">
        <v>6</v>
      </c>
      <c r="F30" s="37">
        <v>1.2941525809328103E-2</v>
      </c>
      <c r="G30" s="37">
        <v>1.522396450748649E-2</v>
      </c>
      <c r="H30" s="37">
        <v>1.360557253497947E-2</v>
      </c>
      <c r="I30" s="37">
        <v>1.1793043905723841E-2</v>
      </c>
      <c r="J30" s="37">
        <v>1.4778909236812693E-2</v>
      </c>
      <c r="K30" s="37" t="s">
        <v>6</v>
      </c>
      <c r="L30" s="37">
        <v>1.0705887530864207E-2</v>
      </c>
      <c r="M30" s="37">
        <v>1.0700222098765437E-2</v>
      </c>
      <c r="N30" s="37">
        <v>1.3957066691358024E-2</v>
      </c>
      <c r="O30" s="37">
        <v>1.5959587283950617E-2</v>
      </c>
      <c r="P30" s="37">
        <v>1.7484706074074104E-2</v>
      </c>
      <c r="Q30" s="53">
        <v>1.9972827777777764E-2</v>
      </c>
      <c r="R30" s="37" t="s">
        <v>6</v>
      </c>
      <c r="S30" s="37">
        <v>9.5437005144033055E-2</v>
      </c>
      <c r="T30" s="37">
        <v>9.5295990540122943E-2</v>
      </c>
      <c r="U30" s="37"/>
      <c r="W30" s="37"/>
    </row>
    <row r="31" spans="1:24" s="33" customFormat="1" x14ac:dyDescent="0.2">
      <c r="A31" s="49"/>
      <c r="B31" s="34" t="s">
        <v>96</v>
      </c>
      <c r="E31" s="36">
        <v>7.7639321176470539E-3</v>
      </c>
      <c r="F31" s="37">
        <v>5.9208526666666688E-3</v>
      </c>
      <c r="G31" s="37">
        <v>7.4612174468085121E-3</v>
      </c>
      <c r="H31" s="37">
        <v>6.9179706666666653E-3</v>
      </c>
      <c r="I31" s="37">
        <v>4.0677699999999992E-3</v>
      </c>
      <c r="J31" s="37">
        <v>7.3233463636363646E-3</v>
      </c>
      <c r="K31" s="37">
        <v>1.0705887530864207E-2</v>
      </c>
      <c r="L31" s="37" t="s">
        <v>6</v>
      </c>
      <c r="M31" s="36">
        <v>0</v>
      </c>
      <c r="N31" s="36">
        <v>6.0969240000000001E-3</v>
      </c>
      <c r="O31" s="36">
        <v>9.594206000000001E-3</v>
      </c>
      <c r="P31" s="36">
        <v>1.0939015999999999E-2</v>
      </c>
      <c r="Q31" s="52">
        <v>1.28481675E-2</v>
      </c>
      <c r="R31" s="36">
        <v>9.1416384333333323E-2</v>
      </c>
      <c r="S31" s="37">
        <v>9.1569193333333312E-2</v>
      </c>
      <c r="T31" s="37">
        <v>9.1378182083333329E-2</v>
      </c>
      <c r="U31" s="37"/>
      <c r="W31" s="37"/>
    </row>
    <row r="32" spans="1:24" s="33" customFormat="1" x14ac:dyDescent="0.2">
      <c r="A32" s="49"/>
      <c r="B32" s="34" t="s">
        <v>21</v>
      </c>
      <c r="E32" s="36">
        <v>7.7629999999999999E-3</v>
      </c>
      <c r="F32" s="37">
        <v>5.9218398333333389E-3</v>
      </c>
      <c r="G32" s="37">
        <v>7.4648446808510726E-3</v>
      </c>
      <c r="H32" s="37">
        <v>6.9185196666666643E-3</v>
      </c>
      <c r="I32" s="37">
        <v>4.0677699999999992E-3</v>
      </c>
      <c r="J32" s="37">
        <v>7.3263799999999995E-3</v>
      </c>
      <c r="K32" s="37">
        <v>1.0700222098765437E-2</v>
      </c>
      <c r="L32" s="36">
        <v>0</v>
      </c>
      <c r="M32" s="37" t="s">
        <v>6</v>
      </c>
      <c r="N32" s="36">
        <v>6.1001723333333341E-3</v>
      </c>
      <c r="O32" s="36">
        <v>9.6013359999999985E-3</v>
      </c>
      <c r="P32" s="36">
        <v>1.0944321000000002E-2</v>
      </c>
      <c r="Q32" s="52">
        <v>1.28566175E-2</v>
      </c>
      <c r="R32" s="36">
        <v>9.143930100000007E-2</v>
      </c>
      <c r="S32" s="37">
        <v>9.1592424166666644E-2</v>
      </c>
      <c r="T32" s="37">
        <v>9.1401020208333392E-2</v>
      </c>
      <c r="U32" s="37"/>
      <c r="W32" s="37"/>
    </row>
    <row r="33" spans="1:23" s="33" customFormat="1" x14ac:dyDescent="0.2">
      <c r="A33" s="49"/>
      <c r="B33" s="34" t="s">
        <v>17</v>
      </c>
      <c r="E33" s="36">
        <v>8.5342346509803858E-3</v>
      </c>
      <c r="F33" s="37">
        <v>5.9287006148148261E-3</v>
      </c>
      <c r="G33" s="37">
        <v>4.8552239999999861E-3</v>
      </c>
      <c r="H33" s="37">
        <v>5.9794414222222201E-3</v>
      </c>
      <c r="I33" s="37">
        <v>7.1254688484848451E-3</v>
      </c>
      <c r="J33" s="37">
        <v>1.0532461090909103E-2</v>
      </c>
      <c r="K33" s="37">
        <v>1.3957066691358024E-2</v>
      </c>
      <c r="L33" s="36">
        <v>6.0969240000000001E-3</v>
      </c>
      <c r="M33" s="36">
        <v>6.1001723333333341E-3</v>
      </c>
      <c r="N33" s="37" t="s">
        <v>6</v>
      </c>
      <c r="O33" s="36">
        <v>6.5518797333333342E-3</v>
      </c>
      <c r="P33" s="36">
        <v>7.9138004000000022E-3</v>
      </c>
      <c r="Q33" s="52">
        <v>1.5587201999999989E-2</v>
      </c>
      <c r="R33" s="36">
        <v>9.1895281599999976E-2</v>
      </c>
      <c r="S33" s="37">
        <v>9.2052477444444419E-2</v>
      </c>
      <c r="T33" s="37">
        <v>9.1855982638888875E-2</v>
      </c>
      <c r="U33" s="37"/>
      <c r="W33" s="37"/>
    </row>
    <row r="34" spans="1:23" s="33" customFormat="1" x14ac:dyDescent="0.2">
      <c r="A34" s="45"/>
      <c r="B34" s="34" t="s">
        <v>18</v>
      </c>
      <c r="E34" s="36">
        <v>1.1370596462745144E-2</v>
      </c>
      <c r="F34" s="37">
        <v>9.2170614444444538E-3</v>
      </c>
      <c r="G34" s="37">
        <v>8.3265949361702174E-3</v>
      </c>
      <c r="H34" s="37">
        <v>8.3723210666666673E-3</v>
      </c>
      <c r="I34" s="37">
        <v>9.5771363636363623E-3</v>
      </c>
      <c r="J34" s="37">
        <v>1.4086974545454543E-2</v>
      </c>
      <c r="K34" s="37">
        <v>1.5959587283950617E-2</v>
      </c>
      <c r="L34" s="36">
        <v>9.594206000000001E-3</v>
      </c>
      <c r="M34" s="36">
        <v>9.6013359999999985E-3</v>
      </c>
      <c r="N34" s="36">
        <v>6.5518797333333342E-3</v>
      </c>
      <c r="O34" s="37" t="s">
        <v>6</v>
      </c>
      <c r="P34" s="36">
        <v>1.08968668E-2</v>
      </c>
      <c r="Q34" s="52">
        <v>1.8507033999999999E-2</v>
      </c>
      <c r="R34" s="36">
        <v>9.3598671533333302E-2</v>
      </c>
      <c r="S34" s="37">
        <v>9.3763215000000011E-2</v>
      </c>
      <c r="T34" s="37">
        <v>9.3557535666666608E-2</v>
      </c>
      <c r="U34" s="37"/>
      <c r="W34" s="37"/>
    </row>
    <row r="35" spans="1:23" s="33" customFormat="1" x14ac:dyDescent="0.2">
      <c r="A35" s="45"/>
      <c r="B35" s="34" t="s">
        <v>19</v>
      </c>
      <c r="E35" s="36">
        <v>1.2815947843137202E-2</v>
      </c>
      <c r="F35" s="37">
        <v>1.0587084600000006E-2</v>
      </c>
      <c r="G35" s="37">
        <v>9.6092528510638275E-3</v>
      </c>
      <c r="H35" s="37">
        <v>9.6683937333333358E-3</v>
      </c>
      <c r="I35" s="37">
        <v>1.2223623272727274E-2</v>
      </c>
      <c r="J35" s="37">
        <v>1.5258840727272722E-2</v>
      </c>
      <c r="K35" s="37">
        <v>1.7484706074074104E-2</v>
      </c>
      <c r="L35" s="36">
        <v>1.0939015999999999E-2</v>
      </c>
      <c r="M35" s="36">
        <v>1.0944321000000002E-2</v>
      </c>
      <c r="N35" s="36">
        <v>7.9138004000000022E-3</v>
      </c>
      <c r="O35" s="36">
        <v>1.08968668E-2</v>
      </c>
      <c r="P35" s="37" t="s">
        <v>6</v>
      </c>
      <c r="Q35" s="52">
        <v>1.9498161999999999E-2</v>
      </c>
      <c r="R35" s="36">
        <v>9.390434186666656E-2</v>
      </c>
      <c r="S35" s="37">
        <v>9.406983433333331E-2</v>
      </c>
      <c r="T35" s="37">
        <v>9.3862968749999956E-2</v>
      </c>
      <c r="U35" s="37"/>
      <c r="W35" s="37"/>
    </row>
    <row r="36" spans="1:23" s="33" customFormat="1" x14ac:dyDescent="0.2">
      <c r="A36" s="49"/>
      <c r="B36" s="51" t="s">
        <v>22</v>
      </c>
      <c r="C36" s="49"/>
      <c r="D36" s="49"/>
      <c r="E36" s="52">
        <v>1.7901E-2</v>
      </c>
      <c r="F36" s="53">
        <v>1.6476013444444451E-2</v>
      </c>
      <c r="G36" s="53">
        <v>1.8483253351063867E-2</v>
      </c>
      <c r="H36" s="53">
        <v>1.5630518333333333E-2</v>
      </c>
      <c r="I36" s="53">
        <v>1.4283552500000003E-2</v>
      </c>
      <c r="J36" s="53">
        <v>1.8537849545454548E-2</v>
      </c>
      <c r="K36" s="53">
        <v>1.9972827777777764E-2</v>
      </c>
      <c r="L36" s="52">
        <v>1.28481675E-2</v>
      </c>
      <c r="M36" s="52">
        <v>1.28566175E-2</v>
      </c>
      <c r="N36" s="52">
        <v>1.5587201999999989E-2</v>
      </c>
      <c r="O36" s="52">
        <v>1.8507033999999999E-2</v>
      </c>
      <c r="P36" s="52">
        <v>1.9498161999999999E-2</v>
      </c>
      <c r="Q36" s="54" t="s">
        <v>6</v>
      </c>
      <c r="R36" s="52">
        <v>9.8461407416666688E-2</v>
      </c>
      <c r="S36" s="53">
        <v>9.8633134583333323E-2</v>
      </c>
      <c r="T36" s="53">
        <v>9.8418475625000001E-2</v>
      </c>
      <c r="U36" s="53"/>
      <c r="W36" s="35"/>
    </row>
    <row r="37" spans="1:23" s="33" customFormat="1" x14ac:dyDescent="0.2">
      <c r="A37" s="45"/>
      <c r="B37" s="51" t="s">
        <v>16</v>
      </c>
      <c r="C37" s="49"/>
      <c r="D37" s="49"/>
      <c r="E37" s="52">
        <v>9.2147914750327298E-2</v>
      </c>
      <c r="F37" s="53" t="s">
        <v>6</v>
      </c>
      <c r="G37" s="53" t="s">
        <v>6</v>
      </c>
      <c r="H37" s="53" t="s">
        <v>6</v>
      </c>
      <c r="I37" s="53" t="s">
        <v>6</v>
      </c>
      <c r="J37" s="53" t="s">
        <v>6</v>
      </c>
      <c r="K37" s="53" t="s">
        <v>6</v>
      </c>
      <c r="L37" s="52">
        <v>9.1416384333333323E-2</v>
      </c>
      <c r="M37" s="52">
        <v>9.143930100000007E-2</v>
      </c>
      <c r="N37" s="52">
        <v>9.1895281599999976E-2</v>
      </c>
      <c r="O37" s="52">
        <v>9.3598671533333302E-2</v>
      </c>
      <c r="P37" s="52">
        <v>9.390434186666656E-2</v>
      </c>
      <c r="Q37" s="52">
        <v>9.8461407416666688E-2</v>
      </c>
      <c r="R37" s="53" t="s">
        <v>6</v>
      </c>
      <c r="S37" s="53" t="s">
        <v>6</v>
      </c>
      <c r="T37" s="53" t="s">
        <v>6</v>
      </c>
      <c r="U37" s="53"/>
      <c r="W37" s="37"/>
    </row>
    <row r="38" spans="1:23" s="33" customFormat="1" x14ac:dyDescent="0.2">
      <c r="A38" s="45"/>
      <c r="B38" s="71" t="s">
        <v>31</v>
      </c>
      <c r="C38" s="49"/>
      <c r="D38" s="49"/>
      <c r="E38" s="53" t="s">
        <v>6</v>
      </c>
      <c r="F38" s="53">
        <v>9.0118534925926044E-2</v>
      </c>
      <c r="G38" s="53">
        <v>9.0385076985815577E-2</v>
      </c>
      <c r="H38" s="53">
        <v>9.1264951444444367E-2</v>
      </c>
      <c r="I38" s="53">
        <v>9.2794922727272716E-2</v>
      </c>
      <c r="J38" s="53">
        <v>9.5910125151515105E-2</v>
      </c>
      <c r="K38" s="53">
        <v>9.5437005144033055E-2</v>
      </c>
      <c r="L38" s="53">
        <v>9.1569193333333312E-2</v>
      </c>
      <c r="M38" s="53">
        <v>9.1592424166666644E-2</v>
      </c>
      <c r="N38" s="53">
        <v>9.2052477444444419E-2</v>
      </c>
      <c r="O38" s="53">
        <v>9.3763215000000011E-2</v>
      </c>
      <c r="P38" s="53">
        <v>9.406983433333331E-2</v>
      </c>
      <c r="Q38" s="53">
        <v>9.8633134583333323E-2</v>
      </c>
      <c r="R38" s="53" t="s">
        <v>6</v>
      </c>
      <c r="S38" s="53" t="s">
        <v>6</v>
      </c>
      <c r="T38" s="53">
        <v>1.5652247916666661E-3</v>
      </c>
      <c r="U38" s="53"/>
      <c r="W38" s="37"/>
    </row>
    <row r="39" spans="1:23" s="33" customFormat="1" ht="13.5" thickBot="1" x14ac:dyDescent="0.25">
      <c r="A39" s="32"/>
      <c r="B39" s="74" t="s">
        <v>32</v>
      </c>
      <c r="C39" s="50"/>
      <c r="D39" s="50"/>
      <c r="E39" s="38" t="s">
        <v>6</v>
      </c>
      <c r="F39" s="38">
        <v>8.9925353763889493E-2</v>
      </c>
      <c r="G39" s="38">
        <v>9.0191835904255072E-2</v>
      </c>
      <c r="H39" s="38">
        <v>9.106415047222241E-2</v>
      </c>
      <c r="I39" s="38">
        <v>9.2602629053030322E-2</v>
      </c>
      <c r="J39" s="38">
        <v>9.5709981439394104E-2</v>
      </c>
      <c r="K39" s="38">
        <v>9.5295990540122943E-2</v>
      </c>
      <c r="L39" s="38">
        <v>9.1378182083333329E-2</v>
      </c>
      <c r="M39" s="38">
        <v>9.1401020208333392E-2</v>
      </c>
      <c r="N39" s="38">
        <v>9.1855982638888875E-2</v>
      </c>
      <c r="O39" s="38">
        <v>9.3557535666666608E-2</v>
      </c>
      <c r="P39" s="38">
        <v>9.3862968749999956E-2</v>
      </c>
      <c r="Q39" s="38">
        <v>9.8418475625000001E-2</v>
      </c>
      <c r="R39" s="38" t="s">
        <v>6</v>
      </c>
      <c r="S39" s="38">
        <v>1.5652247916666661E-3</v>
      </c>
      <c r="T39" s="38" t="s">
        <v>6</v>
      </c>
      <c r="U39" s="53"/>
      <c r="W39" s="37"/>
    </row>
    <row r="40" spans="1:23" s="33" customFormat="1" x14ac:dyDescent="0.2">
      <c r="A40" s="46" t="str">
        <f>F5</f>
        <v>K2P</v>
      </c>
      <c r="B40" s="51" t="s">
        <v>9</v>
      </c>
      <c r="C40" s="49"/>
      <c r="D40" s="49"/>
      <c r="E40" s="53" t="s">
        <v>6</v>
      </c>
      <c r="F40" s="53" t="s">
        <v>6</v>
      </c>
      <c r="G40" s="53" t="s">
        <v>6</v>
      </c>
      <c r="H40" s="53" t="s">
        <v>6</v>
      </c>
      <c r="I40" s="53" t="s">
        <v>6</v>
      </c>
      <c r="J40" s="53" t="s">
        <v>6</v>
      </c>
      <c r="K40" s="53" t="s">
        <v>6</v>
      </c>
      <c r="L40" s="52">
        <v>7.8139999999999998E-3</v>
      </c>
      <c r="M40" s="52">
        <v>7.8134962745097965E-3</v>
      </c>
      <c r="N40" s="52">
        <v>8.6023393254902429E-3</v>
      </c>
      <c r="O40" s="52">
        <v>1.1475000000000001E-2</v>
      </c>
      <c r="P40" s="52">
        <v>1.295E-2</v>
      </c>
      <c r="Q40" s="52">
        <v>1.8134999999999998E-2</v>
      </c>
      <c r="R40" s="52">
        <v>9.8638802054900623E-2</v>
      </c>
      <c r="S40" s="53" t="s">
        <v>6</v>
      </c>
      <c r="T40" s="53" t="s">
        <v>6</v>
      </c>
      <c r="U40" s="53"/>
    </row>
    <row r="41" spans="1:23" s="33" customFormat="1" x14ac:dyDescent="0.2">
      <c r="A41" s="45"/>
      <c r="B41" s="72" t="s">
        <v>10</v>
      </c>
      <c r="C41" s="49"/>
      <c r="D41" s="49"/>
      <c r="E41" s="53" t="s">
        <v>6</v>
      </c>
      <c r="F41" s="53" t="s">
        <v>6</v>
      </c>
      <c r="G41" s="53">
        <v>6.3267893002364505E-3</v>
      </c>
      <c r="H41" s="53">
        <v>7.350021318518498E-3</v>
      </c>
      <c r="I41" s="53">
        <v>7.1534699898989805E-3</v>
      </c>
      <c r="J41" s="53">
        <v>1.0504004393939413E-2</v>
      </c>
      <c r="K41" s="53">
        <v>1.3065216149520083E-2</v>
      </c>
      <c r="L41" s="53">
        <v>5.9504805555555549E-3</v>
      </c>
      <c r="M41" s="53">
        <v>5.9524762222222223E-3</v>
      </c>
      <c r="N41" s="53">
        <v>5.9590641629629669E-3</v>
      </c>
      <c r="O41" s="53">
        <v>9.2824424666666759E-3</v>
      </c>
      <c r="P41" s="53">
        <v>1.0674839466666648E-2</v>
      </c>
      <c r="Q41" s="53">
        <v>1.6670959083333357E-2</v>
      </c>
      <c r="R41" s="53" t="s">
        <v>6</v>
      </c>
      <c r="S41" s="53">
        <v>9.6296844740740684E-2</v>
      </c>
      <c r="T41" s="53">
        <v>9.6070349504628616E-2</v>
      </c>
      <c r="U41" s="53"/>
      <c r="W41" s="37"/>
    </row>
    <row r="42" spans="1:23" s="33" customFormat="1" x14ac:dyDescent="0.2">
      <c r="A42" s="45"/>
      <c r="B42" s="72" t="s">
        <v>11</v>
      </c>
      <c r="C42" s="49"/>
      <c r="D42" s="49"/>
      <c r="E42" s="53" t="s">
        <v>6</v>
      </c>
      <c r="F42" s="53">
        <v>6.3267893002364505E-3</v>
      </c>
      <c r="G42" s="53" t="s">
        <v>6</v>
      </c>
      <c r="H42" s="53">
        <v>7.4670334042553467E-3</v>
      </c>
      <c r="I42" s="53">
        <v>8.7148572533849219E-3</v>
      </c>
      <c r="J42" s="53">
        <v>1.2084654429400366E-2</v>
      </c>
      <c r="K42" s="53">
        <v>1.5392797226161646E-2</v>
      </c>
      <c r="L42" s="53">
        <v>7.5072555319148915E-3</v>
      </c>
      <c r="M42" s="53">
        <v>7.510941489361698E-3</v>
      </c>
      <c r="N42" s="53">
        <v>4.8742508936170208E-3</v>
      </c>
      <c r="O42" s="53">
        <v>8.3777186808510207E-3</v>
      </c>
      <c r="P42" s="53">
        <v>9.6782885106382992E-3</v>
      </c>
      <c r="Q42" s="53">
        <v>1.8729835638297852E-2</v>
      </c>
      <c r="R42" s="53" t="s">
        <v>6</v>
      </c>
      <c r="S42" s="53">
        <v>9.6681442163120551E-2</v>
      </c>
      <c r="T42" s="53">
        <v>9.6453642677305398E-2</v>
      </c>
      <c r="U42" s="53"/>
      <c r="W42" s="37"/>
    </row>
    <row r="43" spans="1:23" s="33" customFormat="1" x14ac:dyDescent="0.2">
      <c r="A43" s="49"/>
      <c r="B43" s="72" t="s">
        <v>12</v>
      </c>
      <c r="C43" s="49"/>
      <c r="D43" s="49"/>
      <c r="E43" s="53" t="s">
        <v>6</v>
      </c>
      <c r="F43" s="53">
        <v>7.350021318518498E-3</v>
      </c>
      <c r="G43" s="53">
        <v>7.4670334042553467E-3</v>
      </c>
      <c r="H43" s="53" t="s">
        <v>6</v>
      </c>
      <c r="I43" s="53">
        <v>8.1969999999999994E-3</v>
      </c>
      <c r="J43" s="53">
        <v>1.1359154545454548E-2</v>
      </c>
      <c r="K43" s="53">
        <v>1.3738284716049379E-2</v>
      </c>
      <c r="L43" s="53">
        <v>6.9520853333333342E-3</v>
      </c>
      <c r="M43" s="53">
        <v>6.9520853333333342E-3</v>
      </c>
      <c r="N43" s="53">
        <v>6.0073443111111026E-3</v>
      </c>
      <c r="O43" s="53">
        <v>8.4277963999999945E-3</v>
      </c>
      <c r="P43" s="53">
        <v>9.7378123999999986E-3</v>
      </c>
      <c r="Q43" s="53">
        <v>1.5802467333333337E-2</v>
      </c>
      <c r="R43" s="53" t="s">
        <v>6</v>
      </c>
      <c r="S43" s="53">
        <v>9.7607975000000041E-2</v>
      </c>
      <c r="T43" s="53">
        <v>9.7372264666666652E-2</v>
      </c>
      <c r="U43" s="53"/>
      <c r="W43" s="37"/>
    </row>
    <row r="44" spans="1:23" s="33" customFormat="1" x14ac:dyDescent="0.2">
      <c r="A44" s="49"/>
      <c r="B44" s="72" t="s">
        <v>13</v>
      </c>
      <c r="C44" s="49"/>
      <c r="D44" s="49"/>
      <c r="E44" s="53" t="s">
        <v>6</v>
      </c>
      <c r="F44" s="53">
        <v>7.1534699898989805E-3</v>
      </c>
      <c r="G44" s="53">
        <v>8.7148572533849219E-3</v>
      </c>
      <c r="H44" s="53">
        <v>8.1969999999999994E-3</v>
      </c>
      <c r="I44" s="53" t="s">
        <v>6</v>
      </c>
      <c r="J44" s="53">
        <v>8.5894294214876009E-3</v>
      </c>
      <c r="K44" s="53">
        <v>1.1894663209876557E-2</v>
      </c>
      <c r="L44" s="53">
        <v>4.080659999999999E-3</v>
      </c>
      <c r="M44" s="53">
        <v>4.080659999999999E-3</v>
      </c>
      <c r="N44" s="53">
        <v>7.1684691515151557E-3</v>
      </c>
      <c r="O44" s="53">
        <v>9.648745999999998E-3</v>
      </c>
      <c r="P44" s="53">
        <v>1.2340124181818181E-2</v>
      </c>
      <c r="Q44" s="53">
        <v>1.4433180681818182E-2</v>
      </c>
      <c r="R44" s="53" t="s">
        <v>6</v>
      </c>
      <c r="S44" s="53">
        <v>9.9379032272727263E-2</v>
      </c>
      <c r="T44" s="53">
        <v>9.9152196780302959E-2</v>
      </c>
      <c r="U44" s="53"/>
      <c r="W44" s="37"/>
    </row>
    <row r="45" spans="1:23" s="33" customFormat="1" x14ac:dyDescent="0.2">
      <c r="A45" s="49"/>
      <c r="B45" s="72" t="s">
        <v>14</v>
      </c>
      <c r="C45" s="49"/>
      <c r="D45" s="49"/>
      <c r="E45" s="53" t="s">
        <v>6</v>
      </c>
      <c r="F45" s="53">
        <v>1.0504004393939413E-2</v>
      </c>
      <c r="G45" s="53">
        <v>1.2084654429400366E-2</v>
      </c>
      <c r="H45" s="53">
        <v>1.1359154545454548E-2</v>
      </c>
      <c r="I45" s="53">
        <v>8.5894294214876009E-3</v>
      </c>
      <c r="J45" s="53" t="s">
        <v>6</v>
      </c>
      <c r="K45" s="53">
        <v>1.4936073591470261E-2</v>
      </c>
      <c r="L45" s="53">
        <v>7.3642736363636364E-3</v>
      </c>
      <c r="M45" s="53">
        <v>7.3673381818181805E-3</v>
      </c>
      <c r="N45" s="53">
        <v>1.0621240181818186E-2</v>
      </c>
      <c r="O45" s="53">
        <v>1.4236344363636366E-2</v>
      </c>
      <c r="P45" s="53">
        <v>1.5439908909090912E-2</v>
      </c>
      <c r="Q45" s="53">
        <v>1.8782196818181815E-2</v>
      </c>
      <c r="R45" s="53" t="s">
        <v>6</v>
      </c>
      <c r="S45" s="53">
        <v>0.10298879106060602</v>
      </c>
      <c r="T45" s="53">
        <v>0.10275116484848487</v>
      </c>
      <c r="U45" s="53"/>
      <c r="W45" s="37"/>
    </row>
    <row r="46" spans="1:23" s="33" customFormat="1" x14ac:dyDescent="0.2">
      <c r="A46" s="49"/>
      <c r="B46" s="72" t="s">
        <v>15</v>
      </c>
      <c r="C46" s="49"/>
      <c r="D46" s="49"/>
      <c r="E46" s="53" t="s">
        <v>6</v>
      </c>
      <c r="F46" s="53">
        <v>1.3065216149520083E-2</v>
      </c>
      <c r="G46" s="53">
        <v>1.5392797226161646E-2</v>
      </c>
      <c r="H46" s="53">
        <v>1.3738284716049379E-2</v>
      </c>
      <c r="I46" s="53">
        <v>1.1894663209876557E-2</v>
      </c>
      <c r="J46" s="53">
        <v>1.4936073591470261E-2</v>
      </c>
      <c r="K46" s="53" t="s">
        <v>6</v>
      </c>
      <c r="L46" s="53">
        <v>1.0790874814814831E-2</v>
      </c>
      <c r="M46" s="53">
        <v>1.077946888888889E-2</v>
      </c>
      <c r="N46" s="53">
        <v>1.4103629555555514E-2</v>
      </c>
      <c r="O46" s="53">
        <v>1.6147002962962956E-2</v>
      </c>
      <c r="P46" s="53">
        <v>1.77172541481482E-2</v>
      </c>
      <c r="Q46" s="53">
        <v>2.0262602592592566E-2</v>
      </c>
      <c r="R46" s="53" t="s">
        <v>6</v>
      </c>
      <c r="S46" s="53">
        <v>0.10240322786008205</v>
      </c>
      <c r="T46" s="53">
        <v>0.10223520752057629</v>
      </c>
      <c r="U46" s="53"/>
      <c r="W46" s="37"/>
    </row>
    <row r="47" spans="1:23" s="33" customFormat="1" x14ac:dyDescent="0.2">
      <c r="A47" s="49"/>
      <c r="B47" s="51" t="s">
        <v>96</v>
      </c>
      <c r="C47" s="49"/>
      <c r="D47" s="49"/>
      <c r="E47" s="52">
        <v>7.8139999999999998E-3</v>
      </c>
      <c r="F47" s="53">
        <v>5.9504805555555549E-3</v>
      </c>
      <c r="G47" s="53">
        <v>7.5072555319148915E-3</v>
      </c>
      <c r="H47" s="53">
        <v>6.9520853333333342E-3</v>
      </c>
      <c r="I47" s="53">
        <v>4.080659999999999E-3</v>
      </c>
      <c r="J47" s="53">
        <v>7.3642736363636364E-3</v>
      </c>
      <c r="K47" s="53">
        <v>1.0790874814814831E-2</v>
      </c>
      <c r="L47" s="53" t="s">
        <v>6</v>
      </c>
      <c r="M47" s="52">
        <v>0</v>
      </c>
      <c r="N47" s="52">
        <v>6.1336939999999986E-3</v>
      </c>
      <c r="O47" s="52">
        <v>9.6684180000000015E-3</v>
      </c>
      <c r="P47" s="52">
        <v>1.1040474E-2</v>
      </c>
      <c r="Q47" s="52">
        <v>1.29688375E-2</v>
      </c>
      <c r="R47" s="52">
        <v>9.7831000000000001E-2</v>
      </c>
      <c r="S47" s="53">
        <v>9.8011088333333329E-2</v>
      </c>
      <c r="T47" s="53">
        <v>9.7785736666666678E-2</v>
      </c>
      <c r="U47" s="53"/>
      <c r="W47" s="37"/>
    </row>
    <row r="48" spans="1:23" s="33" customFormat="1" x14ac:dyDescent="0.2">
      <c r="A48" s="49"/>
      <c r="B48" s="51" t="s">
        <v>21</v>
      </c>
      <c r="C48" s="49"/>
      <c r="D48" s="49"/>
      <c r="E48" s="52">
        <v>7.8134962745097965E-3</v>
      </c>
      <c r="F48" s="53">
        <v>5.9524762222222223E-3</v>
      </c>
      <c r="G48" s="53">
        <v>7.510941489361698E-3</v>
      </c>
      <c r="H48" s="53">
        <v>6.9520853333333342E-3</v>
      </c>
      <c r="I48" s="53">
        <v>4.080659999999999E-3</v>
      </c>
      <c r="J48" s="53">
        <v>7.3673381818181805E-3</v>
      </c>
      <c r="K48" s="53">
        <v>1.077946888888889E-2</v>
      </c>
      <c r="L48" s="52">
        <v>0</v>
      </c>
      <c r="M48" s="53" t="s">
        <v>6</v>
      </c>
      <c r="N48" s="52">
        <v>6.1369779999999987E-3</v>
      </c>
      <c r="O48" s="52">
        <v>9.6756599999999991E-3</v>
      </c>
      <c r="P48" s="52">
        <v>1.1051318000000001E-2</v>
      </c>
      <c r="Q48" s="52">
        <v>1.297745E-2</v>
      </c>
      <c r="R48" s="52">
        <v>9.7857E-2</v>
      </c>
      <c r="S48" s="53">
        <v>9.8037804166666673E-2</v>
      </c>
      <c r="T48" s="53">
        <v>9.7811979583333333E-2</v>
      </c>
      <c r="U48" s="53"/>
      <c r="W48" s="37"/>
    </row>
    <row r="49" spans="1:23" s="33" customFormat="1" x14ac:dyDescent="0.2">
      <c r="A49" s="45"/>
      <c r="B49" s="51" t="s">
        <v>17</v>
      </c>
      <c r="C49" s="49"/>
      <c r="D49" s="49"/>
      <c r="E49" s="52">
        <v>8.6023393254902429E-3</v>
      </c>
      <c r="F49" s="53">
        <v>5.9590641629629669E-3</v>
      </c>
      <c r="G49" s="53">
        <v>4.8742508936170208E-3</v>
      </c>
      <c r="H49" s="53">
        <v>6.0073443111111026E-3</v>
      </c>
      <c r="I49" s="53">
        <v>7.1684691515151557E-3</v>
      </c>
      <c r="J49" s="53">
        <v>1.0621240181818186E-2</v>
      </c>
      <c r="K49" s="53">
        <v>1.4103629555555514E-2</v>
      </c>
      <c r="L49" s="52">
        <v>6.1336939999999986E-3</v>
      </c>
      <c r="M49" s="52">
        <v>6.1369779999999987E-3</v>
      </c>
      <c r="N49" s="53" t="s">
        <v>6</v>
      </c>
      <c r="O49" s="52">
        <v>6.5867453333333303E-3</v>
      </c>
      <c r="P49" s="52">
        <v>7.9641278666666721E-3</v>
      </c>
      <c r="Q49" s="52">
        <v>1.576691483333334E-2</v>
      </c>
      <c r="R49" s="52">
        <v>9.8361000000000004E-2</v>
      </c>
      <c r="S49" s="53">
        <v>9.8546542444444468E-2</v>
      </c>
      <c r="T49" s="53">
        <v>9.8314915500000072E-2</v>
      </c>
      <c r="U49" s="53"/>
      <c r="W49" s="37"/>
    </row>
    <row r="50" spans="1:23" s="33" customFormat="1" x14ac:dyDescent="0.2">
      <c r="A50" s="46"/>
      <c r="B50" s="51" t="s">
        <v>18</v>
      </c>
      <c r="C50" s="49"/>
      <c r="D50" s="49"/>
      <c r="E50" s="52">
        <v>1.1475000000000001E-2</v>
      </c>
      <c r="F50" s="53">
        <v>9.2824424666666759E-3</v>
      </c>
      <c r="G50" s="53">
        <v>8.3777186808510207E-3</v>
      </c>
      <c r="H50" s="53">
        <v>8.4277963999999945E-3</v>
      </c>
      <c r="I50" s="53">
        <v>9.648745999999998E-3</v>
      </c>
      <c r="J50" s="53">
        <v>1.4236344363636366E-2</v>
      </c>
      <c r="K50" s="53">
        <v>1.6147002962962956E-2</v>
      </c>
      <c r="L50" s="52">
        <v>9.6684180000000015E-3</v>
      </c>
      <c r="M50" s="52">
        <v>9.6756599999999991E-3</v>
      </c>
      <c r="N50" s="52">
        <v>6.5867453333333303E-3</v>
      </c>
      <c r="O50" s="53" t="s">
        <v>6</v>
      </c>
      <c r="P50" s="52">
        <v>1.0988031999999998E-2</v>
      </c>
      <c r="Q50" s="52">
        <v>1.8762982500000001E-2</v>
      </c>
      <c r="R50" s="52">
        <v>0.10030600000000001</v>
      </c>
      <c r="S50" s="53">
        <v>0.10049997066666667</v>
      </c>
      <c r="T50" s="53">
        <v>0.10025706483333327</v>
      </c>
      <c r="U50" s="53"/>
      <c r="W50" s="37"/>
    </row>
    <row r="51" spans="1:23" s="33" customFormat="1" x14ac:dyDescent="0.2">
      <c r="A51" s="49"/>
      <c r="B51" s="51" t="s">
        <v>19</v>
      </c>
      <c r="C51" s="49"/>
      <c r="D51" s="49"/>
      <c r="E51" s="52">
        <v>1.295E-2</v>
      </c>
      <c r="F51" s="53">
        <v>1.0674839466666648E-2</v>
      </c>
      <c r="G51" s="53">
        <v>9.6782885106382992E-3</v>
      </c>
      <c r="H51" s="53">
        <v>9.7378123999999986E-3</v>
      </c>
      <c r="I51" s="53">
        <v>1.2340124181818181E-2</v>
      </c>
      <c r="J51" s="53">
        <v>1.5439908909090912E-2</v>
      </c>
      <c r="K51" s="53">
        <v>1.77172541481482E-2</v>
      </c>
      <c r="L51" s="52">
        <v>1.1040474E-2</v>
      </c>
      <c r="M51" s="52">
        <v>1.1051318000000001E-2</v>
      </c>
      <c r="N51" s="52">
        <v>7.9641278666666721E-3</v>
      </c>
      <c r="O51" s="52">
        <v>1.0988031999999998E-2</v>
      </c>
      <c r="P51" s="53" t="s">
        <v>6</v>
      </c>
      <c r="Q51" s="52">
        <v>1.9777654499999998E-2</v>
      </c>
      <c r="R51" s="52">
        <v>0.100743</v>
      </c>
      <c r="S51" s="53">
        <v>0.100939134</v>
      </c>
      <c r="T51" s="53">
        <v>0.10069347774999994</v>
      </c>
      <c r="U51" s="53"/>
      <c r="W51" s="37"/>
    </row>
    <row r="52" spans="1:23" s="33" customFormat="1" x14ac:dyDescent="0.2">
      <c r="A52" s="49"/>
      <c r="B52" s="51" t="s">
        <v>22</v>
      </c>
      <c r="C52" s="49"/>
      <c r="D52" s="49"/>
      <c r="E52" s="52">
        <v>1.8134999999999998E-2</v>
      </c>
      <c r="F52" s="53">
        <v>1.6670959083333357E-2</v>
      </c>
      <c r="G52" s="53">
        <v>1.8729835638297852E-2</v>
      </c>
      <c r="H52" s="53">
        <v>1.5802467333333337E-2</v>
      </c>
      <c r="I52" s="53">
        <v>1.4433180681818182E-2</v>
      </c>
      <c r="J52" s="53">
        <v>1.8782196818181815E-2</v>
      </c>
      <c r="K52" s="53">
        <v>2.0262602592592566E-2</v>
      </c>
      <c r="L52" s="52">
        <v>1.29688375E-2</v>
      </c>
      <c r="M52" s="52">
        <v>1.297745E-2</v>
      </c>
      <c r="N52" s="52">
        <v>1.576691483333334E-2</v>
      </c>
      <c r="O52" s="52">
        <v>1.8762982500000001E-2</v>
      </c>
      <c r="P52" s="52">
        <v>1.9777654499999998E-2</v>
      </c>
      <c r="Q52" s="54" t="s">
        <v>6</v>
      </c>
      <c r="R52" s="52">
        <v>0.105862</v>
      </c>
      <c r="S52" s="53">
        <v>0.10606482583333333</v>
      </c>
      <c r="T52" s="53">
        <v>0.10581128447916661</v>
      </c>
      <c r="U52" s="53"/>
      <c r="W52" s="35"/>
    </row>
    <row r="53" spans="1:23" s="33" customFormat="1" x14ac:dyDescent="0.2">
      <c r="A53" s="49"/>
      <c r="B53" s="51" t="s">
        <v>16</v>
      </c>
      <c r="C53" s="49"/>
      <c r="D53" s="49"/>
      <c r="E53" s="52">
        <v>9.8638802054900623E-2</v>
      </c>
      <c r="F53" s="53" t="s">
        <v>6</v>
      </c>
      <c r="G53" s="53" t="s">
        <v>6</v>
      </c>
      <c r="H53" s="53" t="s">
        <v>6</v>
      </c>
      <c r="I53" s="53" t="s">
        <v>6</v>
      </c>
      <c r="J53" s="53" t="s">
        <v>6</v>
      </c>
      <c r="K53" s="53" t="s">
        <v>6</v>
      </c>
      <c r="L53" s="52">
        <v>9.7831000000000001E-2</v>
      </c>
      <c r="M53" s="52">
        <v>9.7857E-2</v>
      </c>
      <c r="N53" s="52">
        <v>9.8361000000000004E-2</v>
      </c>
      <c r="O53" s="52">
        <v>0.10030600000000001</v>
      </c>
      <c r="P53" s="52">
        <v>0.100743</v>
      </c>
      <c r="Q53" s="52">
        <v>0.105862</v>
      </c>
      <c r="R53" s="53" t="s">
        <v>6</v>
      </c>
      <c r="S53" s="53" t="s">
        <v>6</v>
      </c>
      <c r="T53" s="53" t="s">
        <v>6</v>
      </c>
      <c r="U53" s="53"/>
      <c r="W53" s="37"/>
    </row>
    <row r="54" spans="1:23" s="33" customFormat="1" x14ac:dyDescent="0.2">
      <c r="A54" s="49"/>
      <c r="B54" s="71" t="s">
        <v>31</v>
      </c>
      <c r="C54" s="49"/>
      <c r="D54" s="49"/>
      <c r="E54" s="53" t="s">
        <v>6</v>
      </c>
      <c r="F54" s="53">
        <v>9.6296844740740684E-2</v>
      </c>
      <c r="G54" s="53">
        <v>9.6681442163120551E-2</v>
      </c>
      <c r="H54" s="53">
        <v>9.7607975000000041E-2</v>
      </c>
      <c r="I54" s="53">
        <v>9.9379032272727263E-2</v>
      </c>
      <c r="J54" s="53">
        <v>0.10298879106060602</v>
      </c>
      <c r="K54" s="53">
        <v>0.10240322786008205</v>
      </c>
      <c r="L54" s="53">
        <v>9.8011088333333329E-2</v>
      </c>
      <c r="M54" s="53">
        <v>9.8037804166666673E-2</v>
      </c>
      <c r="N54" s="53">
        <v>9.8546542444444468E-2</v>
      </c>
      <c r="O54" s="53">
        <v>0.10049997066666667</v>
      </c>
      <c r="P54" s="53">
        <v>0.100939134</v>
      </c>
      <c r="Q54" s="53">
        <v>0.10606482583333333</v>
      </c>
      <c r="R54" s="53" t="s">
        <v>6</v>
      </c>
      <c r="S54" s="53" t="s">
        <v>6</v>
      </c>
      <c r="T54" s="53">
        <v>1.5686262499999997E-3</v>
      </c>
      <c r="U54" s="53"/>
      <c r="W54" s="37"/>
    </row>
    <row r="55" spans="1:23" s="33" customFormat="1" ht="13.5" thickBot="1" x14ac:dyDescent="0.25">
      <c r="A55" s="14"/>
      <c r="B55" s="74" t="s">
        <v>32</v>
      </c>
      <c r="C55" s="50"/>
      <c r="D55" s="50"/>
      <c r="E55" s="38" t="s">
        <v>6</v>
      </c>
      <c r="F55" s="38">
        <v>9.6070349504628616E-2</v>
      </c>
      <c r="G55" s="38">
        <v>9.6453642677305398E-2</v>
      </c>
      <c r="H55" s="38">
        <v>9.7372264666666652E-2</v>
      </c>
      <c r="I55" s="38">
        <v>9.9152196780302959E-2</v>
      </c>
      <c r="J55" s="38">
        <v>0.10275116484848487</v>
      </c>
      <c r="K55" s="38">
        <v>0.10223520752057629</v>
      </c>
      <c r="L55" s="38">
        <v>9.7785736666666678E-2</v>
      </c>
      <c r="M55" s="38">
        <v>9.7811979583333333E-2</v>
      </c>
      <c r="N55" s="38">
        <v>9.8314915500000072E-2</v>
      </c>
      <c r="O55" s="38">
        <v>0.10025706483333327</v>
      </c>
      <c r="P55" s="38">
        <v>0.10069347774999994</v>
      </c>
      <c r="Q55" s="38">
        <v>0.10581128447916661</v>
      </c>
      <c r="R55" s="38" t="s">
        <v>6</v>
      </c>
      <c r="S55" s="38">
        <v>1.5686262499999997E-3</v>
      </c>
      <c r="T55" s="38" t="s">
        <v>6</v>
      </c>
      <c r="U55" s="53"/>
      <c r="W55" s="37"/>
    </row>
    <row r="56" spans="1:23" s="33" customFormat="1" x14ac:dyDescent="0.2">
      <c r="A56" s="51" t="str">
        <f>G5</f>
        <v>HKY85</v>
      </c>
      <c r="B56" s="51" t="s">
        <v>9</v>
      </c>
      <c r="C56" s="49"/>
      <c r="D56" s="49"/>
      <c r="E56" s="53" t="s">
        <v>6</v>
      </c>
      <c r="F56" s="53" t="s">
        <v>6</v>
      </c>
      <c r="G56" s="53" t="s">
        <v>6</v>
      </c>
      <c r="H56" s="53" t="s">
        <v>6</v>
      </c>
      <c r="I56" s="53" t="s">
        <v>6</v>
      </c>
      <c r="J56" s="53" t="s">
        <v>6</v>
      </c>
      <c r="K56" s="53" t="s">
        <v>6</v>
      </c>
      <c r="L56" s="52">
        <v>7.816E-3</v>
      </c>
      <c r="M56" s="52">
        <v>7.8161855490196282E-3</v>
      </c>
      <c r="N56" s="52">
        <v>8.6119999999999999E-3</v>
      </c>
      <c r="O56" s="52">
        <v>1.1449000000000001E-2</v>
      </c>
      <c r="P56" s="52">
        <v>1.2933999999999999E-2</v>
      </c>
      <c r="Q56" s="52">
        <v>1.8121999999999999E-2</v>
      </c>
      <c r="R56" s="52">
        <v>9.4519000000000006E-2</v>
      </c>
      <c r="S56" s="53" t="s">
        <v>6</v>
      </c>
      <c r="T56" s="53" t="s">
        <v>6</v>
      </c>
      <c r="U56" s="53"/>
    </row>
    <row r="57" spans="1:23" s="33" customFormat="1" x14ac:dyDescent="0.2">
      <c r="A57" s="49"/>
      <c r="B57" s="72" t="s">
        <v>10</v>
      </c>
      <c r="C57" s="49"/>
      <c r="D57" s="49"/>
      <c r="E57" s="53" t="s">
        <v>6</v>
      </c>
      <c r="F57" s="53" t="s">
        <v>6</v>
      </c>
      <c r="G57" s="53">
        <v>6.3353014208039236E-3</v>
      </c>
      <c r="H57" s="53">
        <v>7.3635295259259258E-3</v>
      </c>
      <c r="I57" s="53">
        <v>7.1419622121212129E-3</v>
      </c>
      <c r="J57" s="53">
        <v>1.0500796040404025E-2</v>
      </c>
      <c r="K57" s="53">
        <v>1.3051963067215263E-2</v>
      </c>
      <c r="L57" s="53">
        <v>5.9448845555555531E-3</v>
      </c>
      <c r="M57" s="53">
        <v>5.9464560000000001E-3</v>
      </c>
      <c r="N57" s="53">
        <v>5.967384592592594E-3</v>
      </c>
      <c r="O57" s="53">
        <v>9.248137555555546E-3</v>
      </c>
      <c r="P57" s="53">
        <v>1.0647761577777774E-2</v>
      </c>
      <c r="Q57" s="53">
        <v>1.661502091666666E-2</v>
      </c>
      <c r="R57" s="53" t="s">
        <v>6</v>
      </c>
      <c r="S57" s="53">
        <v>9.7409859185185327E-2</v>
      </c>
      <c r="T57" s="53">
        <v>9.7179763009259207E-2</v>
      </c>
      <c r="U57" s="53"/>
      <c r="W57" s="37"/>
    </row>
    <row r="58" spans="1:23" s="33" customFormat="1" x14ac:dyDescent="0.2">
      <c r="A58" s="49"/>
      <c r="B58" s="72" t="s">
        <v>11</v>
      </c>
      <c r="C58" s="49"/>
      <c r="D58" s="49"/>
      <c r="E58" s="53" t="s">
        <v>6</v>
      </c>
      <c r="F58" s="53">
        <v>6.3353014208039236E-3</v>
      </c>
      <c r="G58" s="53" t="s">
        <v>6</v>
      </c>
      <c r="H58" s="53">
        <v>7.4894257872340931E-3</v>
      </c>
      <c r="I58" s="53">
        <v>8.7213287040619064E-3</v>
      </c>
      <c r="J58" s="53">
        <v>1.2112008433268786E-2</v>
      </c>
      <c r="K58" s="53">
        <v>1.5409364733385975E-2</v>
      </c>
      <c r="L58" s="53">
        <v>7.5200963829787238E-3</v>
      </c>
      <c r="M58" s="53">
        <v>7.5284572340425559E-3</v>
      </c>
      <c r="N58" s="53">
        <v>4.8868679574467508E-3</v>
      </c>
      <c r="O58" s="53">
        <v>8.3670587234042221E-3</v>
      </c>
      <c r="P58" s="53">
        <v>9.6831090638298169E-3</v>
      </c>
      <c r="Q58" s="53">
        <v>1.8722405265957403E-2</v>
      </c>
      <c r="R58" s="53" t="s">
        <v>6</v>
      </c>
      <c r="S58" s="53">
        <v>9.787499308510661E-2</v>
      </c>
      <c r="T58" s="53">
        <v>9.7644377916667566E-2</v>
      </c>
      <c r="U58" s="53"/>
      <c r="W58" s="37"/>
    </row>
    <row r="59" spans="1:23" s="33" customFormat="1" x14ac:dyDescent="0.2">
      <c r="A59" s="49"/>
      <c r="B59" s="72" t="s">
        <v>12</v>
      </c>
      <c r="C59" s="49"/>
      <c r="D59" s="49"/>
      <c r="E59" s="53" t="s">
        <v>6</v>
      </c>
      <c r="F59" s="53">
        <v>7.3635295259259258E-3</v>
      </c>
      <c r="G59" s="53">
        <v>7.4894257872340931E-3</v>
      </c>
      <c r="H59" s="53" t="s">
        <v>6</v>
      </c>
      <c r="I59" s="53">
        <v>8.1960000000000002E-3</v>
      </c>
      <c r="J59" s="53">
        <v>1.1363741090909095E-2</v>
      </c>
      <c r="K59" s="53">
        <v>1.3738869860082294E-2</v>
      </c>
      <c r="L59" s="53">
        <v>6.9679620000000003E-3</v>
      </c>
      <c r="M59" s="53">
        <v>6.9705260000000012E-3</v>
      </c>
      <c r="N59" s="53">
        <v>6.0151729777777772E-3</v>
      </c>
      <c r="O59" s="53">
        <v>8.3907270666666641E-3</v>
      </c>
      <c r="P59" s="53">
        <v>9.7100432000000059E-3</v>
      </c>
      <c r="Q59" s="53">
        <v>1.5695200666666666E-2</v>
      </c>
      <c r="R59" s="53" t="s">
        <v>6</v>
      </c>
      <c r="S59" s="53">
        <v>9.8641879333333335E-2</v>
      </c>
      <c r="T59" s="53">
        <v>9.8406626194444236E-2</v>
      </c>
      <c r="U59" s="53"/>
      <c r="W59" s="37"/>
    </row>
    <row r="60" spans="1:23" s="33" customFormat="1" x14ac:dyDescent="0.2">
      <c r="A60" s="49"/>
      <c r="B60" s="72" t="s">
        <v>13</v>
      </c>
      <c r="C60" s="49"/>
      <c r="D60" s="49"/>
      <c r="E60" s="53" t="s">
        <v>6</v>
      </c>
      <c r="F60" s="53">
        <v>7.1419622121212129E-3</v>
      </c>
      <c r="G60" s="53">
        <v>8.7213287040619064E-3</v>
      </c>
      <c r="H60" s="53">
        <v>8.1960000000000002E-3</v>
      </c>
      <c r="I60" s="53" t="s">
        <v>6</v>
      </c>
      <c r="J60" s="53">
        <v>8.5958567768595028E-3</v>
      </c>
      <c r="K60" s="53">
        <v>1.1893284029180719E-2</v>
      </c>
      <c r="L60" s="53">
        <v>4.0817945454545458E-3</v>
      </c>
      <c r="M60" s="53">
        <v>4.0817945454545458E-3</v>
      </c>
      <c r="N60" s="53">
        <v>7.1702895757575795E-3</v>
      </c>
      <c r="O60" s="53">
        <v>9.6274594545454565E-3</v>
      </c>
      <c r="P60" s="53">
        <v>1.2305609636363637E-2</v>
      </c>
      <c r="Q60" s="53">
        <v>1.4437962045454548E-2</v>
      </c>
      <c r="R60" s="53" t="s">
        <v>6</v>
      </c>
      <c r="S60" s="53">
        <v>0.10058558393939396</v>
      </c>
      <c r="T60" s="53">
        <v>0.10035258503787874</v>
      </c>
      <c r="U60" s="53"/>
      <c r="W60" s="37"/>
    </row>
    <row r="61" spans="1:23" s="33" customFormat="1" x14ac:dyDescent="0.2">
      <c r="A61" s="49"/>
      <c r="B61" s="72" t="s">
        <v>14</v>
      </c>
      <c r="C61" s="49"/>
      <c r="D61" s="49"/>
      <c r="E61" s="53" t="s">
        <v>6</v>
      </c>
      <c r="F61" s="53">
        <v>1.0500796040404025E-2</v>
      </c>
      <c r="G61" s="53">
        <v>1.2112008433268786E-2</v>
      </c>
      <c r="H61" s="53">
        <v>1.1363741090909095E-2</v>
      </c>
      <c r="I61" s="53">
        <v>8.5958567768595028E-3</v>
      </c>
      <c r="J61" s="53" t="s">
        <v>6</v>
      </c>
      <c r="K61" s="53">
        <v>1.4956496700336703E-2</v>
      </c>
      <c r="L61" s="53">
        <v>7.3856509090909099E-3</v>
      </c>
      <c r="M61" s="53">
        <v>7.3856509090909099E-3</v>
      </c>
      <c r="N61" s="53">
        <v>1.0631330424242426E-2</v>
      </c>
      <c r="O61" s="53">
        <v>1.4223256545454543E-2</v>
      </c>
      <c r="P61" s="53">
        <v>1.5457724000000008E-2</v>
      </c>
      <c r="Q61" s="53">
        <v>1.8813940227272726E-2</v>
      </c>
      <c r="R61" s="53" t="s">
        <v>6</v>
      </c>
      <c r="S61" s="53">
        <v>0.10412387969696969</v>
      </c>
      <c r="T61" s="53">
        <v>0.10388366780303016</v>
      </c>
      <c r="U61" s="53"/>
      <c r="W61" s="37"/>
    </row>
    <row r="62" spans="1:23" s="33" customFormat="1" x14ac:dyDescent="0.2">
      <c r="A62" s="49"/>
      <c r="B62" s="72" t="s">
        <v>15</v>
      </c>
      <c r="C62" s="49"/>
      <c r="D62" s="49"/>
      <c r="E62" s="53" t="s">
        <v>6</v>
      </c>
      <c r="F62" s="53">
        <v>1.3051963067215263E-2</v>
      </c>
      <c r="G62" s="53">
        <v>1.5409364733385975E-2</v>
      </c>
      <c r="H62" s="53">
        <v>1.3738869860082294E-2</v>
      </c>
      <c r="I62" s="53">
        <v>1.1893284029180719E-2</v>
      </c>
      <c r="J62" s="53">
        <v>1.4956496700336703E-2</v>
      </c>
      <c r="K62" s="53" t="s">
        <v>6</v>
      </c>
      <c r="L62" s="53">
        <v>1.0790258024691354E-2</v>
      </c>
      <c r="M62" s="53">
        <v>1.0790258024691354E-2</v>
      </c>
      <c r="N62" s="53">
        <v>1.4115468123456806E-2</v>
      </c>
      <c r="O62" s="53">
        <v>1.6120914444444533E-2</v>
      </c>
      <c r="P62" s="53">
        <v>1.7700316123456825E-2</v>
      </c>
      <c r="Q62" s="53">
        <v>2.0303901080246853E-2</v>
      </c>
      <c r="R62" s="53" t="s">
        <v>6</v>
      </c>
      <c r="S62" s="53">
        <v>0.10367876860082319</v>
      </c>
      <c r="T62" s="53">
        <v>0.10350091868312851</v>
      </c>
      <c r="U62" s="53"/>
      <c r="W62" s="37"/>
    </row>
    <row r="63" spans="1:23" s="33" customFormat="1" x14ac:dyDescent="0.2">
      <c r="A63" s="49"/>
      <c r="B63" s="51" t="s">
        <v>96</v>
      </c>
      <c r="C63" s="49"/>
      <c r="D63" s="49"/>
      <c r="E63" s="52">
        <v>7.816E-3</v>
      </c>
      <c r="F63" s="53">
        <v>5.9448845555555531E-3</v>
      </c>
      <c r="G63" s="53">
        <v>7.5200963829787238E-3</v>
      </c>
      <c r="H63" s="53">
        <v>6.9679620000000003E-3</v>
      </c>
      <c r="I63" s="53">
        <v>4.0817945454545458E-3</v>
      </c>
      <c r="J63" s="53">
        <v>7.3856509090909099E-3</v>
      </c>
      <c r="K63" s="53">
        <v>1.0790258024691354E-2</v>
      </c>
      <c r="L63" s="53" t="s">
        <v>6</v>
      </c>
      <c r="M63" s="52">
        <v>0</v>
      </c>
      <c r="N63" s="52">
        <v>6.1601646666666664E-3</v>
      </c>
      <c r="O63" s="52">
        <v>9.6519640000000007E-3</v>
      </c>
      <c r="P63" s="52">
        <v>1.104421E-2</v>
      </c>
      <c r="Q63" s="52">
        <v>1.293944E-2</v>
      </c>
      <c r="R63" s="52">
        <v>9.8974999999999994E-2</v>
      </c>
      <c r="S63" s="53">
        <v>9.9160244999999994E-2</v>
      </c>
      <c r="T63" s="53">
        <v>9.8929354166666691E-2</v>
      </c>
      <c r="U63" s="53"/>
      <c r="W63" s="37"/>
    </row>
    <row r="64" spans="1:23" s="33" customFormat="1" x14ac:dyDescent="0.2">
      <c r="A64" s="49"/>
      <c r="B64" s="51" t="s">
        <v>21</v>
      </c>
      <c r="C64" s="49"/>
      <c r="D64" s="49"/>
      <c r="E64" s="52">
        <v>7.8161855490196282E-3</v>
      </c>
      <c r="F64" s="53">
        <v>5.9464560000000001E-3</v>
      </c>
      <c r="G64" s="53">
        <v>7.5284572340425559E-3</v>
      </c>
      <c r="H64" s="53">
        <v>6.9705260000000012E-3</v>
      </c>
      <c r="I64" s="53">
        <v>4.0817945454545458E-3</v>
      </c>
      <c r="J64" s="53">
        <v>7.3856509090909099E-3</v>
      </c>
      <c r="K64" s="53">
        <v>1.0790258024691354E-2</v>
      </c>
      <c r="L64" s="52">
        <v>0</v>
      </c>
      <c r="M64" s="53" t="s">
        <v>6</v>
      </c>
      <c r="N64" s="52">
        <v>6.1591796666666662E-3</v>
      </c>
      <c r="O64" s="52">
        <v>9.6578889999999994E-3</v>
      </c>
      <c r="P64" s="52">
        <v>1.104421E-2</v>
      </c>
      <c r="Q64" s="52">
        <v>1.294841125E-2</v>
      </c>
      <c r="R64" s="52">
        <v>9.9039000000000002E-2</v>
      </c>
      <c r="S64" s="53">
        <v>9.9224123333333317E-2</v>
      </c>
      <c r="T64" s="53">
        <v>9.8993091249999998E-2</v>
      </c>
      <c r="U64" s="53"/>
      <c r="W64" s="37"/>
    </row>
    <row r="65" spans="1:23" s="33" customFormat="1" x14ac:dyDescent="0.2">
      <c r="A65" s="49"/>
      <c r="B65" s="51" t="s">
        <v>17</v>
      </c>
      <c r="C65" s="49"/>
      <c r="D65" s="49"/>
      <c r="E65" s="52">
        <v>8.6119999999999999E-3</v>
      </c>
      <c r="F65" s="53">
        <v>5.967384592592594E-3</v>
      </c>
      <c r="G65" s="53">
        <v>4.8868679574467508E-3</v>
      </c>
      <c r="H65" s="53">
        <v>6.0151729777777772E-3</v>
      </c>
      <c r="I65" s="53">
        <v>7.1702895757575795E-3</v>
      </c>
      <c r="J65" s="53">
        <v>1.0631330424242426E-2</v>
      </c>
      <c r="K65" s="53">
        <v>1.4115468123456806E-2</v>
      </c>
      <c r="L65" s="52">
        <v>6.1601646666666664E-3</v>
      </c>
      <c r="M65" s="52">
        <v>6.1591796666666662E-3</v>
      </c>
      <c r="N65" s="53" t="s">
        <v>6</v>
      </c>
      <c r="O65" s="52">
        <v>6.5542336000000015E-3</v>
      </c>
      <c r="P65" s="52">
        <v>7.9396090666666655E-3</v>
      </c>
      <c r="Q65" s="52">
        <v>1.5645005833333326E-2</v>
      </c>
      <c r="R65" s="52">
        <v>9.9474000000000007E-2</v>
      </c>
      <c r="S65" s="53">
        <v>9.9661444666666668E-2</v>
      </c>
      <c r="T65" s="53">
        <v>9.9427552527777685E-2</v>
      </c>
      <c r="U65" s="53"/>
      <c r="W65" s="37"/>
    </row>
    <row r="66" spans="1:23" s="33" customFormat="1" x14ac:dyDescent="0.2">
      <c r="A66" s="49"/>
      <c r="B66" s="51" t="s">
        <v>18</v>
      </c>
      <c r="C66" s="49"/>
      <c r="D66" s="49"/>
      <c r="E66" s="52">
        <v>1.1449000000000001E-2</v>
      </c>
      <c r="F66" s="53">
        <v>9.248137555555546E-3</v>
      </c>
      <c r="G66" s="53">
        <v>8.3670587234042221E-3</v>
      </c>
      <c r="H66" s="53">
        <v>8.3907270666666641E-3</v>
      </c>
      <c r="I66" s="53">
        <v>9.6274594545454565E-3</v>
      </c>
      <c r="J66" s="53">
        <v>1.4223256545454543E-2</v>
      </c>
      <c r="K66" s="53">
        <v>1.6120914444444533E-2</v>
      </c>
      <c r="L66" s="52">
        <v>9.6519640000000007E-3</v>
      </c>
      <c r="M66" s="52">
        <v>9.6578889999999994E-3</v>
      </c>
      <c r="N66" s="52">
        <v>6.5542336000000015E-3</v>
      </c>
      <c r="O66" s="53" t="s">
        <v>6</v>
      </c>
      <c r="P66" s="52">
        <v>1.0982509999999999E-2</v>
      </c>
      <c r="Q66" s="52">
        <v>1.8715496999999991E-2</v>
      </c>
      <c r="R66" s="52">
        <v>0.10136299999999999</v>
      </c>
      <c r="S66" s="53">
        <v>0.10155727166666668</v>
      </c>
      <c r="T66" s="53">
        <v>0.10131491108333332</v>
      </c>
      <c r="U66" s="53"/>
      <c r="W66" s="37"/>
    </row>
    <row r="67" spans="1:23" s="33" customFormat="1" x14ac:dyDescent="0.2">
      <c r="A67" s="49"/>
      <c r="B67" s="51" t="s">
        <v>19</v>
      </c>
      <c r="C67" s="49"/>
      <c r="D67" s="49"/>
      <c r="E67" s="52">
        <v>1.2933999999999999E-2</v>
      </c>
      <c r="F67" s="53">
        <v>1.0647761577777774E-2</v>
      </c>
      <c r="G67" s="53">
        <v>9.6831090638298169E-3</v>
      </c>
      <c r="H67" s="53">
        <v>9.7100432000000059E-3</v>
      </c>
      <c r="I67" s="53">
        <v>1.2305609636363637E-2</v>
      </c>
      <c r="J67" s="53">
        <v>1.5457724000000008E-2</v>
      </c>
      <c r="K67" s="53">
        <v>1.7700316123456825E-2</v>
      </c>
      <c r="L67" s="52">
        <v>1.104421E-2</v>
      </c>
      <c r="M67" s="52">
        <v>1.104421E-2</v>
      </c>
      <c r="N67" s="52">
        <v>7.9396090666666655E-3</v>
      </c>
      <c r="O67" s="52">
        <v>1.0982509999999999E-2</v>
      </c>
      <c r="P67" s="53" t="s">
        <v>6</v>
      </c>
      <c r="Q67" s="52">
        <v>1.9818870500000002E-2</v>
      </c>
      <c r="R67" s="52">
        <v>0.101894</v>
      </c>
      <c r="S67" s="53">
        <v>0.10209174166666664</v>
      </c>
      <c r="T67" s="53">
        <v>0.10184525716666674</v>
      </c>
      <c r="U67" s="53"/>
      <c r="W67" s="37"/>
    </row>
    <row r="68" spans="1:23" s="33" customFormat="1" x14ac:dyDescent="0.2">
      <c r="A68" s="49"/>
      <c r="B68" s="51" t="s">
        <v>22</v>
      </c>
      <c r="C68" s="49"/>
      <c r="D68" s="49"/>
      <c r="E68" s="52">
        <v>1.8121999999999999E-2</v>
      </c>
      <c r="F68" s="53">
        <v>1.661502091666666E-2</v>
      </c>
      <c r="G68" s="53">
        <v>1.8722405265957403E-2</v>
      </c>
      <c r="H68" s="53">
        <v>1.5695200666666666E-2</v>
      </c>
      <c r="I68" s="53">
        <v>1.4437962045454548E-2</v>
      </c>
      <c r="J68" s="53">
        <v>1.8813940227272726E-2</v>
      </c>
      <c r="K68" s="53">
        <v>2.0303901080246853E-2</v>
      </c>
      <c r="L68" s="52">
        <v>1.293944E-2</v>
      </c>
      <c r="M68" s="52">
        <v>1.294841125E-2</v>
      </c>
      <c r="N68" s="52">
        <v>1.5645005833333326E-2</v>
      </c>
      <c r="O68" s="52">
        <v>1.8715496999999991E-2</v>
      </c>
      <c r="P68" s="52">
        <v>1.9818870500000002E-2</v>
      </c>
      <c r="Q68" s="54" t="s">
        <v>6</v>
      </c>
      <c r="R68" s="52">
        <v>0.10682700000000001</v>
      </c>
      <c r="S68" s="53">
        <v>0.10704350083333332</v>
      </c>
      <c r="T68" s="55">
        <v>0.10677317989583329</v>
      </c>
      <c r="U68" s="55"/>
      <c r="W68" s="35"/>
    </row>
    <row r="69" spans="1:23" s="33" customFormat="1" x14ac:dyDescent="0.2">
      <c r="A69" s="49"/>
      <c r="B69" s="73" t="s">
        <v>16</v>
      </c>
      <c r="C69" s="49"/>
      <c r="D69" s="49"/>
      <c r="E69" s="52">
        <v>9.4519000000000006E-2</v>
      </c>
      <c r="F69" s="53" t="s">
        <v>6</v>
      </c>
      <c r="G69" s="53" t="s">
        <v>6</v>
      </c>
      <c r="H69" s="53" t="s">
        <v>6</v>
      </c>
      <c r="I69" s="53" t="s">
        <v>6</v>
      </c>
      <c r="J69" s="53" t="s">
        <v>6</v>
      </c>
      <c r="K69" s="53" t="s">
        <v>6</v>
      </c>
      <c r="L69" s="52">
        <v>9.8974999999999994E-2</v>
      </c>
      <c r="M69" s="52">
        <v>9.9039000000000002E-2</v>
      </c>
      <c r="N69" s="52">
        <v>9.9474000000000007E-2</v>
      </c>
      <c r="O69" s="52">
        <v>0.10136299999999999</v>
      </c>
      <c r="P69" s="52">
        <v>0.101894</v>
      </c>
      <c r="Q69" s="52">
        <v>0.10682700000000001</v>
      </c>
      <c r="R69" s="53" t="s">
        <v>6</v>
      </c>
      <c r="S69" s="53" t="s">
        <v>6</v>
      </c>
      <c r="T69" s="53" t="s">
        <v>6</v>
      </c>
      <c r="U69" s="53"/>
      <c r="W69" s="37"/>
    </row>
    <row r="70" spans="1:23" s="33" customFormat="1" x14ac:dyDescent="0.2">
      <c r="A70" s="49"/>
      <c r="B70" s="71" t="s">
        <v>31</v>
      </c>
      <c r="C70" s="49"/>
      <c r="D70" s="49"/>
      <c r="E70" s="53" t="s">
        <v>6</v>
      </c>
      <c r="F70" s="53">
        <v>9.7409859185185327E-2</v>
      </c>
      <c r="G70" s="53">
        <v>9.787499308510661E-2</v>
      </c>
      <c r="H70" s="53">
        <v>9.8641879333333335E-2</v>
      </c>
      <c r="I70" s="53">
        <v>0.10058558393939396</v>
      </c>
      <c r="J70" s="53">
        <v>0.10412387969696969</v>
      </c>
      <c r="K70" s="53">
        <v>0.10367876860082319</v>
      </c>
      <c r="L70" s="53">
        <v>9.9160244999999994E-2</v>
      </c>
      <c r="M70" s="53">
        <v>9.9224123333333317E-2</v>
      </c>
      <c r="N70" s="53">
        <v>9.9661444666666668E-2</v>
      </c>
      <c r="O70" s="53">
        <v>0.10155727166666668</v>
      </c>
      <c r="P70" s="53">
        <v>0.10209174166666664</v>
      </c>
      <c r="Q70" s="53">
        <v>0.10704350083333332</v>
      </c>
      <c r="R70" s="53" t="s">
        <v>6</v>
      </c>
      <c r="S70" s="53" t="s">
        <v>6</v>
      </c>
      <c r="T70" s="53">
        <v>1.5644254861111103E-3</v>
      </c>
      <c r="U70" s="53"/>
      <c r="W70" s="37"/>
    </row>
    <row r="71" spans="1:23" s="33" customFormat="1" ht="13.5" thickBot="1" x14ac:dyDescent="0.25">
      <c r="A71" s="50"/>
      <c r="B71" s="74" t="s">
        <v>32</v>
      </c>
      <c r="C71" s="50"/>
      <c r="D71" s="50"/>
      <c r="E71" s="38" t="s">
        <v>6</v>
      </c>
      <c r="F71" s="38">
        <v>9.7179763009259207E-2</v>
      </c>
      <c r="G71" s="38">
        <v>9.7644377916667566E-2</v>
      </c>
      <c r="H71" s="38">
        <v>9.8406626194444236E-2</v>
      </c>
      <c r="I71" s="38">
        <v>0.10035258503787874</v>
      </c>
      <c r="J71" s="38">
        <v>0.10388366780303016</v>
      </c>
      <c r="K71" s="38">
        <v>0.10350091868312851</v>
      </c>
      <c r="L71" s="38">
        <v>9.8929354166666691E-2</v>
      </c>
      <c r="M71" s="38">
        <v>9.8993091249999998E-2</v>
      </c>
      <c r="N71" s="38">
        <v>9.9427552527777685E-2</v>
      </c>
      <c r="O71" s="38">
        <v>0.10131491108333332</v>
      </c>
      <c r="P71" s="38">
        <v>0.10184525716666674</v>
      </c>
      <c r="Q71" s="59">
        <v>0.10677317989583329</v>
      </c>
      <c r="R71" s="38" t="s">
        <v>6</v>
      </c>
      <c r="S71" s="38">
        <v>1.5644254861111103E-3</v>
      </c>
      <c r="T71" s="38" t="s">
        <v>6</v>
      </c>
      <c r="U71" s="53"/>
      <c r="W71" s="37"/>
    </row>
    <row r="72" spans="1:23" s="33" customFormat="1" x14ac:dyDescent="0.2">
      <c r="A72" s="51" t="str">
        <f>H5</f>
        <v>GTR+G</v>
      </c>
      <c r="B72" s="51" t="s">
        <v>9</v>
      </c>
      <c r="C72" s="49"/>
      <c r="D72" s="49"/>
      <c r="E72" s="53" t="s">
        <v>6</v>
      </c>
      <c r="F72" s="53" t="s">
        <v>6</v>
      </c>
      <c r="G72" s="53" t="s">
        <v>6</v>
      </c>
      <c r="H72" s="53" t="s">
        <v>6</v>
      </c>
      <c r="I72" s="53" t="s">
        <v>6</v>
      </c>
      <c r="J72" s="53" t="s">
        <v>6</v>
      </c>
      <c r="K72" s="53" t="s">
        <v>6</v>
      </c>
      <c r="L72" s="52">
        <v>7.9629999999999996E-3</v>
      </c>
      <c r="M72" s="52">
        <v>7.9620058039215607E-3</v>
      </c>
      <c r="N72" s="52">
        <v>8.8020000000000008E-3</v>
      </c>
      <c r="O72" s="52">
        <v>1.1794000000000001E-2</v>
      </c>
      <c r="P72" s="52">
        <v>1.3468000000000001E-2</v>
      </c>
      <c r="Q72" s="52">
        <v>1.8936999999999999E-2</v>
      </c>
      <c r="R72" s="52">
        <v>0.112383</v>
      </c>
      <c r="S72" s="53" t="s">
        <v>6</v>
      </c>
      <c r="T72" s="53" t="s">
        <v>6</v>
      </c>
      <c r="U72" s="53"/>
    </row>
    <row r="73" spans="1:23" s="33" customFormat="1" x14ac:dyDescent="0.2">
      <c r="A73" s="49"/>
      <c r="B73" s="72" t="s">
        <v>10</v>
      </c>
      <c r="C73" s="49"/>
      <c r="D73" s="49"/>
      <c r="E73" s="53" t="s">
        <v>6</v>
      </c>
      <c r="F73" s="53" t="s">
        <v>6</v>
      </c>
      <c r="G73" s="53">
        <v>6.4866508108747433E-3</v>
      </c>
      <c r="H73" s="53">
        <v>7.4889673407406848E-3</v>
      </c>
      <c r="I73" s="53">
        <v>7.2874013636363543E-3</v>
      </c>
      <c r="J73" s="53">
        <v>1.0718938787878792E-2</v>
      </c>
      <c r="K73" s="53">
        <v>1.3430210574759932E-2</v>
      </c>
      <c r="L73" s="53">
        <v>6.041426666666668E-3</v>
      </c>
      <c r="M73" s="53">
        <v>6.0435166666666729E-3</v>
      </c>
      <c r="N73" s="53">
        <v>6.0629713851851853E-3</v>
      </c>
      <c r="O73" s="53">
        <v>9.5025510222222151E-3</v>
      </c>
      <c r="P73" s="53">
        <v>1.1067357866666679E-2</v>
      </c>
      <c r="Q73" s="53">
        <v>1.7389796111111102E-2</v>
      </c>
      <c r="R73" s="53" t="s">
        <v>6</v>
      </c>
      <c r="S73" s="53">
        <v>0.11515861946296295</v>
      </c>
      <c r="T73" s="53">
        <v>0.11480470467129665</v>
      </c>
      <c r="U73" s="53"/>
      <c r="W73" s="37"/>
    </row>
    <row r="74" spans="1:23" s="33" customFormat="1" x14ac:dyDescent="0.2">
      <c r="A74" s="49"/>
      <c r="B74" s="72" t="s">
        <v>11</v>
      </c>
      <c r="C74" s="49"/>
      <c r="D74" s="49"/>
      <c r="E74" s="53" t="s">
        <v>6</v>
      </c>
      <c r="F74" s="53">
        <v>6.4866508108747433E-3</v>
      </c>
      <c r="G74" s="53" t="s">
        <v>6</v>
      </c>
      <c r="H74" s="53">
        <v>7.6039931631206072E-3</v>
      </c>
      <c r="I74" s="53">
        <v>8.9363984526111915E-3</v>
      </c>
      <c r="J74" s="53">
        <v>1.2398702804642158E-2</v>
      </c>
      <c r="K74" s="53">
        <v>1.5957162306278298E-2</v>
      </c>
      <c r="L74" s="53">
        <v>7.6777229787234049E-3</v>
      </c>
      <c r="M74" s="53">
        <v>7.6857846808510702E-3</v>
      </c>
      <c r="N74" s="53">
        <v>4.9415466950354561E-3</v>
      </c>
      <c r="O74" s="53">
        <v>8.5493812765957168E-3</v>
      </c>
      <c r="P74" s="53">
        <v>1.0034930723404266E-2</v>
      </c>
      <c r="Q74" s="53">
        <v>1.9740918829787259E-2</v>
      </c>
      <c r="R74" s="53" t="s">
        <v>6</v>
      </c>
      <c r="S74" s="53">
        <v>0.11599869170212775</v>
      </c>
      <c r="T74" s="53">
        <v>0.11562928101063907</v>
      </c>
      <c r="U74" s="53"/>
      <c r="W74" s="37"/>
    </row>
    <row r="75" spans="1:23" s="33" customFormat="1" x14ac:dyDescent="0.2">
      <c r="A75" s="49"/>
      <c r="B75" s="72" t="s">
        <v>12</v>
      </c>
      <c r="C75" s="49"/>
      <c r="D75" s="49"/>
      <c r="E75" s="53" t="s">
        <v>6</v>
      </c>
      <c r="F75" s="53">
        <v>7.4889673407406848E-3</v>
      </c>
      <c r="G75" s="53">
        <v>7.6039931631206072E-3</v>
      </c>
      <c r="H75" s="53" t="s">
        <v>6</v>
      </c>
      <c r="I75" s="53">
        <v>8.3309999999999999E-3</v>
      </c>
      <c r="J75" s="53">
        <v>1.1600039939393932E-2</v>
      </c>
      <c r="K75" s="53">
        <v>1.4086070049382652E-2</v>
      </c>
      <c r="L75" s="53">
        <v>7.0545399999999998E-3</v>
      </c>
      <c r="M75" s="53">
        <v>7.0557033333333323E-3</v>
      </c>
      <c r="N75" s="53">
        <v>6.0996732888888901E-3</v>
      </c>
      <c r="O75" s="53">
        <v>8.5893442666666701E-3</v>
      </c>
      <c r="P75" s="53">
        <v>9.9994122666666688E-3</v>
      </c>
      <c r="Q75" s="53">
        <v>1.6373215000000003E-2</v>
      </c>
      <c r="R75" s="53" t="s">
        <v>6</v>
      </c>
      <c r="S75" s="53">
        <v>0.11708183711111111</v>
      </c>
      <c r="T75" s="53">
        <v>0.11671223299999994</v>
      </c>
      <c r="U75" s="53"/>
      <c r="W75" s="37"/>
    </row>
    <row r="76" spans="1:23" s="33" customFormat="1" x14ac:dyDescent="0.2">
      <c r="A76" s="49"/>
      <c r="B76" s="72" t="s">
        <v>13</v>
      </c>
      <c r="C76" s="49"/>
      <c r="D76" s="49"/>
      <c r="E76" s="53" t="s">
        <v>6</v>
      </c>
      <c r="F76" s="53">
        <v>7.2874013636363543E-3</v>
      </c>
      <c r="G76" s="53">
        <v>8.9363984526111915E-3</v>
      </c>
      <c r="H76" s="53">
        <v>8.3309999999999999E-3</v>
      </c>
      <c r="I76" s="53" t="s">
        <v>6</v>
      </c>
      <c r="J76" s="53">
        <v>8.7590023966942123E-3</v>
      </c>
      <c r="K76" s="53">
        <v>1.2169806632996652E-2</v>
      </c>
      <c r="L76" s="53">
        <v>4.1418454545454541E-3</v>
      </c>
      <c r="M76" s="53">
        <v>4.1418454545454541E-3</v>
      </c>
      <c r="N76" s="53">
        <v>7.3097890303030358E-3</v>
      </c>
      <c r="O76" s="53">
        <v>9.8754509090909093E-3</v>
      </c>
      <c r="P76" s="53">
        <v>1.2785188363636365E-2</v>
      </c>
      <c r="Q76" s="53">
        <v>1.4939872954545451E-2</v>
      </c>
      <c r="R76" s="53" t="s">
        <v>6</v>
      </c>
      <c r="S76" s="53">
        <v>0.11947050424242428</v>
      </c>
      <c r="T76" s="53">
        <v>0.11910727738636372</v>
      </c>
      <c r="U76" s="53"/>
      <c r="W76" s="37"/>
    </row>
    <row r="77" spans="1:23" s="33" customFormat="1" x14ac:dyDescent="0.2">
      <c r="A77" s="49"/>
      <c r="B77" s="72" t="s">
        <v>14</v>
      </c>
      <c r="C77" s="49"/>
      <c r="D77" s="49"/>
      <c r="E77" s="53" t="s">
        <v>6</v>
      </c>
      <c r="F77" s="53">
        <v>1.0718938787878792E-2</v>
      </c>
      <c r="G77" s="53">
        <v>1.2398702804642158E-2</v>
      </c>
      <c r="H77" s="53">
        <v>1.1600039939393932E-2</v>
      </c>
      <c r="I77" s="53">
        <v>8.7590023966942123E-3</v>
      </c>
      <c r="J77" s="53" t="s">
        <v>6</v>
      </c>
      <c r="K77" s="53">
        <v>1.5339546655443332E-2</v>
      </c>
      <c r="L77" s="53">
        <v>7.5229645454545444E-3</v>
      </c>
      <c r="M77" s="53">
        <v>7.5261099999999999E-3</v>
      </c>
      <c r="N77" s="53">
        <v>1.0841041636363633E-2</v>
      </c>
      <c r="O77" s="53">
        <v>1.4613466909090907E-2</v>
      </c>
      <c r="P77" s="53">
        <v>1.6007692727272729E-2</v>
      </c>
      <c r="Q77" s="53">
        <v>1.9435703409090909E-2</v>
      </c>
      <c r="R77" s="53" t="s">
        <v>6</v>
      </c>
      <c r="S77" s="53">
        <v>0.1247633463636364</v>
      </c>
      <c r="T77" s="53">
        <v>0.124390184090909</v>
      </c>
      <c r="U77" s="53"/>
      <c r="W77" s="37"/>
    </row>
    <row r="78" spans="1:23" s="33" customFormat="1" x14ac:dyDescent="0.2">
      <c r="A78" s="49"/>
      <c r="B78" s="72" t="s">
        <v>15</v>
      </c>
      <c r="C78" s="49"/>
      <c r="D78" s="49"/>
      <c r="E78" s="53" t="s">
        <v>6</v>
      </c>
      <c r="F78" s="53">
        <v>1.3430210574759932E-2</v>
      </c>
      <c r="G78" s="53">
        <v>1.5957162306278298E-2</v>
      </c>
      <c r="H78" s="53">
        <v>1.4086070049382652E-2</v>
      </c>
      <c r="I78" s="53">
        <v>1.2169806632996652E-2</v>
      </c>
      <c r="J78" s="53">
        <v>1.5339546655443332E-2</v>
      </c>
      <c r="K78" s="53" t="s">
        <v>6</v>
      </c>
      <c r="L78" s="53">
        <v>1.1009343950617293E-2</v>
      </c>
      <c r="M78" s="53">
        <v>1.1009343950617293E-2</v>
      </c>
      <c r="N78" s="53">
        <v>1.4510766938271658E-2</v>
      </c>
      <c r="O78" s="53">
        <v>1.6694823827160466E-2</v>
      </c>
      <c r="P78" s="53">
        <v>1.851847913580244E-2</v>
      </c>
      <c r="Q78" s="53">
        <v>2.1139533827160426E-2</v>
      </c>
      <c r="R78" s="53" t="s">
        <v>6</v>
      </c>
      <c r="S78" s="53">
        <v>0.12440465393004115</v>
      </c>
      <c r="T78" s="53">
        <v>0.12411901760288201</v>
      </c>
      <c r="U78" s="53"/>
      <c r="W78" s="37"/>
    </row>
    <row r="79" spans="1:23" s="33" customFormat="1" x14ac:dyDescent="0.2">
      <c r="A79" s="49"/>
      <c r="B79" s="51" t="s">
        <v>96</v>
      </c>
      <c r="C79" s="49"/>
      <c r="D79" s="49"/>
      <c r="E79" s="52">
        <v>7.9629999999999996E-3</v>
      </c>
      <c r="F79" s="53">
        <v>6.041426666666668E-3</v>
      </c>
      <c r="G79" s="53">
        <v>7.6777229787234049E-3</v>
      </c>
      <c r="H79" s="53">
        <v>7.0545399999999998E-3</v>
      </c>
      <c r="I79" s="53">
        <v>4.1418454545454541E-3</v>
      </c>
      <c r="J79" s="53">
        <v>7.5229645454545444E-3</v>
      </c>
      <c r="K79" s="53">
        <v>1.1009343950617293E-2</v>
      </c>
      <c r="L79" s="53" t="s">
        <v>6</v>
      </c>
      <c r="M79" s="52">
        <v>0</v>
      </c>
      <c r="N79" s="52">
        <v>6.2330780000000004E-3</v>
      </c>
      <c r="O79" s="52">
        <v>9.8820399999999999E-3</v>
      </c>
      <c r="P79" s="52">
        <v>1.1421164000000001E-2</v>
      </c>
      <c r="Q79" s="52">
        <v>1.3369915E-2</v>
      </c>
      <c r="R79" s="52">
        <v>0.117435</v>
      </c>
      <c r="S79" s="53">
        <v>0.11772035333333332</v>
      </c>
      <c r="T79" s="53">
        <v>0.11736432208333336</v>
      </c>
      <c r="U79" s="53"/>
      <c r="W79" s="37"/>
    </row>
    <row r="80" spans="1:23" s="33" customFormat="1" x14ac:dyDescent="0.2">
      <c r="A80" s="49"/>
      <c r="B80" s="51" t="s">
        <v>21</v>
      </c>
      <c r="C80" s="49"/>
      <c r="D80" s="49"/>
      <c r="E80" s="52">
        <v>7.9620058039215607E-3</v>
      </c>
      <c r="F80" s="53">
        <v>6.0435166666666729E-3</v>
      </c>
      <c r="G80" s="53">
        <v>7.6857846808510702E-3</v>
      </c>
      <c r="H80" s="53">
        <v>7.0557033333333323E-3</v>
      </c>
      <c r="I80" s="53">
        <v>4.1418454545454541E-3</v>
      </c>
      <c r="J80" s="53">
        <v>7.5261099999999999E-3</v>
      </c>
      <c r="K80" s="53">
        <v>1.1009343950617293E-2</v>
      </c>
      <c r="L80" s="52">
        <v>0</v>
      </c>
      <c r="M80" s="53" t="s">
        <v>6</v>
      </c>
      <c r="N80" s="52">
        <v>6.2365303333333346E-3</v>
      </c>
      <c r="O80" s="52">
        <v>9.8897389999999981E-3</v>
      </c>
      <c r="P80" s="52">
        <v>1.1421164000000001E-2</v>
      </c>
      <c r="Q80" s="52">
        <v>1.337929E-2</v>
      </c>
      <c r="R80" s="52">
        <v>0.11748</v>
      </c>
      <c r="S80" s="53">
        <v>0.1177655775</v>
      </c>
      <c r="T80" s="53">
        <v>0.11740862020833337</v>
      </c>
      <c r="U80" s="53"/>
      <c r="W80" s="37"/>
    </row>
    <row r="81" spans="1:23" s="33" customFormat="1" x14ac:dyDescent="0.2">
      <c r="A81" s="49"/>
      <c r="B81" s="51" t="s">
        <v>17</v>
      </c>
      <c r="C81" s="49"/>
      <c r="D81" s="49"/>
      <c r="E81" s="52">
        <v>8.8020000000000008E-3</v>
      </c>
      <c r="F81" s="53">
        <v>6.0629713851851853E-3</v>
      </c>
      <c r="G81" s="53">
        <v>4.9415466950354561E-3</v>
      </c>
      <c r="H81" s="53">
        <v>6.0996732888888901E-3</v>
      </c>
      <c r="I81" s="53">
        <v>7.3097890303030358E-3</v>
      </c>
      <c r="J81" s="53">
        <v>1.0841041636363633E-2</v>
      </c>
      <c r="K81" s="53">
        <v>1.4510766938271658E-2</v>
      </c>
      <c r="L81" s="52">
        <v>6.2330780000000004E-3</v>
      </c>
      <c r="M81" s="52">
        <v>6.2365303333333346E-3</v>
      </c>
      <c r="N81" s="53" t="s">
        <v>6</v>
      </c>
      <c r="O81" s="52">
        <v>6.7001422666666663E-3</v>
      </c>
      <c r="P81" s="52">
        <v>8.1770838666666672E-3</v>
      </c>
      <c r="Q81" s="52">
        <v>1.6484150999999989E-2</v>
      </c>
      <c r="R81" s="52">
        <v>0.11837</v>
      </c>
      <c r="S81" s="53">
        <v>0.11866693055555552</v>
      </c>
      <c r="T81" s="53">
        <v>0.1182956260555557</v>
      </c>
      <c r="U81" s="53"/>
      <c r="W81" s="37"/>
    </row>
    <row r="82" spans="1:23" s="33" customFormat="1" x14ac:dyDescent="0.2">
      <c r="A82" s="49"/>
      <c r="B82" s="51" t="s">
        <v>18</v>
      </c>
      <c r="C82" s="49"/>
      <c r="D82" s="49"/>
      <c r="E82" s="52">
        <v>1.1794000000000001E-2</v>
      </c>
      <c r="F82" s="53">
        <v>9.5025510222222151E-3</v>
      </c>
      <c r="G82" s="53">
        <v>8.5493812765957168E-3</v>
      </c>
      <c r="H82" s="53">
        <v>8.5893442666666701E-3</v>
      </c>
      <c r="I82" s="53">
        <v>9.8754509090909093E-3</v>
      </c>
      <c r="J82" s="53">
        <v>1.4613466909090907E-2</v>
      </c>
      <c r="K82" s="53">
        <v>1.6694823827160466E-2</v>
      </c>
      <c r="L82" s="52">
        <v>9.8820399999999999E-3</v>
      </c>
      <c r="M82" s="52">
        <v>9.8897389999999981E-3</v>
      </c>
      <c r="N82" s="52">
        <v>6.7001422666666663E-3</v>
      </c>
      <c r="O82" s="53" t="s">
        <v>6</v>
      </c>
      <c r="P82" s="52">
        <v>1.13177568E-2</v>
      </c>
      <c r="Q82" s="52">
        <v>1.9679883999999998E-2</v>
      </c>
      <c r="R82" s="52">
        <v>0.120945</v>
      </c>
      <c r="S82" s="53">
        <v>0.12125166466666669</v>
      </c>
      <c r="T82" s="53">
        <v>0.12086543266666672</v>
      </c>
      <c r="U82" s="53"/>
      <c r="W82" s="37"/>
    </row>
    <row r="83" spans="1:23" s="33" customFormat="1" x14ac:dyDescent="0.2">
      <c r="A83" s="49"/>
      <c r="B83" s="51" t="s">
        <v>19</v>
      </c>
      <c r="C83" s="49"/>
      <c r="D83" s="49"/>
      <c r="E83" s="52">
        <v>1.3468000000000001E-2</v>
      </c>
      <c r="F83" s="53">
        <v>1.1067357866666679E-2</v>
      </c>
      <c r="G83" s="53">
        <v>1.0034930723404266E-2</v>
      </c>
      <c r="H83" s="53">
        <v>9.9994122666666688E-3</v>
      </c>
      <c r="I83" s="53">
        <v>1.2785188363636365E-2</v>
      </c>
      <c r="J83" s="53">
        <v>1.6007692727272729E-2</v>
      </c>
      <c r="K83" s="53">
        <v>1.851847913580244E-2</v>
      </c>
      <c r="L83" s="52">
        <v>1.1421164000000001E-2</v>
      </c>
      <c r="M83" s="52">
        <v>1.1421164000000001E-2</v>
      </c>
      <c r="N83" s="52">
        <v>8.1770838666666672E-3</v>
      </c>
      <c r="O83" s="52">
        <v>1.13177568E-2</v>
      </c>
      <c r="P83" s="53" t="s">
        <v>6</v>
      </c>
      <c r="Q83" s="52">
        <v>2.0891879999999998E-2</v>
      </c>
      <c r="R83" s="52">
        <v>0.122656</v>
      </c>
      <c r="S83" s="53">
        <v>0.12298295966666666</v>
      </c>
      <c r="T83" s="53">
        <v>0.12257422908333337</v>
      </c>
      <c r="U83" s="53"/>
      <c r="W83" s="37"/>
    </row>
    <row r="84" spans="1:23" s="33" customFormat="1" x14ac:dyDescent="0.2">
      <c r="A84" s="49"/>
      <c r="B84" s="51" t="s">
        <v>22</v>
      </c>
      <c r="C84" s="49"/>
      <c r="D84" s="49"/>
      <c r="E84" s="52">
        <v>1.8936999999999999E-2</v>
      </c>
      <c r="F84" s="53">
        <v>1.7389796111111102E-2</v>
      </c>
      <c r="G84" s="53">
        <v>1.9740918829787259E-2</v>
      </c>
      <c r="H84" s="53">
        <v>1.6373215000000003E-2</v>
      </c>
      <c r="I84" s="53">
        <v>1.4939872954545451E-2</v>
      </c>
      <c r="J84" s="53">
        <v>1.9435703409090909E-2</v>
      </c>
      <c r="K84" s="53">
        <v>2.1139533827160426E-2</v>
      </c>
      <c r="L84" s="52">
        <v>1.3369915E-2</v>
      </c>
      <c r="M84" s="52">
        <v>1.337929E-2</v>
      </c>
      <c r="N84" s="52">
        <v>1.6484150999999989E-2</v>
      </c>
      <c r="O84" s="52">
        <v>1.9679883999999998E-2</v>
      </c>
      <c r="P84" s="52">
        <v>2.0891879999999998E-2</v>
      </c>
      <c r="Q84" s="54" t="s">
        <v>6</v>
      </c>
      <c r="R84" s="52">
        <v>0.12947500000000001</v>
      </c>
      <c r="S84" s="53">
        <v>0.12980923750000001</v>
      </c>
      <c r="T84" s="53">
        <v>0.12939134947916667</v>
      </c>
      <c r="U84" s="53"/>
      <c r="W84" s="35"/>
    </row>
    <row r="85" spans="1:23" s="33" customFormat="1" x14ac:dyDescent="0.2">
      <c r="A85" s="49"/>
      <c r="B85" s="51" t="s">
        <v>16</v>
      </c>
      <c r="C85" s="49"/>
      <c r="D85" s="49"/>
      <c r="E85" s="52">
        <v>0.112383</v>
      </c>
      <c r="F85" s="53" t="s">
        <v>6</v>
      </c>
      <c r="G85" s="53" t="s">
        <v>6</v>
      </c>
      <c r="H85" s="53" t="s">
        <v>6</v>
      </c>
      <c r="I85" s="53" t="s">
        <v>6</v>
      </c>
      <c r="J85" s="53" t="s">
        <v>6</v>
      </c>
      <c r="K85" s="53" t="s">
        <v>6</v>
      </c>
      <c r="L85" s="52">
        <v>0.117435</v>
      </c>
      <c r="M85" s="52">
        <v>0.11748</v>
      </c>
      <c r="N85" s="52">
        <v>0.11837</v>
      </c>
      <c r="O85" s="52">
        <v>0.120945</v>
      </c>
      <c r="P85" s="52">
        <v>0.122656</v>
      </c>
      <c r="Q85" s="52">
        <v>0.12947500000000001</v>
      </c>
      <c r="R85" s="53" t="s">
        <v>6</v>
      </c>
      <c r="S85" s="53" t="s">
        <v>6</v>
      </c>
      <c r="T85" s="53" t="s">
        <v>6</v>
      </c>
      <c r="U85" s="53"/>
      <c r="W85" s="37"/>
    </row>
    <row r="86" spans="1:23" s="33" customFormat="1" x14ac:dyDescent="0.2">
      <c r="A86" s="49"/>
      <c r="B86" s="71" t="s">
        <v>31</v>
      </c>
      <c r="C86" s="49"/>
      <c r="D86" s="49"/>
      <c r="E86" s="53" t="s">
        <v>6</v>
      </c>
      <c r="F86" s="53">
        <v>0.11515861946296295</v>
      </c>
      <c r="G86" s="53">
        <v>0.11599869170212775</v>
      </c>
      <c r="H86" s="53">
        <v>0.11708183711111111</v>
      </c>
      <c r="I86" s="53">
        <v>0.11947050424242428</v>
      </c>
      <c r="J86" s="53">
        <v>0.1247633463636364</v>
      </c>
      <c r="K86" s="53">
        <v>0.12440465393004115</v>
      </c>
      <c r="L86" s="53">
        <v>0.11772035333333332</v>
      </c>
      <c r="M86" s="53">
        <v>0.1177655775</v>
      </c>
      <c r="N86" s="53">
        <v>0.11866693055555552</v>
      </c>
      <c r="O86" s="53">
        <v>0.12125166466666669</v>
      </c>
      <c r="P86" s="53">
        <v>0.12298295966666666</v>
      </c>
      <c r="Q86" s="53">
        <v>0.12980923750000001</v>
      </c>
      <c r="R86" s="53" t="s">
        <v>6</v>
      </c>
      <c r="S86" s="53" t="s">
        <v>6</v>
      </c>
      <c r="T86" s="53">
        <v>1.5868869444444452E-3</v>
      </c>
      <c r="U86" s="53"/>
      <c r="W86" s="37"/>
    </row>
    <row r="87" spans="1:23" s="33" customFormat="1" ht="13.5" thickBot="1" x14ac:dyDescent="0.25">
      <c r="A87" s="50"/>
      <c r="B87" s="74" t="s">
        <v>32</v>
      </c>
      <c r="C87" s="50"/>
      <c r="D87" s="50"/>
      <c r="E87" s="38" t="s">
        <v>6</v>
      </c>
      <c r="F87" s="38">
        <v>0.11480470467129665</v>
      </c>
      <c r="G87" s="38">
        <v>0.11562928101063907</v>
      </c>
      <c r="H87" s="38">
        <v>0.11671223299999994</v>
      </c>
      <c r="I87" s="38">
        <v>0.11910727738636372</v>
      </c>
      <c r="J87" s="38">
        <v>0.124390184090909</v>
      </c>
      <c r="K87" s="38">
        <v>0.12411901760288201</v>
      </c>
      <c r="L87" s="38">
        <v>0.11736432208333336</v>
      </c>
      <c r="M87" s="38">
        <v>0.11740862020833337</v>
      </c>
      <c r="N87" s="38">
        <v>0.1182956260555557</v>
      </c>
      <c r="O87" s="38">
        <v>0.12086543266666672</v>
      </c>
      <c r="P87" s="38">
        <v>0.12257422908333337</v>
      </c>
      <c r="Q87" s="38">
        <v>0.12939134947916667</v>
      </c>
      <c r="R87" s="38" t="s">
        <v>6</v>
      </c>
      <c r="S87" s="38">
        <v>1.5868869444444452E-3</v>
      </c>
      <c r="T87" s="38" t="s">
        <v>6</v>
      </c>
      <c r="U87" s="53"/>
      <c r="W87" s="37"/>
    </row>
    <row r="88" spans="1:23" x14ac:dyDescent="0.2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</row>
    <row r="89" spans="1:23" x14ac:dyDescent="0.2">
      <c r="A89" s="46" t="s">
        <v>34</v>
      </c>
      <c r="B89" s="45"/>
      <c r="C89" s="45"/>
      <c r="D89" s="4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45"/>
      <c r="R89" s="45"/>
      <c r="S89" s="45"/>
      <c r="T89" s="45"/>
      <c r="U89" s="45"/>
    </row>
  </sheetData>
  <mergeCells count="3">
    <mergeCell ref="E4:H4"/>
    <mergeCell ref="I4:L4"/>
    <mergeCell ref="M4:P4"/>
  </mergeCells>
  <phoneticPr fontId="3" type="noConversion"/>
  <conditionalFormatting sqref="I4 E4 M4 Q4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3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:U13 E15:U87 E14:P14 R14:U14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83:O83 N67:O67 N51:O51 R39:S39 N82 N66 N50 N34 E26:F26 L80 E73 L64 E57 L48 E25 E27:G27 E28:H28 E29:I29 E30:J30 E41 E42:F42 E43:G43 E44:H44 E45:I45 E46:J46 E58:F58 E59:G59 E60:H60 E61:I61 E62:J62 E74:F74 E75:G75 E76:H76 E77:I77 E78:J78 R87:S87 R86 R71:S71 R70 R55:S55 R54 L32 N35:O35 R38 E31:K39 E84:Q84 L36:Q36 E23:U23 E52:Q52 E68:Q68 N31:P32 R31:U36 R47:U52 N47:P48 R63:U68 N63:P64 N79:P80 R79:U84 E53:K55 E47:K51 E69:K71 E63:K67 E85:K87 E79:K83">
    <cfRule type="colorScale" priority="2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83:O83 N67:O67 N51:O51 R39:S39 N82 N66 N50 N34 L80 E73 L64 E57 L48 E25 E26:F26 E27:G27 E28:H28 E29:I29 E30:J30 E41 E42:F42 E43:G43 E44:H44 E45:I45 E46:J46 E58:F58 E59:G59 E60:H60 E61:I61 E62:J62 E74:F74 E75:G75 E76:H76 E77:I77 E78:J78 R87:S87 R86 R71:S71 R70 R55:S55 R54 L32 N35:O35 R38 E31:K39 E84:Q84 L36:Q36 E22:U23 E52:Q52 E68:Q68 N31:P32 R31:U36 R47:U52 N47:P48 R63:U68 N63:P64 N79:P80 R79:U84 E53:K55 E47:K51 E69:K71 E63:K67 E85:K87 E79:K83 E6:W13 E15:W21 E14:P14 R14:W14">
    <cfRule type="colorScale" priority="3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3:M63 Q63">
    <cfRule type="colorScale" priority="3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39:U39 W25 Q24:Q32 O34 M32 S38:U38 N33:O33 L33:M35 K30 J29:K29 I28:K28 H27:K27 G26:K26 F25:K25 E24:K24 L24:M31 P33:Q35 L37:Q39 R37:U37 R24:U30 N24:P30 W28:W39">
    <cfRule type="colorScale" priority="5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7:Q48 O50 M48 T55:U55 S54:U54 N49:O49 K46 J45:K45 I44:K44 H43:K43 G42:K42 F41:K41 E40:K40 L40:M47 N40:U46 R53:U53 P49:Q51 L53:Q55 L49:M51 W41:W55">
    <cfRule type="colorScale" priority="6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6 Q64 M64 T71:U71 S70:U70 N65:O65 K62 J61:K61 I60:K60 H59:K59 G58:K58 F57:K57 E56:K56 L56:U62 R69:U69 P65:Q67 L69:Q71 L65:M67 W57:W71">
    <cfRule type="colorScale" priority="6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9:Q80 O82 M80 T87:U87 S86:U86 N81:O81 K78 J77:K77 I76:K76 H75:K75 G74:K74 F73:K73 E72:K72 L72:M79 N72:U78 R85:U85 P81:Q83 L85:Q87 L81:M83 W73:W87">
    <cfRule type="colorScale" priority="6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5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6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7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5" right="0.75" top="1" bottom="1" header="0.5" footer="0.5"/>
  <pageSetup paperSize="9" scale="53" orientation="portrait" r:id="rId1"/>
  <headerFooter alignWithMargins="0"/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16" zoomScaleNormal="100" workbookViewId="0">
      <selection activeCell="Q7" sqref="Q7"/>
    </sheetView>
  </sheetViews>
  <sheetFormatPr defaultColWidth="9.140625" defaultRowHeight="12.75" x14ac:dyDescent="0.2"/>
  <cols>
    <col min="1" max="1" width="7.7109375" style="2" customWidth="1"/>
    <col min="2" max="2" width="13.85546875" style="2" bestFit="1" customWidth="1"/>
    <col min="3" max="3" width="3.42578125" style="2" bestFit="1" customWidth="1"/>
    <col min="4" max="4" width="3.85546875" style="2" bestFit="1" customWidth="1"/>
    <col min="5" max="16" width="7.7109375" style="30" customWidth="1"/>
    <col min="17" max="16384" width="9.140625" style="2"/>
  </cols>
  <sheetData>
    <row r="1" spans="1:19" s="8" customFormat="1" ht="15.75" x14ac:dyDescent="0.25">
      <c r="A1" s="7" t="s">
        <v>30</v>
      </c>
      <c r="E1" s="19"/>
      <c r="F1" s="20"/>
      <c r="G1" s="20"/>
      <c r="H1" s="20"/>
      <c r="I1" s="20"/>
      <c r="J1" s="20"/>
      <c r="K1" s="20"/>
      <c r="L1" s="19"/>
      <c r="M1" s="19"/>
      <c r="N1" s="19"/>
      <c r="O1" s="19"/>
      <c r="P1" s="19"/>
    </row>
    <row r="2" spans="1:19" s="1" customFormat="1" x14ac:dyDescent="0.2">
      <c r="A2" s="10"/>
      <c r="E2" s="21"/>
      <c r="F2" s="22"/>
      <c r="G2" s="22"/>
      <c r="H2" s="22"/>
      <c r="I2" s="22"/>
      <c r="J2" s="22"/>
      <c r="K2" s="22"/>
      <c r="L2" s="21"/>
      <c r="M2" s="21"/>
      <c r="N2" s="21"/>
      <c r="O2" s="21"/>
      <c r="P2" s="21"/>
    </row>
    <row r="3" spans="1:19" s="1" customFormat="1" x14ac:dyDescent="0.2">
      <c r="A3" s="10"/>
      <c r="E3" s="21"/>
      <c r="F3" s="22"/>
      <c r="G3" s="22"/>
      <c r="H3" s="22"/>
      <c r="I3" s="22"/>
      <c r="J3" s="22"/>
      <c r="K3" s="22"/>
      <c r="L3" s="21"/>
      <c r="M3" s="21"/>
      <c r="N3" s="21"/>
      <c r="O3" s="21"/>
      <c r="P3" s="21"/>
    </row>
    <row r="4" spans="1:19" x14ac:dyDescent="0.2">
      <c r="A4" s="12" t="s">
        <v>24</v>
      </c>
      <c r="B4" s="3"/>
      <c r="C4" s="13"/>
      <c r="D4" s="13"/>
      <c r="E4" s="224" t="s">
        <v>25</v>
      </c>
      <c r="F4" s="225"/>
      <c r="G4" s="225"/>
      <c r="H4" s="226"/>
      <c r="I4" s="224" t="s">
        <v>26</v>
      </c>
      <c r="J4" s="225"/>
      <c r="K4" s="225"/>
      <c r="L4" s="226"/>
      <c r="M4" s="224" t="s">
        <v>27</v>
      </c>
      <c r="N4" s="225"/>
      <c r="O4" s="225"/>
      <c r="P4" s="226"/>
    </row>
    <row r="5" spans="1:19" ht="15.75" customHeight="1" thickBot="1" x14ac:dyDescent="0.25">
      <c r="A5" s="14"/>
      <c r="B5" s="15"/>
      <c r="C5" s="15" t="s">
        <v>0</v>
      </c>
      <c r="D5" s="15" t="s">
        <v>1</v>
      </c>
      <c r="E5" s="23" t="s">
        <v>28</v>
      </c>
      <c r="F5" s="24" t="s">
        <v>29</v>
      </c>
      <c r="G5" s="24" t="s">
        <v>2</v>
      </c>
      <c r="H5" s="25" t="s">
        <v>3</v>
      </c>
      <c r="I5" s="23" t="str">
        <f t="shared" ref="I5:P5" si="0">E5</f>
        <v>Unc.-p</v>
      </c>
      <c r="J5" s="24" t="str">
        <f t="shared" si="0"/>
        <v>K2P</v>
      </c>
      <c r="K5" s="24" t="str">
        <f t="shared" si="0"/>
        <v>HKY85</v>
      </c>
      <c r="L5" s="25" t="str">
        <f t="shared" si="0"/>
        <v>GTR+G</v>
      </c>
      <c r="M5" s="23" t="str">
        <f t="shared" si="0"/>
        <v>Unc.-p</v>
      </c>
      <c r="N5" s="24" t="str">
        <f t="shared" si="0"/>
        <v>K2P</v>
      </c>
      <c r="O5" s="24" t="str">
        <f t="shared" si="0"/>
        <v>HKY85</v>
      </c>
      <c r="P5" s="25" t="str">
        <f t="shared" si="0"/>
        <v>GTR+G</v>
      </c>
    </row>
    <row r="6" spans="1:19" x14ac:dyDescent="0.2">
      <c r="A6" s="41"/>
      <c r="B6" s="42" t="s">
        <v>4</v>
      </c>
      <c r="C6" s="43">
        <v>14</v>
      </c>
      <c r="D6" s="43">
        <v>20</v>
      </c>
      <c r="E6" s="69">
        <v>0</v>
      </c>
      <c r="F6" s="44">
        <v>0</v>
      </c>
      <c r="G6" s="44">
        <v>0</v>
      </c>
      <c r="H6" s="70">
        <v>0</v>
      </c>
      <c r="I6" s="69">
        <v>0</v>
      </c>
      <c r="J6" s="44">
        <v>0</v>
      </c>
      <c r="K6" s="44">
        <v>0</v>
      </c>
      <c r="L6" s="70">
        <v>0</v>
      </c>
      <c r="M6" s="69">
        <v>4.5627899999999997E-3</v>
      </c>
      <c r="N6" s="44">
        <v>4.5784900000000002E-3</v>
      </c>
      <c r="O6" s="44">
        <v>4.5792799999999998E-3</v>
      </c>
      <c r="P6" s="70">
        <v>4.6434199999999997E-3</v>
      </c>
    </row>
    <row r="7" spans="1:19" x14ac:dyDescent="0.2">
      <c r="A7" s="45"/>
      <c r="B7" s="46" t="s">
        <v>5</v>
      </c>
      <c r="C7" s="47">
        <v>2</v>
      </c>
      <c r="D7" s="47">
        <v>6</v>
      </c>
      <c r="E7" s="60">
        <v>0</v>
      </c>
      <c r="F7" s="26">
        <v>0</v>
      </c>
      <c r="G7" s="26">
        <v>0</v>
      </c>
      <c r="H7" s="61">
        <v>0</v>
      </c>
      <c r="I7" s="60">
        <v>0</v>
      </c>
      <c r="J7" s="26">
        <v>0</v>
      </c>
      <c r="K7" s="26">
        <v>0</v>
      </c>
      <c r="L7" s="61">
        <v>0</v>
      </c>
      <c r="M7" s="67">
        <v>6.1047000000000002E-3</v>
      </c>
      <c r="N7" s="27">
        <v>6.1298699999999999E-3</v>
      </c>
      <c r="O7" s="27">
        <v>6.0951800000000004E-3</v>
      </c>
      <c r="P7" s="68">
        <v>6.2256999999999998E-3</v>
      </c>
      <c r="Q7" s="209" t="s">
        <v>88</v>
      </c>
    </row>
    <row r="8" spans="1:19" x14ac:dyDescent="0.2">
      <c r="A8" s="45"/>
      <c r="B8" s="46" t="s">
        <v>7</v>
      </c>
      <c r="C8" s="47">
        <v>1</v>
      </c>
      <c r="D8" s="47">
        <v>6</v>
      </c>
      <c r="E8" s="60">
        <v>0</v>
      </c>
      <c r="F8" s="26">
        <v>0</v>
      </c>
      <c r="G8" s="26">
        <v>0</v>
      </c>
      <c r="H8" s="61">
        <v>0</v>
      </c>
      <c r="I8" s="60" t="s">
        <v>6</v>
      </c>
      <c r="J8" s="26" t="s">
        <v>6</v>
      </c>
      <c r="K8" s="26" t="s">
        <v>6</v>
      </c>
      <c r="L8" s="61" t="s">
        <v>6</v>
      </c>
      <c r="M8" s="60">
        <v>5.9782100000000003E-3</v>
      </c>
      <c r="N8" s="26">
        <v>6.0029999999999997E-3</v>
      </c>
      <c r="O8" s="26">
        <v>6.0212900000000003E-3</v>
      </c>
      <c r="P8" s="61">
        <v>6.1050599999999998E-3</v>
      </c>
    </row>
    <row r="9" spans="1:19" ht="13.5" thickBot="1" x14ac:dyDescent="0.25">
      <c r="A9" s="14"/>
      <c r="B9" s="32" t="s">
        <v>8</v>
      </c>
      <c r="C9" s="48">
        <v>2</v>
      </c>
      <c r="D9" s="48">
        <v>2</v>
      </c>
      <c r="E9" s="65" t="s">
        <v>6</v>
      </c>
      <c r="F9" s="28" t="s">
        <v>6</v>
      </c>
      <c r="G9" s="28" t="s">
        <v>6</v>
      </c>
      <c r="H9" s="66" t="s">
        <v>6</v>
      </c>
      <c r="I9" s="65">
        <v>1.4350000000000001E-3</v>
      </c>
      <c r="J9" s="28">
        <v>1.4369999999999999E-3</v>
      </c>
      <c r="K9" s="28">
        <v>1.431E-3</v>
      </c>
      <c r="L9" s="66">
        <v>1.4499999999999999E-3</v>
      </c>
      <c r="M9" s="65">
        <v>1.4350000000000001E-3</v>
      </c>
      <c r="N9" s="28">
        <v>1.4369999999999999E-3</v>
      </c>
      <c r="O9" s="28">
        <v>1.431E-3</v>
      </c>
      <c r="P9" s="66">
        <v>1.4499999999999999E-3</v>
      </c>
    </row>
    <row r="11" spans="1:19" ht="48.75" thickBot="1" x14ac:dyDescent="0.25">
      <c r="A11" s="56" t="s">
        <v>40</v>
      </c>
      <c r="B11" s="14"/>
      <c r="C11" s="14"/>
      <c r="D11" s="14"/>
      <c r="E11" s="31" t="s">
        <v>4</v>
      </c>
      <c r="F11" s="31" t="s">
        <v>7</v>
      </c>
      <c r="G11" s="31" t="s">
        <v>8</v>
      </c>
      <c r="H11" s="31" t="s">
        <v>5</v>
      </c>
      <c r="I11" s="29"/>
      <c r="J11" s="29"/>
      <c r="K11" s="29"/>
      <c r="L11" s="4"/>
      <c r="M11" s="4"/>
      <c r="N11" s="4"/>
      <c r="O11" s="4"/>
      <c r="P11" s="2"/>
      <c r="Q11" s="79"/>
      <c r="R11" s="30" t="s">
        <v>41</v>
      </c>
      <c r="S11" s="30" t="s">
        <v>42</v>
      </c>
    </row>
    <row r="12" spans="1:19" x14ac:dyDescent="0.2">
      <c r="A12" s="75" t="str">
        <f>E5</f>
        <v>Unc.-p</v>
      </c>
      <c r="B12" s="42" t="s">
        <v>4</v>
      </c>
      <c r="C12" s="41"/>
      <c r="D12" s="41"/>
      <c r="E12" s="44" t="s">
        <v>6</v>
      </c>
      <c r="F12" s="44">
        <v>2.700760633333333E-2</v>
      </c>
      <c r="G12" s="44">
        <v>3.2645895250000008E-2</v>
      </c>
      <c r="H12" s="44">
        <v>2.8640108999999973E-2</v>
      </c>
      <c r="I12" s="26"/>
      <c r="J12" s="2"/>
      <c r="K12" s="2"/>
      <c r="L12" s="5"/>
      <c r="M12" s="5"/>
      <c r="N12" s="5"/>
      <c r="O12" s="6"/>
      <c r="P12" s="2"/>
      <c r="R12" s="30">
        <f>MIN(E13:H16)</f>
        <v>1.4256568333333332E-2</v>
      </c>
      <c r="S12" s="30">
        <f>MAX(E13:H16)</f>
        <v>3.3387773999999995E-2</v>
      </c>
    </row>
    <row r="13" spans="1:19" x14ac:dyDescent="0.2">
      <c r="A13" s="46"/>
      <c r="B13" s="46" t="s">
        <v>7</v>
      </c>
      <c r="C13" s="45"/>
      <c r="D13" s="45"/>
      <c r="E13" s="26">
        <v>2.700760633333333E-2</v>
      </c>
      <c r="F13" s="26" t="s">
        <v>6</v>
      </c>
      <c r="G13" s="26">
        <v>1.4256568333333332E-2</v>
      </c>
      <c r="H13" s="26">
        <v>2.2281186388888888E-2</v>
      </c>
      <c r="I13" s="26"/>
      <c r="J13" s="26"/>
      <c r="K13" s="26"/>
      <c r="L13" s="5"/>
      <c r="M13" s="5"/>
      <c r="N13" s="5"/>
      <c r="O13" s="6"/>
      <c r="P13" s="2"/>
    </row>
    <row r="14" spans="1:19" x14ac:dyDescent="0.2">
      <c r="A14" s="46"/>
      <c r="B14" s="46" t="s">
        <v>8</v>
      </c>
      <c r="C14" s="45"/>
      <c r="D14" s="45"/>
      <c r="E14" s="26">
        <v>3.2645895250000008E-2</v>
      </c>
      <c r="F14" s="26">
        <v>1.4256568333333332E-2</v>
      </c>
      <c r="G14" s="26" t="s">
        <v>6</v>
      </c>
      <c r="H14" s="26">
        <v>2.5022700833333338E-2</v>
      </c>
      <c r="I14" s="26"/>
      <c r="J14" s="26"/>
      <c r="K14" s="26"/>
      <c r="L14" s="5"/>
      <c r="M14" s="5"/>
      <c r="N14" s="5"/>
      <c r="O14" s="6"/>
      <c r="P14" s="2"/>
    </row>
    <row r="15" spans="1:19" ht="13.5" thickBot="1" x14ac:dyDescent="0.25">
      <c r="A15" s="32"/>
      <c r="B15" s="32" t="s">
        <v>5</v>
      </c>
      <c r="C15" s="14"/>
      <c r="D15" s="14"/>
      <c r="E15" s="28">
        <v>2.8640108999999973E-2</v>
      </c>
      <c r="F15" s="28">
        <v>2.2281186388888888E-2</v>
      </c>
      <c r="G15" s="28">
        <v>2.5022700833333338E-2</v>
      </c>
      <c r="H15" s="28" t="s">
        <v>6</v>
      </c>
      <c r="I15" s="26"/>
      <c r="J15" s="26"/>
      <c r="K15" s="2"/>
      <c r="L15" s="5"/>
      <c r="M15" s="5"/>
      <c r="N15" s="5"/>
      <c r="O15" s="6"/>
      <c r="P15" s="2"/>
    </row>
    <row r="16" spans="1:19" x14ac:dyDescent="0.2">
      <c r="A16" s="76" t="str">
        <f>F5</f>
        <v>K2P</v>
      </c>
      <c r="B16" s="46" t="s">
        <v>4</v>
      </c>
      <c r="C16" s="45"/>
      <c r="D16" s="45"/>
      <c r="E16" s="26" t="s">
        <v>6</v>
      </c>
      <c r="F16" s="26">
        <v>2.7515930166666695E-2</v>
      </c>
      <c r="G16" s="26">
        <v>3.3387773999999995E-2</v>
      </c>
      <c r="H16" s="26">
        <v>2.9206221833333337E-2</v>
      </c>
      <c r="J16" s="2"/>
      <c r="K16" s="2"/>
      <c r="L16" s="5"/>
      <c r="M16" s="5"/>
      <c r="N16" s="5"/>
      <c r="O16" s="6"/>
      <c r="P16" s="2"/>
    </row>
    <row r="17" spans="1:16" x14ac:dyDescent="0.2">
      <c r="A17" s="46"/>
      <c r="B17" s="46" t="s">
        <v>7</v>
      </c>
      <c r="C17" s="45"/>
      <c r="D17" s="45"/>
      <c r="E17" s="26">
        <v>2.7515930166666695E-2</v>
      </c>
      <c r="F17" s="26" t="s">
        <v>6</v>
      </c>
      <c r="G17" s="26">
        <v>1.441509583333333E-2</v>
      </c>
      <c r="H17" s="26">
        <v>2.2637211944444444E-2</v>
      </c>
      <c r="J17" s="26"/>
      <c r="K17" s="26"/>
      <c r="L17" s="5"/>
      <c r="M17" s="5"/>
      <c r="N17" s="5"/>
      <c r="O17" s="6"/>
      <c r="P17" s="2"/>
    </row>
    <row r="18" spans="1:16" x14ac:dyDescent="0.2">
      <c r="A18" s="46"/>
      <c r="B18" s="46" t="s">
        <v>8</v>
      </c>
      <c r="C18" s="45"/>
      <c r="D18" s="45"/>
      <c r="E18" s="26">
        <v>3.3387773999999995E-2</v>
      </c>
      <c r="F18" s="26">
        <v>1.441509583333333E-2</v>
      </c>
      <c r="G18" s="26" t="s">
        <v>6</v>
      </c>
      <c r="H18" s="26">
        <v>2.5457602499999999E-2</v>
      </c>
      <c r="J18" s="26"/>
      <c r="K18" s="26"/>
      <c r="L18" s="5"/>
      <c r="M18" s="5"/>
      <c r="N18" s="5"/>
      <c r="O18" s="6"/>
      <c r="P18" s="2"/>
    </row>
    <row r="19" spans="1:16" ht="13.5" thickBot="1" x14ac:dyDescent="0.25">
      <c r="A19" s="32"/>
      <c r="B19" s="32" t="s">
        <v>5</v>
      </c>
      <c r="C19" s="14"/>
      <c r="D19" s="14"/>
      <c r="E19" s="28">
        <v>2.9206221833333337E-2</v>
      </c>
      <c r="F19" s="28">
        <v>2.2637211944444444E-2</v>
      </c>
      <c r="G19" s="28">
        <v>2.5457602499999999E-2</v>
      </c>
      <c r="H19" s="28" t="s">
        <v>6</v>
      </c>
      <c r="J19" s="26"/>
      <c r="K19" s="2"/>
      <c r="L19" s="5"/>
      <c r="M19" s="5"/>
      <c r="N19" s="5"/>
      <c r="O19" s="6"/>
      <c r="P19" s="2"/>
    </row>
    <row r="20" spans="1:16" x14ac:dyDescent="0.2">
      <c r="A20" s="76" t="str">
        <f>G5</f>
        <v>HKY85</v>
      </c>
      <c r="B20" s="46" t="s">
        <v>4</v>
      </c>
      <c r="C20" s="45"/>
      <c r="D20" s="45"/>
      <c r="E20" s="26" t="s">
        <v>6</v>
      </c>
      <c r="F20" s="26">
        <v>2.7586199999999998E-2</v>
      </c>
      <c r="G20" s="26">
        <v>3.341116249999998E-2</v>
      </c>
      <c r="H20" s="26">
        <v>2.92377398333333E-2</v>
      </c>
      <c r="J20" s="2"/>
      <c r="K20" s="2"/>
      <c r="L20" s="2"/>
      <c r="M20" s="2"/>
      <c r="N20" s="2"/>
      <c r="O20" s="2"/>
      <c r="P20" s="2"/>
    </row>
    <row r="21" spans="1:16" x14ac:dyDescent="0.2">
      <c r="A21" s="46"/>
      <c r="B21" s="46" t="s">
        <v>7</v>
      </c>
      <c r="C21" s="45"/>
      <c r="D21" s="45"/>
      <c r="E21" s="26">
        <v>2.7586199999999998E-2</v>
      </c>
      <c r="F21" s="26" t="s">
        <v>6</v>
      </c>
      <c r="G21" s="26">
        <v>1.4375861666666665E-2</v>
      </c>
      <c r="H21" s="26">
        <v>2.2680330833333331E-2</v>
      </c>
      <c r="J21" s="26"/>
      <c r="K21" s="26"/>
      <c r="L21" s="2"/>
      <c r="M21" s="2"/>
      <c r="N21" s="2"/>
      <c r="O21" s="2"/>
      <c r="P21" s="2"/>
    </row>
    <row r="22" spans="1:16" x14ac:dyDescent="0.2">
      <c r="A22" s="46"/>
      <c r="B22" s="46" t="s">
        <v>8</v>
      </c>
      <c r="C22" s="45"/>
      <c r="D22" s="45"/>
      <c r="E22" s="26">
        <v>3.341116249999998E-2</v>
      </c>
      <c r="F22" s="26">
        <v>1.4375861666666665E-2</v>
      </c>
      <c r="G22" s="26" t="s">
        <v>6</v>
      </c>
      <c r="H22" s="26">
        <v>2.542354333333333E-2</v>
      </c>
      <c r="J22" s="26"/>
      <c r="K22" s="26"/>
      <c r="L22" s="2"/>
      <c r="M22" s="2"/>
      <c r="N22" s="2"/>
      <c r="O22" s="2"/>
      <c r="P22" s="2"/>
    </row>
    <row r="23" spans="1:16" ht="13.5" thickBot="1" x14ac:dyDescent="0.25">
      <c r="A23" s="32"/>
      <c r="B23" s="32" t="s">
        <v>5</v>
      </c>
      <c r="C23" s="14"/>
      <c r="D23" s="14"/>
      <c r="E23" s="28">
        <v>2.92377398333333E-2</v>
      </c>
      <c r="F23" s="28">
        <v>2.2680330833333331E-2</v>
      </c>
      <c r="G23" s="28">
        <v>2.542354333333333E-2</v>
      </c>
      <c r="H23" s="28" t="s">
        <v>6</v>
      </c>
      <c r="J23" s="26"/>
      <c r="K23" s="2"/>
      <c r="L23" s="2"/>
      <c r="M23" s="2"/>
      <c r="N23" s="2"/>
      <c r="O23" s="2"/>
      <c r="P23" s="2"/>
    </row>
    <row r="24" spans="1:16" x14ac:dyDescent="0.2">
      <c r="A24" s="76" t="str">
        <f>H5</f>
        <v>GTR+G</v>
      </c>
      <c r="B24" s="46" t="s">
        <v>7</v>
      </c>
      <c r="C24" s="45"/>
      <c r="D24" s="45"/>
      <c r="E24" s="26">
        <v>2.9028554666666664E-2</v>
      </c>
      <c r="F24" s="26" t="s">
        <v>6</v>
      </c>
      <c r="G24" s="26">
        <v>1.4870345E-2</v>
      </c>
      <c r="H24" s="26">
        <v>2.3611208888888891E-2</v>
      </c>
      <c r="J24" s="26"/>
      <c r="K24" s="26"/>
      <c r="L24" s="2"/>
      <c r="M24" s="2"/>
      <c r="N24" s="2"/>
      <c r="O24" s="2"/>
      <c r="P24" s="2"/>
    </row>
    <row r="25" spans="1:16" x14ac:dyDescent="0.2">
      <c r="A25" s="45"/>
      <c r="B25" s="46" t="s">
        <v>8</v>
      </c>
      <c r="C25" s="45"/>
      <c r="D25" s="45"/>
      <c r="E25" s="26">
        <v>3.5647609499999997E-2</v>
      </c>
      <c r="F25" s="26">
        <v>1.4870345E-2</v>
      </c>
      <c r="G25" s="26" t="s">
        <v>6</v>
      </c>
      <c r="H25" s="26">
        <v>2.6632621666666662E-2</v>
      </c>
      <c r="J25" s="26"/>
      <c r="K25" s="26"/>
      <c r="L25" s="2"/>
      <c r="M25" s="2"/>
      <c r="N25" s="2"/>
      <c r="O25" s="2"/>
      <c r="P25" s="2"/>
    </row>
    <row r="26" spans="1:16" x14ac:dyDescent="0.2">
      <c r="B26" s="46" t="s">
        <v>4</v>
      </c>
      <c r="C26" s="45"/>
      <c r="D26" s="45"/>
      <c r="E26" s="26" t="s">
        <v>6</v>
      </c>
      <c r="F26" s="26">
        <v>2.9028554666666664E-2</v>
      </c>
      <c r="G26" s="26">
        <v>3.5647609499999997E-2</v>
      </c>
      <c r="H26" s="26">
        <v>3.1108545666666678E-2</v>
      </c>
      <c r="J26" s="2"/>
      <c r="K26" s="2"/>
      <c r="L26" s="2"/>
      <c r="M26" s="2"/>
      <c r="N26" s="2"/>
      <c r="O26" s="2"/>
      <c r="P26" s="2"/>
    </row>
    <row r="27" spans="1:16" ht="13.5" thickBot="1" x14ac:dyDescent="0.25">
      <c r="A27" s="14"/>
      <c r="B27" s="32" t="s">
        <v>5</v>
      </c>
      <c r="C27" s="14"/>
      <c r="D27" s="14"/>
      <c r="E27" s="28">
        <v>3.1108545666666678E-2</v>
      </c>
      <c r="F27" s="28">
        <v>2.3611208888888891E-2</v>
      </c>
      <c r="G27" s="28">
        <v>2.6632621666666662E-2</v>
      </c>
      <c r="H27" s="28" t="s">
        <v>6</v>
      </c>
      <c r="J27" s="2"/>
      <c r="K27" s="2"/>
      <c r="L27" s="2"/>
      <c r="M27" s="2"/>
      <c r="N27" s="2"/>
      <c r="O27" s="2"/>
      <c r="P27" s="2"/>
    </row>
    <row r="29" spans="1:16" ht="25.5" customHeight="1" x14ac:dyDescent="0.2">
      <c r="A29" s="227" t="s">
        <v>33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</row>
  </sheetData>
  <mergeCells count="4">
    <mergeCell ref="M4:P4"/>
    <mergeCell ref="E4:H4"/>
    <mergeCell ref="I4:L4"/>
    <mergeCell ref="A29:P29"/>
  </mergeCells>
  <phoneticPr fontId="3" type="noConversion"/>
  <conditionalFormatting sqref="E4 I4 M4 Q4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1:G2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3:K14 F13:G13 J15 E12:H12 F15:H15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7:K18 F17:G17 J19 E16:H16 F19:H19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1:K22 J23 E20:H20 F23:H23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4:K25 F24:G24 E26 F26:H27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4 E27 E21:E25 H21 E17:E19 H17 E13:E15 H13 E10:L10 E6:P9 F22:H22 F18:H18 F14:H14 E11:K11 F25:H25 I12:I27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:P2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5" right="0.75" top="1" bottom="1" header="0.5" footer="0.5"/>
  <pageSetup paperSize="9" scale="72" orientation="portrait" r:id="rId1"/>
  <headerFooter alignWithMargins="0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9"/>
  <sheetViews>
    <sheetView topLeftCell="A49" zoomScale="85" zoomScaleNormal="85" workbookViewId="0">
      <selection activeCell="A2" sqref="A2"/>
    </sheetView>
  </sheetViews>
  <sheetFormatPr defaultColWidth="9.140625" defaultRowHeight="12.75" x14ac:dyDescent="0.2"/>
  <cols>
    <col min="1" max="1" width="7.85546875" style="2" customWidth="1"/>
    <col min="2" max="2" width="19.85546875" style="1" customWidth="1"/>
    <col min="3" max="4" width="5.7109375" style="1" customWidth="1"/>
    <col min="5" max="20" width="7.7109375" style="1" customWidth="1"/>
    <col min="21" max="21" width="6.42578125" style="1" customWidth="1"/>
    <col min="22" max="22" width="14.42578125" style="1" bestFit="1" customWidth="1"/>
    <col min="23" max="16384" width="9.140625" style="1"/>
  </cols>
  <sheetData>
    <row r="1" spans="1:22" s="8" customFormat="1" ht="15.75" x14ac:dyDescent="0.25">
      <c r="A1" s="7" t="s">
        <v>103</v>
      </c>
      <c r="F1" s="9"/>
      <c r="G1" s="9"/>
      <c r="H1" s="9"/>
      <c r="I1" s="9"/>
      <c r="J1" s="9"/>
      <c r="K1" s="9"/>
    </row>
    <row r="2" spans="1:22" x14ac:dyDescent="0.2">
      <c r="A2" s="10"/>
      <c r="F2" s="11"/>
      <c r="G2" s="11"/>
      <c r="H2" s="11"/>
      <c r="I2" s="11"/>
      <c r="J2" s="11"/>
      <c r="K2" s="11"/>
    </row>
    <row r="3" spans="1:22" x14ac:dyDescent="0.2">
      <c r="A3" s="10"/>
      <c r="F3" s="11"/>
      <c r="G3" s="11"/>
      <c r="H3" s="11"/>
      <c r="I3" s="11"/>
      <c r="J3" s="11"/>
      <c r="K3" s="11"/>
    </row>
    <row r="4" spans="1:22" s="2" customFormat="1" x14ac:dyDescent="0.2">
      <c r="A4" s="12" t="s">
        <v>105</v>
      </c>
      <c r="B4" s="3"/>
      <c r="C4" s="80"/>
      <c r="D4" s="80"/>
      <c r="E4" s="221" t="s">
        <v>25</v>
      </c>
      <c r="F4" s="222"/>
      <c r="G4" s="222"/>
      <c r="H4" s="223"/>
      <c r="I4" s="221" t="s">
        <v>26</v>
      </c>
      <c r="J4" s="222"/>
      <c r="K4" s="222"/>
      <c r="L4" s="223"/>
      <c r="M4" s="222" t="s">
        <v>27</v>
      </c>
      <c r="N4" s="222"/>
      <c r="O4" s="222"/>
      <c r="P4" s="223"/>
    </row>
    <row r="5" spans="1:22" s="2" customFormat="1" ht="15.75" customHeight="1" thickBot="1" x14ac:dyDescent="0.25">
      <c r="A5" s="14"/>
      <c r="B5" s="15"/>
      <c r="C5" s="15" t="s">
        <v>0</v>
      </c>
      <c r="D5" s="15" t="s">
        <v>1</v>
      </c>
      <c r="E5" s="16" t="s">
        <v>28</v>
      </c>
      <c r="F5" s="17" t="s">
        <v>29</v>
      </c>
      <c r="G5" s="17" t="s">
        <v>2</v>
      </c>
      <c r="H5" s="18" t="s">
        <v>3</v>
      </c>
      <c r="I5" s="16" t="str">
        <f>E5</f>
        <v>Unc.-p</v>
      </c>
      <c r="J5" s="17" t="str">
        <f>F5</f>
        <v>K2P</v>
      </c>
      <c r="K5" s="17" t="str">
        <f>G5</f>
        <v>HKY85</v>
      </c>
      <c r="L5" s="18" t="str">
        <f>H5</f>
        <v>GTR+G</v>
      </c>
      <c r="M5" s="16" t="str">
        <f>E5</f>
        <v>Unc.-p</v>
      </c>
      <c r="N5" s="17" t="str">
        <f>F5</f>
        <v>K2P</v>
      </c>
      <c r="O5" s="17" t="str">
        <f>G5</f>
        <v>HKY85</v>
      </c>
      <c r="P5" s="18" t="str">
        <f>H5</f>
        <v>GTR+G</v>
      </c>
    </row>
    <row r="6" spans="1:22" x14ac:dyDescent="0.2">
      <c r="B6" s="4" t="s">
        <v>9</v>
      </c>
      <c r="C6" s="2">
        <v>87</v>
      </c>
      <c r="D6" s="2">
        <v>219</v>
      </c>
      <c r="E6" s="60">
        <v>0</v>
      </c>
      <c r="F6" s="26">
        <v>0</v>
      </c>
      <c r="G6" s="26">
        <v>0</v>
      </c>
      <c r="H6" s="61">
        <v>0</v>
      </c>
      <c r="I6" s="60">
        <v>0</v>
      </c>
      <c r="J6" s="26">
        <v>0</v>
      </c>
      <c r="K6" s="26">
        <v>0</v>
      </c>
      <c r="L6" s="61">
        <v>0</v>
      </c>
      <c r="M6" s="60">
        <v>1.0174000000000001E-2</v>
      </c>
      <c r="N6" s="26">
        <v>1.024811E-2</v>
      </c>
      <c r="O6" s="26">
        <v>1.0230329999999999E-2</v>
      </c>
      <c r="P6" s="61">
        <v>1.045752E-2</v>
      </c>
      <c r="Q6" s="30"/>
      <c r="S6" s="30"/>
      <c r="T6" s="30"/>
      <c r="V6" s="30"/>
    </row>
    <row r="7" spans="1:22" x14ac:dyDescent="0.2">
      <c r="B7" s="39" t="s">
        <v>10</v>
      </c>
      <c r="C7" s="2">
        <v>21</v>
      </c>
      <c r="D7" s="2">
        <v>87</v>
      </c>
      <c r="E7" s="60">
        <v>0</v>
      </c>
      <c r="F7" s="26">
        <v>0</v>
      </c>
      <c r="G7" s="26">
        <v>0</v>
      </c>
      <c r="H7" s="61">
        <v>0</v>
      </c>
      <c r="I7" s="60">
        <v>0</v>
      </c>
      <c r="J7" s="26">
        <v>0</v>
      </c>
      <c r="K7" s="26">
        <v>0</v>
      </c>
      <c r="L7" s="61">
        <v>0</v>
      </c>
      <c r="M7" s="60">
        <v>6.7289999999999997E-3</v>
      </c>
      <c r="N7" s="26">
        <v>6.7669999999999996E-3</v>
      </c>
      <c r="O7" s="26">
        <v>6.7689999999999998E-3</v>
      </c>
      <c r="P7" s="61">
        <v>6.8539999999999998E-3</v>
      </c>
      <c r="Q7" s="30"/>
      <c r="R7" s="30"/>
      <c r="S7" s="30"/>
      <c r="T7" s="30"/>
    </row>
    <row r="8" spans="1:22" x14ac:dyDescent="0.2">
      <c r="B8" s="39" t="s">
        <v>11</v>
      </c>
      <c r="C8" s="2">
        <v>10</v>
      </c>
      <c r="D8" s="2">
        <v>19</v>
      </c>
      <c r="E8" s="60">
        <v>0</v>
      </c>
      <c r="F8" s="26">
        <v>0</v>
      </c>
      <c r="G8" s="26">
        <v>0</v>
      </c>
      <c r="H8" s="61">
        <v>0</v>
      </c>
      <c r="I8" s="60">
        <v>0</v>
      </c>
      <c r="J8" s="26">
        <v>0</v>
      </c>
      <c r="K8" s="26">
        <v>0</v>
      </c>
      <c r="L8" s="61">
        <v>0</v>
      </c>
      <c r="M8" s="60">
        <v>4.2110000000000003E-3</v>
      </c>
      <c r="N8" s="26">
        <v>4.2240000000000003E-3</v>
      </c>
      <c r="O8" s="26">
        <v>4.2389999999999997E-3</v>
      </c>
      <c r="P8" s="61">
        <v>4.2620000000000002E-3</v>
      </c>
      <c r="Q8" s="30"/>
      <c r="R8" s="30"/>
      <c r="S8" s="30"/>
      <c r="T8" s="30"/>
    </row>
    <row r="9" spans="1:22" x14ac:dyDescent="0.2">
      <c r="B9" s="39" t="s">
        <v>12</v>
      </c>
      <c r="C9" s="2">
        <v>13</v>
      </c>
      <c r="D9" s="2">
        <v>26</v>
      </c>
      <c r="E9" s="60">
        <v>0</v>
      </c>
      <c r="F9" s="26">
        <v>0</v>
      </c>
      <c r="G9" s="26">
        <v>0</v>
      </c>
      <c r="H9" s="61">
        <v>0</v>
      </c>
      <c r="I9" s="60">
        <v>0</v>
      </c>
      <c r="J9" s="26">
        <v>0</v>
      </c>
      <c r="K9" s="26">
        <v>0</v>
      </c>
      <c r="L9" s="61">
        <v>0</v>
      </c>
      <c r="M9" s="60">
        <v>5.6899999999999997E-3</v>
      </c>
      <c r="N9" s="26">
        <v>5.7130000000000002E-3</v>
      </c>
      <c r="O9" s="26">
        <v>5.7710000000000001E-3</v>
      </c>
      <c r="P9" s="61">
        <v>5.7999999999999996E-3</v>
      </c>
      <c r="Q9" s="30"/>
      <c r="R9" s="30"/>
      <c r="S9" s="30"/>
      <c r="T9" s="30"/>
    </row>
    <row r="10" spans="1:22" x14ac:dyDescent="0.2">
      <c r="B10" s="39" t="s">
        <v>13</v>
      </c>
      <c r="C10" s="2">
        <v>5</v>
      </c>
      <c r="D10" s="2">
        <v>10</v>
      </c>
      <c r="E10" s="60">
        <v>0</v>
      </c>
      <c r="F10" s="26">
        <v>0</v>
      </c>
      <c r="G10" s="26">
        <v>0</v>
      </c>
      <c r="H10" s="61">
        <v>0</v>
      </c>
      <c r="I10" s="60">
        <v>0</v>
      </c>
      <c r="J10" s="26">
        <v>0</v>
      </c>
      <c r="K10" s="26">
        <v>0</v>
      </c>
      <c r="L10" s="61">
        <v>0</v>
      </c>
      <c r="M10" s="60">
        <v>5.3839999999999999E-3</v>
      </c>
      <c r="N10" s="26">
        <v>5.4039999999999999E-3</v>
      </c>
      <c r="O10" s="26">
        <v>5.4039999999999999E-3</v>
      </c>
      <c r="P10" s="61">
        <v>5.4720000000000003E-3</v>
      </c>
      <c r="Q10" s="30"/>
      <c r="R10" s="30"/>
      <c r="S10" s="30"/>
      <c r="T10" s="30"/>
    </row>
    <row r="11" spans="1:22" x14ac:dyDescent="0.2">
      <c r="B11" s="39" t="s">
        <v>14</v>
      </c>
      <c r="C11" s="2">
        <v>12</v>
      </c>
      <c r="D11" s="2">
        <v>20</v>
      </c>
      <c r="E11" s="60">
        <v>0</v>
      </c>
      <c r="F11" s="26">
        <v>0</v>
      </c>
      <c r="G11" s="26">
        <v>0</v>
      </c>
      <c r="H11" s="61">
        <v>0</v>
      </c>
      <c r="I11" s="60">
        <v>0</v>
      </c>
      <c r="J11" s="26">
        <v>0</v>
      </c>
      <c r="K11" s="26">
        <v>0</v>
      </c>
      <c r="L11" s="61">
        <v>0</v>
      </c>
      <c r="M11" s="60">
        <v>5.914E-3</v>
      </c>
      <c r="N11" s="26">
        <v>5.9490000000000003E-3</v>
      </c>
      <c r="O11" s="26">
        <v>5.8329999999999996E-3</v>
      </c>
      <c r="P11" s="61">
        <v>6.0489999999999997E-3</v>
      </c>
      <c r="Q11" s="30"/>
      <c r="R11" s="30"/>
      <c r="S11" s="30"/>
      <c r="T11" s="30"/>
    </row>
    <row r="12" spans="1:22" x14ac:dyDescent="0.2">
      <c r="B12" s="39" t="s">
        <v>15</v>
      </c>
      <c r="C12" s="2">
        <v>26</v>
      </c>
      <c r="D12" s="2">
        <v>57</v>
      </c>
      <c r="E12" s="60">
        <v>0</v>
      </c>
      <c r="F12" s="26">
        <v>0</v>
      </c>
      <c r="G12" s="26">
        <v>0</v>
      </c>
      <c r="H12" s="61">
        <v>0</v>
      </c>
      <c r="I12" s="60">
        <v>0</v>
      </c>
      <c r="J12" s="26">
        <v>0</v>
      </c>
      <c r="K12" s="26">
        <v>0</v>
      </c>
      <c r="L12" s="61">
        <v>0</v>
      </c>
      <c r="M12" s="60">
        <v>8.0750000000000006E-3</v>
      </c>
      <c r="N12" s="26">
        <v>8.1250000000000003E-3</v>
      </c>
      <c r="O12" s="26">
        <v>8.1239999999999993E-3</v>
      </c>
      <c r="P12" s="61">
        <v>8.2330000000000007E-3</v>
      </c>
      <c r="Q12" s="30"/>
      <c r="R12" s="30"/>
      <c r="S12" s="30"/>
      <c r="T12" s="30"/>
    </row>
    <row r="13" spans="1:22" x14ac:dyDescent="0.2">
      <c r="B13" s="4" t="s">
        <v>16</v>
      </c>
      <c r="C13" s="2">
        <v>8</v>
      </c>
      <c r="D13" s="2">
        <v>33</v>
      </c>
      <c r="E13" s="60">
        <v>0</v>
      </c>
      <c r="F13" s="26">
        <v>0</v>
      </c>
      <c r="G13" s="26">
        <v>0</v>
      </c>
      <c r="H13" s="61">
        <v>0</v>
      </c>
      <c r="I13" s="60">
        <v>0</v>
      </c>
      <c r="J13" s="26">
        <v>0</v>
      </c>
      <c r="K13" s="26">
        <v>0</v>
      </c>
      <c r="L13" s="61">
        <v>0</v>
      </c>
      <c r="M13" s="60">
        <v>1.3814E-2</v>
      </c>
      <c r="N13" s="26">
        <v>1.4008E-2</v>
      </c>
      <c r="O13" s="26">
        <v>1.3884000000000001E-2</v>
      </c>
      <c r="P13" s="61">
        <v>1.4503E-2</v>
      </c>
      <c r="Q13" s="30"/>
      <c r="R13" s="30"/>
      <c r="S13" s="30"/>
      <c r="T13" s="30"/>
    </row>
    <row r="14" spans="1:22" ht="11.25" customHeight="1" x14ac:dyDescent="0.2">
      <c r="B14" s="39" t="s">
        <v>51</v>
      </c>
      <c r="C14" s="2">
        <v>2</v>
      </c>
      <c r="D14" s="2">
        <v>6</v>
      </c>
      <c r="E14" s="60">
        <v>0</v>
      </c>
      <c r="F14" s="26">
        <v>0</v>
      </c>
      <c r="G14" s="26">
        <v>0</v>
      </c>
      <c r="H14" s="61">
        <v>0</v>
      </c>
      <c r="I14" s="60">
        <v>1.6900000000000001E-3</v>
      </c>
      <c r="J14" s="26">
        <v>1.6930000000000001E-3</v>
      </c>
      <c r="K14" s="26">
        <v>1.7719999999999999E-3</v>
      </c>
      <c r="L14" s="61">
        <v>1.7080000000000001E-3</v>
      </c>
      <c r="M14" s="60">
        <v>1.6900000000000001E-3</v>
      </c>
      <c r="N14" s="26">
        <v>1.6930000000000001E-3</v>
      </c>
      <c r="O14" s="26">
        <v>1.7719999999999999E-3</v>
      </c>
      <c r="P14" s="61">
        <v>1.7080000000000001E-3</v>
      </c>
      <c r="Q14" s="30"/>
      <c r="R14" s="30"/>
      <c r="S14" s="30"/>
      <c r="T14" s="30"/>
    </row>
    <row r="15" spans="1:22" x14ac:dyDescent="0.2">
      <c r="B15" s="39" t="s">
        <v>50</v>
      </c>
      <c r="C15" s="2">
        <v>6</v>
      </c>
      <c r="D15" s="2">
        <v>27</v>
      </c>
      <c r="E15" s="60">
        <v>0</v>
      </c>
      <c r="F15" s="26">
        <v>0</v>
      </c>
      <c r="G15" s="26">
        <v>0</v>
      </c>
      <c r="H15" s="61">
        <v>0</v>
      </c>
      <c r="I15" s="60">
        <v>0</v>
      </c>
      <c r="J15" s="26">
        <v>0</v>
      </c>
      <c r="K15" s="26">
        <v>0</v>
      </c>
      <c r="L15" s="61">
        <v>0</v>
      </c>
      <c r="M15" s="60">
        <v>1.3814E-2</v>
      </c>
      <c r="N15" s="26">
        <v>1.4008E-2</v>
      </c>
      <c r="O15" s="26">
        <v>1.3884000000000001E-2</v>
      </c>
      <c r="P15" s="61">
        <v>1.4503E-2</v>
      </c>
      <c r="Q15" s="30"/>
      <c r="R15" s="30"/>
      <c r="S15" s="30"/>
      <c r="T15" s="30"/>
    </row>
    <row r="16" spans="1:22" x14ac:dyDescent="0.2">
      <c r="B16" s="4" t="s">
        <v>17</v>
      </c>
      <c r="C16" s="2">
        <v>3</v>
      </c>
      <c r="D16" s="2">
        <v>10</v>
      </c>
      <c r="E16" s="60">
        <v>0</v>
      </c>
      <c r="F16" s="26">
        <v>0</v>
      </c>
      <c r="G16" s="26">
        <v>0</v>
      </c>
      <c r="H16" s="61">
        <v>0</v>
      </c>
      <c r="I16" s="60">
        <v>1.792E-3</v>
      </c>
      <c r="J16" s="26">
        <v>1.794E-3</v>
      </c>
      <c r="K16" s="26">
        <v>1.8699999999999999E-3</v>
      </c>
      <c r="L16" s="61">
        <v>1.81E-3</v>
      </c>
      <c r="M16" s="60">
        <v>7.1929999999999997E-3</v>
      </c>
      <c r="N16" s="26">
        <v>7.228E-3</v>
      </c>
      <c r="O16" s="26">
        <v>7.2309999999999996E-3</v>
      </c>
      <c r="P16" s="61">
        <v>7.3379999999999999E-3</v>
      </c>
      <c r="Q16" s="30"/>
      <c r="R16" s="30"/>
      <c r="S16" s="30"/>
      <c r="T16" s="30"/>
    </row>
    <row r="17" spans="1:24" x14ac:dyDescent="0.2">
      <c r="B17" s="4" t="s">
        <v>18</v>
      </c>
      <c r="C17" s="2">
        <v>26</v>
      </c>
      <c r="D17" s="2">
        <v>78</v>
      </c>
      <c r="E17" s="60">
        <v>0</v>
      </c>
      <c r="F17" s="26">
        <v>0</v>
      </c>
      <c r="G17" s="26">
        <v>0</v>
      </c>
      <c r="H17" s="61">
        <v>0</v>
      </c>
      <c r="I17" s="60">
        <v>0</v>
      </c>
      <c r="J17" s="26">
        <v>0</v>
      </c>
      <c r="K17" s="26">
        <v>0</v>
      </c>
      <c r="L17" s="61">
        <v>0</v>
      </c>
      <c r="M17" s="60">
        <v>1.9753E-2</v>
      </c>
      <c r="N17" s="26">
        <v>2.0035000000000001E-2</v>
      </c>
      <c r="O17" s="26">
        <v>1.9875E-2</v>
      </c>
      <c r="P17" s="61">
        <v>2.068E-2</v>
      </c>
      <c r="Q17" s="30"/>
      <c r="R17" s="30"/>
      <c r="S17" s="30"/>
      <c r="T17" s="30"/>
    </row>
    <row r="18" spans="1:24" x14ac:dyDescent="0.2">
      <c r="B18" s="4" t="s">
        <v>19</v>
      </c>
      <c r="C18" s="2">
        <v>5</v>
      </c>
      <c r="D18" s="2">
        <v>6</v>
      </c>
      <c r="E18" s="60">
        <v>1.874E-3</v>
      </c>
      <c r="F18" s="26">
        <v>1.8779999999999999E-3</v>
      </c>
      <c r="G18" s="26">
        <v>1.9139999999999999E-3</v>
      </c>
      <c r="H18" s="61">
        <v>1.8959999999999999E-3</v>
      </c>
      <c r="I18" s="60">
        <v>0</v>
      </c>
      <c r="J18" s="26">
        <v>0</v>
      </c>
      <c r="K18" s="26">
        <v>0</v>
      </c>
      <c r="L18" s="61">
        <v>0</v>
      </c>
      <c r="M18" s="60">
        <v>5.6249999999999998E-3</v>
      </c>
      <c r="N18" s="26">
        <v>5.6569999999999997E-3</v>
      </c>
      <c r="O18" s="26">
        <v>5.7349999999999996E-3</v>
      </c>
      <c r="P18" s="61">
        <v>5.7320000000000001E-3</v>
      </c>
      <c r="Q18" s="30"/>
      <c r="R18" s="30"/>
      <c r="S18" s="30"/>
      <c r="T18" s="30"/>
    </row>
    <row r="19" spans="1:24" x14ac:dyDescent="0.2">
      <c r="B19" s="4" t="s">
        <v>20</v>
      </c>
      <c r="C19" s="2">
        <v>1</v>
      </c>
      <c r="D19" s="2">
        <v>1</v>
      </c>
      <c r="E19" s="62" t="s">
        <v>6</v>
      </c>
      <c r="F19" s="63" t="s">
        <v>6</v>
      </c>
      <c r="G19" s="63" t="s">
        <v>6</v>
      </c>
      <c r="H19" s="64" t="s">
        <v>6</v>
      </c>
      <c r="I19" s="62" t="s">
        <v>49</v>
      </c>
      <c r="J19" s="63" t="s">
        <v>6</v>
      </c>
      <c r="K19" s="63" t="s">
        <v>6</v>
      </c>
      <c r="L19" s="64" t="s">
        <v>6</v>
      </c>
      <c r="M19" s="62" t="s">
        <v>6</v>
      </c>
      <c r="N19" s="63" t="s">
        <v>6</v>
      </c>
      <c r="O19" s="63" t="s">
        <v>6</v>
      </c>
      <c r="P19" s="64" t="s">
        <v>6</v>
      </c>
      <c r="Q19" s="30"/>
      <c r="R19" s="30"/>
      <c r="S19" s="30"/>
      <c r="T19" s="30"/>
    </row>
    <row r="20" spans="1:24" x14ac:dyDescent="0.2">
      <c r="B20" s="4" t="s">
        <v>21</v>
      </c>
      <c r="C20" s="2">
        <v>1</v>
      </c>
      <c r="D20" s="2">
        <v>3</v>
      </c>
      <c r="E20" s="60">
        <v>0</v>
      </c>
      <c r="F20" s="26">
        <v>0</v>
      </c>
      <c r="G20" s="26">
        <v>0</v>
      </c>
      <c r="H20" s="61">
        <v>0</v>
      </c>
      <c r="I20" s="60" t="s">
        <v>6</v>
      </c>
      <c r="J20" s="26" t="s">
        <v>6</v>
      </c>
      <c r="K20" s="26" t="s">
        <v>6</v>
      </c>
      <c r="L20" s="61" t="s">
        <v>6</v>
      </c>
      <c r="M20" s="60">
        <v>1.3887999999999999E-2</v>
      </c>
      <c r="N20" s="26">
        <v>1.4038999999999999E-2</v>
      </c>
      <c r="O20" s="26">
        <v>1.4152E-2</v>
      </c>
      <c r="P20" s="61">
        <v>1.4413E-2</v>
      </c>
      <c r="Q20" s="30"/>
      <c r="R20" s="30"/>
      <c r="S20" s="30"/>
      <c r="T20" s="30"/>
    </row>
    <row r="21" spans="1:24" ht="13.5" thickBot="1" x14ac:dyDescent="0.25">
      <c r="A21" s="14"/>
      <c r="B21" s="32" t="s">
        <v>22</v>
      </c>
      <c r="C21" s="14">
        <v>1</v>
      </c>
      <c r="D21" s="14">
        <v>4</v>
      </c>
      <c r="E21" s="65">
        <v>0</v>
      </c>
      <c r="F21" s="28">
        <v>0</v>
      </c>
      <c r="G21" s="28">
        <v>0</v>
      </c>
      <c r="H21" s="66">
        <v>0</v>
      </c>
      <c r="I21" s="65" t="s">
        <v>6</v>
      </c>
      <c r="J21" s="28" t="s">
        <v>6</v>
      </c>
      <c r="K21" s="28" t="s">
        <v>6</v>
      </c>
      <c r="L21" s="66" t="s">
        <v>6</v>
      </c>
      <c r="M21" s="65">
        <v>4.202E-3</v>
      </c>
      <c r="N21" s="28">
        <v>4.2160000000000001E-3</v>
      </c>
      <c r="O21" s="28">
        <v>4.1570000000000001E-3</v>
      </c>
      <c r="P21" s="66">
        <v>4.2729999999999999E-3</v>
      </c>
      <c r="Q21" s="30"/>
      <c r="R21" s="30"/>
      <c r="S21" s="30"/>
      <c r="T21" s="30"/>
    </row>
    <row r="22" spans="1:24" x14ac:dyDescent="0.2">
      <c r="B22" s="2"/>
      <c r="C22" s="2"/>
      <c r="D22" s="2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4" s="82" customFormat="1" ht="71.25" thickBot="1" x14ac:dyDescent="0.25">
      <c r="A23" s="90" t="s">
        <v>48</v>
      </c>
      <c r="B23" s="50"/>
      <c r="C23" s="50"/>
      <c r="D23" s="50"/>
      <c r="E23" s="88" t="s">
        <v>9</v>
      </c>
      <c r="F23" s="89" t="s">
        <v>10</v>
      </c>
      <c r="G23" s="89" t="s">
        <v>11</v>
      </c>
      <c r="H23" s="89" t="s">
        <v>12</v>
      </c>
      <c r="I23" s="89" t="s">
        <v>13</v>
      </c>
      <c r="J23" s="89" t="s">
        <v>14</v>
      </c>
      <c r="K23" s="89" t="s">
        <v>15</v>
      </c>
      <c r="L23" s="57" t="s">
        <v>20</v>
      </c>
      <c r="M23" s="57" t="s">
        <v>19</v>
      </c>
      <c r="N23" s="57" t="s">
        <v>18</v>
      </c>
      <c r="O23" s="57" t="s">
        <v>17</v>
      </c>
      <c r="P23" s="57" t="s">
        <v>21</v>
      </c>
      <c r="Q23" s="57" t="s">
        <v>23</v>
      </c>
      <c r="R23" s="88" t="s">
        <v>16</v>
      </c>
      <c r="S23" s="58" t="s">
        <v>46</v>
      </c>
      <c r="T23" s="58" t="s">
        <v>45</v>
      </c>
      <c r="W23" s="82" t="s">
        <v>37</v>
      </c>
      <c r="X23" s="82" t="s">
        <v>38</v>
      </c>
    </row>
    <row r="24" spans="1:24" s="82" customFormat="1" x14ac:dyDescent="0.2">
      <c r="A24" s="46" t="str">
        <f>E5</f>
        <v>Unc.-p</v>
      </c>
      <c r="B24" s="51" t="s">
        <v>9</v>
      </c>
      <c r="C24" s="49"/>
      <c r="D24" s="49"/>
      <c r="E24" s="53" t="s">
        <v>6</v>
      </c>
      <c r="F24" s="53" t="s">
        <v>6</v>
      </c>
      <c r="G24" s="53" t="s">
        <v>6</v>
      </c>
      <c r="H24" s="53" t="s">
        <v>6</v>
      </c>
      <c r="I24" s="53" t="s">
        <v>6</v>
      </c>
      <c r="J24" s="53" t="s">
        <v>6</v>
      </c>
      <c r="K24" s="53" t="s">
        <v>6</v>
      </c>
      <c r="L24" s="52">
        <v>3.4619999999999998E-3</v>
      </c>
      <c r="M24" s="52">
        <v>4.3920000000000001E-3</v>
      </c>
      <c r="N24" s="52">
        <v>4.6810000000000003E-3</v>
      </c>
      <c r="O24" s="52">
        <v>5.1479999999999998E-3</v>
      </c>
      <c r="P24" s="52">
        <v>1.0736000000000001E-2</v>
      </c>
      <c r="Q24" s="52">
        <v>5.5750000000000001E-3</v>
      </c>
      <c r="R24" s="52">
        <v>3.3133999999999997E-2</v>
      </c>
      <c r="S24" s="53" t="s">
        <v>6</v>
      </c>
      <c r="T24" s="53" t="s">
        <v>6</v>
      </c>
      <c r="V24" s="87" t="s">
        <v>9</v>
      </c>
      <c r="W24" s="85">
        <f>MIN(L24:R24)</f>
        <v>3.4619999999999998E-3</v>
      </c>
      <c r="X24" s="85">
        <f>MAX(L24:R24)</f>
        <v>3.3133999999999997E-2</v>
      </c>
    </row>
    <row r="25" spans="1:24" s="82" customFormat="1" x14ac:dyDescent="0.2">
      <c r="A25" s="49"/>
      <c r="B25" s="72" t="s">
        <v>10</v>
      </c>
      <c r="C25" s="49"/>
      <c r="D25" s="49"/>
      <c r="E25" s="53" t="s">
        <v>6</v>
      </c>
      <c r="F25" s="53" t="s">
        <v>6</v>
      </c>
      <c r="G25" s="53">
        <v>3.094E-3</v>
      </c>
      <c r="H25" s="53">
        <v>2.7802504995579013E-3</v>
      </c>
      <c r="I25" s="53">
        <v>2.9480000000000001E-3</v>
      </c>
      <c r="J25" s="53">
        <v>2.5690000000000001E-3</v>
      </c>
      <c r="K25" s="53">
        <v>2.7599999999999999E-3</v>
      </c>
      <c r="L25" s="53">
        <v>3.7209999999999999E-3</v>
      </c>
      <c r="M25" s="53">
        <v>3.81E-3</v>
      </c>
      <c r="N25" s="53">
        <v>5.0010000000000002E-3</v>
      </c>
      <c r="O25" s="53">
        <v>4.4390000000000002E-3</v>
      </c>
      <c r="P25" s="53">
        <v>9.8770000000000004E-3</v>
      </c>
      <c r="Q25" s="53">
        <v>5.3920000000000001E-3</v>
      </c>
      <c r="R25" s="53" t="s">
        <v>6</v>
      </c>
      <c r="S25" s="53">
        <v>3.1993000000000001E-2</v>
      </c>
      <c r="T25" s="53">
        <v>3.4937999999999997E-2</v>
      </c>
      <c r="V25" s="86" t="s">
        <v>47</v>
      </c>
      <c r="X25" s="85">
        <f>MAX(L24:Q24)</f>
        <v>1.0736000000000001E-2</v>
      </c>
    </row>
    <row r="26" spans="1:24" s="82" customFormat="1" x14ac:dyDescent="0.2">
      <c r="A26" s="49"/>
      <c r="B26" s="72" t="s">
        <v>11</v>
      </c>
      <c r="C26" s="49"/>
      <c r="D26" s="49"/>
      <c r="E26" s="53" t="s">
        <v>6</v>
      </c>
      <c r="F26" s="53">
        <v>3.094E-3</v>
      </c>
      <c r="G26" s="53" t="s">
        <v>6</v>
      </c>
      <c r="H26" s="53">
        <v>3.8193731388330133E-3</v>
      </c>
      <c r="I26" s="53">
        <v>4.1599999999999996E-3</v>
      </c>
      <c r="J26" s="53">
        <v>3.31E-3</v>
      </c>
      <c r="K26" s="53">
        <v>2.4870000000000001E-3</v>
      </c>
      <c r="L26" s="53">
        <v>2.8389999999999999E-3</v>
      </c>
      <c r="M26" s="53">
        <v>4.6829999999999997E-3</v>
      </c>
      <c r="N26" s="53">
        <v>3.346E-3</v>
      </c>
      <c r="O26" s="53">
        <v>5.012E-3</v>
      </c>
      <c r="P26" s="53">
        <v>1.0326999999999999E-2</v>
      </c>
      <c r="Q26" s="53">
        <v>6.5669999999999999E-3</v>
      </c>
      <c r="R26" s="53" t="s">
        <v>6</v>
      </c>
      <c r="S26" s="53">
        <v>2.9895000000000001E-2</v>
      </c>
      <c r="T26" s="53">
        <v>3.3227E-2</v>
      </c>
      <c r="V26" s="87" t="s">
        <v>16</v>
      </c>
      <c r="W26" s="85">
        <f>MIN(E37,L37:Q37)</f>
        <v>2.4042000000000001E-2</v>
      </c>
      <c r="X26" s="85">
        <f>MAX(E37,L37:Q37)</f>
        <v>3.5685000000000001E-2</v>
      </c>
    </row>
    <row r="27" spans="1:24" s="82" customFormat="1" x14ac:dyDescent="0.2">
      <c r="A27" s="49"/>
      <c r="B27" s="72" t="s">
        <v>12</v>
      </c>
      <c r="C27" s="49"/>
      <c r="D27" s="49"/>
      <c r="E27" s="53" t="s">
        <v>6</v>
      </c>
      <c r="F27" s="53">
        <v>2.7802504995579013E-3</v>
      </c>
      <c r="G27" s="53">
        <v>3.8193731388330133E-3</v>
      </c>
      <c r="H27" s="53" t="s">
        <v>6</v>
      </c>
      <c r="I27" s="53">
        <v>4.0749180769230784E-3</v>
      </c>
      <c r="J27" s="53">
        <v>2.8892420696324879E-3</v>
      </c>
      <c r="K27" s="53">
        <v>3.4835542364865064E-3</v>
      </c>
      <c r="L27" s="53">
        <v>3.8447784615384607E-3</v>
      </c>
      <c r="M27" s="53">
        <v>4.0629034615384651E-3</v>
      </c>
      <c r="N27" s="53">
        <v>5.3935694430379405E-3</v>
      </c>
      <c r="O27" s="53">
        <v>4.7273076047904556E-3</v>
      </c>
      <c r="P27" s="53">
        <v>1.0700835066666669E-2</v>
      </c>
      <c r="Q27" s="53">
        <v>6.1977197115384627E-3</v>
      </c>
      <c r="R27" s="53" t="s">
        <v>6</v>
      </c>
      <c r="S27" s="53">
        <v>3.2989647564102532E-2</v>
      </c>
      <c r="T27" s="53">
        <v>3.5923020569800637E-2</v>
      </c>
      <c r="V27" s="82" t="s">
        <v>36</v>
      </c>
      <c r="W27" s="85">
        <f>MIN(E31:E36,L31:R36)</f>
        <v>3.2450000000000001E-3</v>
      </c>
      <c r="X27" s="85">
        <f>MAX(E31:E36,L31:R36)</f>
        <v>3.5685000000000001E-2</v>
      </c>
    </row>
    <row r="28" spans="1:24" s="82" customFormat="1" x14ac:dyDescent="0.2">
      <c r="A28" s="49"/>
      <c r="B28" s="72" t="s">
        <v>13</v>
      </c>
      <c r="C28" s="49"/>
      <c r="D28" s="49"/>
      <c r="E28" s="53" t="s">
        <v>6</v>
      </c>
      <c r="F28" s="53">
        <v>2.9480000000000001E-3</v>
      </c>
      <c r="G28" s="53">
        <v>4.1599999999999996E-3</v>
      </c>
      <c r="H28" s="53">
        <v>4.0749180769230784E-3</v>
      </c>
      <c r="I28" s="53" t="s">
        <v>6</v>
      </c>
      <c r="J28" s="53">
        <v>3.9170000000000003E-3</v>
      </c>
      <c r="K28" s="53">
        <v>3.9519999999999998E-3</v>
      </c>
      <c r="L28" s="53">
        <v>4.5760000000000002E-3</v>
      </c>
      <c r="M28" s="53">
        <v>5.1440000000000001E-3</v>
      </c>
      <c r="N28" s="53">
        <v>6.0470000000000003E-3</v>
      </c>
      <c r="O28" s="53">
        <v>5.9109999999999996E-3</v>
      </c>
      <c r="P28" s="53">
        <v>1.0911000000000001E-2</v>
      </c>
      <c r="Q28" s="53">
        <v>6.5859999999999998E-3</v>
      </c>
      <c r="R28" s="53" t="s">
        <v>6</v>
      </c>
      <c r="S28" s="53">
        <v>3.3326000000000001E-2</v>
      </c>
      <c r="T28" s="53">
        <v>3.6214999999999997E-2</v>
      </c>
      <c r="V28" s="86" t="s">
        <v>47</v>
      </c>
      <c r="X28" s="85">
        <f>MAX(E31:E36,L31:Q36)</f>
        <v>1.3207999999999999E-2</v>
      </c>
    </row>
    <row r="29" spans="1:24" s="82" customFormat="1" x14ac:dyDescent="0.2">
      <c r="A29" s="49"/>
      <c r="B29" s="72" t="s">
        <v>14</v>
      </c>
      <c r="C29" s="49"/>
      <c r="D29" s="49"/>
      <c r="E29" s="53" t="s">
        <v>6</v>
      </c>
      <c r="F29" s="53">
        <v>2.5690000000000001E-3</v>
      </c>
      <c r="G29" s="53">
        <v>3.31E-3</v>
      </c>
      <c r="H29" s="53">
        <v>2.8892420696324879E-3</v>
      </c>
      <c r="I29" s="53">
        <v>3.9170000000000003E-3</v>
      </c>
      <c r="J29" s="53" t="s">
        <v>6</v>
      </c>
      <c r="K29" s="53">
        <v>3.0179999999999998E-3</v>
      </c>
      <c r="L29" s="53">
        <v>3.8379999999999998E-3</v>
      </c>
      <c r="M29" s="53">
        <v>2.5140000000000002E-3</v>
      </c>
      <c r="N29" s="53">
        <v>3.5179999999999999E-3</v>
      </c>
      <c r="O29" s="53">
        <v>4.235E-3</v>
      </c>
      <c r="P29" s="53">
        <v>1.0640999999999999E-2</v>
      </c>
      <c r="Q29" s="53">
        <v>5.587E-3</v>
      </c>
      <c r="R29" s="53" t="s">
        <v>6</v>
      </c>
      <c r="S29" s="53">
        <v>3.2190999999999997E-2</v>
      </c>
      <c r="T29" s="53">
        <v>3.5090000000000003E-2</v>
      </c>
    </row>
    <row r="30" spans="1:24" s="82" customFormat="1" x14ac:dyDescent="0.2">
      <c r="A30" s="49"/>
      <c r="B30" s="72" t="s">
        <v>15</v>
      </c>
      <c r="C30" s="49"/>
      <c r="D30" s="49"/>
      <c r="E30" s="53" t="s">
        <v>6</v>
      </c>
      <c r="F30" s="53">
        <v>2.7599999999999999E-3</v>
      </c>
      <c r="G30" s="53">
        <v>2.4870000000000001E-3</v>
      </c>
      <c r="H30" s="53">
        <v>3.4835542364865064E-3</v>
      </c>
      <c r="I30" s="53">
        <v>3.9519999999999998E-3</v>
      </c>
      <c r="J30" s="53">
        <v>3.0179999999999998E-3</v>
      </c>
      <c r="K30" s="53" t="s">
        <v>6</v>
      </c>
      <c r="L30" s="53">
        <v>2.4429999999999999E-3</v>
      </c>
      <c r="M30" s="53">
        <v>4.3639999999999998E-3</v>
      </c>
      <c r="N30" s="53">
        <v>3.8890000000000001E-3</v>
      </c>
      <c r="O30" s="53">
        <v>4.8549999999999999E-3</v>
      </c>
      <c r="P30" s="53">
        <v>1.0586E-2</v>
      </c>
      <c r="Q30" s="53">
        <v>6.1789999999999996E-3</v>
      </c>
      <c r="R30" s="53" t="s">
        <v>6</v>
      </c>
      <c r="S30" s="53">
        <v>3.0561000000000001E-2</v>
      </c>
      <c r="T30" s="53">
        <v>3.3671E-2</v>
      </c>
    </row>
    <row r="31" spans="1:24" s="82" customFormat="1" x14ac:dyDescent="0.2">
      <c r="A31" s="45"/>
      <c r="B31" s="51" t="s">
        <v>20</v>
      </c>
      <c r="C31" s="49"/>
      <c r="D31" s="49"/>
      <c r="E31" s="52">
        <v>3.4619999999999998E-3</v>
      </c>
      <c r="F31" s="53">
        <v>3.7209999999999999E-3</v>
      </c>
      <c r="G31" s="53">
        <v>2.8389999999999999E-3</v>
      </c>
      <c r="H31" s="53">
        <v>3.8447784615384607E-3</v>
      </c>
      <c r="I31" s="53">
        <v>4.5760000000000002E-3</v>
      </c>
      <c r="J31" s="53">
        <v>3.8379999999999998E-3</v>
      </c>
      <c r="K31" s="53">
        <v>2.4429999999999999E-3</v>
      </c>
      <c r="L31" s="53" t="s">
        <v>6</v>
      </c>
      <c r="M31" s="52">
        <v>4.8269999999999997E-3</v>
      </c>
      <c r="N31" s="52">
        <v>3.2450000000000001E-3</v>
      </c>
      <c r="O31" s="52">
        <v>4.9439999999999996E-3</v>
      </c>
      <c r="P31" s="52">
        <v>8.796E-3</v>
      </c>
      <c r="Q31" s="52">
        <v>6.7819999999999998E-3</v>
      </c>
      <c r="R31" s="52">
        <v>3.0568000000000001E-2</v>
      </c>
      <c r="S31" s="53">
        <v>2.9037E-2</v>
      </c>
      <c r="T31" s="53">
        <v>3.2099999999999997E-2</v>
      </c>
    </row>
    <row r="32" spans="1:24" s="82" customFormat="1" x14ac:dyDescent="0.2">
      <c r="A32" s="45"/>
      <c r="B32" s="51" t="s">
        <v>19</v>
      </c>
      <c r="C32" s="49"/>
      <c r="D32" s="49"/>
      <c r="E32" s="52">
        <v>4.3920000000000001E-3</v>
      </c>
      <c r="F32" s="53">
        <v>3.81E-3</v>
      </c>
      <c r="G32" s="53">
        <v>4.6829999999999997E-3</v>
      </c>
      <c r="H32" s="53">
        <v>4.0629034615384651E-3</v>
      </c>
      <c r="I32" s="53">
        <v>5.1440000000000001E-3</v>
      </c>
      <c r="J32" s="53">
        <v>2.5140000000000002E-3</v>
      </c>
      <c r="K32" s="53">
        <v>4.3639999999999998E-3</v>
      </c>
      <c r="L32" s="52">
        <v>4.8269999999999997E-3</v>
      </c>
      <c r="M32" s="53" t="s">
        <v>6</v>
      </c>
      <c r="N32" s="52">
        <v>4.5929999999999999E-3</v>
      </c>
      <c r="O32" s="52">
        <v>5.6880000000000003E-3</v>
      </c>
      <c r="P32" s="52">
        <v>1.1868999999999999E-2</v>
      </c>
      <c r="Q32" s="52">
        <v>6.8019999999999999E-3</v>
      </c>
      <c r="R32" s="52">
        <v>3.5685000000000001E-2</v>
      </c>
      <c r="S32" s="53">
        <v>3.4401000000000001E-2</v>
      </c>
      <c r="T32" s="53">
        <v>3.6970000000000003E-2</v>
      </c>
    </row>
    <row r="33" spans="1:20" s="82" customFormat="1" x14ac:dyDescent="0.2">
      <c r="A33" s="46"/>
      <c r="B33" s="51" t="s">
        <v>18</v>
      </c>
      <c r="C33" s="49"/>
      <c r="D33" s="49"/>
      <c r="E33" s="52">
        <v>4.6810000000000003E-3</v>
      </c>
      <c r="F33" s="53">
        <v>5.0010000000000002E-3</v>
      </c>
      <c r="G33" s="53">
        <v>3.346E-3</v>
      </c>
      <c r="H33" s="53">
        <v>5.3935694430379405E-3</v>
      </c>
      <c r="I33" s="53">
        <v>6.0470000000000003E-3</v>
      </c>
      <c r="J33" s="53">
        <v>3.5179999999999999E-3</v>
      </c>
      <c r="K33" s="53">
        <v>3.8890000000000001E-3</v>
      </c>
      <c r="L33" s="52">
        <v>3.2450000000000001E-3</v>
      </c>
      <c r="M33" s="52">
        <v>4.5929999999999999E-3</v>
      </c>
      <c r="N33" s="53" t="s">
        <v>6</v>
      </c>
      <c r="O33" s="52">
        <v>5.8890000000000001E-3</v>
      </c>
      <c r="P33" s="52">
        <v>1.2754E-2</v>
      </c>
      <c r="Q33" s="52">
        <v>8.4980000000000003E-3</v>
      </c>
      <c r="R33" s="52">
        <v>3.4092999999999998E-2</v>
      </c>
      <c r="S33" s="53">
        <v>3.2509999999999997E-2</v>
      </c>
      <c r="T33" s="53">
        <v>3.5674999999999998E-2</v>
      </c>
    </row>
    <row r="34" spans="1:20" s="82" customFormat="1" ht="13.5" thickBot="1" x14ac:dyDescent="0.25">
      <c r="A34" s="49"/>
      <c r="B34" s="51" t="s">
        <v>17</v>
      </c>
      <c r="C34" s="49"/>
      <c r="D34" s="49"/>
      <c r="E34" s="52">
        <v>5.1479999999999998E-3</v>
      </c>
      <c r="F34" s="53">
        <v>4.4390000000000002E-3</v>
      </c>
      <c r="G34" s="53">
        <v>5.012E-3</v>
      </c>
      <c r="H34" s="53">
        <v>4.7273076047904556E-3</v>
      </c>
      <c r="I34" s="53">
        <v>5.9109999999999996E-3</v>
      </c>
      <c r="J34" s="53">
        <v>4.235E-3</v>
      </c>
      <c r="K34" s="53">
        <v>4.8549999999999999E-3</v>
      </c>
      <c r="L34" s="52">
        <v>4.9439999999999996E-3</v>
      </c>
      <c r="M34" s="52">
        <v>5.6880000000000003E-3</v>
      </c>
      <c r="N34" s="52">
        <v>5.8890000000000001E-3</v>
      </c>
      <c r="O34" s="53" t="s">
        <v>6</v>
      </c>
      <c r="P34" s="52">
        <v>1.2867999999999999E-2</v>
      </c>
      <c r="Q34" s="52">
        <v>8.0420000000000005E-3</v>
      </c>
      <c r="R34" s="52">
        <v>3.3700000000000001E-2</v>
      </c>
      <c r="S34" s="53">
        <v>3.2059999999999998E-2</v>
      </c>
      <c r="T34" s="53">
        <v>3.5339000000000002E-2</v>
      </c>
    </row>
    <row r="35" spans="1:20" s="82" customFormat="1" ht="13.5" thickBot="1" x14ac:dyDescent="0.25">
      <c r="A35" s="45"/>
      <c r="B35" s="51" t="s">
        <v>21</v>
      </c>
      <c r="C35" s="49"/>
      <c r="D35" s="49"/>
      <c r="E35" s="52">
        <v>1.0736000000000001E-2</v>
      </c>
      <c r="F35" s="53">
        <v>9.8770000000000004E-3</v>
      </c>
      <c r="G35" s="53">
        <v>1.0326999999999999E-2</v>
      </c>
      <c r="H35" s="53">
        <v>1.0700835066666669E-2</v>
      </c>
      <c r="I35" s="53">
        <v>1.0911000000000001E-2</v>
      </c>
      <c r="J35" s="53">
        <v>1.0640999999999999E-2</v>
      </c>
      <c r="K35" s="53">
        <v>1.0586E-2</v>
      </c>
      <c r="L35" s="52">
        <v>8.796E-3</v>
      </c>
      <c r="M35" s="52">
        <v>1.1868999999999999E-2</v>
      </c>
      <c r="N35" s="52">
        <v>1.2754E-2</v>
      </c>
      <c r="O35" s="52">
        <v>1.2867999999999999E-2</v>
      </c>
      <c r="P35" s="53" t="s">
        <v>6</v>
      </c>
      <c r="Q35" s="52">
        <v>1.3207999999999999E-2</v>
      </c>
      <c r="R35" s="84">
        <v>3.4000000000000002E-2</v>
      </c>
      <c r="S35" s="53">
        <v>3.5382999999999998E-2</v>
      </c>
      <c r="T35" s="53">
        <v>3.8207999999999999E-2</v>
      </c>
    </row>
    <row r="36" spans="1:20" s="82" customFormat="1" x14ac:dyDescent="0.2">
      <c r="A36" s="45"/>
      <c r="B36" s="51" t="s">
        <v>22</v>
      </c>
      <c r="C36" s="49"/>
      <c r="D36" s="49"/>
      <c r="E36" s="52">
        <v>5.5750000000000001E-3</v>
      </c>
      <c r="F36" s="53">
        <v>5.3920000000000001E-3</v>
      </c>
      <c r="G36" s="53">
        <v>6.5669999999999999E-3</v>
      </c>
      <c r="H36" s="53">
        <v>6.1977197115384627E-3</v>
      </c>
      <c r="I36" s="53">
        <v>6.5859999999999998E-3</v>
      </c>
      <c r="J36" s="53">
        <v>5.587E-3</v>
      </c>
      <c r="K36" s="53">
        <v>6.1789999999999996E-3</v>
      </c>
      <c r="L36" s="52">
        <v>6.7819999999999998E-3</v>
      </c>
      <c r="M36" s="52">
        <v>6.8019999999999999E-3</v>
      </c>
      <c r="N36" s="52">
        <v>8.4980000000000003E-3</v>
      </c>
      <c r="O36" s="52">
        <v>8.0420000000000005E-3</v>
      </c>
      <c r="P36" s="52">
        <v>1.3207999999999999E-2</v>
      </c>
      <c r="Q36" s="54" t="s">
        <v>6</v>
      </c>
      <c r="R36" s="52">
        <v>3.5512000000000002E-2</v>
      </c>
      <c r="S36" s="53">
        <v>3.4144000000000001E-2</v>
      </c>
      <c r="T36" s="53">
        <v>3.6880999999999997E-2</v>
      </c>
    </row>
    <row r="37" spans="1:20" s="82" customFormat="1" x14ac:dyDescent="0.2">
      <c r="A37" s="49"/>
      <c r="B37" s="51" t="s">
        <v>16</v>
      </c>
      <c r="C37" s="49"/>
      <c r="D37" s="49"/>
      <c r="E37" s="52">
        <v>3.3133999999999997E-2</v>
      </c>
      <c r="F37" s="53" t="s">
        <v>6</v>
      </c>
      <c r="G37" s="53" t="s">
        <v>6</v>
      </c>
      <c r="H37" s="53" t="s">
        <v>6</v>
      </c>
      <c r="I37" s="53" t="s">
        <v>6</v>
      </c>
      <c r="J37" s="53" t="s">
        <v>6</v>
      </c>
      <c r="K37" s="53" t="s">
        <v>6</v>
      </c>
      <c r="L37" s="52">
        <v>3.0568000000000001E-2</v>
      </c>
      <c r="M37" s="52">
        <v>3.5685000000000001E-2</v>
      </c>
      <c r="N37" s="52">
        <v>3.4092999999999998E-2</v>
      </c>
      <c r="O37" s="52">
        <v>3.3700000000000001E-2</v>
      </c>
      <c r="P37" s="52">
        <v>2.4042000000000001E-2</v>
      </c>
      <c r="Q37" s="52">
        <v>3.5512000000000002E-2</v>
      </c>
      <c r="R37" s="53" t="s">
        <v>6</v>
      </c>
      <c r="S37" s="53" t="s">
        <v>6</v>
      </c>
      <c r="T37" s="53" t="s">
        <v>6</v>
      </c>
    </row>
    <row r="38" spans="1:20" s="82" customFormat="1" x14ac:dyDescent="0.2">
      <c r="A38" s="49"/>
      <c r="B38" s="72" t="s">
        <v>46</v>
      </c>
      <c r="C38" s="49"/>
      <c r="D38" s="49"/>
      <c r="E38" s="53" t="s">
        <v>6</v>
      </c>
      <c r="F38" s="53">
        <v>3.1993000000000001E-2</v>
      </c>
      <c r="G38" s="53">
        <v>2.9895000000000001E-2</v>
      </c>
      <c r="H38" s="53">
        <v>3.2989647564102532E-2</v>
      </c>
      <c r="I38" s="53">
        <v>3.3326000000000001E-2</v>
      </c>
      <c r="J38" s="53">
        <v>3.2190999999999997E-2</v>
      </c>
      <c r="K38" s="53">
        <v>3.0561000000000001E-2</v>
      </c>
      <c r="L38" s="53">
        <v>2.9037E-2</v>
      </c>
      <c r="M38" s="53">
        <v>3.4401000000000001E-2</v>
      </c>
      <c r="N38" s="53">
        <v>3.2509999999999997E-2</v>
      </c>
      <c r="O38" s="53">
        <v>3.2059999999999998E-2</v>
      </c>
      <c r="P38" s="53">
        <v>3.5382999999999998E-2</v>
      </c>
      <c r="Q38" s="53">
        <v>3.4144000000000001E-2</v>
      </c>
      <c r="R38" s="53" t="s">
        <v>6</v>
      </c>
      <c r="S38" s="53" t="s">
        <v>6</v>
      </c>
      <c r="T38" s="53">
        <v>3.323E-3</v>
      </c>
    </row>
    <row r="39" spans="1:20" s="82" customFormat="1" ht="13.5" thickBot="1" x14ac:dyDescent="0.25">
      <c r="A39" s="50"/>
      <c r="B39" s="83" t="s">
        <v>45</v>
      </c>
      <c r="C39" s="50"/>
      <c r="D39" s="50"/>
      <c r="E39" s="38" t="s">
        <v>6</v>
      </c>
      <c r="F39" s="38">
        <v>3.4937999999999997E-2</v>
      </c>
      <c r="G39" s="38">
        <v>3.3227E-2</v>
      </c>
      <c r="H39" s="38">
        <v>3.5923020569800637E-2</v>
      </c>
      <c r="I39" s="38">
        <v>3.6214999999999997E-2</v>
      </c>
      <c r="J39" s="38">
        <v>3.5090000000000003E-2</v>
      </c>
      <c r="K39" s="38">
        <v>3.3671E-2</v>
      </c>
      <c r="L39" s="38">
        <v>3.2099999999999997E-2</v>
      </c>
      <c r="M39" s="38">
        <v>3.6970000000000003E-2</v>
      </c>
      <c r="N39" s="38">
        <v>3.5674999999999998E-2</v>
      </c>
      <c r="O39" s="38">
        <v>3.5339000000000002E-2</v>
      </c>
      <c r="P39" s="38">
        <v>3.8207999999999999E-2</v>
      </c>
      <c r="Q39" s="38">
        <v>3.6880999999999997E-2</v>
      </c>
      <c r="R39" s="38" t="s">
        <v>6</v>
      </c>
      <c r="S39" s="38">
        <v>3.323E-3</v>
      </c>
      <c r="T39" s="38" t="s">
        <v>6</v>
      </c>
    </row>
    <row r="40" spans="1:20" s="82" customFormat="1" x14ac:dyDescent="0.2">
      <c r="A40" s="46" t="str">
        <f>F5</f>
        <v>K2P</v>
      </c>
      <c r="B40" s="51" t="s">
        <v>9</v>
      </c>
      <c r="C40" s="49"/>
      <c r="D40" s="49"/>
      <c r="E40" s="53" t="s">
        <v>6</v>
      </c>
      <c r="F40" s="53" t="s">
        <v>6</v>
      </c>
      <c r="G40" s="53" t="s">
        <v>6</v>
      </c>
      <c r="H40" s="53" t="s">
        <v>6</v>
      </c>
      <c r="I40" s="53" t="s">
        <v>6</v>
      </c>
      <c r="J40" s="53" t="s">
        <v>6</v>
      </c>
      <c r="K40" s="53" t="s">
        <v>6</v>
      </c>
      <c r="L40" s="52">
        <v>3.3883655251141474E-3</v>
      </c>
      <c r="M40" s="52">
        <v>4.0179187410306644E-3</v>
      </c>
      <c r="N40" s="52">
        <v>4.538171948442366E-3</v>
      </c>
      <c r="O40" s="52">
        <v>4.7496719908675846E-3</v>
      </c>
      <c r="P40" s="52">
        <v>1.0407905646879744E-2</v>
      </c>
      <c r="Q40" s="52">
        <v>5.894151849315069E-3</v>
      </c>
      <c r="R40" s="52">
        <v>3.5096477671232411E-2</v>
      </c>
      <c r="S40" s="53" t="s">
        <v>6</v>
      </c>
      <c r="T40" s="53" t="s">
        <v>6</v>
      </c>
    </row>
    <row r="41" spans="1:20" s="82" customFormat="1" x14ac:dyDescent="0.2">
      <c r="A41" s="45"/>
      <c r="B41" s="72" t="s">
        <v>10</v>
      </c>
      <c r="C41" s="49"/>
      <c r="D41" s="49"/>
      <c r="E41" s="53" t="s">
        <v>6</v>
      </c>
      <c r="F41" s="53" t="s">
        <v>6</v>
      </c>
      <c r="G41" s="53">
        <v>3.0699999999999998E-3</v>
      </c>
      <c r="H41" s="53">
        <v>2.8022517425287524E-3</v>
      </c>
      <c r="I41" s="53">
        <v>2.9575234022988449E-3</v>
      </c>
      <c r="J41" s="53">
        <v>2.5760000000000002E-3</v>
      </c>
      <c r="K41" s="53">
        <v>2.7690000000000002E-3</v>
      </c>
      <c r="L41" s="53">
        <v>3.7350957471264348E-3</v>
      </c>
      <c r="M41" s="53">
        <v>3.823605615763529E-3</v>
      </c>
      <c r="N41" s="53">
        <v>5.0246370755130387E-3</v>
      </c>
      <c r="O41" s="53">
        <v>4.4561458965517199E-3</v>
      </c>
      <c r="P41" s="53">
        <v>9.9604110727969462E-3</v>
      </c>
      <c r="Q41" s="53">
        <v>5.4150729597700828E-3</v>
      </c>
      <c r="R41" s="53" t="s">
        <v>6</v>
      </c>
      <c r="S41" s="53">
        <v>3.2875856321838974E-2</v>
      </c>
      <c r="T41" s="53">
        <v>3.5975956355895865E-2</v>
      </c>
    </row>
    <row r="42" spans="1:20" s="82" customFormat="1" x14ac:dyDescent="0.2">
      <c r="A42" s="45"/>
      <c r="B42" s="72" t="s">
        <v>11</v>
      </c>
      <c r="C42" s="49"/>
      <c r="D42" s="49"/>
      <c r="E42" s="53" t="s">
        <v>6</v>
      </c>
      <c r="F42" s="53">
        <v>3.0699999999999998E-3</v>
      </c>
      <c r="G42" s="53" t="s">
        <v>6</v>
      </c>
      <c r="H42" s="53">
        <v>3.8203196600000034E-3</v>
      </c>
      <c r="I42" s="53">
        <v>4.1510000000000002E-3</v>
      </c>
      <c r="J42" s="53">
        <v>3.199E-3</v>
      </c>
      <c r="K42" s="53">
        <v>2.5049999999999998E-3</v>
      </c>
      <c r="L42" s="53">
        <v>2.8440000000000002E-3</v>
      </c>
      <c r="M42" s="53">
        <v>4.5519999999999996E-3</v>
      </c>
      <c r="N42" s="53">
        <v>3.3577163734177435E-3</v>
      </c>
      <c r="O42" s="53">
        <v>5.0327905999999964E-3</v>
      </c>
      <c r="P42" s="53">
        <v>1.0432E-2</v>
      </c>
      <c r="Q42" s="53">
        <v>6.5375373749999993E-3</v>
      </c>
      <c r="R42" s="53" t="s">
        <v>6</v>
      </c>
      <c r="S42" s="53">
        <v>3.0797000000000001E-2</v>
      </c>
      <c r="T42" s="53">
        <v>3.4270000000000002E-2</v>
      </c>
    </row>
    <row r="43" spans="1:20" s="82" customFormat="1" x14ac:dyDescent="0.2">
      <c r="A43" s="45"/>
      <c r="B43" s="72" t="s">
        <v>12</v>
      </c>
      <c r="C43" s="49"/>
      <c r="D43" s="49"/>
      <c r="E43" s="53" t="s">
        <v>6</v>
      </c>
      <c r="F43" s="53">
        <v>2.8022517425287524E-3</v>
      </c>
      <c r="G43" s="53">
        <v>3.8203196600000034E-3</v>
      </c>
      <c r="H43" s="53" t="s">
        <v>6</v>
      </c>
      <c r="I43" s="53">
        <v>4.106689359999997E-3</v>
      </c>
      <c r="J43" s="53">
        <v>2.9820637999999951E-3</v>
      </c>
      <c r="K43" s="53">
        <v>3.5246784070175454E-3</v>
      </c>
      <c r="L43" s="53">
        <v>3.9017380000000005E-3</v>
      </c>
      <c r="M43" s="53">
        <v>4.1737918285714281E-3</v>
      </c>
      <c r="N43" s="53">
        <v>5.4195115746835795E-3</v>
      </c>
      <c r="O43" s="53">
        <v>5.1819363999999974E-3</v>
      </c>
      <c r="P43" s="53">
        <v>1.0800874266666661E-2</v>
      </c>
      <c r="Q43" s="53">
        <v>6.2642646000000005E-3</v>
      </c>
      <c r="R43" s="53" t="s">
        <v>6</v>
      </c>
      <c r="S43" s="53">
        <v>3.3954155333333354E-2</v>
      </c>
      <c r="T43" s="53">
        <v>3.7056834533333319E-2</v>
      </c>
    </row>
    <row r="44" spans="1:20" s="82" customFormat="1" x14ac:dyDescent="0.2">
      <c r="A44" s="45"/>
      <c r="B44" s="72" t="s">
        <v>13</v>
      </c>
      <c r="C44" s="49"/>
      <c r="D44" s="49"/>
      <c r="E44" s="53" t="s">
        <v>6</v>
      </c>
      <c r="F44" s="53">
        <v>2.9575234022988449E-3</v>
      </c>
      <c r="G44" s="53">
        <v>4.1510000000000002E-3</v>
      </c>
      <c r="H44" s="53">
        <v>4.106689359999997E-3</v>
      </c>
      <c r="I44" s="53" t="s">
        <v>6</v>
      </c>
      <c r="J44" s="53">
        <v>3.9322359499999989E-3</v>
      </c>
      <c r="K44" s="53">
        <v>4.0000000000000001E-3</v>
      </c>
      <c r="L44" s="53">
        <v>4.5955450000000004E-3</v>
      </c>
      <c r="M44" s="53">
        <v>5.1662677142857169E-3</v>
      </c>
      <c r="N44" s="53">
        <v>6.0794015443038337E-3</v>
      </c>
      <c r="O44" s="53">
        <v>5.940486100000004E-3</v>
      </c>
      <c r="P44" s="53">
        <v>1.1010494000000004E-2</v>
      </c>
      <c r="Q44" s="53">
        <v>6.6198385E-3</v>
      </c>
      <c r="R44" s="53" t="s">
        <v>6</v>
      </c>
      <c r="S44" s="53">
        <v>3.4263669666666656E-2</v>
      </c>
      <c r="T44" s="53">
        <v>3.730913144444447E-2</v>
      </c>
    </row>
    <row r="45" spans="1:20" s="82" customFormat="1" x14ac:dyDescent="0.2">
      <c r="A45" s="45"/>
      <c r="B45" s="72" t="s">
        <v>14</v>
      </c>
      <c r="C45" s="49"/>
      <c r="D45" s="49"/>
      <c r="E45" s="53" t="s">
        <v>6</v>
      </c>
      <c r="F45" s="53">
        <v>2.5760000000000002E-3</v>
      </c>
      <c r="G45" s="53">
        <v>3.199E-3</v>
      </c>
      <c r="H45" s="53">
        <v>2.9820637999999951E-3</v>
      </c>
      <c r="I45" s="53">
        <v>3.9322359499999989E-3</v>
      </c>
      <c r="J45" s="53" t="s">
        <v>6</v>
      </c>
      <c r="K45" s="53">
        <v>3.0279999999999999E-3</v>
      </c>
      <c r="L45" s="53">
        <v>3.852E-3</v>
      </c>
      <c r="M45" s="53">
        <v>2.5219999999999999E-3</v>
      </c>
      <c r="N45" s="53">
        <v>3.5339999999999998E-3</v>
      </c>
      <c r="O45" s="53">
        <v>4.2509999999999996E-3</v>
      </c>
      <c r="P45" s="53">
        <v>1.0737E-2</v>
      </c>
      <c r="Q45" s="53">
        <v>5.6126763750000003E-3</v>
      </c>
      <c r="R45" s="53" t="s">
        <v>6</v>
      </c>
      <c r="S45" s="53">
        <v>3.3072999999999998E-2</v>
      </c>
      <c r="T45" s="53">
        <v>3.6138000000000003E-2</v>
      </c>
    </row>
    <row r="46" spans="1:20" s="82" customFormat="1" x14ac:dyDescent="0.2">
      <c r="A46" s="45"/>
      <c r="B46" s="72" t="s">
        <v>15</v>
      </c>
      <c r="C46" s="49"/>
      <c r="D46" s="49"/>
      <c r="E46" s="53" t="s">
        <v>6</v>
      </c>
      <c r="F46" s="53">
        <v>2.7690000000000002E-3</v>
      </c>
      <c r="G46" s="53">
        <v>2.5049999999999998E-3</v>
      </c>
      <c r="H46" s="53">
        <v>3.5246784070175454E-3</v>
      </c>
      <c r="I46" s="53">
        <v>4.0000000000000001E-3</v>
      </c>
      <c r="J46" s="53">
        <v>3.0279999999999999E-3</v>
      </c>
      <c r="K46" s="53" t="s">
        <v>6</v>
      </c>
      <c r="L46" s="53">
        <v>2.4499999999999999E-3</v>
      </c>
      <c r="M46" s="53">
        <v>4.3810000000000003E-3</v>
      </c>
      <c r="N46" s="53">
        <v>3.9050000000000001E-3</v>
      </c>
      <c r="O46" s="53">
        <v>4.8739999999999999E-3</v>
      </c>
      <c r="P46" s="53">
        <v>1.0688E-2</v>
      </c>
      <c r="Q46" s="53">
        <v>6.2087479385964841E-3</v>
      </c>
      <c r="R46" s="53" t="s">
        <v>6</v>
      </c>
      <c r="S46" s="53">
        <v>3.1370000000000002E-2</v>
      </c>
      <c r="T46" s="53">
        <v>3.4647999999999998E-2</v>
      </c>
    </row>
    <row r="47" spans="1:20" s="82" customFormat="1" x14ac:dyDescent="0.2">
      <c r="A47" s="49"/>
      <c r="B47" s="51" t="s">
        <v>20</v>
      </c>
      <c r="C47" s="49"/>
      <c r="D47" s="49"/>
      <c r="E47" s="52">
        <v>3.3883655251141474E-3</v>
      </c>
      <c r="F47" s="53">
        <v>3.7350957471264348E-3</v>
      </c>
      <c r="G47" s="53">
        <v>2.8440000000000002E-3</v>
      </c>
      <c r="H47" s="53">
        <v>3.9017380000000005E-3</v>
      </c>
      <c r="I47" s="53">
        <v>4.5955450000000004E-3</v>
      </c>
      <c r="J47" s="53">
        <v>3.852E-3</v>
      </c>
      <c r="K47" s="53">
        <v>2.4499999999999999E-3</v>
      </c>
      <c r="L47" s="53" t="s">
        <v>6</v>
      </c>
      <c r="M47" s="52">
        <v>4.8488471428571435E-3</v>
      </c>
      <c r="N47" s="52">
        <v>3.2561491139240476E-3</v>
      </c>
      <c r="O47" s="52">
        <v>4.9630409999999996E-3</v>
      </c>
      <c r="P47" s="52">
        <v>8.876383333333333E-3</v>
      </c>
      <c r="Q47" s="52">
        <v>6.8179199999999999E-3</v>
      </c>
      <c r="R47" s="52">
        <v>3.2382000000000001E-2</v>
      </c>
      <c r="S47" s="53">
        <v>2.9757525000000003E-2</v>
      </c>
      <c r="T47" s="53">
        <v>3.2965933703703695E-2</v>
      </c>
    </row>
    <row r="48" spans="1:20" s="82" customFormat="1" x14ac:dyDescent="0.2">
      <c r="A48" s="49"/>
      <c r="B48" s="51" t="s">
        <v>19</v>
      </c>
      <c r="C48" s="49"/>
      <c r="D48" s="49"/>
      <c r="E48" s="52">
        <v>4.0179187410306644E-3</v>
      </c>
      <c r="F48" s="53">
        <v>3.823605615763529E-3</v>
      </c>
      <c r="G48" s="53">
        <v>4.5519999999999996E-3</v>
      </c>
      <c r="H48" s="53">
        <v>4.1737918285714281E-3</v>
      </c>
      <c r="I48" s="53">
        <v>5.1662677142857169E-3</v>
      </c>
      <c r="J48" s="53">
        <v>2.5219999999999999E-3</v>
      </c>
      <c r="K48" s="53">
        <v>4.3810000000000003E-3</v>
      </c>
      <c r="L48" s="52">
        <v>4.8488471428571435E-3</v>
      </c>
      <c r="M48" s="53" t="s">
        <v>6</v>
      </c>
      <c r="N48" s="52">
        <v>4.6167548282097697E-3</v>
      </c>
      <c r="O48" s="52">
        <v>5.7142387142857139E-3</v>
      </c>
      <c r="P48" s="52">
        <v>1.1988782380952381E-2</v>
      </c>
      <c r="Q48" s="52">
        <v>6.839586785714287E-3</v>
      </c>
      <c r="R48" s="52">
        <v>3.7642000000000002E-2</v>
      </c>
      <c r="S48" s="53">
        <v>3.5417189047619056E-2</v>
      </c>
      <c r="T48" s="53">
        <v>3.8137543333333343E-2</v>
      </c>
    </row>
    <row r="49" spans="1:20" s="82" customFormat="1" x14ac:dyDescent="0.2">
      <c r="A49" s="49"/>
      <c r="B49" s="51" t="s">
        <v>18</v>
      </c>
      <c r="C49" s="49"/>
      <c r="D49" s="49"/>
      <c r="E49" s="52">
        <v>4.538171948442366E-3</v>
      </c>
      <c r="F49" s="53">
        <v>5.0246370755130387E-3</v>
      </c>
      <c r="G49" s="53">
        <v>3.3577163734177435E-3</v>
      </c>
      <c r="H49" s="53">
        <v>5.4195115746835795E-3</v>
      </c>
      <c r="I49" s="53">
        <v>6.0794015443038337E-3</v>
      </c>
      <c r="J49" s="53">
        <v>3.5339999999999998E-3</v>
      </c>
      <c r="K49" s="53">
        <v>3.9050000000000001E-3</v>
      </c>
      <c r="L49" s="52">
        <v>3.2561491139240476E-3</v>
      </c>
      <c r="M49" s="52">
        <v>4.6167548282097697E-3</v>
      </c>
      <c r="N49" s="53" t="s">
        <v>6</v>
      </c>
      <c r="O49" s="52">
        <v>5.9185458354430211E-3</v>
      </c>
      <c r="P49" s="52">
        <v>1.2899453248945141E-2</v>
      </c>
      <c r="Q49" s="52">
        <v>8.557081740506331E-3</v>
      </c>
      <c r="R49" s="52">
        <v>3.6136000000000001E-2</v>
      </c>
      <c r="S49" s="53">
        <v>3.3389448586498061E-2</v>
      </c>
      <c r="T49" s="53">
        <v>3.6747471017346288E-2</v>
      </c>
    </row>
    <row r="50" spans="1:20" s="82" customFormat="1" x14ac:dyDescent="0.2">
      <c r="A50" s="49"/>
      <c r="B50" s="51" t="s">
        <v>17</v>
      </c>
      <c r="C50" s="49"/>
      <c r="D50" s="49"/>
      <c r="E50" s="52">
        <v>4.7496719908675846E-3</v>
      </c>
      <c r="F50" s="53">
        <v>4.4561458965517199E-3</v>
      </c>
      <c r="G50" s="53">
        <v>5.0327905999999964E-3</v>
      </c>
      <c r="H50" s="53">
        <v>5.1819363999999974E-3</v>
      </c>
      <c r="I50" s="53">
        <v>5.940486100000004E-3</v>
      </c>
      <c r="J50" s="53">
        <v>4.2509999999999996E-3</v>
      </c>
      <c r="K50" s="53">
        <v>4.8739999999999999E-3</v>
      </c>
      <c r="L50" s="52">
        <v>4.9630409999999996E-3</v>
      </c>
      <c r="M50" s="52">
        <v>5.7142387142857139E-3</v>
      </c>
      <c r="N50" s="52">
        <v>5.9185458354430211E-3</v>
      </c>
      <c r="O50" s="53" t="s">
        <v>6</v>
      </c>
      <c r="P50" s="52">
        <v>1.3002215333333327E-2</v>
      </c>
      <c r="Q50" s="52">
        <v>8.0897432499999998E-3</v>
      </c>
      <c r="R50" s="52">
        <v>3.5753E-2</v>
      </c>
      <c r="S50" s="53">
        <v>3.2914612833333363E-2</v>
      </c>
      <c r="T50" s="53">
        <v>3.638431725925928E-2</v>
      </c>
    </row>
    <row r="51" spans="1:20" s="82" customFormat="1" x14ac:dyDescent="0.2">
      <c r="A51" s="49"/>
      <c r="B51" s="51" t="s">
        <v>21</v>
      </c>
      <c r="C51" s="49"/>
      <c r="D51" s="49"/>
      <c r="E51" s="52">
        <v>1.0407905646879744E-2</v>
      </c>
      <c r="F51" s="53">
        <v>9.9604110727969462E-3</v>
      </c>
      <c r="G51" s="53">
        <v>1.0432E-2</v>
      </c>
      <c r="H51" s="53">
        <v>1.0800874266666661E-2</v>
      </c>
      <c r="I51" s="53">
        <v>1.1010494000000004E-2</v>
      </c>
      <c r="J51" s="53">
        <v>1.0737E-2</v>
      </c>
      <c r="K51" s="53">
        <v>1.0688E-2</v>
      </c>
      <c r="L51" s="52">
        <v>8.876383333333333E-3</v>
      </c>
      <c r="M51" s="52">
        <v>1.1988782380952381E-2</v>
      </c>
      <c r="N51" s="52">
        <v>1.2899453248945141E-2</v>
      </c>
      <c r="O51" s="52">
        <v>1.3002215333333327E-2</v>
      </c>
      <c r="P51" s="53" t="s">
        <v>6</v>
      </c>
      <c r="Q51" s="52">
        <v>1.3347809166666667E-2</v>
      </c>
      <c r="R51" s="52">
        <v>3.8857999999999997E-2</v>
      </c>
      <c r="S51" s="53">
        <v>3.641654111111111E-2</v>
      </c>
      <c r="T51" s="53">
        <v>3.9401732098765449E-2</v>
      </c>
    </row>
    <row r="52" spans="1:20" s="82" customFormat="1" x14ac:dyDescent="0.2">
      <c r="A52" s="49"/>
      <c r="B52" s="51" t="s">
        <v>22</v>
      </c>
      <c r="C52" s="49"/>
      <c r="D52" s="49"/>
      <c r="E52" s="52">
        <v>5.894151849315069E-3</v>
      </c>
      <c r="F52" s="53">
        <v>5.4150729597700828E-3</v>
      </c>
      <c r="G52" s="53">
        <v>6.5375373749999993E-3</v>
      </c>
      <c r="H52" s="53">
        <v>6.2642646000000005E-3</v>
      </c>
      <c r="I52" s="53">
        <v>6.6198385E-3</v>
      </c>
      <c r="J52" s="53">
        <v>5.6126763750000003E-3</v>
      </c>
      <c r="K52" s="53">
        <v>6.2087479385964841E-3</v>
      </c>
      <c r="L52" s="52">
        <v>6.8179199999999999E-3</v>
      </c>
      <c r="M52" s="52">
        <v>6.839586785714287E-3</v>
      </c>
      <c r="N52" s="52">
        <v>8.557081740506331E-3</v>
      </c>
      <c r="O52" s="52">
        <v>8.0897432499999998E-3</v>
      </c>
      <c r="P52" s="52">
        <v>1.3347809166666667E-2</v>
      </c>
      <c r="Q52" s="54" t="s">
        <v>6</v>
      </c>
      <c r="R52" s="52">
        <v>3.7475000000000001E-2</v>
      </c>
      <c r="S52" s="53">
        <v>3.5112503333333329E-2</v>
      </c>
      <c r="T52" s="53">
        <v>3.8000589351851827E-2</v>
      </c>
    </row>
    <row r="53" spans="1:20" s="82" customFormat="1" x14ac:dyDescent="0.2">
      <c r="A53" s="45"/>
      <c r="B53" s="51" t="s">
        <v>16</v>
      </c>
      <c r="C53" s="49"/>
      <c r="D53" s="49"/>
      <c r="E53" s="52">
        <v>3.5096477671232411E-2</v>
      </c>
      <c r="F53" s="53" t="s">
        <v>6</v>
      </c>
      <c r="G53" s="53" t="s">
        <v>6</v>
      </c>
      <c r="H53" s="53" t="s">
        <v>6</v>
      </c>
      <c r="I53" s="53" t="s">
        <v>6</v>
      </c>
      <c r="J53" s="53" t="s">
        <v>6</v>
      </c>
      <c r="K53" s="53" t="s">
        <v>6</v>
      </c>
      <c r="L53" s="52">
        <v>3.2382000000000001E-2</v>
      </c>
      <c r="M53" s="52">
        <v>3.7642000000000002E-2</v>
      </c>
      <c r="N53" s="52">
        <v>3.6136000000000001E-2</v>
      </c>
      <c r="O53" s="52">
        <v>3.5753E-2</v>
      </c>
      <c r="P53" s="52">
        <v>3.8857999999999997E-2</v>
      </c>
      <c r="Q53" s="52">
        <v>3.7475000000000001E-2</v>
      </c>
      <c r="R53" s="53" t="s">
        <v>6</v>
      </c>
      <c r="S53" s="53" t="s">
        <v>6</v>
      </c>
      <c r="T53" s="53" t="s">
        <v>6</v>
      </c>
    </row>
    <row r="54" spans="1:20" s="82" customFormat="1" x14ac:dyDescent="0.2">
      <c r="A54" s="45"/>
      <c r="B54" s="72" t="s">
        <v>46</v>
      </c>
      <c r="C54" s="49"/>
      <c r="D54" s="49"/>
      <c r="E54" s="53" t="s">
        <v>6</v>
      </c>
      <c r="F54" s="53">
        <v>3.2875856321838974E-2</v>
      </c>
      <c r="G54" s="53">
        <v>3.0797000000000001E-2</v>
      </c>
      <c r="H54" s="53">
        <v>3.3954155333333354E-2</v>
      </c>
      <c r="I54" s="53">
        <v>3.4263669666666656E-2</v>
      </c>
      <c r="J54" s="53">
        <v>3.3072999999999998E-2</v>
      </c>
      <c r="K54" s="53">
        <v>3.1370000000000002E-2</v>
      </c>
      <c r="L54" s="53">
        <v>2.9757525000000003E-2</v>
      </c>
      <c r="M54" s="53">
        <v>3.5417189047619056E-2</v>
      </c>
      <c r="N54" s="53">
        <v>3.3389448586498061E-2</v>
      </c>
      <c r="O54" s="53">
        <v>3.2914612833333363E-2</v>
      </c>
      <c r="P54" s="53">
        <v>3.641654111111111E-2</v>
      </c>
      <c r="Q54" s="53">
        <v>3.5112503333333329E-2</v>
      </c>
      <c r="R54" s="53" t="s">
        <v>6</v>
      </c>
      <c r="S54" s="53" t="s">
        <v>6</v>
      </c>
      <c r="T54" s="53">
        <v>3.3414027160493819E-3</v>
      </c>
    </row>
    <row r="55" spans="1:20" s="82" customFormat="1" ht="13.5" thickBot="1" x14ac:dyDescent="0.25">
      <c r="A55" s="32"/>
      <c r="B55" s="83" t="s">
        <v>45</v>
      </c>
      <c r="C55" s="50"/>
      <c r="D55" s="50"/>
      <c r="E55" s="38" t="s">
        <v>6</v>
      </c>
      <c r="F55" s="38">
        <v>3.5975956355895865E-2</v>
      </c>
      <c r="G55" s="38">
        <v>3.4270000000000002E-2</v>
      </c>
      <c r="H55" s="38">
        <v>3.7056834533333319E-2</v>
      </c>
      <c r="I55" s="38">
        <v>3.730913144444447E-2</v>
      </c>
      <c r="J55" s="38">
        <v>3.6138000000000003E-2</v>
      </c>
      <c r="K55" s="38">
        <v>3.4647999999999998E-2</v>
      </c>
      <c r="L55" s="38">
        <v>3.2965933703703695E-2</v>
      </c>
      <c r="M55" s="38">
        <v>3.8137543333333343E-2</v>
      </c>
      <c r="N55" s="38">
        <v>3.6747471017346288E-2</v>
      </c>
      <c r="O55" s="38">
        <v>3.638431725925928E-2</v>
      </c>
      <c r="P55" s="38">
        <v>3.9401732098765449E-2</v>
      </c>
      <c r="Q55" s="38">
        <v>3.8000589351851827E-2</v>
      </c>
      <c r="R55" s="38" t="s">
        <v>6</v>
      </c>
      <c r="S55" s="38">
        <v>3.3414027160493819E-3</v>
      </c>
      <c r="T55" s="38" t="s">
        <v>6</v>
      </c>
    </row>
    <row r="56" spans="1:20" s="82" customFormat="1" x14ac:dyDescent="0.2">
      <c r="A56" s="51" t="str">
        <f>G5</f>
        <v>HKY85</v>
      </c>
      <c r="B56" s="51" t="s">
        <v>9</v>
      </c>
      <c r="C56" s="49"/>
      <c r="D56" s="49"/>
      <c r="E56" s="53" t="s">
        <v>6</v>
      </c>
      <c r="F56" s="53" t="s">
        <v>6</v>
      </c>
      <c r="G56" s="53" t="s">
        <v>6</v>
      </c>
      <c r="H56" s="53" t="s">
        <v>6</v>
      </c>
      <c r="I56" s="53" t="s">
        <v>6</v>
      </c>
      <c r="J56" s="53" t="s">
        <v>6</v>
      </c>
      <c r="K56" s="53" t="s">
        <v>6</v>
      </c>
      <c r="L56" s="52">
        <v>3.3927608219178097E-3</v>
      </c>
      <c r="M56" s="52">
        <v>4.0348561252446175E-3</v>
      </c>
      <c r="N56" s="52">
        <v>4.5380907652736611E-3</v>
      </c>
      <c r="O56" s="52">
        <v>4.7546081278537844E-3</v>
      </c>
      <c r="P56" s="52">
        <v>1.0443739391172031E-2</v>
      </c>
      <c r="Q56" s="52">
        <v>5.8961076598173442E-3</v>
      </c>
      <c r="R56" s="52">
        <v>3.498438984364282E-2</v>
      </c>
      <c r="S56" s="53" t="s">
        <v>6</v>
      </c>
      <c r="T56" s="53" t="s">
        <v>6</v>
      </c>
    </row>
    <row r="57" spans="1:20" s="82" customFormat="1" x14ac:dyDescent="0.2">
      <c r="A57" s="49"/>
      <c r="B57" s="72" t="s">
        <v>10</v>
      </c>
      <c r="C57" s="49"/>
      <c r="D57" s="49"/>
      <c r="E57" s="53" t="s">
        <v>6</v>
      </c>
      <c r="F57" s="53" t="s">
        <v>6</v>
      </c>
      <c r="G57" s="53">
        <v>3.0746975747126359E-3</v>
      </c>
      <c r="H57" s="53">
        <v>2.820489986206895E-3</v>
      </c>
      <c r="I57" s="53">
        <v>2.9577404827586225E-3</v>
      </c>
      <c r="J57" s="53">
        <v>2.5713105977011471E-3</v>
      </c>
      <c r="K57" s="53">
        <v>2.7646944343617847E-3</v>
      </c>
      <c r="L57" s="53">
        <v>3.7321142528735653E-3</v>
      </c>
      <c r="M57" s="53">
        <v>3.8406840394088456E-3</v>
      </c>
      <c r="N57" s="53">
        <v>5.0089274901788184E-3</v>
      </c>
      <c r="O57" s="53">
        <v>4.4582741839080424E-3</v>
      </c>
      <c r="P57" s="53">
        <v>9.9827818007663105E-3</v>
      </c>
      <c r="Q57" s="53">
        <v>5.410281580459763E-3</v>
      </c>
      <c r="R57" s="53" t="s">
        <v>6</v>
      </c>
      <c r="S57" s="53">
        <v>3.581126296721969E-2</v>
      </c>
      <c r="T57" s="53">
        <v>3.581126296721969E-2</v>
      </c>
    </row>
    <row r="58" spans="1:20" s="82" customFormat="1" x14ac:dyDescent="0.2">
      <c r="A58" s="49"/>
      <c r="B58" s="72" t="s">
        <v>11</v>
      </c>
      <c r="C58" s="49"/>
      <c r="D58" s="49"/>
      <c r="E58" s="53" t="s">
        <v>6</v>
      </c>
      <c r="F58" s="53">
        <v>3.0746975747126359E-3</v>
      </c>
      <c r="G58" s="53" t="s">
        <v>6</v>
      </c>
      <c r="H58" s="53">
        <v>3.8445681799999863E-3</v>
      </c>
      <c r="I58" s="53">
        <v>4.1543892500000108E-3</v>
      </c>
      <c r="J58" s="53">
        <v>3.192317400000005E-3</v>
      </c>
      <c r="K58" s="53">
        <v>2.5103079122807057E-3</v>
      </c>
      <c r="L58" s="53">
        <v>2.8529804999999999E-3</v>
      </c>
      <c r="M58" s="53">
        <v>4.5661962142857105E-3</v>
      </c>
      <c r="N58" s="53">
        <v>3.3838602278480809E-3</v>
      </c>
      <c r="O58" s="53">
        <v>5.0375107500000059E-3</v>
      </c>
      <c r="P58" s="53">
        <v>1.0459745000000005E-2</v>
      </c>
      <c r="Q58" s="53">
        <v>6.5285168749999968E-3</v>
      </c>
      <c r="R58" s="53" t="s">
        <v>6</v>
      </c>
      <c r="S58" s="53">
        <v>3.0696713000000025E-2</v>
      </c>
      <c r="T58" s="53">
        <v>3.4203075148148208E-2</v>
      </c>
    </row>
    <row r="59" spans="1:20" s="82" customFormat="1" x14ac:dyDescent="0.2">
      <c r="A59" s="49"/>
      <c r="B59" s="72" t="s">
        <v>12</v>
      </c>
      <c r="C59" s="49"/>
      <c r="D59" s="49"/>
      <c r="E59" s="53" t="s">
        <v>6</v>
      </c>
      <c r="F59" s="53">
        <v>2.820489986206895E-3</v>
      </c>
      <c r="G59" s="53">
        <v>3.8445681799999863E-3</v>
      </c>
      <c r="H59" s="53" t="s">
        <v>6</v>
      </c>
      <c r="I59" s="53">
        <v>4.1139892400000027E-3</v>
      </c>
      <c r="J59" s="53">
        <v>2.9961379599999943E-3</v>
      </c>
      <c r="K59" s="53">
        <v>3.5478714245613975E-3</v>
      </c>
      <c r="L59" s="53">
        <v>3.9203996000000008E-3</v>
      </c>
      <c r="M59" s="53">
        <v>4.2116290857142843E-3</v>
      </c>
      <c r="N59" s="53">
        <v>5.4483135949367325E-3</v>
      </c>
      <c r="O59" s="53">
        <v>5.2204191200000147E-3</v>
      </c>
      <c r="P59" s="53">
        <v>1.0826939199999998E-2</v>
      </c>
      <c r="Q59" s="53">
        <v>6.2810587000000032E-3</v>
      </c>
      <c r="R59" s="53" t="s">
        <v>6</v>
      </c>
      <c r="S59" s="53">
        <v>3.383866560000006E-2</v>
      </c>
      <c r="T59" s="53">
        <v>3.6992181807407418E-2</v>
      </c>
    </row>
    <row r="60" spans="1:20" s="82" customFormat="1" x14ac:dyDescent="0.2">
      <c r="A60" s="49"/>
      <c r="B60" s="72" t="s">
        <v>13</v>
      </c>
      <c r="C60" s="49"/>
      <c r="D60" s="49"/>
      <c r="E60" s="53" t="s">
        <v>6</v>
      </c>
      <c r="F60" s="53">
        <v>2.9577404827586225E-3</v>
      </c>
      <c r="G60" s="53">
        <v>4.1543892500000108E-3</v>
      </c>
      <c r="H60" s="53">
        <v>4.1139892400000027E-3</v>
      </c>
      <c r="I60" s="53" t="s">
        <v>6</v>
      </c>
      <c r="J60" s="53">
        <v>3.9105454999999994E-3</v>
      </c>
      <c r="K60" s="53">
        <v>3.9467846842105268E-3</v>
      </c>
      <c r="L60" s="53">
        <v>4.5943499999999996E-3</v>
      </c>
      <c r="M60" s="53">
        <v>5.1623664285714325E-3</v>
      </c>
      <c r="N60" s="53">
        <v>6.0213040253164181E-3</v>
      </c>
      <c r="O60" s="53">
        <v>5.9167429999999995E-3</v>
      </c>
      <c r="P60" s="53">
        <v>1.1033916333333333E-2</v>
      </c>
      <c r="Q60" s="53">
        <v>6.6109312500000003E-3</v>
      </c>
      <c r="R60" s="53" t="s">
        <v>6</v>
      </c>
      <c r="S60" s="53">
        <v>3.4013791833333314E-2</v>
      </c>
      <c r="T60" s="53">
        <v>3.7135863518518532E-2</v>
      </c>
    </row>
    <row r="61" spans="1:20" s="82" customFormat="1" x14ac:dyDescent="0.2">
      <c r="A61" s="49"/>
      <c r="B61" s="72" t="s">
        <v>14</v>
      </c>
      <c r="C61" s="49"/>
      <c r="D61" s="49"/>
      <c r="E61" s="53" t="s">
        <v>6</v>
      </c>
      <c r="F61" s="53">
        <v>2.5713105977011471E-3</v>
      </c>
      <c r="G61" s="53">
        <v>3.192317400000005E-3</v>
      </c>
      <c r="H61" s="53">
        <v>2.9961379599999943E-3</v>
      </c>
      <c r="I61" s="53">
        <v>3.9105454999999994E-3</v>
      </c>
      <c r="J61" s="53" t="s">
        <v>6</v>
      </c>
      <c r="K61" s="53">
        <v>3.0126371315789321E-3</v>
      </c>
      <c r="L61" s="53">
        <v>3.8501784999999998E-3</v>
      </c>
      <c r="M61" s="53">
        <v>2.5356210714285701E-3</v>
      </c>
      <c r="N61" s="53">
        <v>3.4897162911392424E-3</v>
      </c>
      <c r="O61" s="53">
        <v>4.2490000000000002E-3</v>
      </c>
      <c r="P61" s="53">
        <v>1.0784380166666671E-2</v>
      </c>
      <c r="Q61" s="53">
        <v>5.6172612500000026E-3</v>
      </c>
      <c r="R61" s="53" t="s">
        <v>6</v>
      </c>
      <c r="S61" s="53">
        <v>3.292286391666667E-2</v>
      </c>
      <c r="T61" s="53">
        <v>3.6049813870370366E-2</v>
      </c>
    </row>
    <row r="62" spans="1:20" s="82" customFormat="1" x14ac:dyDescent="0.2">
      <c r="A62" s="49"/>
      <c r="B62" s="72" t="s">
        <v>15</v>
      </c>
      <c r="C62" s="49"/>
      <c r="D62" s="49"/>
      <c r="E62" s="53" t="s">
        <v>6</v>
      </c>
      <c r="F62" s="53">
        <v>2.7646944343617847E-3</v>
      </c>
      <c r="G62" s="53">
        <v>2.5103079122807057E-3</v>
      </c>
      <c r="H62" s="53">
        <v>3.5478714245613975E-3</v>
      </c>
      <c r="I62" s="53">
        <v>3.9467846842105268E-3</v>
      </c>
      <c r="J62" s="53">
        <v>3.0126371315789321E-3</v>
      </c>
      <c r="K62" s="53" t="s">
        <v>6</v>
      </c>
      <c r="L62" s="53">
        <v>2.4614738596491219E-3</v>
      </c>
      <c r="M62" s="53">
        <v>4.3954954887217975E-3</v>
      </c>
      <c r="N62" s="53">
        <v>3.9328557095269813E-3</v>
      </c>
      <c r="O62" s="53">
        <v>4.8760000000000001E-3</v>
      </c>
      <c r="P62" s="53">
        <v>1.0750557251461996E-2</v>
      </c>
      <c r="Q62" s="53">
        <v>6.2193287280701837E-3</v>
      </c>
      <c r="R62" s="53" t="s">
        <v>6</v>
      </c>
      <c r="S62" s="53">
        <v>3.1313662134502922E-2</v>
      </c>
      <c r="T62" s="53">
        <v>3.4622193905133415E-2</v>
      </c>
    </row>
    <row r="63" spans="1:20" s="82" customFormat="1" x14ac:dyDescent="0.2">
      <c r="A63" s="49"/>
      <c r="B63" s="51" t="s">
        <v>20</v>
      </c>
      <c r="C63" s="49"/>
      <c r="D63" s="49"/>
      <c r="E63" s="52">
        <v>3.3927608219178097E-3</v>
      </c>
      <c r="F63" s="53">
        <v>3.7321142528735653E-3</v>
      </c>
      <c r="G63" s="53">
        <v>2.8529804999999999E-3</v>
      </c>
      <c r="H63" s="53">
        <v>3.9203996000000008E-3</v>
      </c>
      <c r="I63" s="53">
        <v>4.5943499999999996E-3</v>
      </c>
      <c r="J63" s="53">
        <v>3.8501784999999998E-3</v>
      </c>
      <c r="K63" s="53">
        <v>2.4614738596491219E-3</v>
      </c>
      <c r="L63" s="53" t="s">
        <v>6</v>
      </c>
      <c r="M63" s="52">
        <v>4.8668042857142862E-3</v>
      </c>
      <c r="N63" s="52">
        <v>3.3124330379746838E-3</v>
      </c>
      <c r="O63" s="52">
        <v>4.975653E-3</v>
      </c>
      <c r="P63" s="52">
        <v>8.9326500000000003E-3</v>
      </c>
      <c r="Q63" s="52">
        <v>6.8106625E-3</v>
      </c>
      <c r="R63" s="52">
        <v>3.2338156666666666E-2</v>
      </c>
      <c r="S63" s="53">
        <v>2.9700879999999999E-2</v>
      </c>
      <c r="T63" s="53">
        <v>3.2924218148148152E-2</v>
      </c>
    </row>
    <row r="64" spans="1:20" s="82" customFormat="1" x14ac:dyDescent="0.2">
      <c r="A64" s="49"/>
      <c r="B64" s="51" t="s">
        <v>19</v>
      </c>
      <c r="C64" s="49"/>
      <c r="D64" s="49"/>
      <c r="E64" s="52">
        <v>4.0348561252446175E-3</v>
      </c>
      <c r="F64" s="53">
        <v>3.8406840394088456E-3</v>
      </c>
      <c r="G64" s="53">
        <v>4.5661962142857105E-3</v>
      </c>
      <c r="H64" s="53">
        <v>4.2116290857142843E-3</v>
      </c>
      <c r="I64" s="53">
        <v>5.1623664285714325E-3</v>
      </c>
      <c r="J64" s="53">
        <v>2.5356210714285701E-3</v>
      </c>
      <c r="K64" s="53">
        <v>4.3954954887217975E-3</v>
      </c>
      <c r="L64" s="52">
        <v>4.8668042857142862E-3</v>
      </c>
      <c r="M64" s="53" t="s">
        <v>6</v>
      </c>
      <c r="N64" s="52">
        <v>4.5941433815551505E-3</v>
      </c>
      <c r="O64" s="52">
        <v>5.7385409999999998E-3</v>
      </c>
      <c r="P64" s="52">
        <v>1.2023255714285716E-2</v>
      </c>
      <c r="Q64" s="52">
        <v>6.8718371428571441E-3</v>
      </c>
      <c r="R64" s="52">
        <v>3.7558911601731568E-2</v>
      </c>
      <c r="S64" s="53">
        <v>3.8063011428571422E-2</v>
      </c>
      <c r="T64" s="53">
        <v>3.8063011428571422E-2</v>
      </c>
    </row>
    <row r="65" spans="1:20" s="82" customFormat="1" x14ac:dyDescent="0.2">
      <c r="A65" s="49"/>
      <c r="B65" s="51" t="s">
        <v>18</v>
      </c>
      <c r="C65" s="49"/>
      <c r="D65" s="49"/>
      <c r="E65" s="52">
        <v>4.5380907652736611E-3</v>
      </c>
      <c r="F65" s="53">
        <v>5.0089274901788184E-3</v>
      </c>
      <c r="G65" s="53">
        <v>3.3838602278480809E-3</v>
      </c>
      <c r="H65" s="53">
        <v>5.4483135949367325E-3</v>
      </c>
      <c r="I65" s="53">
        <v>6.0213040253164181E-3</v>
      </c>
      <c r="J65" s="53">
        <v>3.4897162911392424E-3</v>
      </c>
      <c r="K65" s="53">
        <v>3.9328557095269813E-3</v>
      </c>
      <c r="L65" s="52">
        <v>3.3124330379746838E-3</v>
      </c>
      <c r="M65" s="52">
        <v>4.5941433815551505E-3</v>
      </c>
      <c r="N65" s="53" t="s">
        <v>6</v>
      </c>
      <c r="O65" s="52">
        <v>5.923888518987311E-3</v>
      </c>
      <c r="P65" s="52">
        <v>1.3020392742616052E-2</v>
      </c>
      <c r="Q65" s="52">
        <v>8.5452144620253301E-3</v>
      </c>
      <c r="R65" s="52">
        <v>3.6205409482163498E-2</v>
      </c>
      <c r="S65" s="53">
        <v>3.3423512784810178E-2</v>
      </c>
      <c r="T65" s="53">
        <v>3.6823608748241983E-2</v>
      </c>
    </row>
    <row r="66" spans="1:20" s="82" customFormat="1" x14ac:dyDescent="0.2">
      <c r="A66" s="49"/>
      <c r="B66" s="51" t="s">
        <v>17</v>
      </c>
      <c r="C66" s="49"/>
      <c r="D66" s="49"/>
      <c r="E66" s="52">
        <v>4.7546081278537844E-3</v>
      </c>
      <c r="F66" s="53">
        <v>4.4582741839080424E-3</v>
      </c>
      <c r="G66" s="53">
        <v>5.0375107500000059E-3</v>
      </c>
      <c r="H66" s="53">
        <v>5.2204191200000147E-3</v>
      </c>
      <c r="I66" s="53">
        <v>5.9167429999999995E-3</v>
      </c>
      <c r="J66" s="53">
        <v>4.2490000000000002E-3</v>
      </c>
      <c r="K66" s="53">
        <v>4.8760000000000001E-3</v>
      </c>
      <c r="L66" s="52">
        <v>4.975653E-3</v>
      </c>
      <c r="M66" s="52">
        <v>5.7385409999999998E-3</v>
      </c>
      <c r="N66" s="52">
        <v>5.923888518987311E-3</v>
      </c>
      <c r="O66" s="53" t="s">
        <v>6</v>
      </c>
      <c r="P66" s="52">
        <v>1.3082527000000004E-2</v>
      </c>
      <c r="Q66" s="52">
        <v>8.1336567499999991E-3</v>
      </c>
      <c r="R66" s="52">
        <v>3.5663024666666668E-2</v>
      </c>
      <c r="S66" s="53">
        <v>3.2773744666666674E-2</v>
      </c>
      <c r="T66" s="53">
        <v>3.6305086888888845E-2</v>
      </c>
    </row>
    <row r="67" spans="1:20" s="82" customFormat="1" x14ac:dyDescent="0.2">
      <c r="A67" s="49"/>
      <c r="B67" s="51" t="s">
        <v>21</v>
      </c>
      <c r="C67" s="49"/>
      <c r="D67" s="49"/>
      <c r="E67" s="52">
        <v>1.0443739391172031E-2</v>
      </c>
      <c r="F67" s="53">
        <v>9.9827818007663105E-3</v>
      </c>
      <c r="G67" s="53">
        <v>1.0459745000000005E-2</v>
      </c>
      <c r="H67" s="53">
        <v>1.0826939199999998E-2</v>
      </c>
      <c r="I67" s="53">
        <v>1.1033916333333333E-2</v>
      </c>
      <c r="J67" s="53">
        <v>1.0784380166666671E-2</v>
      </c>
      <c r="K67" s="53">
        <v>1.0750557251461996E-2</v>
      </c>
      <c r="L67" s="52">
        <v>8.9326500000000003E-3</v>
      </c>
      <c r="M67" s="52">
        <v>1.2023255714285716E-2</v>
      </c>
      <c r="N67" s="52">
        <v>1.3020392742616052E-2</v>
      </c>
      <c r="O67" s="52">
        <v>1.3082527000000004E-2</v>
      </c>
      <c r="P67" s="53" t="s">
        <v>6</v>
      </c>
      <c r="Q67" s="52">
        <v>1.3345838333333332E-2</v>
      </c>
      <c r="R67" s="52">
        <v>3.8812095757575743E-2</v>
      </c>
      <c r="S67" s="53">
        <v>3.6301354444444454E-2</v>
      </c>
      <c r="T67" s="53">
        <v>3.9370038271604922E-2</v>
      </c>
    </row>
    <row r="68" spans="1:20" s="82" customFormat="1" x14ac:dyDescent="0.2">
      <c r="A68" s="49"/>
      <c r="B68" s="51" t="s">
        <v>22</v>
      </c>
      <c r="C68" s="49"/>
      <c r="D68" s="49"/>
      <c r="E68" s="52">
        <v>5.8961076598173442E-3</v>
      </c>
      <c r="F68" s="53">
        <v>5.410281580459763E-3</v>
      </c>
      <c r="G68" s="53">
        <v>6.5285168749999968E-3</v>
      </c>
      <c r="H68" s="53">
        <v>6.2810587000000032E-3</v>
      </c>
      <c r="I68" s="53">
        <v>6.6109312500000003E-3</v>
      </c>
      <c r="J68" s="53">
        <v>5.6172612500000026E-3</v>
      </c>
      <c r="K68" s="53">
        <v>6.2193287280701837E-3</v>
      </c>
      <c r="L68" s="52">
        <v>6.8106625E-3</v>
      </c>
      <c r="M68" s="52">
        <v>6.8718371428571441E-3</v>
      </c>
      <c r="N68" s="52">
        <v>8.5452144620253301E-3</v>
      </c>
      <c r="O68" s="52">
        <v>8.1336567499999991E-3</v>
      </c>
      <c r="P68" s="52">
        <v>1.3345838333333332E-2</v>
      </c>
      <c r="Q68" s="54" t="s">
        <v>6</v>
      </c>
      <c r="R68" s="52">
        <v>3.7339196060606046E-2</v>
      </c>
      <c r="S68" s="53">
        <v>3.4879823749999997E-2</v>
      </c>
      <c r="T68" s="53">
        <v>3.7885723240740736E-2</v>
      </c>
    </row>
    <row r="69" spans="1:20" s="82" customFormat="1" x14ac:dyDescent="0.2">
      <c r="A69" s="49"/>
      <c r="B69" s="51" t="s">
        <v>16</v>
      </c>
      <c r="C69" s="49"/>
      <c r="D69" s="49"/>
      <c r="E69" s="52">
        <v>3.498438984364282E-2</v>
      </c>
      <c r="F69" s="53" t="s">
        <v>6</v>
      </c>
      <c r="G69" s="53" t="s">
        <v>6</v>
      </c>
      <c r="H69" s="53" t="s">
        <v>6</v>
      </c>
      <c r="I69" s="53" t="s">
        <v>6</v>
      </c>
      <c r="J69" s="53" t="s">
        <v>6</v>
      </c>
      <c r="K69" s="53" t="s">
        <v>6</v>
      </c>
      <c r="L69" s="52">
        <v>3.2338156666666666E-2</v>
      </c>
      <c r="M69" s="52">
        <v>3.7558911601731568E-2</v>
      </c>
      <c r="N69" s="52">
        <v>3.6205409482163498E-2</v>
      </c>
      <c r="O69" s="52">
        <v>3.5663024666666668E-2</v>
      </c>
      <c r="P69" s="52">
        <v>3.8812095757575743E-2</v>
      </c>
      <c r="Q69" s="52">
        <v>3.7339196060606046E-2</v>
      </c>
      <c r="R69" s="53" t="s">
        <v>6</v>
      </c>
      <c r="S69" s="53" t="s">
        <v>6</v>
      </c>
      <c r="T69" s="53" t="s">
        <v>6</v>
      </c>
    </row>
    <row r="70" spans="1:20" s="82" customFormat="1" x14ac:dyDescent="0.2">
      <c r="A70" s="49"/>
      <c r="B70" s="72" t="s">
        <v>46</v>
      </c>
      <c r="C70" s="49"/>
      <c r="D70" s="49"/>
      <c r="E70" s="53" t="s">
        <v>6</v>
      </c>
      <c r="F70" s="53">
        <v>3.581126296721969E-2</v>
      </c>
      <c r="G70" s="53">
        <v>3.0696713000000025E-2</v>
      </c>
      <c r="H70" s="53">
        <v>3.383866560000006E-2</v>
      </c>
      <c r="I70" s="53">
        <v>3.4013791833333314E-2</v>
      </c>
      <c r="J70" s="53">
        <v>3.292286391666667E-2</v>
      </c>
      <c r="K70" s="53">
        <v>3.1313662134502922E-2</v>
      </c>
      <c r="L70" s="53">
        <v>2.9700879999999999E-2</v>
      </c>
      <c r="M70" s="53">
        <v>3.8063011428571422E-2</v>
      </c>
      <c r="N70" s="53">
        <v>3.3423512784810178E-2</v>
      </c>
      <c r="O70" s="53">
        <v>3.2773744666666674E-2</v>
      </c>
      <c r="P70" s="53">
        <v>3.6301354444444454E-2</v>
      </c>
      <c r="Q70" s="53">
        <v>3.4879823749999997E-2</v>
      </c>
      <c r="R70" s="53" t="s">
        <v>6</v>
      </c>
      <c r="S70" s="53" t="s">
        <v>6</v>
      </c>
      <c r="T70" s="53">
        <v>3.3292039506172839E-3</v>
      </c>
    </row>
    <row r="71" spans="1:20" s="82" customFormat="1" ht="13.5" thickBot="1" x14ac:dyDescent="0.25">
      <c r="A71" s="50"/>
      <c r="B71" s="83" t="s">
        <v>45</v>
      </c>
      <c r="C71" s="50"/>
      <c r="D71" s="50"/>
      <c r="E71" s="38" t="s">
        <v>6</v>
      </c>
      <c r="F71" s="38">
        <v>3.581126296721969E-2</v>
      </c>
      <c r="G71" s="38">
        <v>3.4203075148148208E-2</v>
      </c>
      <c r="H71" s="38">
        <v>3.6992181807407418E-2</v>
      </c>
      <c r="I71" s="38">
        <v>3.7135863518518532E-2</v>
      </c>
      <c r="J71" s="38">
        <v>3.6049813870370366E-2</v>
      </c>
      <c r="K71" s="38">
        <v>3.4622193905133415E-2</v>
      </c>
      <c r="L71" s="38">
        <v>3.2924218148148152E-2</v>
      </c>
      <c r="M71" s="38">
        <v>3.8063011428571422E-2</v>
      </c>
      <c r="N71" s="38">
        <v>3.6823608748241983E-2</v>
      </c>
      <c r="O71" s="38">
        <v>3.6305086888888845E-2</v>
      </c>
      <c r="P71" s="38">
        <v>3.9370038271604922E-2</v>
      </c>
      <c r="Q71" s="38">
        <v>3.7885723240740736E-2</v>
      </c>
      <c r="R71" s="38" t="s">
        <v>6</v>
      </c>
      <c r="S71" s="38">
        <v>3.3292039506172839E-3</v>
      </c>
      <c r="T71" s="38" t="s">
        <v>6</v>
      </c>
    </row>
    <row r="72" spans="1:20" s="82" customFormat="1" x14ac:dyDescent="0.2">
      <c r="A72" s="51" t="str">
        <f>H5</f>
        <v>GTR+G</v>
      </c>
      <c r="B72" s="51" t="s">
        <v>9</v>
      </c>
      <c r="C72" s="49"/>
      <c r="D72" s="49"/>
      <c r="E72" s="53" t="s">
        <v>6</v>
      </c>
      <c r="F72" s="53" t="s">
        <v>6</v>
      </c>
      <c r="G72" s="53" t="s">
        <v>6</v>
      </c>
      <c r="H72" s="53" t="s">
        <v>6</v>
      </c>
      <c r="I72" s="53" t="s">
        <v>6</v>
      </c>
      <c r="J72" s="53" t="s">
        <v>6</v>
      </c>
      <c r="K72" s="53" t="s">
        <v>6</v>
      </c>
      <c r="L72" s="52">
        <v>3.429873515981733E-3</v>
      </c>
      <c r="M72" s="52">
        <v>4.0640421395955889E-3</v>
      </c>
      <c r="N72" s="52">
        <v>4.6011967608809773E-3</v>
      </c>
      <c r="O72" s="52">
        <v>4.827256949771732E-3</v>
      </c>
      <c r="P72" s="52">
        <v>1.0652388356164371E-2</v>
      </c>
      <c r="Q72" s="52">
        <v>5.9767753310502421E-3</v>
      </c>
      <c r="R72" s="52">
        <v>3.738211673585122E-2</v>
      </c>
      <c r="S72" s="53" t="s">
        <v>6</v>
      </c>
      <c r="T72" s="53" t="s">
        <v>6</v>
      </c>
    </row>
    <row r="73" spans="1:20" s="82" customFormat="1" x14ac:dyDescent="0.2">
      <c r="A73" s="49"/>
      <c r="B73" s="72" t="s">
        <v>10</v>
      </c>
      <c r="C73" s="49"/>
      <c r="D73" s="49"/>
      <c r="E73" s="53" t="s">
        <v>6</v>
      </c>
      <c r="F73" s="53" t="s">
        <v>6</v>
      </c>
      <c r="G73" s="53">
        <v>3.0978514885057866E-3</v>
      </c>
      <c r="H73" s="53">
        <v>2.832780395402293E-3</v>
      </c>
      <c r="I73" s="53">
        <v>2.9840182643678282E-3</v>
      </c>
      <c r="J73" s="53">
        <v>2.6063784252873439E-3</v>
      </c>
      <c r="K73" s="53">
        <v>2.7963563036902486E-3</v>
      </c>
      <c r="L73" s="53">
        <v>3.7844482758620638E-3</v>
      </c>
      <c r="M73" s="53">
        <v>3.8667562397372746E-3</v>
      </c>
      <c r="N73" s="53">
        <v>5.0936882511277608E-3</v>
      </c>
      <c r="O73" s="53">
        <v>4.5234344137930795E-3</v>
      </c>
      <c r="P73" s="53">
        <v>1.0177135363984685E-2</v>
      </c>
      <c r="Q73" s="53">
        <v>5.4920215229885177E-3</v>
      </c>
      <c r="R73" s="53" t="s">
        <v>6</v>
      </c>
      <c r="S73" s="53">
        <v>3.4940393390804771E-2</v>
      </c>
      <c r="T73" s="53">
        <v>3.8353061260110878E-2</v>
      </c>
    </row>
    <row r="74" spans="1:20" s="82" customFormat="1" x14ac:dyDescent="0.2">
      <c r="A74" s="49"/>
      <c r="B74" s="72" t="s">
        <v>11</v>
      </c>
      <c r="C74" s="49"/>
      <c r="D74" s="49"/>
      <c r="E74" s="53" t="s">
        <v>6</v>
      </c>
      <c r="F74" s="53">
        <v>3.0978514885057866E-3</v>
      </c>
      <c r="G74" s="53" t="s">
        <v>6</v>
      </c>
      <c r="H74" s="53">
        <v>3.860887659999983E-3</v>
      </c>
      <c r="I74" s="53">
        <v>4.1923897500000017E-3</v>
      </c>
      <c r="J74" s="53">
        <v>3.2353433249999882E-3</v>
      </c>
      <c r="K74" s="53">
        <v>2.5285801842105243E-3</v>
      </c>
      <c r="L74" s="53">
        <v>2.8660275000000008E-3</v>
      </c>
      <c r="M74" s="53">
        <v>4.6036857857142842E-3</v>
      </c>
      <c r="N74" s="53">
        <v>3.3997180443038066E-3</v>
      </c>
      <c r="O74" s="53">
        <v>5.1146521499999984E-3</v>
      </c>
      <c r="P74" s="54">
        <v>1.0684224333333332E-2</v>
      </c>
      <c r="Q74" s="53">
        <v>6.6297578749999978E-3</v>
      </c>
      <c r="R74" s="53" t="s">
        <v>6</v>
      </c>
      <c r="S74" s="53">
        <v>3.2596162499999928E-2</v>
      </c>
      <c r="T74" s="53">
        <v>3.6412355629629606E-2</v>
      </c>
    </row>
    <row r="75" spans="1:20" s="82" customFormat="1" x14ac:dyDescent="0.2">
      <c r="A75" s="49"/>
      <c r="B75" s="72" t="s">
        <v>12</v>
      </c>
      <c r="C75" s="49"/>
      <c r="D75" s="49"/>
      <c r="E75" s="53" t="s">
        <v>6</v>
      </c>
      <c r="F75" s="53">
        <v>2.832780395402293E-3</v>
      </c>
      <c r="G75" s="53">
        <v>3.860887659999983E-3</v>
      </c>
      <c r="H75" s="53" t="s">
        <v>6</v>
      </c>
      <c r="I75" s="53">
        <v>4.1468320399999977E-3</v>
      </c>
      <c r="J75" s="53">
        <v>3.0127247800000013E-3</v>
      </c>
      <c r="K75" s="53">
        <v>3.5583597333333316E-3</v>
      </c>
      <c r="L75" s="53">
        <v>3.9380792000000006E-3</v>
      </c>
      <c r="M75" s="53">
        <v>4.2276501142857158E-3</v>
      </c>
      <c r="N75" s="53">
        <v>5.4918527037975048E-3</v>
      </c>
      <c r="O75" s="53">
        <v>5.2593869200000054E-3</v>
      </c>
      <c r="P75" s="53">
        <v>1.1073179733333337E-2</v>
      </c>
      <c r="Q75" s="53">
        <v>6.3561792000000027E-3</v>
      </c>
      <c r="R75" s="53" t="s">
        <v>6</v>
      </c>
      <c r="S75" s="53">
        <v>3.6137058599999987E-2</v>
      </c>
      <c r="T75" s="53">
        <v>3.9583180592592623E-2</v>
      </c>
    </row>
    <row r="76" spans="1:20" s="82" customFormat="1" x14ac:dyDescent="0.2">
      <c r="A76" s="49"/>
      <c r="B76" s="72" t="s">
        <v>13</v>
      </c>
      <c r="C76" s="49"/>
      <c r="D76" s="49"/>
      <c r="E76" s="53" t="s">
        <v>6</v>
      </c>
      <c r="F76" s="53">
        <v>2.9840182643678282E-3</v>
      </c>
      <c r="G76" s="53">
        <v>4.1923897500000017E-3</v>
      </c>
      <c r="H76" s="53">
        <v>4.1468320399999977E-3</v>
      </c>
      <c r="I76" s="53" t="s">
        <v>6</v>
      </c>
      <c r="J76" s="53">
        <v>3.9810107000000016E-3</v>
      </c>
      <c r="K76" s="53">
        <v>4.0158778771929911E-3</v>
      </c>
      <c r="L76" s="53">
        <v>4.6721539999999995E-3</v>
      </c>
      <c r="M76" s="53">
        <v>5.2259001428571405E-3</v>
      </c>
      <c r="N76" s="53">
        <v>6.1735022151898737E-3</v>
      </c>
      <c r="O76" s="53">
        <v>6.0401150999999957E-3</v>
      </c>
      <c r="P76" s="53">
        <v>1.1257649000000003E-2</v>
      </c>
      <c r="Q76" s="53">
        <v>6.7184880000000016E-3</v>
      </c>
      <c r="R76" s="53" t="s">
        <v>6</v>
      </c>
      <c r="S76" s="53">
        <v>3.6501142499999979E-2</v>
      </c>
      <c r="T76" s="53">
        <v>3.9852520740740707E-2</v>
      </c>
    </row>
    <row r="77" spans="1:20" s="82" customFormat="1" x14ac:dyDescent="0.2">
      <c r="A77" s="49"/>
      <c r="B77" s="72" t="s">
        <v>14</v>
      </c>
      <c r="C77" s="49"/>
      <c r="D77" s="49"/>
      <c r="E77" s="53" t="s">
        <v>6</v>
      </c>
      <c r="F77" s="53">
        <v>2.6063784252873439E-3</v>
      </c>
      <c r="G77" s="53">
        <v>3.2353433249999882E-3</v>
      </c>
      <c r="H77" s="53">
        <v>3.0127247800000013E-3</v>
      </c>
      <c r="I77" s="53">
        <v>3.9810107000000016E-3</v>
      </c>
      <c r="J77" s="53" t="s">
        <v>6</v>
      </c>
      <c r="K77" s="53">
        <v>3.0682466228070249E-3</v>
      </c>
      <c r="L77" s="53">
        <v>3.9135764999999999E-3</v>
      </c>
      <c r="M77" s="53">
        <v>2.5470674285714289E-3</v>
      </c>
      <c r="N77" s="53">
        <v>3.5847352594936765E-3</v>
      </c>
      <c r="O77" s="53">
        <v>4.329727999999998E-3</v>
      </c>
      <c r="P77" s="53">
        <v>1.1004961333333334E-2</v>
      </c>
      <c r="Q77" s="53">
        <v>5.6859247499999998E-3</v>
      </c>
      <c r="R77" s="53" t="s">
        <v>6</v>
      </c>
      <c r="S77" s="53">
        <v>3.5156288833333341E-2</v>
      </c>
      <c r="T77" s="53">
        <v>3.8560570629629684E-2</v>
      </c>
    </row>
    <row r="78" spans="1:20" s="82" customFormat="1" x14ac:dyDescent="0.2">
      <c r="A78" s="49"/>
      <c r="B78" s="72" t="s">
        <v>15</v>
      </c>
      <c r="C78" s="49"/>
      <c r="D78" s="49"/>
      <c r="E78" s="53" t="s">
        <v>6</v>
      </c>
      <c r="F78" s="53">
        <v>2.7963563036902486E-3</v>
      </c>
      <c r="G78" s="53">
        <v>2.5285801842105243E-3</v>
      </c>
      <c r="H78" s="53">
        <v>3.5583597333333316E-3</v>
      </c>
      <c r="I78" s="53">
        <v>4.0158778771929911E-3</v>
      </c>
      <c r="J78" s="53">
        <v>3.0682466228070249E-3</v>
      </c>
      <c r="K78" s="53" t="s">
        <v>6</v>
      </c>
      <c r="L78" s="53">
        <v>2.4759596491228061E-3</v>
      </c>
      <c r="M78" s="53">
        <v>4.4324932832080187E-3</v>
      </c>
      <c r="N78" s="53">
        <v>3.9612422274039622E-3</v>
      </c>
      <c r="O78" s="53">
        <v>4.9624044035087821E-3</v>
      </c>
      <c r="P78" s="53">
        <v>1.0952150467836251E-2</v>
      </c>
      <c r="Q78" s="53">
        <v>6.2930686403508754E-3</v>
      </c>
      <c r="R78" s="53" t="s">
        <v>6</v>
      </c>
      <c r="S78" s="53">
        <v>3.3243410760233877E-2</v>
      </c>
      <c r="T78" s="53">
        <v>3.6878463768680814E-2</v>
      </c>
    </row>
    <row r="79" spans="1:20" s="82" customFormat="1" x14ac:dyDescent="0.2">
      <c r="A79" s="49"/>
      <c r="B79" s="51" t="s">
        <v>20</v>
      </c>
      <c r="C79" s="49"/>
      <c r="D79" s="49"/>
      <c r="E79" s="52">
        <v>3.429873515981733E-3</v>
      </c>
      <c r="F79" s="53">
        <v>3.7844482758620638E-3</v>
      </c>
      <c r="G79" s="53">
        <v>2.8660275000000008E-3</v>
      </c>
      <c r="H79" s="53">
        <v>3.9380792000000006E-3</v>
      </c>
      <c r="I79" s="53">
        <v>4.6721539999999995E-3</v>
      </c>
      <c r="J79" s="53">
        <v>3.9135764999999999E-3</v>
      </c>
      <c r="K79" s="53">
        <v>2.4759596491228061E-3</v>
      </c>
      <c r="L79" s="53" t="s">
        <v>6</v>
      </c>
      <c r="M79" s="52">
        <v>4.9134171428571434E-3</v>
      </c>
      <c r="N79" s="52">
        <v>3.298399113924049E-3</v>
      </c>
      <c r="O79" s="52">
        <v>5.055983E-3</v>
      </c>
      <c r="P79" s="52">
        <v>9.078523333333333E-3</v>
      </c>
      <c r="Q79" s="52">
        <v>6.9240324999999998E-3</v>
      </c>
      <c r="R79" s="52">
        <v>3.4301750303030315E-2</v>
      </c>
      <c r="S79" s="53">
        <v>3.1427531666666668E-2</v>
      </c>
      <c r="T79" s="53">
        <v>3.4940465555555557E-2</v>
      </c>
    </row>
    <row r="80" spans="1:20" s="82" customFormat="1" x14ac:dyDescent="0.2">
      <c r="A80" s="49"/>
      <c r="B80" s="51" t="s">
        <v>19</v>
      </c>
      <c r="C80" s="49"/>
      <c r="D80" s="49"/>
      <c r="E80" s="52">
        <v>4.0640421395955889E-3</v>
      </c>
      <c r="F80" s="53">
        <v>3.8667562397372746E-3</v>
      </c>
      <c r="G80" s="53">
        <v>4.6036857857142842E-3</v>
      </c>
      <c r="H80" s="53">
        <v>4.2276501142857158E-3</v>
      </c>
      <c r="I80" s="53">
        <v>5.2259001428571405E-3</v>
      </c>
      <c r="J80" s="53">
        <v>2.5470674285714289E-3</v>
      </c>
      <c r="K80" s="53">
        <v>4.4324932832080187E-3</v>
      </c>
      <c r="L80" s="52">
        <v>4.9134171428571434E-3</v>
      </c>
      <c r="M80" s="53" t="s">
        <v>6</v>
      </c>
      <c r="N80" s="52">
        <v>4.6761650090415916E-3</v>
      </c>
      <c r="O80" s="52">
        <v>5.8141149999999964E-3</v>
      </c>
      <c r="P80" s="52">
        <v>1.2320086666666666E-2</v>
      </c>
      <c r="Q80" s="52">
        <v>6.9376764285714295E-3</v>
      </c>
      <c r="R80" s="52">
        <v>4.0266959696969751E-2</v>
      </c>
      <c r="S80" s="53">
        <v>3.7784128809523823E-2</v>
      </c>
      <c r="T80" s="53">
        <v>4.0818699894179925E-2</v>
      </c>
    </row>
    <row r="81" spans="1:20" s="82" customFormat="1" x14ac:dyDescent="0.2">
      <c r="A81" s="49"/>
      <c r="B81" s="51" t="s">
        <v>18</v>
      </c>
      <c r="C81" s="49"/>
      <c r="D81" s="49"/>
      <c r="E81" s="52">
        <v>4.6011967608809773E-3</v>
      </c>
      <c r="F81" s="53">
        <v>5.0936882511277608E-3</v>
      </c>
      <c r="G81" s="53">
        <v>3.3997180443038066E-3</v>
      </c>
      <c r="H81" s="53">
        <v>5.4918527037975048E-3</v>
      </c>
      <c r="I81" s="53">
        <v>6.1735022151898737E-3</v>
      </c>
      <c r="J81" s="53">
        <v>3.5847352594936765E-3</v>
      </c>
      <c r="K81" s="53">
        <v>3.9612422274039622E-3</v>
      </c>
      <c r="L81" s="52">
        <v>3.298399113924049E-3</v>
      </c>
      <c r="M81" s="52">
        <v>4.6761650090415916E-3</v>
      </c>
      <c r="N81" s="53" t="s">
        <v>6</v>
      </c>
      <c r="O81" s="52">
        <v>6.0393035822784505E-3</v>
      </c>
      <c r="P81" s="52">
        <v>1.3298126540084387E-2</v>
      </c>
      <c r="Q81" s="52">
        <v>8.7177732911392393E-3</v>
      </c>
      <c r="R81" s="52">
        <v>3.85055868853088E-2</v>
      </c>
      <c r="S81" s="53">
        <v>3.5413270738396667E-2</v>
      </c>
      <c r="T81" s="53">
        <v>3.9192768251289083E-2</v>
      </c>
    </row>
    <row r="82" spans="1:20" s="82" customFormat="1" x14ac:dyDescent="0.2">
      <c r="A82" s="49"/>
      <c r="B82" s="51" t="s">
        <v>17</v>
      </c>
      <c r="C82" s="49"/>
      <c r="D82" s="49"/>
      <c r="E82" s="52">
        <v>4.827256949771732E-3</v>
      </c>
      <c r="F82" s="53">
        <v>4.5234344137930795E-3</v>
      </c>
      <c r="G82" s="53">
        <v>5.1146521499999984E-3</v>
      </c>
      <c r="H82" s="53">
        <v>5.2593869200000054E-3</v>
      </c>
      <c r="I82" s="53">
        <v>6.0401150999999957E-3</v>
      </c>
      <c r="J82" s="53">
        <v>4.329727999999998E-3</v>
      </c>
      <c r="K82" s="53">
        <v>4.9624044035087821E-3</v>
      </c>
      <c r="L82" s="52">
        <v>5.055983E-3</v>
      </c>
      <c r="M82" s="52">
        <v>5.8141149999999964E-3</v>
      </c>
      <c r="N82" s="52">
        <v>6.0393035822784505E-3</v>
      </c>
      <c r="O82" s="53" t="s">
        <v>6</v>
      </c>
      <c r="P82" s="52">
        <v>1.3401306999999999E-2</v>
      </c>
      <c r="Q82" s="52">
        <v>8.2320917500000017E-3</v>
      </c>
      <c r="R82" s="52">
        <v>3.8193875303030263E-2</v>
      </c>
      <c r="S82" s="53">
        <v>3.5028722500000026E-2</v>
      </c>
      <c r="T82" s="53">
        <v>3.8897242592592536E-2</v>
      </c>
    </row>
    <row r="83" spans="1:20" s="82" customFormat="1" x14ac:dyDescent="0.2">
      <c r="A83" s="49"/>
      <c r="B83" s="51" t="s">
        <v>21</v>
      </c>
      <c r="C83" s="49"/>
      <c r="D83" s="49"/>
      <c r="E83" s="52">
        <v>1.0652388356164371E-2</v>
      </c>
      <c r="F83" s="53">
        <v>1.0177135363984685E-2</v>
      </c>
      <c r="G83" s="54">
        <v>1.0684224333333332E-2</v>
      </c>
      <c r="H83" s="53">
        <v>1.1073179733333337E-2</v>
      </c>
      <c r="I83" s="53">
        <v>1.1257649000000003E-2</v>
      </c>
      <c r="J83" s="53">
        <v>1.1004961333333334E-2</v>
      </c>
      <c r="K83" s="53">
        <v>1.0952150467836251E-2</v>
      </c>
      <c r="L83" s="52">
        <v>9.078523333333333E-3</v>
      </c>
      <c r="M83" s="52">
        <v>1.2320086666666666E-2</v>
      </c>
      <c r="N83" s="52">
        <v>1.3298126540084387E-2</v>
      </c>
      <c r="O83" s="52">
        <v>1.3401306999999999E-2</v>
      </c>
      <c r="P83" s="53" t="s">
        <v>6</v>
      </c>
      <c r="Q83" s="52">
        <v>1.36919425E-2</v>
      </c>
      <c r="R83" s="52">
        <v>4.1760498383838371E-2</v>
      </c>
      <c r="S83" s="53">
        <v>3.9074598888888895E-2</v>
      </c>
      <c r="T83" s="53">
        <v>4.2357364938271594E-2</v>
      </c>
    </row>
    <row r="84" spans="1:20" s="82" customFormat="1" x14ac:dyDescent="0.2">
      <c r="A84" s="49"/>
      <c r="B84" s="51" t="s">
        <v>22</v>
      </c>
      <c r="C84" s="49"/>
      <c r="D84" s="49"/>
      <c r="E84" s="52">
        <v>5.9767753310502421E-3</v>
      </c>
      <c r="F84" s="53">
        <v>5.4920215229885177E-3</v>
      </c>
      <c r="G84" s="53">
        <v>6.6297578749999978E-3</v>
      </c>
      <c r="H84" s="53">
        <v>6.3561792000000027E-3</v>
      </c>
      <c r="I84" s="53">
        <v>6.7184880000000016E-3</v>
      </c>
      <c r="J84" s="53">
        <v>5.6859247499999998E-3</v>
      </c>
      <c r="K84" s="53">
        <v>6.2930686403508754E-3</v>
      </c>
      <c r="L84" s="52">
        <v>6.9240324999999998E-3</v>
      </c>
      <c r="M84" s="52">
        <v>6.9376764285714295E-3</v>
      </c>
      <c r="N84" s="52">
        <v>8.7177732911392393E-3</v>
      </c>
      <c r="O84" s="52">
        <v>8.2320917500000017E-3</v>
      </c>
      <c r="P84" s="52">
        <v>1.36919425E-2</v>
      </c>
      <c r="Q84" s="54" t="s">
        <v>6</v>
      </c>
      <c r="R84" s="52">
        <v>3.9982881818181853E-2</v>
      </c>
      <c r="S84" s="53">
        <v>3.7370662500000006E-2</v>
      </c>
      <c r="T84" s="53">
        <v>4.0563375000000006E-2</v>
      </c>
    </row>
    <row r="85" spans="1:20" s="82" customFormat="1" x14ac:dyDescent="0.2">
      <c r="A85" s="49"/>
      <c r="B85" s="51" t="s">
        <v>16</v>
      </c>
      <c r="C85" s="49"/>
      <c r="D85" s="49"/>
      <c r="E85" s="52">
        <v>3.738211673585122E-2</v>
      </c>
      <c r="F85" s="53" t="s">
        <v>6</v>
      </c>
      <c r="G85" s="53" t="s">
        <v>6</v>
      </c>
      <c r="H85" s="53" t="s">
        <v>6</v>
      </c>
      <c r="I85" s="53" t="s">
        <v>6</v>
      </c>
      <c r="J85" s="53" t="s">
        <v>6</v>
      </c>
      <c r="K85" s="53" t="s">
        <v>6</v>
      </c>
      <c r="L85" s="52">
        <v>3.4301750303030315E-2</v>
      </c>
      <c r="M85" s="52">
        <v>4.0266959696969751E-2</v>
      </c>
      <c r="N85" s="52">
        <v>3.85055868853088E-2</v>
      </c>
      <c r="O85" s="52">
        <v>3.8193875303030263E-2</v>
      </c>
      <c r="P85" s="52">
        <v>4.1760498383838371E-2</v>
      </c>
      <c r="Q85" s="52">
        <v>3.9982881818181853E-2</v>
      </c>
      <c r="R85" s="53" t="s">
        <v>6</v>
      </c>
      <c r="S85" s="53" t="s">
        <v>6</v>
      </c>
      <c r="T85" s="53" t="s">
        <v>6</v>
      </c>
    </row>
    <row r="86" spans="1:20" s="82" customFormat="1" x14ac:dyDescent="0.2">
      <c r="A86" s="49"/>
      <c r="B86" s="72" t="s">
        <v>46</v>
      </c>
      <c r="C86" s="49"/>
      <c r="D86" s="49"/>
      <c r="E86" s="53" t="s">
        <v>6</v>
      </c>
      <c r="F86" s="53">
        <v>3.4940393390804771E-2</v>
      </c>
      <c r="G86" s="53">
        <v>3.2596162499999928E-2</v>
      </c>
      <c r="H86" s="53">
        <v>3.6137058599999987E-2</v>
      </c>
      <c r="I86" s="53">
        <v>3.6501142499999979E-2</v>
      </c>
      <c r="J86" s="53">
        <v>3.5156288833333341E-2</v>
      </c>
      <c r="K86" s="53">
        <v>3.3243410760233877E-2</v>
      </c>
      <c r="L86" s="53">
        <v>3.1427531666666668E-2</v>
      </c>
      <c r="M86" s="53">
        <v>3.7784128809523823E-2</v>
      </c>
      <c r="N86" s="53">
        <v>3.5413270738396667E-2</v>
      </c>
      <c r="O86" s="53">
        <v>3.5028722500000026E-2</v>
      </c>
      <c r="P86" s="53">
        <v>3.9074598888888895E-2</v>
      </c>
      <c r="Q86" s="53">
        <v>3.7370662500000006E-2</v>
      </c>
      <c r="R86" s="53" t="s">
        <v>6</v>
      </c>
      <c r="S86" s="53" t="s">
        <v>6</v>
      </c>
      <c r="T86" s="53">
        <v>3.3910945679012316E-3</v>
      </c>
    </row>
    <row r="87" spans="1:20" s="82" customFormat="1" ht="13.5" thickBot="1" x14ac:dyDescent="0.25">
      <c r="A87" s="50"/>
      <c r="B87" s="83" t="s">
        <v>45</v>
      </c>
      <c r="C87" s="50"/>
      <c r="D87" s="50"/>
      <c r="E87" s="38" t="s">
        <v>6</v>
      </c>
      <c r="F87" s="38">
        <v>3.8353061260110878E-2</v>
      </c>
      <c r="G87" s="38">
        <v>3.6412355629629606E-2</v>
      </c>
      <c r="H87" s="38">
        <v>3.9583180592592623E-2</v>
      </c>
      <c r="I87" s="38">
        <v>3.9852520740740707E-2</v>
      </c>
      <c r="J87" s="38">
        <v>3.8560570629629684E-2</v>
      </c>
      <c r="K87" s="38">
        <v>3.6878463768680814E-2</v>
      </c>
      <c r="L87" s="38">
        <v>3.4940465555555557E-2</v>
      </c>
      <c r="M87" s="38">
        <v>4.0818699894179925E-2</v>
      </c>
      <c r="N87" s="38">
        <v>3.9192768251289083E-2</v>
      </c>
      <c r="O87" s="38">
        <v>3.8897242592592536E-2</v>
      </c>
      <c r="P87" s="38">
        <v>4.2357364938271594E-2</v>
      </c>
      <c r="Q87" s="38">
        <v>4.0563375000000006E-2</v>
      </c>
      <c r="R87" s="38" t="s">
        <v>6</v>
      </c>
      <c r="S87" s="38">
        <v>3.3910945679012316E-3</v>
      </c>
      <c r="T87" s="38" t="s">
        <v>6</v>
      </c>
    </row>
    <row r="88" spans="1:20" x14ac:dyDescent="0.2">
      <c r="A88" s="45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</row>
    <row r="89" spans="1:20" x14ac:dyDescent="0.2">
      <c r="A89" s="45" t="s">
        <v>44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</row>
  </sheetData>
  <mergeCells count="3">
    <mergeCell ref="E4:H4"/>
    <mergeCell ref="I4:L4"/>
    <mergeCell ref="M4:P4"/>
  </mergeCells>
  <conditionalFormatting sqref="E4 I4 M4 Q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:T87 E6:Q6 S6:T6 V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2 N33 T39 P38:Q39 S38:T38 P37:T37 K30 J29:K29 I24:K28 H27 G26:H26 F24:H25 P31:Q35 L24:T30 N34:O34 L37:O39 L33:M34 L31:L32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9 T55 P54:Q55 S54:T54 L40:L47 P53:T53 K46 J45:K45 I40:K44 H43 G42:H42 F41:H41 E40:H40 M40:T46 N50:O50 L53:O55 P47:Q51 L48:M50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5 T71 P70:Q71 S70:T70 L56:L63 P69:T69 K62 J61:K61 I56:K60 H59 G58:H58 F57:H57 E56:H56 M56:T62 N66:O66 L69:O71 P63:Q67 L64:M66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81 T87 P86:Q87 S86:T86 L72:L79 P85:T85 K78 J77:K77 I72:K76 H75 G74:H74 F73:H73 E72:H72 M72:T78 N82:O82 L85:O87 P79:Q83 L80:M82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80:O80 R86 N64:O64 M31:O31 N48:O48 O33 O49 O65 M79:O79 M47:O47 M63:O63 R70 R54 I29:I30 R38 E7:U21 E6:Q6 S6:V6 E24:E25 E26:F26 E27:G27 J30 R39:S39 P52:Q52 E41 E42:F42 E43:G43 J46 I45:I46 R55:S55 E44:H46 P68:Q68 E57 E58:F58 E59:G59 J62 I61:I62 R71:S71 E60:H62 P84:Q84 E73 E74:F74 E75:G75 J78 I77:I78 R87:S87 E76:H78 E28:H30 R31:T35 P36:T36 L51:O52 L67:O68 L83:O84 L35:O36 N32:O32 E22:T23 E31:K39 E47:K55 R47:T52 E63:K71 R63:T68 E79:K87 R79:T84 O81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5" right="0.75" top="1" bottom="1" header="0.5" footer="0.5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zoomScale="85" zoomScaleNormal="85" workbookViewId="0">
      <selection activeCell="A2" sqref="A2"/>
    </sheetView>
  </sheetViews>
  <sheetFormatPr defaultColWidth="9.140625" defaultRowHeight="12.75" x14ac:dyDescent="0.2"/>
  <cols>
    <col min="1" max="1" width="7.7109375" style="2" customWidth="1"/>
    <col min="2" max="2" width="13.140625" style="2" customWidth="1"/>
    <col min="3" max="3" width="4.28515625" style="2" customWidth="1"/>
    <col min="4" max="4" width="4.85546875" style="2" customWidth="1"/>
    <col min="5" max="16" width="7.7109375" style="2" customWidth="1"/>
    <col min="17" max="16384" width="9.140625" style="2"/>
  </cols>
  <sheetData>
    <row r="1" spans="1:19" ht="15" x14ac:dyDescent="0.2">
      <c r="A1" s="7" t="s">
        <v>104</v>
      </c>
      <c r="C1" s="132"/>
      <c r="D1" s="132"/>
      <c r="E1" s="132"/>
      <c r="F1" s="132"/>
      <c r="G1" s="132"/>
    </row>
    <row r="2" spans="1:19" x14ac:dyDescent="0.2">
      <c r="B2" s="10"/>
      <c r="C2" s="132"/>
      <c r="D2" s="132"/>
      <c r="E2" s="132"/>
      <c r="F2" s="132"/>
      <c r="G2" s="132"/>
    </row>
    <row r="3" spans="1:19" ht="12.75" customHeight="1" x14ac:dyDescent="0.2">
      <c r="C3" s="45"/>
      <c r="D3" s="45"/>
      <c r="E3" s="45"/>
      <c r="F3" s="131"/>
      <c r="G3" s="131"/>
      <c r="H3" s="131"/>
      <c r="I3" s="131"/>
      <c r="J3" s="131"/>
      <c r="K3" s="131"/>
      <c r="L3" s="131"/>
      <c r="M3" s="45"/>
      <c r="N3" s="45"/>
      <c r="O3" s="45"/>
      <c r="P3" s="45"/>
    </row>
    <row r="4" spans="1:19" x14ac:dyDescent="0.2">
      <c r="A4" s="12" t="s">
        <v>24</v>
      </c>
      <c r="B4" s="3"/>
      <c r="C4" s="80"/>
      <c r="D4" s="80"/>
      <c r="E4" s="221" t="s">
        <v>25</v>
      </c>
      <c r="F4" s="222"/>
      <c r="G4" s="222"/>
      <c r="H4" s="223"/>
      <c r="I4" s="221" t="s">
        <v>26</v>
      </c>
      <c r="J4" s="222"/>
      <c r="K4" s="222"/>
      <c r="L4" s="223"/>
      <c r="M4" s="221" t="s">
        <v>27</v>
      </c>
      <c r="N4" s="222"/>
      <c r="O4" s="222"/>
      <c r="P4" s="223"/>
    </row>
    <row r="5" spans="1:19" ht="15.75" customHeight="1" thickBot="1" x14ac:dyDescent="0.25">
      <c r="A5" s="14"/>
      <c r="B5" s="15"/>
      <c r="C5" s="15" t="s">
        <v>0</v>
      </c>
      <c r="D5" s="15" t="s">
        <v>1</v>
      </c>
      <c r="E5" s="16" t="s">
        <v>28</v>
      </c>
      <c r="F5" s="17" t="s">
        <v>29</v>
      </c>
      <c r="G5" s="17" t="s">
        <v>2</v>
      </c>
      <c r="H5" s="18" t="s">
        <v>3</v>
      </c>
      <c r="I5" s="16" t="str">
        <f t="shared" ref="I5:P5" si="0">E5</f>
        <v>Unc.-p</v>
      </c>
      <c r="J5" s="17" t="str">
        <f t="shared" si="0"/>
        <v>K2P</v>
      </c>
      <c r="K5" s="17" t="str">
        <f t="shared" si="0"/>
        <v>HKY85</v>
      </c>
      <c r="L5" s="18" t="str">
        <f t="shared" si="0"/>
        <v>GTR+G</v>
      </c>
      <c r="M5" s="16" t="str">
        <f t="shared" si="0"/>
        <v>Unc.-p</v>
      </c>
      <c r="N5" s="17" t="str">
        <f t="shared" si="0"/>
        <v>K2P</v>
      </c>
      <c r="O5" s="17" t="str">
        <f t="shared" si="0"/>
        <v>HKY85</v>
      </c>
      <c r="P5" s="18" t="str">
        <f t="shared" si="0"/>
        <v>GTR+G</v>
      </c>
    </row>
    <row r="6" spans="1:19" x14ac:dyDescent="0.2">
      <c r="B6" s="120" t="s">
        <v>61</v>
      </c>
      <c r="C6" s="119">
        <v>1</v>
      </c>
      <c r="D6" s="119">
        <v>1</v>
      </c>
      <c r="E6" s="130" t="s">
        <v>6</v>
      </c>
      <c r="F6" s="129" t="s">
        <v>6</v>
      </c>
      <c r="G6" s="129" t="s">
        <v>6</v>
      </c>
      <c r="H6" s="128" t="s">
        <v>6</v>
      </c>
      <c r="I6" s="130" t="s">
        <v>6</v>
      </c>
      <c r="J6" s="129" t="s">
        <v>6</v>
      </c>
      <c r="K6" s="129" t="s">
        <v>6</v>
      </c>
      <c r="L6" s="128" t="s">
        <v>6</v>
      </c>
      <c r="M6" s="130" t="s">
        <v>6</v>
      </c>
      <c r="N6" s="129" t="s">
        <v>6</v>
      </c>
      <c r="O6" s="129" t="s">
        <v>6</v>
      </c>
      <c r="P6" s="128" t="s">
        <v>6</v>
      </c>
    </row>
    <row r="7" spans="1:19" x14ac:dyDescent="0.2">
      <c r="B7" s="120" t="s">
        <v>58</v>
      </c>
      <c r="C7" s="119">
        <v>1</v>
      </c>
      <c r="D7" s="119">
        <v>1</v>
      </c>
      <c r="E7" s="127" t="s">
        <v>6</v>
      </c>
      <c r="F7" s="126" t="s">
        <v>6</v>
      </c>
      <c r="G7" s="126" t="s">
        <v>6</v>
      </c>
      <c r="H7" s="125" t="s">
        <v>6</v>
      </c>
      <c r="I7" s="127" t="s">
        <v>6</v>
      </c>
      <c r="J7" s="126" t="s">
        <v>6</v>
      </c>
      <c r="K7" s="126" t="s">
        <v>6</v>
      </c>
      <c r="L7" s="125" t="s">
        <v>6</v>
      </c>
      <c r="M7" s="127" t="s">
        <v>6</v>
      </c>
      <c r="N7" s="126" t="s">
        <v>6</v>
      </c>
      <c r="O7" s="126" t="s">
        <v>6</v>
      </c>
      <c r="P7" s="125" t="s">
        <v>6</v>
      </c>
    </row>
    <row r="8" spans="1:19" x14ac:dyDescent="0.2">
      <c r="B8" s="120" t="s">
        <v>57</v>
      </c>
      <c r="C8" s="119">
        <v>4</v>
      </c>
      <c r="D8" s="119">
        <v>6</v>
      </c>
      <c r="E8" s="116">
        <v>0</v>
      </c>
      <c r="F8" s="26">
        <v>0</v>
      </c>
      <c r="G8" s="26">
        <v>0</v>
      </c>
      <c r="H8" s="61">
        <v>0</v>
      </c>
      <c r="I8" s="116">
        <v>0</v>
      </c>
      <c r="J8" s="26">
        <v>0</v>
      </c>
      <c r="K8" s="26">
        <v>0</v>
      </c>
      <c r="L8" s="61">
        <v>0</v>
      </c>
      <c r="M8" s="116">
        <v>0</v>
      </c>
      <c r="N8" s="26">
        <v>0</v>
      </c>
      <c r="O8" s="26">
        <v>0</v>
      </c>
      <c r="P8" s="61">
        <v>0</v>
      </c>
    </row>
    <row r="9" spans="1:19" x14ac:dyDescent="0.2">
      <c r="B9" s="120" t="s">
        <v>54</v>
      </c>
      <c r="C9" s="119">
        <v>1</v>
      </c>
      <c r="D9" s="119">
        <v>1</v>
      </c>
      <c r="E9" s="127" t="s">
        <v>6</v>
      </c>
      <c r="F9" s="126" t="s">
        <v>6</v>
      </c>
      <c r="G9" s="126" t="s">
        <v>6</v>
      </c>
      <c r="H9" s="125" t="s">
        <v>6</v>
      </c>
      <c r="I9" s="127" t="s">
        <v>6</v>
      </c>
      <c r="J9" s="126" t="s">
        <v>6</v>
      </c>
      <c r="K9" s="126" t="s">
        <v>6</v>
      </c>
      <c r="L9" s="125" t="s">
        <v>6</v>
      </c>
      <c r="M9" s="127" t="s">
        <v>6</v>
      </c>
      <c r="N9" s="126" t="s">
        <v>6</v>
      </c>
      <c r="O9" s="126" t="s">
        <v>6</v>
      </c>
      <c r="P9" s="125" t="s">
        <v>6</v>
      </c>
    </row>
    <row r="10" spans="1:19" x14ac:dyDescent="0.2">
      <c r="B10" s="120" t="s">
        <v>60</v>
      </c>
      <c r="C10" s="119">
        <v>1</v>
      </c>
      <c r="D10" s="119">
        <v>1</v>
      </c>
      <c r="E10" s="127" t="s">
        <v>6</v>
      </c>
      <c r="F10" s="126" t="s">
        <v>6</v>
      </c>
      <c r="G10" s="126" t="s">
        <v>6</v>
      </c>
      <c r="H10" s="125" t="s">
        <v>6</v>
      </c>
      <c r="I10" s="127" t="s">
        <v>6</v>
      </c>
      <c r="J10" s="126" t="s">
        <v>6</v>
      </c>
      <c r="K10" s="126" t="s">
        <v>6</v>
      </c>
      <c r="L10" s="125" t="s">
        <v>6</v>
      </c>
      <c r="M10" s="127" t="s">
        <v>6</v>
      </c>
      <c r="N10" s="126" t="s">
        <v>6</v>
      </c>
      <c r="O10" s="126" t="s">
        <v>6</v>
      </c>
      <c r="P10" s="125" t="s">
        <v>6</v>
      </c>
    </row>
    <row r="11" spans="1:19" x14ac:dyDescent="0.2">
      <c r="B11" s="120" t="s">
        <v>56</v>
      </c>
      <c r="C11" s="119">
        <v>5</v>
      </c>
      <c r="D11" s="119">
        <v>7</v>
      </c>
      <c r="E11" s="116">
        <v>0</v>
      </c>
      <c r="F11" s="26">
        <v>0</v>
      </c>
      <c r="G11" s="26">
        <v>0</v>
      </c>
      <c r="H11" s="61">
        <v>0</v>
      </c>
      <c r="I11" s="116">
        <v>0</v>
      </c>
      <c r="J11" s="26">
        <v>0</v>
      </c>
      <c r="K11" s="26">
        <v>0</v>
      </c>
      <c r="L11" s="61">
        <v>0</v>
      </c>
      <c r="M11" s="116">
        <v>1.8500000000000001E-3</v>
      </c>
      <c r="N11" s="26">
        <v>1.8500000000000001E-3</v>
      </c>
      <c r="O11" s="26">
        <v>1.7700000000000001E-3</v>
      </c>
      <c r="P11" s="61">
        <v>1.8699999999999999E-3</v>
      </c>
    </row>
    <row r="12" spans="1:19" s="33" customFormat="1" x14ac:dyDescent="0.2">
      <c r="B12" s="124" t="s">
        <v>53</v>
      </c>
      <c r="C12" s="123">
        <v>1</v>
      </c>
      <c r="D12" s="123">
        <v>2</v>
      </c>
      <c r="E12" s="122">
        <v>1.83E-3</v>
      </c>
      <c r="F12" s="53">
        <v>1.8400000000000001E-3</v>
      </c>
      <c r="G12" s="53">
        <v>1.8500000000000001E-3</v>
      </c>
      <c r="H12" s="121">
        <v>1.8600000000000001E-3</v>
      </c>
      <c r="I12" s="122" t="s">
        <v>6</v>
      </c>
      <c r="J12" s="53" t="s">
        <v>6</v>
      </c>
      <c r="K12" s="53" t="s">
        <v>6</v>
      </c>
      <c r="L12" s="121" t="s">
        <v>6</v>
      </c>
      <c r="M12" s="122">
        <v>1.83E-3</v>
      </c>
      <c r="N12" s="53">
        <v>1.8400000000000001E-3</v>
      </c>
      <c r="O12" s="53">
        <v>1.8500000000000001E-3</v>
      </c>
      <c r="P12" s="121">
        <v>1.8600000000000001E-3</v>
      </c>
    </row>
    <row r="13" spans="1:19" x14ac:dyDescent="0.2">
      <c r="B13" s="120" t="s">
        <v>55</v>
      </c>
      <c r="C13" s="119">
        <v>3</v>
      </c>
      <c r="D13" s="119">
        <v>3</v>
      </c>
      <c r="E13" s="116" t="s">
        <v>6</v>
      </c>
      <c r="F13" s="118" t="s">
        <v>6</v>
      </c>
      <c r="G13" s="118" t="s">
        <v>6</v>
      </c>
      <c r="H13" s="117" t="s">
        <v>6</v>
      </c>
      <c r="I13" s="116">
        <v>0</v>
      </c>
      <c r="J13" s="118">
        <v>0</v>
      </c>
      <c r="K13" s="118">
        <v>0</v>
      </c>
      <c r="L13" s="117">
        <v>0</v>
      </c>
      <c r="M13" s="116">
        <v>5.0920000000000002E-3</v>
      </c>
      <c r="N13" s="26">
        <v>5.1200000000000004E-3</v>
      </c>
      <c r="O13" s="26">
        <v>5.0200000000000002E-3</v>
      </c>
      <c r="P13" s="61">
        <v>5.1599999999999997E-3</v>
      </c>
    </row>
    <row r="14" spans="1:19" ht="13.5" thickBot="1" x14ac:dyDescent="0.25">
      <c r="A14" s="14"/>
      <c r="B14" s="115" t="s">
        <v>59</v>
      </c>
      <c r="C14" s="114">
        <v>1</v>
      </c>
      <c r="D14" s="114">
        <v>1</v>
      </c>
      <c r="E14" s="113" t="s">
        <v>6</v>
      </c>
      <c r="F14" s="112" t="s">
        <v>6</v>
      </c>
      <c r="G14" s="112" t="s">
        <v>6</v>
      </c>
      <c r="H14" s="111" t="s">
        <v>6</v>
      </c>
      <c r="I14" s="113"/>
      <c r="J14" s="112"/>
      <c r="K14" s="112"/>
      <c r="L14" s="111"/>
      <c r="M14" s="113" t="s">
        <v>6</v>
      </c>
      <c r="N14" s="112" t="s">
        <v>6</v>
      </c>
      <c r="O14" s="112" t="s">
        <v>6</v>
      </c>
      <c r="P14" s="111" t="s">
        <v>6</v>
      </c>
    </row>
    <row r="16" spans="1:19" ht="60" thickBot="1" x14ac:dyDescent="0.25">
      <c r="A16" s="56" t="s">
        <v>65</v>
      </c>
      <c r="B16" s="32"/>
      <c r="C16" s="32"/>
      <c r="D16" s="32"/>
      <c r="E16" s="109" t="s">
        <v>61</v>
      </c>
      <c r="F16" s="110" t="s">
        <v>60</v>
      </c>
      <c r="G16" s="109" t="s">
        <v>59</v>
      </c>
      <c r="H16" s="109" t="s">
        <v>58</v>
      </c>
      <c r="I16" s="109" t="s">
        <v>57</v>
      </c>
      <c r="J16" s="109" t="s">
        <v>56</v>
      </c>
      <c r="K16" s="109" t="s">
        <v>55</v>
      </c>
      <c r="L16" s="109" t="s">
        <v>54</v>
      </c>
      <c r="M16" s="109" t="s">
        <v>53</v>
      </c>
      <c r="N16" s="45"/>
      <c r="R16" s="2" t="s">
        <v>37</v>
      </c>
      <c r="S16" s="2" t="s">
        <v>38</v>
      </c>
    </row>
    <row r="17" spans="1:19" x14ac:dyDescent="0.2">
      <c r="A17" s="46" t="str">
        <f>E5</f>
        <v>Unc.-p</v>
      </c>
      <c r="B17" s="108" t="s">
        <v>64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45"/>
      <c r="R17" s="30">
        <f>MIN(E18:M28)</f>
        <v>0</v>
      </c>
      <c r="S17" s="30">
        <f>MAX(E18:M28)</f>
        <v>2.1048000000000001E-2</v>
      </c>
    </row>
    <row r="18" spans="1:19" s="45" customFormat="1" x14ac:dyDescent="0.2">
      <c r="A18" s="49"/>
      <c r="B18" s="99" t="s">
        <v>61</v>
      </c>
      <c r="C18" s="97"/>
      <c r="D18" s="97"/>
      <c r="E18" s="63" t="s">
        <v>6</v>
      </c>
      <c r="F18" s="26">
        <v>0</v>
      </c>
      <c r="G18" s="26">
        <v>1.8730000000000001E-3</v>
      </c>
      <c r="H18" s="26">
        <v>3.7889999999999998E-3</v>
      </c>
      <c r="I18" s="26">
        <v>5.489E-3</v>
      </c>
      <c r="J18" s="26">
        <v>5.5209999999999999E-3</v>
      </c>
      <c r="K18" s="26">
        <v>6.803E-3</v>
      </c>
      <c r="L18" s="26">
        <v>1.8686000000000001E-2</v>
      </c>
      <c r="M18" s="26">
        <v>1.2189999999999999E-2</v>
      </c>
    </row>
    <row r="19" spans="1:19" s="45" customFormat="1" x14ac:dyDescent="0.2">
      <c r="A19" s="49"/>
      <c r="B19" s="98" t="s">
        <v>60</v>
      </c>
      <c r="C19" s="97"/>
      <c r="D19" s="97"/>
      <c r="E19" s="26">
        <v>0</v>
      </c>
      <c r="F19" s="63" t="s">
        <v>6</v>
      </c>
      <c r="G19" s="26">
        <v>4.5779999999999996E-3</v>
      </c>
      <c r="H19" s="26">
        <v>6.0429999999999998E-3</v>
      </c>
      <c r="I19" s="26">
        <v>6.8129999999999996E-3</v>
      </c>
      <c r="J19" s="26">
        <v>6.7539999999999996E-3</v>
      </c>
      <c r="K19" s="26">
        <v>8.8109999999999994E-3</v>
      </c>
      <c r="L19" s="26">
        <v>1.8142999999999999E-2</v>
      </c>
      <c r="M19" s="26">
        <v>1.2465E-2</v>
      </c>
    </row>
    <row r="20" spans="1:19" s="45" customFormat="1" x14ac:dyDescent="0.2">
      <c r="A20" s="49"/>
      <c r="B20" s="107" t="s">
        <v>63</v>
      </c>
      <c r="C20" s="95"/>
      <c r="D20" s="95"/>
      <c r="E20" s="105"/>
      <c r="F20" s="106"/>
      <c r="G20" s="105"/>
      <c r="H20" s="105"/>
      <c r="I20" s="105"/>
      <c r="J20" s="105"/>
      <c r="K20" s="105"/>
      <c r="L20" s="105"/>
      <c r="M20" s="105"/>
    </row>
    <row r="21" spans="1:19" s="45" customFormat="1" x14ac:dyDescent="0.2">
      <c r="A21" s="49"/>
      <c r="B21" s="96" t="s">
        <v>59</v>
      </c>
      <c r="C21" s="95"/>
      <c r="D21" s="95"/>
      <c r="E21" s="26">
        <v>1.8730000000000001E-3</v>
      </c>
      <c r="F21" s="26">
        <v>4.5779999999999996E-3</v>
      </c>
      <c r="G21" s="63" t="s">
        <v>6</v>
      </c>
      <c r="H21" s="26">
        <v>1.4779999999999999E-3</v>
      </c>
      <c r="I21" s="26">
        <v>3.3440000000000002E-3</v>
      </c>
      <c r="J21" s="26">
        <v>3.3240000000000001E-3</v>
      </c>
      <c r="K21" s="26">
        <v>5.1370000000000001E-3</v>
      </c>
      <c r="L21" s="26">
        <v>1.3616E-2</v>
      </c>
      <c r="M21" s="26">
        <v>9.1719999999999996E-3</v>
      </c>
    </row>
    <row r="22" spans="1:19" s="45" customFormat="1" x14ac:dyDescent="0.2">
      <c r="A22" s="49"/>
      <c r="B22" s="104" t="s">
        <v>62</v>
      </c>
      <c r="C22" s="93"/>
      <c r="D22" s="93"/>
      <c r="E22" s="102"/>
      <c r="F22" s="102"/>
      <c r="G22" s="103"/>
      <c r="H22" s="102"/>
      <c r="I22" s="102"/>
      <c r="J22" s="102"/>
      <c r="K22" s="102"/>
      <c r="L22" s="102"/>
      <c r="M22" s="102"/>
    </row>
    <row r="23" spans="1:19" s="45" customFormat="1" x14ac:dyDescent="0.2">
      <c r="A23" s="49"/>
      <c r="B23" s="94" t="s">
        <v>58</v>
      </c>
      <c r="C23" s="93"/>
      <c r="D23" s="93"/>
      <c r="E23" s="26">
        <v>3.7889999999999998E-3</v>
      </c>
      <c r="F23" s="26">
        <v>6.0429999999999998E-3</v>
      </c>
      <c r="G23" s="26">
        <v>1.4779999999999999E-3</v>
      </c>
      <c r="H23" s="63" t="s">
        <v>6</v>
      </c>
      <c r="I23" s="26">
        <v>1.606E-3</v>
      </c>
      <c r="J23" s="26">
        <v>1.851E-3</v>
      </c>
      <c r="K23" s="26">
        <v>3.6900000000000001E-3</v>
      </c>
      <c r="L23" s="26">
        <v>1.2078E-2</v>
      </c>
      <c r="M23" s="26">
        <v>7.5370000000000003E-3</v>
      </c>
      <c r="O23" s="49"/>
      <c r="P23" s="49"/>
    </row>
    <row r="24" spans="1:19" s="45" customFormat="1" x14ac:dyDescent="0.2">
      <c r="A24" s="49"/>
      <c r="B24" s="94" t="s">
        <v>57</v>
      </c>
      <c r="C24" s="93"/>
      <c r="D24" s="93"/>
      <c r="E24" s="26">
        <v>5.489E-3</v>
      </c>
      <c r="F24" s="26">
        <v>6.8129999999999996E-3</v>
      </c>
      <c r="G24" s="26">
        <v>3.3440000000000002E-3</v>
      </c>
      <c r="H24" s="26">
        <v>1.606E-3</v>
      </c>
      <c r="I24" s="63" t="s">
        <v>6</v>
      </c>
      <c r="J24" s="26">
        <v>2.7E-4</v>
      </c>
      <c r="K24" s="26">
        <v>2.0799999999999998E-3</v>
      </c>
      <c r="L24" s="26">
        <v>1.1219E-2</v>
      </c>
      <c r="M24" s="26">
        <v>9.4959999999999992E-3</v>
      </c>
    </row>
    <row r="25" spans="1:19" s="45" customFormat="1" x14ac:dyDescent="0.2">
      <c r="A25" s="49"/>
      <c r="B25" s="94" t="s">
        <v>56</v>
      </c>
      <c r="C25" s="93"/>
      <c r="D25" s="93"/>
      <c r="E25" s="26">
        <v>5.5209999999999999E-3</v>
      </c>
      <c r="F25" s="26">
        <v>6.7539999999999996E-3</v>
      </c>
      <c r="G25" s="26">
        <v>3.3240000000000001E-3</v>
      </c>
      <c r="H25" s="26">
        <v>1.851E-3</v>
      </c>
      <c r="I25" s="26">
        <v>2.7E-4</v>
      </c>
      <c r="J25" s="63" t="s">
        <v>6</v>
      </c>
      <c r="K25" s="26">
        <v>2.4380000000000001E-3</v>
      </c>
      <c r="L25" s="26">
        <v>1.1401E-2</v>
      </c>
      <c r="M25" s="26">
        <v>9.6080000000000002E-3</v>
      </c>
    </row>
    <row r="26" spans="1:19" s="45" customFormat="1" x14ac:dyDescent="0.2">
      <c r="A26" s="49"/>
      <c r="B26" s="94" t="s">
        <v>55</v>
      </c>
      <c r="C26" s="93"/>
      <c r="D26" s="93"/>
      <c r="E26" s="26">
        <v>6.803E-3</v>
      </c>
      <c r="F26" s="26">
        <v>8.8109999999999994E-3</v>
      </c>
      <c r="G26" s="26">
        <v>5.1370000000000001E-3</v>
      </c>
      <c r="H26" s="26">
        <v>3.6900000000000001E-3</v>
      </c>
      <c r="I26" s="26">
        <v>2.0799999999999998E-3</v>
      </c>
      <c r="J26" s="26">
        <v>2.4380000000000001E-3</v>
      </c>
      <c r="K26" s="63" t="s">
        <v>6</v>
      </c>
      <c r="L26" s="26">
        <v>1.3072E-2</v>
      </c>
      <c r="M26" s="26">
        <v>1.107E-2</v>
      </c>
    </row>
    <row r="27" spans="1:19" s="45" customFormat="1" x14ac:dyDescent="0.2">
      <c r="A27" s="49"/>
      <c r="B27" s="94" t="s">
        <v>54</v>
      </c>
      <c r="C27" s="93"/>
      <c r="D27" s="93"/>
      <c r="E27" s="26">
        <v>1.8686000000000001E-2</v>
      </c>
      <c r="F27" s="26">
        <v>1.8142999999999999E-2</v>
      </c>
      <c r="G27" s="26">
        <v>1.3616E-2</v>
      </c>
      <c r="H27" s="26">
        <v>1.2078E-2</v>
      </c>
      <c r="I27" s="26">
        <v>1.1219E-2</v>
      </c>
      <c r="J27" s="26">
        <v>1.1401E-2</v>
      </c>
      <c r="K27" s="26">
        <v>1.3072E-2</v>
      </c>
      <c r="L27" s="63" t="s">
        <v>6</v>
      </c>
      <c r="M27" s="26">
        <v>2.1048000000000001E-2</v>
      </c>
    </row>
    <row r="28" spans="1:19" s="45" customFormat="1" ht="13.5" thickBot="1" x14ac:dyDescent="0.25">
      <c r="A28" s="50"/>
      <c r="B28" s="92" t="s">
        <v>53</v>
      </c>
      <c r="C28" s="91"/>
      <c r="D28" s="91"/>
      <c r="E28" s="28">
        <v>1.2189999999999999E-2</v>
      </c>
      <c r="F28" s="28">
        <v>1.2465E-2</v>
      </c>
      <c r="G28" s="28">
        <v>9.1719999999999996E-3</v>
      </c>
      <c r="H28" s="28">
        <v>7.5370000000000003E-3</v>
      </c>
      <c r="I28" s="28">
        <v>9.4959999999999992E-3</v>
      </c>
      <c r="J28" s="28">
        <v>9.6080000000000002E-3</v>
      </c>
      <c r="K28" s="28">
        <v>1.107E-2</v>
      </c>
      <c r="L28" s="28">
        <v>2.1048000000000001E-2</v>
      </c>
      <c r="M28" s="100" t="s">
        <v>6</v>
      </c>
    </row>
    <row r="29" spans="1:19" s="45" customFormat="1" x14ac:dyDescent="0.2">
      <c r="A29" s="46" t="str">
        <f>F5</f>
        <v>K2P</v>
      </c>
      <c r="B29" s="99" t="s">
        <v>61</v>
      </c>
      <c r="C29" s="97"/>
      <c r="D29" s="97"/>
      <c r="E29" s="101" t="s">
        <v>6</v>
      </c>
      <c r="F29" s="26">
        <v>0</v>
      </c>
      <c r="G29" s="26">
        <v>1.8760000000000001E-3</v>
      </c>
      <c r="H29" s="26">
        <v>3.803E-3</v>
      </c>
      <c r="I29" s="26">
        <v>5.5120000000000004E-3</v>
      </c>
      <c r="J29" s="26">
        <v>5.5539999999999999E-3</v>
      </c>
      <c r="K29" s="26">
        <v>6.8399999999999997E-3</v>
      </c>
      <c r="L29" s="26">
        <v>1.8960000000000001E-2</v>
      </c>
      <c r="M29" s="26">
        <v>1.2321E-2</v>
      </c>
    </row>
    <row r="30" spans="1:19" s="45" customFormat="1" x14ac:dyDescent="0.2">
      <c r="B30" s="98" t="s">
        <v>60</v>
      </c>
      <c r="C30" s="97"/>
      <c r="D30" s="97"/>
      <c r="E30" s="26">
        <v>0</v>
      </c>
      <c r="F30" s="63" t="s">
        <v>6</v>
      </c>
      <c r="G30" s="26">
        <v>4.5919999999999997E-3</v>
      </c>
      <c r="H30" s="26">
        <v>6.0679999999999996E-3</v>
      </c>
      <c r="I30" s="26">
        <v>6.8459999999999997E-3</v>
      </c>
      <c r="J30" s="26">
        <v>6.7869999999999996E-3</v>
      </c>
      <c r="K30" s="26">
        <v>8.8660000000000006E-3</v>
      </c>
      <c r="L30" s="26">
        <v>1.8381999999999999E-2</v>
      </c>
      <c r="M30" s="26">
        <v>1.2591E-2</v>
      </c>
    </row>
    <row r="31" spans="1:19" s="45" customFormat="1" x14ac:dyDescent="0.2">
      <c r="B31" s="96" t="s">
        <v>59</v>
      </c>
      <c r="C31" s="95"/>
      <c r="D31" s="95"/>
      <c r="E31" s="26">
        <v>1.8760000000000001E-3</v>
      </c>
      <c r="F31" s="26">
        <v>4.5919999999999997E-3</v>
      </c>
      <c r="G31" s="63" t="s">
        <v>6</v>
      </c>
      <c r="H31" s="26">
        <v>1.4809999999999999E-3</v>
      </c>
      <c r="I31" s="26">
        <v>3.3519999999999999E-3</v>
      </c>
      <c r="J31" s="26">
        <v>3.3319999999999999E-3</v>
      </c>
      <c r="K31" s="26">
        <v>5.1570000000000001E-3</v>
      </c>
      <c r="L31" s="26">
        <v>1.3756000000000001E-2</v>
      </c>
      <c r="M31" s="26">
        <v>9.2429999999999995E-3</v>
      </c>
    </row>
    <row r="32" spans="1:19" s="45" customFormat="1" x14ac:dyDescent="0.2">
      <c r="B32" s="94" t="s">
        <v>58</v>
      </c>
      <c r="C32" s="93"/>
      <c r="D32" s="93"/>
      <c r="E32" s="26">
        <v>3.803E-3</v>
      </c>
      <c r="F32" s="26">
        <v>6.0679999999999996E-3</v>
      </c>
      <c r="G32" s="26">
        <v>1.4809999999999999E-3</v>
      </c>
      <c r="H32" s="63" t="s">
        <v>6</v>
      </c>
      <c r="I32" s="26">
        <v>1.6080000000000001E-3</v>
      </c>
      <c r="J32" s="26">
        <v>1.853E-3</v>
      </c>
      <c r="K32" s="26">
        <v>3.7000000000000002E-3</v>
      </c>
      <c r="L32" s="26">
        <v>1.2186000000000001E-2</v>
      </c>
      <c r="M32" s="26">
        <v>7.5839999999999996E-3</v>
      </c>
    </row>
    <row r="33" spans="1:13" s="45" customFormat="1" x14ac:dyDescent="0.2">
      <c r="B33" s="94" t="s">
        <v>57</v>
      </c>
      <c r="C33" s="93"/>
      <c r="D33" s="93"/>
      <c r="E33" s="26">
        <v>5.5120000000000004E-3</v>
      </c>
      <c r="F33" s="26">
        <v>6.8459999999999997E-3</v>
      </c>
      <c r="G33" s="26">
        <v>3.3519999999999999E-3</v>
      </c>
      <c r="H33" s="26">
        <v>1.6080000000000001E-3</v>
      </c>
      <c r="I33" s="63" t="s">
        <v>6</v>
      </c>
      <c r="J33" s="26">
        <v>2.7099999999999997E-4</v>
      </c>
      <c r="K33" s="26">
        <v>2.0839999999999999E-3</v>
      </c>
      <c r="L33" s="26">
        <v>1.1318999999999999E-2</v>
      </c>
      <c r="M33" s="26">
        <v>9.5630000000000003E-3</v>
      </c>
    </row>
    <row r="34" spans="1:13" s="45" customFormat="1" x14ac:dyDescent="0.2">
      <c r="B34" s="94" t="s">
        <v>56</v>
      </c>
      <c r="C34" s="93"/>
      <c r="D34" s="93"/>
      <c r="E34" s="26">
        <v>5.5539999999999999E-3</v>
      </c>
      <c r="F34" s="26">
        <v>6.7869999999999996E-3</v>
      </c>
      <c r="G34" s="26">
        <v>3.3319999999999999E-3</v>
      </c>
      <c r="H34" s="26">
        <v>1.853E-3</v>
      </c>
      <c r="I34" s="26">
        <v>2.7099999999999997E-4</v>
      </c>
      <c r="J34" s="63" t="s">
        <v>6</v>
      </c>
      <c r="K34" s="26">
        <v>2.444E-3</v>
      </c>
      <c r="L34" s="26">
        <v>1.1504E-2</v>
      </c>
      <c r="M34" s="26">
        <v>9.6780000000000008E-3</v>
      </c>
    </row>
    <row r="35" spans="1:13" s="45" customFormat="1" x14ac:dyDescent="0.2">
      <c r="B35" s="94" t="s">
        <v>55</v>
      </c>
      <c r="C35" s="93"/>
      <c r="D35" s="93"/>
      <c r="E35" s="26">
        <v>6.8399999999999997E-3</v>
      </c>
      <c r="F35" s="26">
        <v>8.8660000000000006E-3</v>
      </c>
      <c r="G35" s="26">
        <v>5.1570000000000001E-3</v>
      </c>
      <c r="H35" s="26">
        <v>3.7000000000000002E-3</v>
      </c>
      <c r="I35" s="26">
        <v>2.0839999999999999E-3</v>
      </c>
      <c r="J35" s="26">
        <v>2.444E-3</v>
      </c>
      <c r="K35" s="63" t="s">
        <v>6</v>
      </c>
      <c r="L35" s="26">
        <v>1.3207999999999999E-2</v>
      </c>
      <c r="M35" s="26">
        <v>1.1162999999999999E-2</v>
      </c>
    </row>
    <row r="36" spans="1:13" s="45" customFormat="1" x14ac:dyDescent="0.2">
      <c r="B36" s="94" t="s">
        <v>54</v>
      </c>
      <c r="C36" s="93"/>
      <c r="D36" s="93"/>
      <c r="E36" s="26">
        <v>1.8960000000000001E-2</v>
      </c>
      <c r="F36" s="26">
        <v>1.8381999999999999E-2</v>
      </c>
      <c r="G36" s="26">
        <v>1.3756000000000001E-2</v>
      </c>
      <c r="H36" s="26">
        <v>1.2186000000000001E-2</v>
      </c>
      <c r="I36" s="26">
        <v>1.1318999999999999E-2</v>
      </c>
      <c r="J36" s="26">
        <v>1.1504E-2</v>
      </c>
      <c r="K36" s="26">
        <v>1.3207999999999999E-2</v>
      </c>
      <c r="L36" s="63" t="s">
        <v>6</v>
      </c>
      <c r="M36" s="26">
        <v>2.1392999999999999E-2</v>
      </c>
    </row>
    <row r="37" spans="1:13" s="45" customFormat="1" ht="13.5" thickBot="1" x14ac:dyDescent="0.25">
      <c r="A37" s="14"/>
      <c r="B37" s="92" t="s">
        <v>53</v>
      </c>
      <c r="C37" s="91"/>
      <c r="D37" s="91"/>
      <c r="E37" s="28">
        <v>1.2321E-2</v>
      </c>
      <c r="F37" s="28">
        <v>1.2591E-2</v>
      </c>
      <c r="G37" s="28">
        <v>9.2429999999999995E-3</v>
      </c>
      <c r="H37" s="28">
        <v>7.5839999999999996E-3</v>
      </c>
      <c r="I37" s="28">
        <v>9.5630000000000003E-3</v>
      </c>
      <c r="J37" s="28">
        <v>9.6780000000000008E-3</v>
      </c>
      <c r="K37" s="28">
        <v>1.1162999999999999E-2</v>
      </c>
      <c r="L37" s="28">
        <v>2.1392999999999999E-2</v>
      </c>
      <c r="M37" s="100" t="s">
        <v>6</v>
      </c>
    </row>
    <row r="38" spans="1:13" s="45" customFormat="1" x14ac:dyDescent="0.2">
      <c r="A38" s="46" t="str">
        <f>G5</f>
        <v>HKY85</v>
      </c>
      <c r="B38" s="99" t="s">
        <v>61</v>
      </c>
      <c r="C38" s="97"/>
      <c r="D38" s="97"/>
      <c r="E38" s="63" t="s">
        <v>6</v>
      </c>
      <c r="F38" s="26">
        <v>0</v>
      </c>
      <c r="G38" s="26">
        <v>1.8940000000000001E-3</v>
      </c>
      <c r="H38" s="26">
        <v>3.833E-3</v>
      </c>
      <c r="I38" s="26">
        <v>5.5669999999999999E-3</v>
      </c>
      <c r="J38" s="26">
        <v>5.5989999999999998E-3</v>
      </c>
      <c r="K38" s="26">
        <v>6.9319999999999998E-3</v>
      </c>
      <c r="L38" s="26">
        <v>1.958E-2</v>
      </c>
      <c r="M38" s="26">
        <v>1.265E-2</v>
      </c>
    </row>
    <row r="39" spans="1:13" s="45" customFormat="1" x14ac:dyDescent="0.2">
      <c r="B39" s="98" t="s">
        <v>60</v>
      </c>
      <c r="C39" s="97"/>
      <c r="D39" s="97"/>
      <c r="E39" s="26">
        <v>0</v>
      </c>
      <c r="F39" s="63" t="s">
        <v>6</v>
      </c>
      <c r="G39" s="26">
        <v>4.646E-3</v>
      </c>
      <c r="H39" s="26">
        <v>6.1409999999999998E-3</v>
      </c>
      <c r="I39" s="26">
        <v>6.9239999999999996E-3</v>
      </c>
      <c r="J39" s="26">
        <v>6.8659999999999997E-3</v>
      </c>
      <c r="K39" s="26">
        <v>8.9990000000000001E-3</v>
      </c>
      <c r="L39" s="26">
        <v>1.8969E-2</v>
      </c>
      <c r="M39" s="26">
        <v>1.2919999999999999E-2</v>
      </c>
    </row>
    <row r="40" spans="1:13" s="45" customFormat="1" x14ac:dyDescent="0.2">
      <c r="B40" s="96" t="s">
        <v>59</v>
      </c>
      <c r="C40" s="95"/>
      <c r="D40" s="95"/>
      <c r="E40" s="26">
        <v>1.8940000000000001E-3</v>
      </c>
      <c r="F40" s="26">
        <v>4.646E-3</v>
      </c>
      <c r="G40" s="63" t="s">
        <v>6</v>
      </c>
      <c r="H40" s="26">
        <v>1.4920000000000001E-3</v>
      </c>
      <c r="I40" s="26">
        <v>3.382E-3</v>
      </c>
      <c r="J40" s="26">
        <v>3.362E-3</v>
      </c>
      <c r="K40" s="26">
        <v>5.2180000000000004E-3</v>
      </c>
      <c r="L40" s="26">
        <v>1.4104E-2</v>
      </c>
      <c r="M40" s="26">
        <v>9.469E-3</v>
      </c>
    </row>
    <row r="41" spans="1:13" s="45" customFormat="1" x14ac:dyDescent="0.2">
      <c r="B41" s="94" t="s">
        <v>58</v>
      </c>
      <c r="C41" s="93"/>
      <c r="D41" s="93"/>
      <c r="E41" s="26">
        <v>3.833E-3</v>
      </c>
      <c r="F41" s="26">
        <v>6.1409999999999998E-3</v>
      </c>
      <c r="G41" s="26">
        <v>1.4920000000000001E-3</v>
      </c>
      <c r="H41" s="63" t="s">
        <v>6</v>
      </c>
      <c r="I41" s="26">
        <v>1.6199999999999999E-3</v>
      </c>
      <c r="J41" s="26">
        <v>1.8680000000000001E-3</v>
      </c>
      <c r="K41" s="26">
        <v>3.7369999999999999E-3</v>
      </c>
      <c r="L41" s="26">
        <v>1.2435E-2</v>
      </c>
      <c r="M41" s="26">
        <v>7.718E-3</v>
      </c>
    </row>
    <row r="42" spans="1:13" s="45" customFormat="1" x14ac:dyDescent="0.2">
      <c r="B42" s="94" t="s">
        <v>57</v>
      </c>
      <c r="C42" s="93"/>
      <c r="D42" s="93"/>
      <c r="E42" s="26">
        <v>5.5669999999999999E-3</v>
      </c>
      <c r="F42" s="26">
        <v>6.9239999999999996E-3</v>
      </c>
      <c r="G42" s="26">
        <v>3.382E-3</v>
      </c>
      <c r="H42" s="26">
        <v>1.6199999999999999E-3</v>
      </c>
      <c r="I42" s="63" t="s">
        <v>6</v>
      </c>
      <c r="J42" s="26">
        <v>2.7300000000000002E-4</v>
      </c>
      <c r="K42" s="26">
        <v>2.1059999999999998E-3</v>
      </c>
      <c r="L42" s="26">
        <v>1.1568E-2</v>
      </c>
      <c r="M42" s="26">
        <v>9.7429999999999999E-3</v>
      </c>
    </row>
    <row r="43" spans="1:13" s="45" customFormat="1" x14ac:dyDescent="0.2">
      <c r="B43" s="94" t="s">
        <v>56</v>
      </c>
      <c r="C43" s="93"/>
      <c r="D43" s="93"/>
      <c r="E43" s="26">
        <v>5.5989999999999998E-3</v>
      </c>
      <c r="F43" s="26">
        <v>6.8659999999999997E-3</v>
      </c>
      <c r="G43" s="26">
        <v>3.362E-3</v>
      </c>
      <c r="H43" s="26">
        <v>1.8680000000000001E-3</v>
      </c>
      <c r="I43" s="26">
        <v>2.7300000000000002E-4</v>
      </c>
      <c r="J43" s="63" t="s">
        <v>6</v>
      </c>
      <c r="K43" s="26">
        <v>2.4710000000000001E-3</v>
      </c>
      <c r="L43" s="26">
        <v>1.176E-2</v>
      </c>
      <c r="M43" s="26">
        <v>9.8589999999999997E-3</v>
      </c>
    </row>
    <row r="44" spans="1:13" s="45" customFormat="1" x14ac:dyDescent="0.2">
      <c r="B44" s="94" t="s">
        <v>55</v>
      </c>
      <c r="C44" s="93"/>
      <c r="D44" s="93"/>
      <c r="E44" s="26">
        <v>6.9319999999999998E-3</v>
      </c>
      <c r="F44" s="26">
        <v>8.9990000000000001E-3</v>
      </c>
      <c r="G44" s="26">
        <v>5.2180000000000004E-3</v>
      </c>
      <c r="H44" s="26">
        <v>3.7369999999999999E-3</v>
      </c>
      <c r="I44" s="26">
        <v>2.1059999999999998E-3</v>
      </c>
      <c r="J44" s="26">
        <v>2.4710000000000001E-3</v>
      </c>
      <c r="K44" s="63" t="s">
        <v>6</v>
      </c>
      <c r="L44" s="26">
        <v>1.3551000000000001E-2</v>
      </c>
      <c r="M44" s="26">
        <v>1.1416000000000001E-2</v>
      </c>
    </row>
    <row r="45" spans="1:13" s="45" customFormat="1" x14ac:dyDescent="0.2">
      <c r="B45" s="94" t="s">
        <v>54</v>
      </c>
      <c r="C45" s="93"/>
      <c r="D45" s="93"/>
      <c r="E45" s="26">
        <v>1.958E-2</v>
      </c>
      <c r="F45" s="26">
        <v>1.8969E-2</v>
      </c>
      <c r="G45" s="26">
        <v>1.4104E-2</v>
      </c>
      <c r="H45" s="26">
        <v>1.2435E-2</v>
      </c>
      <c r="I45" s="26">
        <v>1.1568E-2</v>
      </c>
      <c r="J45" s="26">
        <v>1.176E-2</v>
      </c>
      <c r="K45" s="26">
        <v>1.3551000000000001E-2</v>
      </c>
      <c r="L45" s="63" t="s">
        <v>6</v>
      </c>
      <c r="M45" s="26">
        <v>2.2252000000000001E-2</v>
      </c>
    </row>
    <row r="46" spans="1:13" s="45" customFormat="1" ht="13.5" thickBot="1" x14ac:dyDescent="0.25">
      <c r="A46" s="14"/>
      <c r="B46" s="92" t="s">
        <v>53</v>
      </c>
      <c r="C46" s="91"/>
      <c r="D46" s="91"/>
      <c r="E46" s="28">
        <v>1.265E-2</v>
      </c>
      <c r="F46" s="28">
        <v>1.2919999999999999E-2</v>
      </c>
      <c r="G46" s="28">
        <v>9.469E-3</v>
      </c>
      <c r="H46" s="28">
        <v>7.718E-3</v>
      </c>
      <c r="I46" s="28">
        <v>9.7429999999999999E-3</v>
      </c>
      <c r="J46" s="28">
        <v>9.8589999999999997E-3</v>
      </c>
      <c r="K46" s="28">
        <v>1.1416000000000001E-2</v>
      </c>
      <c r="L46" s="28">
        <v>2.2252000000000001E-2</v>
      </c>
      <c r="M46" s="100" t="s">
        <v>6</v>
      </c>
    </row>
    <row r="47" spans="1:13" s="45" customFormat="1" x14ac:dyDescent="0.2">
      <c r="A47" s="46" t="str">
        <f>H5</f>
        <v>GTR+G</v>
      </c>
      <c r="B47" s="99" t="s">
        <v>61</v>
      </c>
      <c r="C47" s="97"/>
      <c r="D47" s="97"/>
      <c r="E47" s="63" t="s">
        <v>6</v>
      </c>
      <c r="F47" s="26">
        <v>0</v>
      </c>
      <c r="G47" s="26">
        <v>2.0230000000000001E-3</v>
      </c>
      <c r="H47" s="26">
        <v>4.0509999999999999E-3</v>
      </c>
      <c r="I47" s="26">
        <v>6.0850000000000001E-3</v>
      </c>
      <c r="J47" s="26">
        <v>6.0850000000000001E-3</v>
      </c>
      <c r="K47" s="26">
        <v>7.4469999999999996E-3</v>
      </c>
      <c r="L47" s="26">
        <v>2.0479000000000001E-2</v>
      </c>
      <c r="M47" s="26">
        <v>1.3247999999999999E-2</v>
      </c>
    </row>
    <row r="48" spans="1:13" s="45" customFormat="1" x14ac:dyDescent="0.2">
      <c r="B48" s="98" t="s">
        <v>60</v>
      </c>
      <c r="C48" s="97"/>
      <c r="D48" s="97"/>
      <c r="E48" s="26">
        <v>0</v>
      </c>
      <c r="F48" s="63" t="s">
        <v>6</v>
      </c>
      <c r="G48" s="26">
        <v>2.0230000000000001E-3</v>
      </c>
      <c r="H48" s="26">
        <v>4.0509999999999999E-3</v>
      </c>
      <c r="I48" s="26">
        <v>6.0850000000000001E-3</v>
      </c>
      <c r="J48" s="26">
        <v>6.0850000000000001E-3</v>
      </c>
      <c r="K48" s="26">
        <v>7.4469999999999996E-3</v>
      </c>
      <c r="L48" s="26">
        <v>2.0479000000000001E-2</v>
      </c>
      <c r="M48" s="26">
        <v>1.3247999999999999E-2</v>
      </c>
    </row>
    <row r="49" spans="1:14" s="45" customFormat="1" x14ac:dyDescent="0.2">
      <c r="B49" s="96" t="s">
        <v>59</v>
      </c>
      <c r="C49" s="95"/>
      <c r="D49" s="95"/>
      <c r="E49" s="26">
        <v>2.0230000000000001E-3</v>
      </c>
      <c r="F49" s="26">
        <v>2.0230000000000001E-3</v>
      </c>
      <c r="G49" s="63" t="s">
        <v>6</v>
      </c>
      <c r="H49" s="26">
        <v>2.0230000000000001E-3</v>
      </c>
      <c r="I49" s="26">
        <v>4.0509999999999999E-3</v>
      </c>
      <c r="J49" s="26">
        <v>4.0509999999999999E-3</v>
      </c>
      <c r="K49" s="26">
        <v>5.4089999999999997E-3</v>
      </c>
      <c r="L49" s="26">
        <v>1.8405999999999999E-2</v>
      </c>
      <c r="M49" s="26">
        <v>1.1195E-2</v>
      </c>
    </row>
    <row r="50" spans="1:14" s="45" customFormat="1" x14ac:dyDescent="0.2">
      <c r="B50" s="94" t="s">
        <v>58</v>
      </c>
      <c r="C50" s="93"/>
      <c r="D50" s="93"/>
      <c r="E50" s="26">
        <v>4.0509999999999999E-3</v>
      </c>
      <c r="F50" s="26">
        <v>4.0509999999999999E-3</v>
      </c>
      <c r="G50" s="26">
        <v>2.0230000000000001E-3</v>
      </c>
      <c r="H50" s="63" t="s">
        <v>6</v>
      </c>
      <c r="I50" s="26">
        <v>2.0230000000000001E-3</v>
      </c>
      <c r="J50" s="26">
        <v>2.0230000000000001E-3</v>
      </c>
      <c r="K50" s="26">
        <v>3.3769999999999998E-3</v>
      </c>
      <c r="L50" s="26">
        <v>1.6337999999999998E-2</v>
      </c>
      <c r="M50" s="26">
        <v>9.1470000000000006E-3</v>
      </c>
    </row>
    <row r="51" spans="1:14" s="45" customFormat="1" x14ac:dyDescent="0.2">
      <c r="B51" s="94" t="s">
        <v>57</v>
      </c>
      <c r="C51" s="93"/>
      <c r="D51" s="93"/>
      <c r="E51" s="26">
        <v>6.0850000000000001E-3</v>
      </c>
      <c r="F51" s="26">
        <v>6.0850000000000001E-3</v>
      </c>
      <c r="G51" s="26">
        <v>4.0509999999999999E-3</v>
      </c>
      <c r="H51" s="26">
        <v>2.0230000000000001E-3</v>
      </c>
      <c r="I51" s="63" t="s">
        <v>6</v>
      </c>
      <c r="J51" s="26">
        <v>0</v>
      </c>
      <c r="K51" s="26">
        <v>1.3500000000000001E-3</v>
      </c>
      <c r="L51" s="26">
        <v>1.4276E-2</v>
      </c>
      <c r="M51" s="26">
        <v>1.1195E-2</v>
      </c>
    </row>
    <row r="52" spans="1:14" s="45" customFormat="1" x14ac:dyDescent="0.2">
      <c r="B52" s="94" t="s">
        <v>56</v>
      </c>
      <c r="C52" s="93"/>
      <c r="D52" s="93"/>
      <c r="E52" s="26">
        <v>6.0850000000000001E-3</v>
      </c>
      <c r="F52" s="26">
        <v>6.0850000000000001E-3</v>
      </c>
      <c r="G52" s="26">
        <v>4.0509999999999999E-3</v>
      </c>
      <c r="H52" s="26">
        <v>2.0230000000000001E-3</v>
      </c>
      <c r="I52" s="26">
        <v>0</v>
      </c>
      <c r="J52" s="63" t="s">
        <v>6</v>
      </c>
      <c r="K52" s="26">
        <v>1.3500000000000001E-3</v>
      </c>
      <c r="L52" s="26">
        <v>1.4276E-2</v>
      </c>
      <c r="M52" s="26">
        <v>1.1195E-2</v>
      </c>
    </row>
    <row r="53" spans="1:14" s="45" customFormat="1" x14ac:dyDescent="0.2">
      <c r="B53" s="94" t="s">
        <v>55</v>
      </c>
      <c r="C53" s="93"/>
      <c r="D53" s="93"/>
      <c r="E53" s="26">
        <v>7.4469999999999996E-3</v>
      </c>
      <c r="F53" s="26">
        <v>7.4469999999999996E-3</v>
      </c>
      <c r="G53" s="26">
        <v>5.4089999999999997E-3</v>
      </c>
      <c r="H53" s="26">
        <v>3.3769999999999998E-3</v>
      </c>
      <c r="I53" s="26">
        <v>1.3500000000000001E-3</v>
      </c>
      <c r="J53" s="26">
        <v>1.3500000000000001E-3</v>
      </c>
      <c r="K53" s="63" t="s">
        <v>6</v>
      </c>
      <c r="L53" s="26">
        <v>1.5653E-2</v>
      </c>
      <c r="M53" s="26">
        <v>1.2566000000000001E-2</v>
      </c>
    </row>
    <row r="54" spans="1:14" s="45" customFormat="1" x14ac:dyDescent="0.2">
      <c r="B54" s="94" t="s">
        <v>54</v>
      </c>
      <c r="C54" s="93"/>
      <c r="D54" s="93"/>
      <c r="E54" s="26">
        <v>2.0479000000000001E-2</v>
      </c>
      <c r="F54" s="26">
        <v>2.0479000000000001E-2</v>
      </c>
      <c r="G54" s="26">
        <v>1.8405999999999999E-2</v>
      </c>
      <c r="H54" s="26">
        <v>1.6337999999999998E-2</v>
      </c>
      <c r="I54" s="26">
        <v>1.4276E-2</v>
      </c>
      <c r="J54" s="26">
        <v>1.4276E-2</v>
      </c>
      <c r="K54" s="26">
        <v>1.5653E-2</v>
      </c>
      <c r="L54" s="63" t="s">
        <v>6</v>
      </c>
      <c r="M54" s="26">
        <v>2.5687999999999999E-2</v>
      </c>
    </row>
    <row r="55" spans="1:14" s="45" customFormat="1" ht="13.5" thickBot="1" x14ac:dyDescent="0.25">
      <c r="A55" s="14"/>
      <c r="B55" s="92" t="s">
        <v>53</v>
      </c>
      <c r="C55" s="91"/>
      <c r="D55" s="91"/>
      <c r="E55" s="28">
        <v>1.3247999999999999E-2</v>
      </c>
      <c r="F55" s="28">
        <v>1.3247999999999999E-2</v>
      </c>
      <c r="G55" s="28">
        <v>1.1195E-2</v>
      </c>
      <c r="H55" s="28">
        <v>9.1470000000000006E-3</v>
      </c>
      <c r="I55" s="28">
        <v>1.1195E-2</v>
      </c>
      <c r="J55" s="28">
        <v>1.1195E-2</v>
      </c>
      <c r="K55" s="28">
        <v>1.2566000000000001E-2</v>
      </c>
      <c r="L55" s="28">
        <v>2.5687999999999999E-2</v>
      </c>
      <c r="M55" s="28" t="s">
        <v>6</v>
      </c>
    </row>
    <row r="56" spans="1:14" x14ac:dyDescent="0.2">
      <c r="N56" s="45"/>
    </row>
    <row r="57" spans="1:14" x14ac:dyDescent="0.2">
      <c r="A57" s="4" t="s">
        <v>52</v>
      </c>
    </row>
  </sheetData>
  <mergeCells count="3">
    <mergeCell ref="E4:H4"/>
    <mergeCell ref="I4:L4"/>
    <mergeCell ref="M4:P4"/>
  </mergeCells>
  <conditionalFormatting sqref="A1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:M55 E6:P14 E4 I4 M4 E15:M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5" right="0.75" top="1" bottom="1" header="0.5" footer="0.5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7.7109375" style="2" customWidth="1"/>
    <col min="2" max="2" width="14" style="2" bestFit="1" customWidth="1"/>
    <col min="3" max="3" width="3.42578125" style="2" bestFit="1" customWidth="1"/>
    <col min="4" max="4" width="3.85546875" style="2" bestFit="1" customWidth="1"/>
    <col min="5" max="16" width="7.7109375" style="2" customWidth="1"/>
    <col min="17" max="16384" width="9.140625" style="2"/>
  </cols>
  <sheetData>
    <row r="1" spans="1:17" s="136" customFormat="1" ht="15" x14ac:dyDescent="0.2">
      <c r="A1" s="7" t="s">
        <v>106</v>
      </c>
      <c r="F1" s="137"/>
      <c r="G1" s="137"/>
      <c r="H1" s="137"/>
      <c r="I1" s="137"/>
      <c r="J1" s="137"/>
      <c r="K1" s="137"/>
    </row>
    <row r="2" spans="1:17" x14ac:dyDescent="0.2">
      <c r="A2" s="10"/>
      <c r="F2" s="135"/>
      <c r="G2" s="135"/>
      <c r="H2" s="135"/>
      <c r="I2" s="135"/>
      <c r="J2" s="135"/>
      <c r="K2" s="135"/>
    </row>
    <row r="3" spans="1:17" x14ac:dyDescent="0.2">
      <c r="A3" s="10"/>
      <c r="F3" s="135"/>
      <c r="G3" s="135"/>
      <c r="H3" s="135"/>
      <c r="I3" s="135"/>
      <c r="J3" s="135"/>
      <c r="K3" s="135"/>
    </row>
    <row r="4" spans="1:17" x14ac:dyDescent="0.2">
      <c r="A4" s="12" t="s">
        <v>24</v>
      </c>
      <c r="B4" s="3"/>
      <c r="C4" s="80"/>
      <c r="D4" s="80"/>
      <c r="E4" s="221" t="s">
        <v>25</v>
      </c>
      <c r="F4" s="222"/>
      <c r="G4" s="222"/>
      <c r="H4" s="223"/>
      <c r="I4" s="221" t="s">
        <v>26</v>
      </c>
      <c r="J4" s="222"/>
      <c r="K4" s="222"/>
      <c r="L4" s="223"/>
      <c r="M4" s="221" t="s">
        <v>27</v>
      </c>
      <c r="N4" s="222"/>
      <c r="O4" s="222"/>
      <c r="P4" s="223"/>
    </row>
    <row r="5" spans="1:17" ht="15.75" customHeight="1" thickBot="1" x14ac:dyDescent="0.25">
      <c r="A5" s="14"/>
      <c r="B5" s="15"/>
      <c r="C5" s="15" t="s">
        <v>0</v>
      </c>
      <c r="D5" s="15" t="s">
        <v>1</v>
      </c>
      <c r="E5" s="16" t="s">
        <v>28</v>
      </c>
      <c r="F5" s="17" t="s">
        <v>29</v>
      </c>
      <c r="G5" s="17" t="s">
        <v>2</v>
      </c>
      <c r="H5" s="18" t="s">
        <v>3</v>
      </c>
      <c r="I5" s="16" t="str">
        <f t="shared" ref="I5:P5" si="0">E5</f>
        <v>Unc.-p</v>
      </c>
      <c r="J5" s="17" t="str">
        <f t="shared" si="0"/>
        <v>K2P</v>
      </c>
      <c r="K5" s="17" t="str">
        <f t="shared" si="0"/>
        <v>HKY85</v>
      </c>
      <c r="L5" s="18" t="str">
        <f t="shared" si="0"/>
        <v>GTR+G</v>
      </c>
      <c r="M5" s="16" t="str">
        <f t="shared" si="0"/>
        <v>Unc.-p</v>
      </c>
      <c r="N5" s="17" t="str">
        <f t="shared" si="0"/>
        <v>K2P</v>
      </c>
      <c r="O5" s="17" t="str">
        <f t="shared" si="0"/>
        <v>HKY85</v>
      </c>
      <c r="P5" s="18" t="str">
        <f t="shared" si="0"/>
        <v>GTR+G</v>
      </c>
    </row>
    <row r="6" spans="1:17" x14ac:dyDescent="0.2">
      <c r="B6" s="46" t="s">
        <v>69</v>
      </c>
      <c r="C6" s="134">
        <v>1</v>
      </c>
      <c r="D6" s="134">
        <v>1</v>
      </c>
      <c r="E6" s="62" t="s">
        <v>6</v>
      </c>
      <c r="F6" s="63" t="s">
        <v>6</v>
      </c>
      <c r="G6" s="63" t="s">
        <v>6</v>
      </c>
      <c r="H6" s="64" t="s">
        <v>6</v>
      </c>
      <c r="I6" s="62" t="s">
        <v>6</v>
      </c>
      <c r="J6" s="63" t="s">
        <v>6</v>
      </c>
      <c r="K6" s="63" t="s">
        <v>6</v>
      </c>
      <c r="L6" s="64" t="s">
        <v>6</v>
      </c>
      <c r="M6" s="62" t="s">
        <v>6</v>
      </c>
      <c r="N6" s="63" t="s">
        <v>6</v>
      </c>
      <c r="O6" s="63" t="s">
        <v>6</v>
      </c>
      <c r="P6" s="64" t="s">
        <v>6</v>
      </c>
      <c r="Q6" s="30"/>
    </row>
    <row r="7" spans="1:17" x14ac:dyDescent="0.2">
      <c r="B7" s="46" t="s">
        <v>68</v>
      </c>
      <c r="C7" s="134">
        <v>1</v>
      </c>
      <c r="D7" s="134">
        <v>3</v>
      </c>
      <c r="E7" s="60">
        <v>0</v>
      </c>
      <c r="F7" s="26">
        <v>0</v>
      </c>
      <c r="G7" s="26">
        <v>0</v>
      </c>
      <c r="H7" s="61">
        <v>0</v>
      </c>
      <c r="I7" s="60" t="s">
        <v>6</v>
      </c>
      <c r="J7" s="26" t="s">
        <v>6</v>
      </c>
      <c r="K7" s="26" t="s">
        <v>6</v>
      </c>
      <c r="L7" s="61" t="s">
        <v>6</v>
      </c>
      <c r="M7" s="60">
        <v>0</v>
      </c>
      <c r="N7" s="26">
        <v>0</v>
      </c>
      <c r="O7" s="26">
        <v>0</v>
      </c>
      <c r="P7" s="61">
        <v>0</v>
      </c>
      <c r="Q7" s="30"/>
    </row>
    <row r="8" spans="1:17" x14ac:dyDescent="0.2">
      <c r="B8" s="46" t="s">
        <v>67</v>
      </c>
      <c r="C8" s="134">
        <v>10</v>
      </c>
      <c r="D8" s="134">
        <v>15</v>
      </c>
      <c r="E8" s="60">
        <v>0</v>
      </c>
      <c r="F8" s="26">
        <v>0</v>
      </c>
      <c r="G8" s="26">
        <v>0</v>
      </c>
      <c r="H8" s="61">
        <v>0</v>
      </c>
      <c r="I8" s="60">
        <v>0</v>
      </c>
      <c r="J8" s="26">
        <v>0</v>
      </c>
      <c r="K8" s="26">
        <v>0</v>
      </c>
      <c r="L8" s="61">
        <v>0</v>
      </c>
      <c r="M8" s="60">
        <v>5.7966490000000002E-2</v>
      </c>
      <c r="N8" s="26">
        <v>6.0560030000000001E-2</v>
      </c>
      <c r="O8" s="26">
        <v>6.1166730000000002E-2</v>
      </c>
      <c r="P8" s="61">
        <v>6.1064460000000001E-2</v>
      </c>
      <c r="Q8" s="30"/>
    </row>
    <row r="9" spans="1:17" ht="13.5" thickBot="1" x14ac:dyDescent="0.25">
      <c r="A9" s="14"/>
      <c r="B9" s="32" t="s">
        <v>66</v>
      </c>
      <c r="C9" s="48">
        <v>2</v>
      </c>
      <c r="D9" s="48">
        <v>8</v>
      </c>
      <c r="E9" s="65">
        <v>0</v>
      </c>
      <c r="F9" s="28">
        <v>0</v>
      </c>
      <c r="G9" s="28">
        <v>0</v>
      </c>
      <c r="H9" s="66">
        <v>0</v>
      </c>
      <c r="I9" s="65">
        <v>3.3600000000000001E-3</v>
      </c>
      <c r="J9" s="28">
        <v>3.369E-3</v>
      </c>
      <c r="K9" s="28">
        <v>3.251E-3</v>
      </c>
      <c r="L9" s="66">
        <v>3.3349999999999999E-3</v>
      </c>
      <c r="M9" s="65">
        <v>5.1499299999999996E-3</v>
      </c>
      <c r="N9" s="28">
        <v>5.1699399999999996E-3</v>
      </c>
      <c r="O9" s="28">
        <v>4.9729300000000004E-3</v>
      </c>
      <c r="P9" s="66">
        <v>5.2309899999999996E-3</v>
      </c>
      <c r="Q9" s="30"/>
    </row>
    <row r="10" spans="1:17" x14ac:dyDescent="0.2"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17" x14ac:dyDescent="0.2"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</row>
    <row r="12" spans="1:17" x14ac:dyDescent="0.2"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</row>
    <row r="13" spans="1:17" x14ac:dyDescent="0.2">
      <c r="A13" s="12" t="s">
        <v>65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54.75" thickBot="1" x14ac:dyDescent="0.25">
      <c r="A14" s="14"/>
      <c r="B14" s="14"/>
      <c r="C14" s="14"/>
      <c r="D14" s="14"/>
      <c r="E14" s="133" t="s">
        <v>69</v>
      </c>
      <c r="F14" s="133" t="s">
        <v>68</v>
      </c>
      <c r="G14" s="133" t="s">
        <v>67</v>
      </c>
      <c r="H14" s="133" t="s">
        <v>66</v>
      </c>
      <c r="I14" s="30"/>
      <c r="J14" s="30"/>
      <c r="K14" s="30"/>
      <c r="L14" s="55"/>
      <c r="M14" s="55"/>
      <c r="N14" s="55"/>
      <c r="O14" s="55"/>
      <c r="P14" s="55"/>
      <c r="Q14" s="30"/>
    </row>
    <row r="15" spans="1:17" x14ac:dyDescent="0.2">
      <c r="A15" s="4" t="str">
        <f>E5</f>
        <v>Unc.-p</v>
      </c>
      <c r="B15" s="46" t="s">
        <v>69</v>
      </c>
      <c r="E15" s="26" t="s">
        <v>6</v>
      </c>
      <c r="F15" s="26">
        <v>2.165332E-2</v>
      </c>
      <c r="G15" s="26">
        <v>2.4770539333333331E-2</v>
      </c>
      <c r="H15" s="26">
        <v>1.9320386666666668E-2</v>
      </c>
      <c r="I15" s="30"/>
      <c r="J15" s="30"/>
      <c r="K15" s="30"/>
      <c r="L15" s="55"/>
      <c r="M15" s="55"/>
      <c r="N15" s="55"/>
      <c r="O15" s="55"/>
      <c r="P15" s="55"/>
      <c r="Q15" s="30"/>
    </row>
    <row r="16" spans="1:17" x14ac:dyDescent="0.2">
      <c r="A16" s="4"/>
      <c r="B16" s="46" t="s">
        <v>68</v>
      </c>
      <c r="E16" s="26">
        <v>2.165332E-2</v>
      </c>
      <c r="F16" s="26" t="s">
        <v>6</v>
      </c>
      <c r="G16" s="26">
        <v>8.0664115555555589E-3</v>
      </c>
      <c r="H16" s="26">
        <v>2.2200511111111106E-3</v>
      </c>
      <c r="I16" s="30"/>
      <c r="J16" s="29"/>
      <c r="K16" s="30"/>
      <c r="L16" s="55"/>
      <c r="M16" s="55"/>
      <c r="N16" s="55"/>
      <c r="O16" s="55"/>
      <c r="P16" s="55"/>
      <c r="Q16" s="30"/>
    </row>
    <row r="17" spans="1:17" x14ac:dyDescent="0.2">
      <c r="A17" s="4"/>
      <c r="B17" s="46" t="s">
        <v>67</v>
      </c>
      <c r="E17" s="26">
        <v>2.4770539333333331E-2</v>
      </c>
      <c r="F17" s="26">
        <v>8.0664115555555589E-3</v>
      </c>
      <c r="G17" s="26" t="s">
        <v>6</v>
      </c>
      <c r="H17" s="26">
        <v>6.3657847407407311E-3</v>
      </c>
      <c r="I17" s="30"/>
      <c r="J17" s="29"/>
      <c r="K17" s="26"/>
      <c r="L17" s="55"/>
      <c r="M17" s="55"/>
      <c r="N17" s="55"/>
      <c r="O17" s="55"/>
      <c r="P17" s="55"/>
      <c r="Q17" s="30"/>
    </row>
    <row r="18" spans="1:17" ht="13.5" thickBot="1" x14ac:dyDescent="0.25">
      <c r="A18" s="32"/>
      <c r="B18" s="32" t="s">
        <v>66</v>
      </c>
      <c r="C18" s="14"/>
      <c r="D18" s="14"/>
      <c r="E18" s="28">
        <v>1.9320386666666668E-2</v>
      </c>
      <c r="F18" s="28">
        <v>2.2200511111111106E-3</v>
      </c>
      <c r="G18" s="28">
        <v>6.3657847407407311E-3</v>
      </c>
      <c r="H18" s="28" t="s">
        <v>6</v>
      </c>
      <c r="I18" s="30"/>
      <c r="J18" s="29"/>
      <c r="K18" s="26"/>
      <c r="L18" s="26"/>
      <c r="M18" s="26"/>
      <c r="N18" s="55"/>
      <c r="O18" s="55"/>
      <c r="P18" s="55"/>
      <c r="Q18" s="30"/>
    </row>
    <row r="19" spans="1:17" x14ac:dyDescent="0.2">
      <c r="A19" s="4" t="str">
        <f>F5</f>
        <v>K2P</v>
      </c>
      <c r="B19" s="46" t="s">
        <v>69</v>
      </c>
      <c r="E19" s="26" t="s">
        <v>6</v>
      </c>
      <c r="F19" s="26">
        <v>2.1981286666666666E-2</v>
      </c>
      <c r="G19" s="26">
        <v>2.5284670666666668E-2</v>
      </c>
      <c r="H19" s="26">
        <v>1.9580380000000001E-2</v>
      </c>
      <c r="I19" s="30"/>
      <c r="J19" s="30"/>
      <c r="K19" s="30"/>
      <c r="L19" s="55"/>
      <c r="M19" s="55"/>
      <c r="N19" s="55"/>
      <c r="O19" s="55"/>
      <c r="P19" s="55"/>
      <c r="Q19" s="30"/>
    </row>
    <row r="20" spans="1:17" x14ac:dyDescent="0.2">
      <c r="A20" s="4"/>
      <c r="B20" s="46" t="s">
        <v>68</v>
      </c>
      <c r="E20" s="26">
        <v>2.1981286666666666E-2</v>
      </c>
      <c r="F20" s="26" t="s">
        <v>6</v>
      </c>
      <c r="G20" s="26">
        <v>8.2275293333333357E-3</v>
      </c>
      <c r="H20" s="26">
        <v>2.2245400000000001E-3</v>
      </c>
      <c r="I20" s="30"/>
      <c r="J20" s="29"/>
      <c r="K20" s="30"/>
      <c r="L20" s="55"/>
      <c r="M20" s="55"/>
      <c r="N20" s="55"/>
      <c r="O20" s="55"/>
      <c r="P20" s="55"/>
      <c r="Q20" s="30"/>
    </row>
    <row r="21" spans="1:17" x14ac:dyDescent="0.2">
      <c r="A21" s="4"/>
      <c r="B21" s="46" t="s">
        <v>67</v>
      </c>
      <c r="E21" s="26">
        <v>2.5284670666666668E-2</v>
      </c>
      <c r="F21" s="26">
        <v>8.2275293333333357E-3</v>
      </c>
      <c r="G21" s="26" t="s">
        <v>6</v>
      </c>
      <c r="H21" s="26">
        <v>6.512192814814812E-3</v>
      </c>
      <c r="I21" s="30"/>
      <c r="J21" s="29"/>
      <c r="K21" s="29"/>
      <c r="L21" s="55"/>
      <c r="M21" s="55"/>
      <c r="N21" s="55"/>
      <c r="O21" s="55"/>
      <c r="P21" s="55"/>
      <c r="Q21" s="30"/>
    </row>
    <row r="22" spans="1:17" ht="13.5" thickBot="1" x14ac:dyDescent="0.25">
      <c r="A22" s="32"/>
      <c r="B22" s="32" t="s">
        <v>66</v>
      </c>
      <c r="C22" s="14"/>
      <c r="D22" s="14"/>
      <c r="E22" s="28">
        <v>1.9580380000000001E-2</v>
      </c>
      <c r="F22" s="28">
        <v>2.2245400000000001E-3</v>
      </c>
      <c r="G22" s="28">
        <v>6.512192814814812E-3</v>
      </c>
      <c r="H22" s="28" t="s">
        <v>6</v>
      </c>
      <c r="I22" s="30"/>
      <c r="J22" s="29"/>
      <c r="K22" s="29"/>
      <c r="L22" s="26"/>
      <c r="M22" s="26"/>
      <c r="N22" s="55"/>
      <c r="O22" s="55"/>
      <c r="P22" s="55"/>
      <c r="Q22" s="30"/>
    </row>
    <row r="23" spans="1:17" x14ac:dyDescent="0.2">
      <c r="A23" s="4" t="str">
        <f>G5</f>
        <v>HKY85</v>
      </c>
      <c r="B23" s="46" t="s">
        <v>69</v>
      </c>
      <c r="E23" s="26" t="s">
        <v>6</v>
      </c>
      <c r="F23" s="26">
        <v>2.2042843333333336E-2</v>
      </c>
      <c r="G23" s="26">
        <v>2.5339027999999996E-2</v>
      </c>
      <c r="H23" s="26">
        <v>1.9578893333333333E-2</v>
      </c>
      <c r="I23" s="30"/>
      <c r="J23" s="30"/>
      <c r="K23" s="30"/>
      <c r="L23" s="55"/>
      <c r="M23" s="55"/>
      <c r="N23" s="55"/>
      <c r="O23" s="55"/>
      <c r="P23" s="55"/>
      <c r="Q23" s="30"/>
    </row>
    <row r="24" spans="1:17" x14ac:dyDescent="0.2">
      <c r="A24" s="4"/>
      <c r="B24" s="46" t="s">
        <v>68</v>
      </c>
      <c r="E24" s="26">
        <v>2.2042843333333336E-2</v>
      </c>
      <c r="F24" s="26" t="s">
        <v>6</v>
      </c>
      <c r="G24" s="26">
        <v>8.2497346666666645E-3</v>
      </c>
      <c r="H24" s="26">
        <v>2.197906296296296E-3</v>
      </c>
      <c r="I24" s="30"/>
      <c r="J24" s="29"/>
      <c r="K24" s="30"/>
      <c r="L24" s="55"/>
      <c r="M24" s="55"/>
      <c r="N24" s="55"/>
      <c r="O24" s="55"/>
      <c r="P24" s="55"/>
      <c r="Q24" s="30"/>
    </row>
    <row r="25" spans="1:17" x14ac:dyDescent="0.2">
      <c r="A25" s="4"/>
      <c r="B25" s="46" t="s">
        <v>67</v>
      </c>
      <c r="E25" s="26">
        <v>2.5339027999999996E-2</v>
      </c>
      <c r="F25" s="26">
        <v>8.2497346666666645E-3</v>
      </c>
      <c r="G25" s="26" t="s">
        <v>6</v>
      </c>
      <c r="H25" s="26">
        <v>6.5649510370370352E-3</v>
      </c>
      <c r="I25" s="30"/>
      <c r="J25" s="29"/>
      <c r="K25" s="26"/>
      <c r="L25" s="55"/>
      <c r="M25" s="55"/>
      <c r="N25" s="55"/>
      <c r="O25" s="55"/>
      <c r="P25" s="55"/>
      <c r="Q25" s="30"/>
    </row>
    <row r="26" spans="1:17" ht="13.5" thickBot="1" x14ac:dyDescent="0.25">
      <c r="A26" s="32"/>
      <c r="B26" s="32" t="s">
        <v>66</v>
      </c>
      <c r="C26" s="14"/>
      <c r="D26" s="14"/>
      <c r="E26" s="28">
        <v>1.9578893333333333E-2</v>
      </c>
      <c r="F26" s="28">
        <v>2.197906296296296E-3</v>
      </c>
      <c r="G26" s="28">
        <v>6.5649510370370352E-3</v>
      </c>
      <c r="H26" s="28" t="s">
        <v>6</v>
      </c>
      <c r="I26" s="30"/>
      <c r="J26" s="29"/>
      <c r="K26" s="26"/>
      <c r="L26" s="26"/>
      <c r="M26" s="26"/>
      <c r="N26" s="55"/>
      <c r="O26" s="55"/>
      <c r="P26" s="55"/>
      <c r="Q26" s="30"/>
    </row>
    <row r="27" spans="1:17" x14ac:dyDescent="0.2">
      <c r="A27" s="4" t="str">
        <f>H5</f>
        <v>GTR+G</v>
      </c>
      <c r="B27" s="46" t="s">
        <v>69</v>
      </c>
      <c r="E27" s="26" t="s">
        <v>6</v>
      </c>
      <c r="F27" s="26">
        <v>2.2070309999999999E-2</v>
      </c>
      <c r="G27" s="26">
        <v>2.5361804666666668E-2</v>
      </c>
      <c r="H27" s="26">
        <v>1.9613256666666672E-2</v>
      </c>
      <c r="I27" s="30"/>
      <c r="J27" s="30"/>
      <c r="K27" s="30"/>
      <c r="L27" s="55"/>
      <c r="M27" s="55"/>
      <c r="N27" s="55"/>
      <c r="O27" s="55"/>
      <c r="P27" s="55"/>
      <c r="Q27" s="30"/>
    </row>
    <row r="28" spans="1:17" x14ac:dyDescent="0.2">
      <c r="A28" s="4"/>
      <c r="B28" s="46" t="s">
        <v>68</v>
      </c>
      <c r="E28" s="26">
        <v>2.2070309999999999E-2</v>
      </c>
      <c r="F28" s="26" t="s">
        <v>6</v>
      </c>
      <c r="G28" s="26">
        <v>8.2532759999999986E-3</v>
      </c>
      <c r="H28" s="26">
        <v>2.2100574074074069E-3</v>
      </c>
      <c r="I28" s="30"/>
      <c r="J28" s="29"/>
      <c r="K28" s="30"/>
      <c r="L28" s="55"/>
      <c r="M28" s="55"/>
      <c r="N28" s="55"/>
      <c r="O28" s="55"/>
      <c r="P28" s="55"/>
      <c r="Q28" s="30"/>
    </row>
    <row r="29" spans="1:17" x14ac:dyDescent="0.2">
      <c r="A29" s="4"/>
      <c r="B29" s="46" t="s">
        <v>67</v>
      </c>
      <c r="E29" s="26">
        <v>2.5361804666666668E-2</v>
      </c>
      <c r="F29" s="26">
        <v>8.2532759999999986E-3</v>
      </c>
      <c r="G29" s="26" t="s">
        <v>6</v>
      </c>
      <c r="H29" s="26">
        <v>6.5522982222222205E-3</v>
      </c>
      <c r="I29" s="30"/>
      <c r="J29" s="29"/>
      <c r="K29" s="29"/>
      <c r="L29" s="55"/>
      <c r="M29" s="55"/>
      <c r="N29" s="55"/>
      <c r="O29" s="55"/>
      <c r="P29" s="55"/>
      <c r="Q29" s="30"/>
    </row>
    <row r="30" spans="1:17" ht="13.5" thickBot="1" x14ac:dyDescent="0.25">
      <c r="A30" s="32"/>
      <c r="B30" s="32" t="s">
        <v>66</v>
      </c>
      <c r="C30" s="14"/>
      <c r="D30" s="14"/>
      <c r="E30" s="28">
        <v>1.9613256666666672E-2</v>
      </c>
      <c r="F30" s="28">
        <v>2.2100574074074069E-3</v>
      </c>
      <c r="G30" s="28">
        <v>6.5522982222222205E-3</v>
      </c>
      <c r="H30" s="28" t="s">
        <v>6</v>
      </c>
      <c r="I30" s="30"/>
      <c r="J30" s="29"/>
      <c r="K30" s="29"/>
      <c r="L30" s="26"/>
      <c r="M30" s="26"/>
      <c r="N30" s="55"/>
      <c r="O30" s="55"/>
      <c r="P30" s="55"/>
      <c r="Q30" s="30"/>
    </row>
    <row r="31" spans="1:17" x14ac:dyDescent="0.2">
      <c r="L31" s="45"/>
      <c r="M31" s="45"/>
      <c r="N31" s="45"/>
      <c r="O31" s="45"/>
      <c r="P31" s="45"/>
    </row>
    <row r="32" spans="1:17" x14ac:dyDescent="0.2">
      <c r="L32" s="45"/>
      <c r="M32" s="45"/>
      <c r="N32" s="45"/>
      <c r="O32" s="45"/>
      <c r="P32" s="45"/>
    </row>
    <row r="33" spans="12:16" x14ac:dyDescent="0.2">
      <c r="L33" s="45"/>
      <c r="M33" s="45"/>
      <c r="N33" s="45"/>
      <c r="O33" s="45"/>
      <c r="P33" s="45"/>
    </row>
    <row r="34" spans="12:16" x14ac:dyDescent="0.2">
      <c r="L34" s="45"/>
      <c r="M34" s="45"/>
      <c r="N34" s="45"/>
      <c r="O34" s="45"/>
      <c r="P34" s="45"/>
    </row>
    <row r="35" spans="12:16" x14ac:dyDescent="0.2">
      <c r="L35" s="45"/>
      <c r="M35" s="45"/>
      <c r="N35" s="45"/>
      <c r="O35" s="45"/>
      <c r="P35" s="45"/>
    </row>
    <row r="36" spans="12:16" x14ac:dyDescent="0.2">
      <c r="L36" s="45"/>
      <c r="M36" s="45"/>
      <c r="N36" s="45"/>
      <c r="O36" s="45"/>
      <c r="P36" s="45"/>
    </row>
    <row r="37" spans="12:16" x14ac:dyDescent="0.2">
      <c r="L37" s="45"/>
      <c r="M37" s="45"/>
      <c r="N37" s="45"/>
      <c r="O37" s="45"/>
      <c r="P37" s="45"/>
    </row>
  </sheetData>
  <mergeCells count="3">
    <mergeCell ref="M4:P4"/>
    <mergeCell ref="E4:H4"/>
    <mergeCell ref="I4:L4"/>
  </mergeCells>
  <conditionalFormatting sqref="E4 I4 M4 Q4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:P13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:O13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:L12 E14:L14 E18:I18 E16 E17:F17 I15:I17 E22:I22 E20 E21:F21 I19:I21 E26:I26 E24 E25:F25 I23:I25 E30:I30 E28 E29:F29 I27:I29 E6:P9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8:M18 J17:K17 G17:H17 J16 F16:H16 E15:H15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2:M22 J21:K21 G21:H21 J20 F20:H20 E19:H1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6:M26 J25:K25 G25:H25 J24 F24:H24 E23:H23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0:M30 J29:K29 G29:H29 J28 F28:H28 E27:H2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:P3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5" right="0.75" top="1" bottom="1" header="0.5" footer="0.5"/>
  <pageSetup paperSize="9" scale="7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7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7.7109375" style="45" customWidth="1"/>
    <col min="2" max="2" width="13.85546875" style="45" bestFit="1" customWidth="1"/>
    <col min="3" max="3" width="3.42578125" style="45" bestFit="1" customWidth="1"/>
    <col min="4" max="4" width="3.85546875" style="45" bestFit="1" customWidth="1"/>
    <col min="5" max="15" width="7.7109375" style="45" customWidth="1"/>
    <col min="16" max="16" width="7.7109375" style="2" customWidth="1"/>
    <col min="17" max="17" width="9.140625" style="2"/>
    <col min="18" max="18" width="14.140625" style="2" bestFit="1" customWidth="1"/>
    <col min="19" max="16384" width="9.140625" style="2"/>
  </cols>
  <sheetData>
    <row r="1" spans="1:19" s="8" customFormat="1" ht="15.75" x14ac:dyDescent="0.25">
      <c r="A1" s="7" t="s">
        <v>107</v>
      </c>
      <c r="F1" s="9"/>
      <c r="G1" s="9"/>
      <c r="H1" s="9"/>
      <c r="I1" s="9"/>
      <c r="J1" s="9"/>
      <c r="K1" s="9"/>
    </row>
    <row r="2" spans="1:19" s="1" customFormat="1" x14ac:dyDescent="0.2">
      <c r="A2" s="10"/>
      <c r="F2" s="11"/>
      <c r="G2" s="11"/>
      <c r="H2" s="11"/>
      <c r="I2" s="11"/>
      <c r="J2" s="11"/>
      <c r="K2" s="11"/>
    </row>
    <row r="3" spans="1:19" s="1" customFormat="1" x14ac:dyDescent="0.2">
      <c r="A3" s="10"/>
      <c r="F3" s="11"/>
      <c r="G3" s="11"/>
      <c r="H3" s="11"/>
      <c r="I3" s="11"/>
      <c r="J3" s="11"/>
      <c r="K3" s="11"/>
    </row>
    <row r="4" spans="1:19" x14ac:dyDescent="0.2">
      <c r="A4" s="12" t="s">
        <v>24</v>
      </c>
      <c r="B4" s="3"/>
      <c r="C4" s="80"/>
      <c r="D4" s="80"/>
      <c r="E4" s="221" t="s">
        <v>25</v>
      </c>
      <c r="F4" s="222"/>
      <c r="G4" s="222"/>
      <c r="H4" s="223"/>
      <c r="I4" s="221" t="s">
        <v>26</v>
      </c>
      <c r="J4" s="222"/>
      <c r="K4" s="222"/>
      <c r="L4" s="223"/>
      <c r="M4" s="221" t="s">
        <v>27</v>
      </c>
      <c r="N4" s="222"/>
      <c r="O4" s="222"/>
      <c r="P4" s="223"/>
    </row>
    <row r="5" spans="1:19" ht="15.75" customHeight="1" thickBot="1" x14ac:dyDescent="0.25">
      <c r="A5" s="14"/>
      <c r="B5" s="15"/>
      <c r="C5" s="15" t="s">
        <v>0</v>
      </c>
      <c r="D5" s="15" t="s">
        <v>1</v>
      </c>
      <c r="E5" s="16" t="s">
        <v>28</v>
      </c>
      <c r="F5" s="17" t="s">
        <v>29</v>
      </c>
      <c r="G5" s="17" t="s">
        <v>2</v>
      </c>
      <c r="H5" s="18" t="s">
        <v>3</v>
      </c>
      <c r="I5" s="16" t="str">
        <f t="shared" ref="I5:P5" si="0">E5</f>
        <v>Unc.-p</v>
      </c>
      <c r="J5" s="17" t="str">
        <f t="shared" si="0"/>
        <v>K2P</v>
      </c>
      <c r="K5" s="17" t="str">
        <f t="shared" si="0"/>
        <v>HKY85</v>
      </c>
      <c r="L5" s="18" t="str">
        <f t="shared" si="0"/>
        <v>GTR+G</v>
      </c>
      <c r="M5" s="16" t="str">
        <f t="shared" si="0"/>
        <v>Unc.-p</v>
      </c>
      <c r="N5" s="17" t="str">
        <f t="shared" si="0"/>
        <v>K2P</v>
      </c>
      <c r="O5" s="17" t="str">
        <f t="shared" si="0"/>
        <v>HKY85</v>
      </c>
      <c r="P5" s="18" t="str">
        <f t="shared" si="0"/>
        <v>GTR+G</v>
      </c>
      <c r="S5" s="2" t="s">
        <v>82</v>
      </c>
    </row>
    <row r="6" spans="1:19" x14ac:dyDescent="0.2">
      <c r="A6" s="2"/>
      <c r="B6" s="151" t="s">
        <v>76</v>
      </c>
      <c r="C6" s="134">
        <v>5</v>
      </c>
      <c r="D6" s="134">
        <v>7</v>
      </c>
      <c r="E6" s="60">
        <v>0</v>
      </c>
      <c r="F6" s="26">
        <v>0</v>
      </c>
      <c r="G6" s="26">
        <v>0</v>
      </c>
      <c r="H6" s="61">
        <v>0</v>
      </c>
      <c r="I6" s="60">
        <v>0</v>
      </c>
      <c r="J6" s="26">
        <v>0</v>
      </c>
      <c r="K6" s="26">
        <v>0</v>
      </c>
      <c r="L6" s="61">
        <v>0</v>
      </c>
      <c r="M6" s="60">
        <v>1.123596E-2</v>
      </c>
      <c r="N6" s="55">
        <v>1.133786E-2</v>
      </c>
      <c r="O6" s="55">
        <v>1.1352030000000001E-2</v>
      </c>
      <c r="P6" s="158">
        <v>1.181281E-2</v>
      </c>
      <c r="R6" s="151" t="s">
        <v>79</v>
      </c>
      <c r="S6" s="30">
        <f>MAX(M6,M10,M11,M13)</f>
        <v>1.123596E-2</v>
      </c>
    </row>
    <row r="7" spans="1:19" x14ac:dyDescent="0.2">
      <c r="A7" s="2"/>
      <c r="B7" s="147" t="s">
        <v>71</v>
      </c>
      <c r="C7" s="134">
        <v>25</v>
      </c>
      <c r="D7" s="134">
        <v>51</v>
      </c>
      <c r="E7" s="60">
        <v>0</v>
      </c>
      <c r="F7" s="26">
        <v>0</v>
      </c>
      <c r="G7" s="26">
        <v>0</v>
      </c>
      <c r="H7" s="61">
        <v>0</v>
      </c>
      <c r="I7" s="60">
        <v>0</v>
      </c>
      <c r="J7" s="26">
        <v>0</v>
      </c>
      <c r="K7" s="26">
        <v>0</v>
      </c>
      <c r="L7" s="61">
        <v>0</v>
      </c>
      <c r="M7" s="60">
        <v>1.083332E-2</v>
      </c>
      <c r="N7" s="55">
        <v>2.7216540000000001E-2</v>
      </c>
      <c r="O7" s="55">
        <v>2.699228E-2</v>
      </c>
      <c r="P7" s="158">
        <v>2.8506070000000001E-2</v>
      </c>
      <c r="R7" s="150" t="s">
        <v>78</v>
      </c>
      <c r="S7" s="30">
        <f>MAX(M16)</f>
        <v>1.38792E-3</v>
      </c>
    </row>
    <row r="8" spans="1:19" x14ac:dyDescent="0.2">
      <c r="A8" s="2"/>
      <c r="B8" s="147" t="s">
        <v>4</v>
      </c>
      <c r="C8" s="134">
        <v>20</v>
      </c>
      <c r="D8" s="134">
        <v>36</v>
      </c>
      <c r="E8" s="60">
        <v>0</v>
      </c>
      <c r="F8" s="26">
        <v>0</v>
      </c>
      <c r="G8" s="26">
        <v>0</v>
      </c>
      <c r="H8" s="61">
        <v>0</v>
      </c>
      <c r="I8" s="60">
        <v>0</v>
      </c>
      <c r="J8" s="26">
        <v>0</v>
      </c>
      <c r="K8" s="26">
        <v>0</v>
      </c>
      <c r="L8" s="61">
        <v>0</v>
      </c>
      <c r="M8" s="60">
        <v>7.1925699999999997E-3</v>
      </c>
      <c r="N8" s="55">
        <v>7.2274499999999998E-3</v>
      </c>
      <c r="O8" s="55">
        <v>7.2317400000000004E-3</v>
      </c>
      <c r="P8" s="158">
        <v>7.34675E-3</v>
      </c>
      <c r="R8" s="147" t="s">
        <v>77</v>
      </c>
      <c r="S8" s="30">
        <f>MAX(M7:M9,M12,M14,M15)</f>
        <v>1.083332E-2</v>
      </c>
    </row>
    <row r="9" spans="1:19" x14ac:dyDescent="0.2">
      <c r="A9" s="2"/>
      <c r="B9" s="147" t="s">
        <v>5</v>
      </c>
      <c r="C9" s="134">
        <v>4</v>
      </c>
      <c r="D9" s="134">
        <v>9</v>
      </c>
      <c r="E9" s="60">
        <v>0</v>
      </c>
      <c r="F9" s="26">
        <v>0</v>
      </c>
      <c r="G9" s="26">
        <v>0</v>
      </c>
      <c r="H9" s="61">
        <v>0</v>
      </c>
      <c r="I9" s="60">
        <v>0</v>
      </c>
      <c r="J9" s="26">
        <v>0</v>
      </c>
      <c r="K9" s="26">
        <v>0</v>
      </c>
      <c r="L9" s="61">
        <v>0</v>
      </c>
      <c r="M9" s="60">
        <v>6.4564560000000002E-3</v>
      </c>
      <c r="N9" s="55">
        <v>6.8214829999999997E-3</v>
      </c>
      <c r="O9" s="55">
        <v>6.8291979999999999E-3</v>
      </c>
      <c r="P9" s="158">
        <v>7.6707650000000004E-3</v>
      </c>
    </row>
    <row r="10" spans="1:19" x14ac:dyDescent="0.2">
      <c r="A10" s="2"/>
      <c r="B10" s="151" t="s">
        <v>75</v>
      </c>
      <c r="C10" s="134">
        <v>6</v>
      </c>
      <c r="D10" s="134">
        <v>13</v>
      </c>
      <c r="E10" s="60">
        <v>0</v>
      </c>
      <c r="F10" s="26">
        <v>0</v>
      </c>
      <c r="G10" s="26">
        <v>0</v>
      </c>
      <c r="H10" s="61">
        <v>0</v>
      </c>
      <c r="I10" s="60">
        <v>0</v>
      </c>
      <c r="J10" s="26">
        <v>0</v>
      </c>
      <c r="K10" s="26">
        <v>0</v>
      </c>
      <c r="L10" s="61">
        <v>0</v>
      </c>
      <c r="M10" s="60">
        <v>7.0113399999999996E-3</v>
      </c>
      <c r="N10" s="55">
        <v>2.6458180000000001E-2</v>
      </c>
      <c r="O10" s="55">
        <v>2.658605E-2</v>
      </c>
      <c r="P10" s="158">
        <v>2.7669659999999999E-2</v>
      </c>
    </row>
    <row r="11" spans="1:19" x14ac:dyDescent="0.2">
      <c r="A11" s="2"/>
      <c r="B11" s="151" t="s">
        <v>74</v>
      </c>
      <c r="C11" s="134">
        <v>1</v>
      </c>
      <c r="D11" s="134">
        <v>1</v>
      </c>
      <c r="E11" s="62" t="s">
        <v>6</v>
      </c>
      <c r="F11" s="63" t="s">
        <v>6</v>
      </c>
      <c r="G11" s="63" t="s">
        <v>6</v>
      </c>
      <c r="H11" s="64" t="s">
        <v>6</v>
      </c>
      <c r="I11" s="62"/>
      <c r="J11" s="63"/>
      <c r="K11" s="63"/>
      <c r="L11" s="64"/>
      <c r="M11" s="62" t="s">
        <v>6</v>
      </c>
      <c r="N11" s="63" t="s">
        <v>6</v>
      </c>
      <c r="O11" s="63" t="s">
        <v>6</v>
      </c>
      <c r="P11" s="64" t="s">
        <v>6</v>
      </c>
    </row>
    <row r="12" spans="1:19" x14ac:dyDescent="0.2">
      <c r="A12" s="2"/>
      <c r="B12" s="147" t="s">
        <v>7</v>
      </c>
      <c r="C12" s="134">
        <v>2</v>
      </c>
      <c r="D12" s="134">
        <v>10</v>
      </c>
      <c r="E12" s="60">
        <v>0</v>
      </c>
      <c r="F12" s="26">
        <v>0</v>
      </c>
      <c r="G12" s="26">
        <v>0</v>
      </c>
      <c r="H12" s="61">
        <v>0</v>
      </c>
      <c r="I12" s="60">
        <v>5.5469999999999998E-3</v>
      </c>
      <c r="J12" s="26">
        <v>5.5779999999999996E-3</v>
      </c>
      <c r="K12" s="26">
        <v>5.5799999999999999E-3</v>
      </c>
      <c r="L12" s="61">
        <v>5.6519999999999999E-3</v>
      </c>
      <c r="M12" s="60">
        <v>9.9202500000000002E-3</v>
      </c>
      <c r="N12" s="55">
        <v>9.9952500000000007E-3</v>
      </c>
      <c r="O12" s="55">
        <v>9.9043199999999994E-3</v>
      </c>
      <c r="P12" s="158">
        <v>1.0299300000000001E-2</v>
      </c>
    </row>
    <row r="13" spans="1:19" x14ac:dyDescent="0.2">
      <c r="A13" s="2"/>
      <c r="B13" s="151" t="s">
        <v>73</v>
      </c>
      <c r="C13" s="134">
        <v>10</v>
      </c>
      <c r="D13" s="134">
        <v>11</v>
      </c>
      <c r="E13" s="60">
        <v>1.4430000000000001E-3</v>
      </c>
      <c r="F13" s="26">
        <v>1.4450000000000001E-3</v>
      </c>
      <c r="G13" s="26">
        <v>1.4090000000000001E-3</v>
      </c>
      <c r="H13" s="61">
        <v>1.4549999999999999E-3</v>
      </c>
      <c r="I13" s="60">
        <v>0</v>
      </c>
      <c r="J13" s="26">
        <v>0</v>
      </c>
      <c r="K13" s="26">
        <v>0</v>
      </c>
      <c r="L13" s="61">
        <v>0</v>
      </c>
      <c r="M13" s="60">
        <v>5.6179799999999998E-3</v>
      </c>
      <c r="N13" s="55">
        <v>5.6497800000000001E-3</v>
      </c>
      <c r="O13" s="55">
        <v>5.6831099999999999E-3</v>
      </c>
      <c r="P13" s="158">
        <v>5.71639E-3</v>
      </c>
    </row>
    <row r="14" spans="1:19" x14ac:dyDescent="0.2">
      <c r="A14" s="2"/>
      <c r="B14" s="147" t="s">
        <v>70</v>
      </c>
      <c r="C14" s="134">
        <v>1</v>
      </c>
      <c r="D14" s="134">
        <v>3</v>
      </c>
      <c r="E14" s="60">
        <v>1.7060000000000001E-3</v>
      </c>
      <c r="F14" s="55">
        <v>1.709E-3</v>
      </c>
      <c r="G14" s="26">
        <v>1.6999999999999999E-3</v>
      </c>
      <c r="H14" s="61">
        <v>1.7240000000000001E-3</v>
      </c>
      <c r="I14" s="60" t="s">
        <v>6</v>
      </c>
      <c r="J14" s="55" t="s">
        <v>6</v>
      </c>
      <c r="K14" s="26" t="s">
        <v>6</v>
      </c>
      <c r="L14" s="61" t="s">
        <v>6</v>
      </c>
      <c r="M14" s="60">
        <v>8.3390600000000006E-3</v>
      </c>
      <c r="N14" s="55">
        <v>8.4093799999999993E-3</v>
      </c>
      <c r="O14" s="55">
        <v>8.6645400000000001E-3</v>
      </c>
      <c r="P14" s="158">
        <v>8.6431300000000006E-3</v>
      </c>
    </row>
    <row r="15" spans="1:19" x14ac:dyDescent="0.2">
      <c r="A15" s="2"/>
      <c r="B15" s="147" t="s">
        <v>8</v>
      </c>
      <c r="C15" s="134">
        <v>3</v>
      </c>
      <c r="D15" s="134">
        <v>22</v>
      </c>
      <c r="E15" s="60">
        <v>0</v>
      </c>
      <c r="F15" s="26">
        <v>0</v>
      </c>
      <c r="G15" s="26">
        <v>0</v>
      </c>
      <c r="H15" s="61">
        <v>0</v>
      </c>
      <c r="I15" s="60">
        <v>0</v>
      </c>
      <c r="J15" s="26">
        <v>0</v>
      </c>
      <c r="K15" s="26">
        <v>0</v>
      </c>
      <c r="L15" s="61">
        <v>0</v>
      </c>
      <c r="M15" s="60">
        <v>8.3075900000000001E-3</v>
      </c>
      <c r="N15" s="55">
        <v>8.3574200000000008E-3</v>
      </c>
      <c r="O15" s="55">
        <v>8.4724199999999996E-3</v>
      </c>
      <c r="P15" s="158">
        <v>8.5478399999999993E-3</v>
      </c>
    </row>
    <row r="16" spans="1:19" ht="13.5" thickBot="1" x14ac:dyDescent="0.25">
      <c r="A16" s="14"/>
      <c r="B16" s="157" t="s">
        <v>72</v>
      </c>
      <c r="C16" s="48">
        <v>1</v>
      </c>
      <c r="D16" s="48">
        <v>2</v>
      </c>
      <c r="E16" s="65">
        <v>1.3799999999999999E-3</v>
      </c>
      <c r="F16" s="59">
        <v>1.39E-3</v>
      </c>
      <c r="G16" s="28">
        <v>1.3860000000000001E-3</v>
      </c>
      <c r="H16" s="66">
        <v>1.3990000000000001E-3</v>
      </c>
      <c r="I16" s="65" t="s">
        <v>6</v>
      </c>
      <c r="J16" s="59" t="s">
        <v>6</v>
      </c>
      <c r="K16" s="28" t="s">
        <v>6</v>
      </c>
      <c r="L16" s="66" t="s">
        <v>6</v>
      </c>
      <c r="M16" s="65">
        <v>1.38792E-3</v>
      </c>
      <c r="N16" s="59">
        <v>1.38985E-3</v>
      </c>
      <c r="O16" s="59">
        <v>1.3861399999999999E-3</v>
      </c>
      <c r="P16" s="156">
        <v>1.3993899999999999E-3</v>
      </c>
    </row>
    <row r="17" spans="1:20" x14ac:dyDescent="0.2">
      <c r="A17" s="2"/>
      <c r="B17" s="2"/>
      <c r="C17" s="2"/>
      <c r="D17" s="2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20" x14ac:dyDescent="0.2">
      <c r="A18" s="2"/>
      <c r="B18" s="2"/>
      <c r="C18" s="2"/>
      <c r="D18" s="2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20" x14ac:dyDescent="0.2">
      <c r="A19" s="12" t="s">
        <v>65</v>
      </c>
      <c r="B19" s="2"/>
      <c r="C19" s="2"/>
      <c r="D19" s="2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20" ht="57.75" x14ac:dyDescent="0.2">
      <c r="A20" s="2"/>
      <c r="B20" s="2"/>
      <c r="C20" s="2"/>
      <c r="D20" s="2"/>
      <c r="E20" s="155" t="s">
        <v>76</v>
      </c>
      <c r="F20" s="155" t="s">
        <v>75</v>
      </c>
      <c r="G20" s="155" t="s">
        <v>74</v>
      </c>
      <c r="H20" s="155" t="s">
        <v>73</v>
      </c>
      <c r="I20" s="155" t="s">
        <v>72</v>
      </c>
      <c r="J20" s="155" t="s">
        <v>71</v>
      </c>
      <c r="K20" s="155" t="s">
        <v>4</v>
      </c>
      <c r="L20" s="155" t="s">
        <v>7</v>
      </c>
      <c r="M20" s="155" t="s">
        <v>8</v>
      </c>
      <c r="N20" s="155" t="s">
        <v>70</v>
      </c>
      <c r="O20" s="155" t="s">
        <v>5</v>
      </c>
      <c r="P20" s="152"/>
      <c r="R20" s="2" t="s">
        <v>81</v>
      </c>
      <c r="S20" s="2" t="s">
        <v>37</v>
      </c>
      <c r="T20" s="2" t="s">
        <v>38</v>
      </c>
    </row>
    <row r="21" spans="1:20" x14ac:dyDescent="0.2">
      <c r="A21" s="46" t="str">
        <f>E5</f>
        <v>Unc.-p</v>
      </c>
      <c r="B21" s="154" t="s">
        <v>79</v>
      </c>
      <c r="C21" s="151"/>
      <c r="D21" s="151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2"/>
      <c r="R21" s="151" t="s">
        <v>79</v>
      </c>
      <c r="S21" s="30">
        <f>MIN(E22:H25)</f>
        <v>7.1050419642857202E-3</v>
      </c>
      <c r="T21" s="30">
        <f>MAX(E22:H25)</f>
        <v>1.7082870909090917E-2</v>
      </c>
    </row>
    <row r="22" spans="1:20" x14ac:dyDescent="0.2">
      <c r="A22" s="2"/>
      <c r="B22" s="143" t="s">
        <v>76</v>
      </c>
      <c r="C22" s="142"/>
      <c r="D22" s="142"/>
      <c r="E22" s="26" t="s">
        <v>6</v>
      </c>
      <c r="F22" s="26">
        <v>7.1050419642857202E-3</v>
      </c>
      <c r="G22" s="26">
        <v>1.3513533750000003E-2</v>
      </c>
      <c r="H22" s="26">
        <v>1.7082870909090917E-2</v>
      </c>
      <c r="I22" s="26">
        <v>3.1734285624999997E-2</v>
      </c>
      <c r="J22" s="26">
        <v>2.355970141509427E-2</v>
      </c>
      <c r="K22" s="26">
        <v>1.8381553090277777E-2</v>
      </c>
      <c r="L22" s="26">
        <v>2.2795485625E-2</v>
      </c>
      <c r="M22" s="26">
        <v>2.3175652727272709E-2</v>
      </c>
      <c r="N22" s="26">
        <v>2.6676605000000006E-2</v>
      </c>
      <c r="O22" s="26">
        <v>3.0563674305555552E-2</v>
      </c>
      <c r="P22" s="29"/>
      <c r="R22" s="147" t="s">
        <v>77</v>
      </c>
      <c r="S22" s="30">
        <f>MIN(J29:O34)</f>
        <v>6.0688549545454568E-3</v>
      </c>
      <c r="T22" s="30">
        <f>MAX(J29:O34)</f>
        <v>2.3521780838574407E-2</v>
      </c>
    </row>
    <row r="23" spans="1:20" x14ac:dyDescent="0.2">
      <c r="A23" s="46"/>
      <c r="B23" s="143" t="s">
        <v>75</v>
      </c>
      <c r="C23" s="142"/>
      <c r="D23" s="142"/>
      <c r="E23" s="26">
        <v>7.1050419642857202E-3</v>
      </c>
      <c r="F23" s="26" t="s">
        <v>6</v>
      </c>
      <c r="G23" s="26">
        <v>8.4974014285714283E-3</v>
      </c>
      <c r="H23" s="26">
        <v>1.2661810324675329E-2</v>
      </c>
      <c r="I23" s="26">
        <v>2.7970282857142849E-2</v>
      </c>
      <c r="J23" s="26">
        <v>2.3220244043126725E-2</v>
      </c>
      <c r="K23" s="26">
        <v>1.9063253035714361E-2</v>
      </c>
      <c r="L23" s="26">
        <v>2.2648970428571433E-2</v>
      </c>
      <c r="M23" s="26">
        <v>2.3920028571428546E-2</v>
      </c>
      <c r="N23" s="26">
        <v>2.7060657857142845E-2</v>
      </c>
      <c r="O23" s="26">
        <v>3.0685172619047626E-2</v>
      </c>
      <c r="P23" s="29"/>
      <c r="R23" s="2" t="s">
        <v>80</v>
      </c>
    </row>
    <row r="24" spans="1:20" x14ac:dyDescent="0.2">
      <c r="A24" s="46"/>
      <c r="B24" s="143" t="s">
        <v>74</v>
      </c>
      <c r="C24" s="142"/>
      <c r="D24" s="142"/>
      <c r="E24" s="26">
        <v>1.3513533750000003E-2</v>
      </c>
      <c r="F24" s="26">
        <v>8.4974014285714283E-3</v>
      </c>
      <c r="G24" s="26" t="s">
        <v>6</v>
      </c>
      <c r="H24" s="26">
        <v>8.5529454545454561E-3</v>
      </c>
      <c r="I24" s="26">
        <v>2.5988085000000001E-2</v>
      </c>
      <c r="J24" s="26">
        <v>2.3734170943396221E-2</v>
      </c>
      <c r="K24" s="26">
        <v>2.033767444444444E-2</v>
      </c>
      <c r="L24" s="26">
        <v>2.3133975000000001E-2</v>
      </c>
      <c r="M24" s="26">
        <v>2.6019966363636363E-2</v>
      </c>
      <c r="N24" s="26">
        <v>2.8427813333333333E-2</v>
      </c>
      <c r="O24" s="26">
        <v>3.1410978888888892E-2</v>
      </c>
      <c r="P24" s="29"/>
      <c r="R24" s="151" t="s">
        <v>79</v>
      </c>
      <c r="S24" s="30">
        <f>MIN(I22:O25)</f>
        <v>1.8381553090277777E-2</v>
      </c>
      <c r="T24" s="30">
        <f>MAX(I22:O25)</f>
        <v>3.5608054242424234E-2</v>
      </c>
    </row>
    <row r="25" spans="1:20" x14ac:dyDescent="0.2">
      <c r="A25" s="46"/>
      <c r="B25" s="143" t="s">
        <v>73</v>
      </c>
      <c r="C25" s="142"/>
      <c r="D25" s="142"/>
      <c r="E25" s="26">
        <v>1.7082870909090917E-2</v>
      </c>
      <c r="F25" s="26">
        <v>1.2661810324675329E-2</v>
      </c>
      <c r="G25" s="26">
        <v>8.5529454545454561E-3</v>
      </c>
      <c r="H25" s="26" t="s">
        <v>6</v>
      </c>
      <c r="I25" s="26">
        <v>2.6008178181818175E-2</v>
      </c>
      <c r="J25" s="26">
        <v>2.6925648250428726E-2</v>
      </c>
      <c r="K25" s="26">
        <v>2.4710285833333324E-2</v>
      </c>
      <c r="L25" s="26">
        <v>2.7598021454545436E-2</v>
      </c>
      <c r="M25" s="26">
        <v>3.0151690619834779E-2</v>
      </c>
      <c r="N25" s="26">
        <v>3.2945008484848493E-2</v>
      </c>
      <c r="O25" s="26">
        <v>3.5608054242424234E-2</v>
      </c>
      <c r="P25" s="29"/>
      <c r="R25" s="150" t="s">
        <v>78</v>
      </c>
      <c r="S25" s="30">
        <f>MIN(E27:O27)</f>
        <v>2.244889472222221E-2</v>
      </c>
      <c r="T25" s="30">
        <f>MAX(E27:O27)</f>
        <v>3.1734285624999997E-2</v>
      </c>
    </row>
    <row r="26" spans="1:20" x14ac:dyDescent="0.2">
      <c r="A26" s="46"/>
      <c r="B26" s="149" t="s">
        <v>78</v>
      </c>
      <c r="C26" s="140"/>
      <c r="D26" s="140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29"/>
      <c r="R26" s="147" t="s">
        <v>77</v>
      </c>
      <c r="S26" s="30">
        <f>MIN(E29:I34)</f>
        <v>1.8381553090277777E-2</v>
      </c>
      <c r="T26" s="30">
        <f>MAX(E29:I34)</f>
        <v>3.5608054242424234E-2</v>
      </c>
    </row>
    <row r="27" spans="1:20" x14ac:dyDescent="0.2">
      <c r="A27" s="46"/>
      <c r="B27" s="141" t="s">
        <v>72</v>
      </c>
      <c r="C27" s="140"/>
      <c r="D27" s="140"/>
      <c r="E27" s="26">
        <v>3.1734285624999997E-2</v>
      </c>
      <c r="F27" s="26">
        <v>2.7970282857142849E-2</v>
      </c>
      <c r="G27" s="26">
        <v>2.5988085000000001E-2</v>
      </c>
      <c r="H27" s="26">
        <v>2.6008178181818175E-2</v>
      </c>
      <c r="I27" s="26" t="s">
        <v>6</v>
      </c>
      <c r="J27" s="26">
        <v>2.3254204905660374E-2</v>
      </c>
      <c r="K27" s="26">
        <v>2.244889472222221E-2</v>
      </c>
      <c r="L27" s="26">
        <v>2.2601824999999992E-2</v>
      </c>
      <c r="M27" s="26">
        <v>2.6021873863636361E-2</v>
      </c>
      <c r="N27" s="26">
        <v>2.9350953333333332E-2</v>
      </c>
      <c r="O27" s="26">
        <v>3.1098913888888888E-2</v>
      </c>
      <c r="P27" s="29"/>
    </row>
    <row r="28" spans="1:20" x14ac:dyDescent="0.2">
      <c r="A28" s="46"/>
      <c r="B28" s="146" t="s">
        <v>77</v>
      </c>
      <c r="C28" s="138"/>
      <c r="D28" s="138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29"/>
    </row>
    <row r="29" spans="1:20" x14ac:dyDescent="0.2">
      <c r="A29" s="46"/>
      <c r="B29" s="139" t="s">
        <v>71</v>
      </c>
      <c r="C29" s="138"/>
      <c r="D29" s="138"/>
      <c r="E29" s="26">
        <v>2.355970141509427E-2</v>
      </c>
      <c r="F29" s="26">
        <v>2.3220244043126725E-2</v>
      </c>
      <c r="G29" s="26">
        <v>2.3734170943396221E-2</v>
      </c>
      <c r="H29" s="26">
        <v>2.6925648250428726E-2</v>
      </c>
      <c r="I29" s="26">
        <v>2.3254204905660374E-2</v>
      </c>
      <c r="J29" s="26" t="s">
        <v>6</v>
      </c>
      <c r="K29" s="26">
        <v>8.678269737945438E-3</v>
      </c>
      <c r="L29" s="26">
        <v>7.3323630566037839E-3</v>
      </c>
      <c r="M29" s="26">
        <v>1.0819043259005215E-2</v>
      </c>
      <c r="N29" s="26">
        <v>1.5406651886792458E-2</v>
      </c>
      <c r="O29" s="26">
        <v>2.3521780838574407E-2</v>
      </c>
      <c r="P29" s="29"/>
    </row>
    <row r="30" spans="1:20" x14ac:dyDescent="0.2">
      <c r="A30" s="46"/>
      <c r="B30" s="139" t="s">
        <v>4</v>
      </c>
      <c r="C30" s="138"/>
      <c r="D30" s="138"/>
      <c r="E30" s="26">
        <v>1.8381553090277777E-2</v>
      </c>
      <c r="F30" s="26">
        <v>1.9063253035714361E-2</v>
      </c>
      <c r="G30" s="26">
        <v>2.033767444444444E-2</v>
      </c>
      <c r="H30" s="26">
        <v>2.4710285833333324E-2</v>
      </c>
      <c r="I30" s="26">
        <v>2.244889472222221E-2</v>
      </c>
      <c r="J30" s="26">
        <v>8.678269737945438E-3</v>
      </c>
      <c r="K30" s="26" t="s">
        <v>6</v>
      </c>
      <c r="L30" s="26">
        <v>8.4605219444444379E-3</v>
      </c>
      <c r="M30" s="26">
        <v>7.8875089520201915E-3</v>
      </c>
      <c r="N30" s="26">
        <v>1.3300343240740744E-2</v>
      </c>
      <c r="O30" s="26">
        <v>2.2012785462962946E-2</v>
      </c>
      <c r="P30" s="29"/>
    </row>
    <row r="31" spans="1:20" x14ac:dyDescent="0.2">
      <c r="A31" s="46"/>
      <c r="B31" s="139" t="s">
        <v>7</v>
      </c>
      <c r="C31" s="138"/>
      <c r="D31" s="138"/>
      <c r="E31" s="26">
        <v>2.2795485625E-2</v>
      </c>
      <c r="F31" s="26">
        <v>2.2648970428571433E-2</v>
      </c>
      <c r="G31" s="26">
        <v>2.3133975000000001E-2</v>
      </c>
      <c r="H31" s="26">
        <v>2.7598021454545436E-2</v>
      </c>
      <c r="I31" s="26">
        <v>2.2601824999999992E-2</v>
      </c>
      <c r="J31" s="26">
        <v>7.3323630566037839E-3</v>
      </c>
      <c r="K31" s="26">
        <v>8.4605219444444379E-3</v>
      </c>
      <c r="L31" s="26" t="s">
        <v>6</v>
      </c>
      <c r="M31" s="26">
        <v>6.0688549545454568E-3</v>
      </c>
      <c r="N31" s="26">
        <v>1.176070066666667E-2</v>
      </c>
      <c r="O31" s="26">
        <v>1.8735798333333345E-2</v>
      </c>
      <c r="P31" s="29"/>
    </row>
    <row r="32" spans="1:20" x14ac:dyDescent="0.2">
      <c r="A32" s="46"/>
      <c r="B32" s="139" t="s">
        <v>8</v>
      </c>
      <c r="C32" s="138"/>
      <c r="D32" s="138"/>
      <c r="E32" s="26">
        <v>2.3175652727272709E-2</v>
      </c>
      <c r="F32" s="26">
        <v>2.3920028571428546E-2</v>
      </c>
      <c r="G32" s="26">
        <v>2.6019966363636363E-2</v>
      </c>
      <c r="H32" s="26">
        <v>3.0151690619834779E-2</v>
      </c>
      <c r="I32" s="26">
        <v>2.6021873863636361E-2</v>
      </c>
      <c r="J32" s="26">
        <v>1.0819043259005215E-2</v>
      </c>
      <c r="K32" s="26">
        <v>7.8875089520201915E-3</v>
      </c>
      <c r="L32" s="26">
        <v>6.0688549545454568E-3</v>
      </c>
      <c r="M32" s="26" t="s">
        <v>6</v>
      </c>
      <c r="N32" s="26">
        <v>8.5899699999999989E-3</v>
      </c>
      <c r="O32" s="26">
        <v>1.8325775757575796E-2</v>
      </c>
      <c r="P32" s="29"/>
    </row>
    <row r="33" spans="1:16" x14ac:dyDescent="0.2">
      <c r="A33" s="46"/>
      <c r="B33" s="139" t="s">
        <v>70</v>
      </c>
      <c r="C33" s="138"/>
      <c r="D33" s="138"/>
      <c r="E33" s="26">
        <v>2.6676605000000006E-2</v>
      </c>
      <c r="F33" s="26">
        <v>2.7060657857142845E-2</v>
      </c>
      <c r="G33" s="26">
        <v>2.8427813333333333E-2</v>
      </c>
      <c r="H33" s="26">
        <v>3.2945008484848493E-2</v>
      </c>
      <c r="I33" s="26">
        <v>2.9350953333333332E-2</v>
      </c>
      <c r="J33" s="26">
        <v>1.5406651886792458E-2</v>
      </c>
      <c r="K33" s="26">
        <v>1.3300343240740744E-2</v>
      </c>
      <c r="L33" s="26">
        <v>1.176070066666667E-2</v>
      </c>
      <c r="M33" s="26">
        <v>8.5899699999999989E-3</v>
      </c>
      <c r="N33" s="26" t="s">
        <v>6</v>
      </c>
      <c r="O33" s="26">
        <v>1.3835350740740741E-2</v>
      </c>
      <c r="P33" s="29"/>
    </row>
    <row r="34" spans="1:16" x14ac:dyDescent="0.2">
      <c r="A34" s="46"/>
      <c r="B34" s="139" t="s">
        <v>5</v>
      </c>
      <c r="C34" s="138"/>
      <c r="D34" s="138"/>
      <c r="E34" s="26">
        <v>3.0563674305555552E-2</v>
      </c>
      <c r="F34" s="26">
        <v>3.0685172619047626E-2</v>
      </c>
      <c r="G34" s="26">
        <v>3.1410978888888892E-2</v>
      </c>
      <c r="H34" s="26">
        <v>3.5608054242424234E-2</v>
      </c>
      <c r="I34" s="26">
        <v>3.1098913888888888E-2</v>
      </c>
      <c r="J34" s="26">
        <v>2.3521780838574407E-2</v>
      </c>
      <c r="K34" s="26">
        <v>2.2012785462962946E-2</v>
      </c>
      <c r="L34" s="26">
        <v>1.8735798333333345E-2</v>
      </c>
      <c r="M34" s="26">
        <v>1.8325775757575796E-2</v>
      </c>
      <c r="N34" s="26">
        <v>1.3835350740740741E-2</v>
      </c>
      <c r="O34" s="26" t="s">
        <v>6</v>
      </c>
      <c r="P34" s="29"/>
    </row>
    <row r="35" spans="1:16" x14ac:dyDescent="0.2">
      <c r="A35" s="46" t="str">
        <f>F5</f>
        <v>K2P</v>
      </c>
      <c r="B35" s="143" t="s">
        <v>76</v>
      </c>
      <c r="C35" s="142"/>
      <c r="D35" s="142"/>
      <c r="E35" s="26" t="s">
        <v>6</v>
      </c>
      <c r="F35" s="26">
        <v>8.5557341964285806E-3</v>
      </c>
      <c r="G35" s="26">
        <v>1.3669259999999999E-2</v>
      </c>
      <c r="H35" s="26">
        <v>1.7316425568181804E-2</v>
      </c>
      <c r="I35" s="26">
        <v>3.2552684374999995E-2</v>
      </c>
      <c r="J35" s="26">
        <v>2.3152101792452851E-2</v>
      </c>
      <c r="K35" s="26">
        <v>1.8665301666666672E-2</v>
      </c>
      <c r="L35" s="26">
        <v>2.3225695749999983E-2</v>
      </c>
      <c r="M35" s="26">
        <v>2.3641749602272725E-2</v>
      </c>
      <c r="N35" s="26">
        <v>2.7253902916666666E-2</v>
      </c>
      <c r="O35" s="26">
        <v>3.1394025555555566E-2</v>
      </c>
      <c r="P35" s="144"/>
    </row>
    <row r="36" spans="1:16" x14ac:dyDescent="0.2">
      <c r="A36" s="46"/>
      <c r="B36" s="143" t="s">
        <v>75</v>
      </c>
      <c r="C36" s="142"/>
      <c r="D36" s="142"/>
      <c r="E36" s="26">
        <v>8.5557341964285806E-3</v>
      </c>
      <c r="F36" s="26" t="s">
        <v>6</v>
      </c>
      <c r="G36" s="26">
        <v>8.5557671428571434E-3</v>
      </c>
      <c r="H36" s="26">
        <v>1.2781431688311674E-2</v>
      </c>
      <c r="I36" s="26">
        <v>2.8601181785714292E-2</v>
      </c>
      <c r="J36" s="26">
        <v>2.3414743881401634E-2</v>
      </c>
      <c r="K36" s="26">
        <v>1.9637093928571367E-2</v>
      </c>
      <c r="L36" s="26">
        <v>2.3076962857142846E-2</v>
      </c>
      <c r="M36" s="26">
        <v>2.4418385844155881E-2</v>
      </c>
      <c r="N36" s="26">
        <v>2.7659749047619059E-2</v>
      </c>
      <c r="O36" s="26">
        <v>3.0445057857142844E-2</v>
      </c>
      <c r="P36" s="30"/>
    </row>
    <row r="37" spans="1:16" x14ac:dyDescent="0.2">
      <c r="A37" s="46"/>
      <c r="B37" s="143" t="s">
        <v>74</v>
      </c>
      <c r="C37" s="142"/>
      <c r="D37" s="142"/>
      <c r="E37" s="26">
        <v>1.3669259999999999E-2</v>
      </c>
      <c r="F37" s="26">
        <v>8.5557671428571434E-3</v>
      </c>
      <c r="G37" s="26" t="s">
        <v>6</v>
      </c>
      <c r="H37" s="26">
        <v>8.6047418181818183E-3</v>
      </c>
      <c r="I37" s="26">
        <v>2.6513414999999999E-2</v>
      </c>
      <c r="J37" s="26">
        <v>2.4190776603773567E-2</v>
      </c>
      <c r="K37" s="26">
        <v>2.0667614722222234E-2</v>
      </c>
      <c r="L37" s="26">
        <v>2.3568334E-2</v>
      </c>
      <c r="M37" s="26">
        <v>2.6598284090909096E-2</v>
      </c>
      <c r="N37" s="26">
        <v>2.908036E-2</v>
      </c>
      <c r="O37" s="26">
        <v>3.2263227777777778E-2</v>
      </c>
      <c r="P37" s="30"/>
    </row>
    <row r="38" spans="1:16" x14ac:dyDescent="0.2">
      <c r="A38" s="46"/>
      <c r="B38" s="143" t="s">
        <v>73</v>
      </c>
      <c r="C38" s="142"/>
      <c r="D38" s="142"/>
      <c r="E38" s="26">
        <v>1.7316425568181804E-2</v>
      </c>
      <c r="F38" s="26">
        <v>1.2781431688311674E-2</v>
      </c>
      <c r="G38" s="26">
        <v>8.6047418181818183E-3</v>
      </c>
      <c r="H38" s="26" t="s">
        <v>6</v>
      </c>
      <c r="I38" s="26">
        <v>2.6518468181818178E-2</v>
      </c>
      <c r="J38" s="26">
        <v>2.7463039656946811E-2</v>
      </c>
      <c r="K38" s="26">
        <v>2.5165476035353549E-2</v>
      </c>
      <c r="L38" s="26">
        <v>2.8179375727272735E-2</v>
      </c>
      <c r="M38" s="26">
        <v>3.0880039876033147E-2</v>
      </c>
      <c r="N38" s="26">
        <v>3.377924424242424E-2</v>
      </c>
      <c r="O38" s="26">
        <v>3.6628334141414136E-2</v>
      </c>
      <c r="P38" s="30"/>
    </row>
    <row r="39" spans="1:16" x14ac:dyDescent="0.2">
      <c r="A39" s="46"/>
      <c r="B39" s="141" t="s">
        <v>72</v>
      </c>
      <c r="C39" s="140"/>
      <c r="D39" s="140"/>
      <c r="E39" s="26">
        <v>3.2552684374999995E-2</v>
      </c>
      <c r="F39" s="26">
        <v>2.8601181785714292E-2</v>
      </c>
      <c r="G39" s="26">
        <v>2.6513414999999999E-2</v>
      </c>
      <c r="H39" s="26">
        <v>2.6518468181818178E-2</v>
      </c>
      <c r="I39" s="26" t="s">
        <v>6</v>
      </c>
      <c r="J39" s="26">
        <v>2.3660375660377382E-2</v>
      </c>
      <c r="K39" s="26">
        <v>2.2845440833333345E-2</v>
      </c>
      <c r="L39" s="26">
        <v>2.3013156000000003E-2</v>
      </c>
      <c r="M39" s="26">
        <v>2.65709681818182E-2</v>
      </c>
      <c r="N39" s="26">
        <v>3.0017335000000003E-2</v>
      </c>
      <c r="O39" s="26">
        <v>3.1997626111111115E-2</v>
      </c>
      <c r="P39" s="30"/>
    </row>
    <row r="40" spans="1:16" x14ac:dyDescent="0.2">
      <c r="A40" s="46"/>
      <c r="B40" s="139" t="s">
        <v>71</v>
      </c>
      <c r="C40" s="138"/>
      <c r="D40" s="138"/>
      <c r="E40" s="26">
        <v>2.3152101792452851E-2</v>
      </c>
      <c r="F40" s="26">
        <v>2.3414743881401634E-2</v>
      </c>
      <c r="G40" s="26">
        <v>2.4190776603773567E-2</v>
      </c>
      <c r="H40" s="26">
        <v>2.7463039656946811E-2</v>
      </c>
      <c r="I40" s="26">
        <v>2.3660375660377382E-2</v>
      </c>
      <c r="J40" s="26" t="s">
        <v>6</v>
      </c>
      <c r="K40" s="26">
        <v>8.7407488836478038E-3</v>
      </c>
      <c r="L40" s="26">
        <v>7.3785233962263917E-3</v>
      </c>
      <c r="M40" s="26">
        <v>1.0922447101200694E-2</v>
      </c>
      <c r="N40" s="26">
        <v>1.558959257861631E-2</v>
      </c>
      <c r="O40" s="26">
        <v>2.4104682138364825E-2</v>
      </c>
      <c r="P40" s="30"/>
    </row>
    <row r="41" spans="1:16" x14ac:dyDescent="0.2">
      <c r="A41" s="46"/>
      <c r="B41" s="139" t="s">
        <v>4</v>
      </c>
      <c r="C41" s="138"/>
      <c r="D41" s="138"/>
      <c r="E41" s="26">
        <v>1.8665301666666672E-2</v>
      </c>
      <c r="F41" s="26">
        <v>1.9637093928571367E-2</v>
      </c>
      <c r="G41" s="26">
        <v>2.0667614722222234E-2</v>
      </c>
      <c r="H41" s="26">
        <v>2.5165476035353549E-2</v>
      </c>
      <c r="I41" s="26">
        <v>2.2845440833333345E-2</v>
      </c>
      <c r="J41" s="26">
        <v>8.7407488836478038E-3</v>
      </c>
      <c r="K41" s="26" t="s">
        <v>6</v>
      </c>
      <c r="L41" s="26">
        <v>8.5242732500000057E-3</v>
      </c>
      <c r="M41" s="26">
        <v>7.9552045707070723E-3</v>
      </c>
      <c r="N41" s="26">
        <v>1.3445871851851858E-2</v>
      </c>
      <c r="O41" s="26">
        <v>2.2537548796296259E-2</v>
      </c>
      <c r="P41" s="30"/>
    </row>
    <row r="42" spans="1:16" x14ac:dyDescent="0.2">
      <c r="A42" s="46"/>
      <c r="B42" s="139" t="s">
        <v>7</v>
      </c>
      <c r="C42" s="138"/>
      <c r="D42" s="138"/>
      <c r="E42" s="26">
        <v>2.3225695749999983E-2</v>
      </c>
      <c r="F42" s="26">
        <v>2.3076962857142846E-2</v>
      </c>
      <c r="G42" s="26">
        <v>2.3568334E-2</v>
      </c>
      <c r="H42" s="26">
        <v>2.8179375727272735E-2</v>
      </c>
      <c r="I42" s="26">
        <v>2.3013156000000003E-2</v>
      </c>
      <c r="J42" s="26">
        <v>7.3785233962263917E-3</v>
      </c>
      <c r="K42" s="26">
        <v>8.5242732500000057E-3</v>
      </c>
      <c r="L42" s="26" t="s">
        <v>6</v>
      </c>
      <c r="M42" s="26">
        <v>6.1075135454545437E-3</v>
      </c>
      <c r="N42" s="26">
        <v>1.1864752999999997E-2</v>
      </c>
      <c r="O42" s="26">
        <v>1.9206902888888894E-2</v>
      </c>
      <c r="P42" s="30"/>
    </row>
    <row r="43" spans="1:16" x14ac:dyDescent="0.2">
      <c r="A43" s="46"/>
      <c r="B43" s="139" t="s">
        <v>8</v>
      </c>
      <c r="C43" s="138"/>
      <c r="D43" s="138"/>
      <c r="E43" s="26">
        <v>2.3641749602272725E-2</v>
      </c>
      <c r="F43" s="26">
        <v>2.4418385844155881E-2</v>
      </c>
      <c r="G43" s="26">
        <v>2.6598284090909096E-2</v>
      </c>
      <c r="H43" s="26">
        <v>3.0880039876033147E-2</v>
      </c>
      <c r="I43" s="26">
        <v>2.65709681818182E-2</v>
      </c>
      <c r="J43" s="26">
        <v>1.0922447101200694E-2</v>
      </c>
      <c r="K43" s="26">
        <v>7.9552045707070723E-3</v>
      </c>
      <c r="L43" s="26">
        <v>6.1075135454545437E-3</v>
      </c>
      <c r="M43" s="26" t="s">
        <v>6</v>
      </c>
      <c r="N43" s="26">
        <v>8.6471457575757627E-3</v>
      </c>
      <c r="O43" s="26">
        <v>1.8805870656565665E-2</v>
      </c>
      <c r="P43" s="30"/>
    </row>
    <row r="44" spans="1:16" x14ac:dyDescent="0.2">
      <c r="A44" s="46"/>
      <c r="B44" s="139" t="s">
        <v>70</v>
      </c>
      <c r="C44" s="138"/>
      <c r="D44" s="138"/>
      <c r="E44" s="26">
        <v>2.7253902916666666E-2</v>
      </c>
      <c r="F44" s="26">
        <v>2.7659749047619059E-2</v>
      </c>
      <c r="G44" s="26">
        <v>2.908036E-2</v>
      </c>
      <c r="H44" s="26">
        <v>3.377924424242424E-2</v>
      </c>
      <c r="I44" s="26">
        <v>3.0017335000000003E-2</v>
      </c>
      <c r="J44" s="26">
        <v>1.558959257861631E-2</v>
      </c>
      <c r="K44" s="26">
        <v>1.3445871851851858E-2</v>
      </c>
      <c r="L44" s="26">
        <v>1.1864752999999997E-2</v>
      </c>
      <c r="M44" s="26">
        <v>8.6471457575757627E-3</v>
      </c>
      <c r="N44" s="26" t="s">
        <v>6</v>
      </c>
      <c r="O44" s="26">
        <v>1.4262525185185185E-2</v>
      </c>
      <c r="P44" s="30"/>
    </row>
    <row r="45" spans="1:16" x14ac:dyDescent="0.2">
      <c r="A45" s="46"/>
      <c r="B45" s="139" t="s">
        <v>5</v>
      </c>
      <c r="C45" s="138"/>
      <c r="D45" s="138"/>
      <c r="E45" s="26">
        <v>3.1394025555555566E-2</v>
      </c>
      <c r="F45" s="26">
        <v>3.0445057857142844E-2</v>
      </c>
      <c r="G45" s="26">
        <v>3.2263227777777778E-2</v>
      </c>
      <c r="H45" s="26">
        <v>3.6628334141414136E-2</v>
      </c>
      <c r="I45" s="26">
        <v>3.1997626111111115E-2</v>
      </c>
      <c r="J45" s="26">
        <v>2.4104682138364825E-2</v>
      </c>
      <c r="K45" s="26">
        <v>2.2537548796296259E-2</v>
      </c>
      <c r="L45" s="26">
        <v>1.9206902888888894E-2</v>
      </c>
      <c r="M45" s="26">
        <v>1.8805870656565665E-2</v>
      </c>
      <c r="N45" s="26">
        <v>1.4262525185185185E-2</v>
      </c>
      <c r="O45" s="26" t="s">
        <v>6</v>
      </c>
      <c r="P45" s="30"/>
    </row>
    <row r="46" spans="1:16" x14ac:dyDescent="0.2">
      <c r="A46" s="46" t="str">
        <f>G5</f>
        <v>HKY85</v>
      </c>
      <c r="B46" s="143" t="s">
        <v>76</v>
      </c>
      <c r="C46" s="142"/>
      <c r="D46" s="142"/>
      <c r="E46" s="26" t="s">
        <v>6</v>
      </c>
      <c r="F46" s="26">
        <v>8.5994366964285782E-3</v>
      </c>
      <c r="G46" s="26">
        <v>1.3697019999999997E-2</v>
      </c>
      <c r="H46" s="26">
        <v>1.7339424659090906E-2</v>
      </c>
      <c r="I46" s="26">
        <v>3.2591442500000005E-2</v>
      </c>
      <c r="J46" s="26">
        <v>2.304051634433963E-2</v>
      </c>
      <c r="K46" s="26">
        <v>1.8519835625000005E-2</v>
      </c>
      <c r="L46" s="26">
        <v>2.3181996500000003E-2</v>
      </c>
      <c r="M46" s="26">
        <v>2.3589446818181828E-2</v>
      </c>
      <c r="N46" s="26">
        <v>2.7374184583333332E-2</v>
      </c>
      <c r="O46" s="26">
        <v>3.1498574166666682E-2</v>
      </c>
      <c r="P46" s="30"/>
    </row>
    <row r="47" spans="1:16" x14ac:dyDescent="0.2">
      <c r="A47" s="46"/>
      <c r="B47" s="143" t="s">
        <v>75</v>
      </c>
      <c r="C47" s="142"/>
      <c r="D47" s="142"/>
      <c r="E47" s="26">
        <v>8.5994366964285782E-3</v>
      </c>
      <c r="F47" s="26" t="s">
        <v>6</v>
      </c>
      <c r="G47" s="26">
        <v>8.5987649999999995E-3</v>
      </c>
      <c r="H47" s="26">
        <v>1.2817391688311683E-2</v>
      </c>
      <c r="I47" s="26">
        <v>2.8599039642857142E-2</v>
      </c>
      <c r="J47" s="26">
        <v>2.3253424299191385E-2</v>
      </c>
      <c r="K47" s="26">
        <v>1.9544096607142878E-2</v>
      </c>
      <c r="L47" s="26">
        <v>2.3046458142857124E-2</v>
      </c>
      <c r="M47" s="26">
        <v>2.434229766233759E-2</v>
      </c>
      <c r="N47" s="26">
        <v>2.7775953809523812E-2</v>
      </c>
      <c r="O47" s="26">
        <v>3.0555318968253958E-2</v>
      </c>
      <c r="P47" s="30"/>
    </row>
    <row r="48" spans="1:16" x14ac:dyDescent="0.2">
      <c r="A48" s="46"/>
      <c r="B48" s="143" t="s">
        <v>74</v>
      </c>
      <c r="C48" s="142"/>
      <c r="D48" s="142"/>
      <c r="E48" s="26">
        <v>1.3697019999999997E-2</v>
      </c>
      <c r="F48" s="26">
        <v>8.5987649999999995E-3</v>
      </c>
      <c r="G48" s="26" t="s">
        <v>6</v>
      </c>
      <c r="H48" s="26">
        <v>8.6190872727272706E-3</v>
      </c>
      <c r="I48" s="26">
        <v>2.6560470000000003E-2</v>
      </c>
      <c r="J48" s="26">
        <v>2.39035662264151E-2</v>
      </c>
      <c r="K48" s="26">
        <v>2.0444983611111116E-2</v>
      </c>
      <c r="L48" s="26">
        <v>2.3425974999999998E-2</v>
      </c>
      <c r="M48" s="26">
        <v>2.6407261818181815E-2</v>
      </c>
      <c r="N48" s="26">
        <v>2.9177466666666669E-2</v>
      </c>
      <c r="O48" s="26">
        <v>3.2295443333333333E-2</v>
      </c>
      <c r="P48" s="30"/>
    </row>
    <row r="49" spans="1:16" x14ac:dyDescent="0.2">
      <c r="A49" s="46"/>
      <c r="B49" s="143" t="s">
        <v>73</v>
      </c>
      <c r="C49" s="142"/>
      <c r="D49" s="142"/>
      <c r="E49" s="26">
        <v>1.7339424659090906E-2</v>
      </c>
      <c r="F49" s="26">
        <v>1.2817391688311683E-2</v>
      </c>
      <c r="G49" s="26">
        <v>8.6190872727272706E-3</v>
      </c>
      <c r="H49" s="26" t="s">
        <v>6</v>
      </c>
      <c r="I49" s="26">
        <v>2.6498878636363642E-2</v>
      </c>
      <c r="J49" s="26">
        <v>2.7275632349914241E-2</v>
      </c>
      <c r="K49" s="26">
        <v>2.5012529242424239E-2</v>
      </c>
      <c r="L49" s="26">
        <v>2.8082254727272719E-2</v>
      </c>
      <c r="M49" s="26">
        <v>3.0666161652892494E-2</v>
      </c>
      <c r="N49" s="26">
        <v>3.37945403030303E-2</v>
      </c>
      <c r="O49" s="26">
        <v>3.6693079393939391E-2</v>
      </c>
      <c r="P49" s="30"/>
    </row>
    <row r="50" spans="1:16" x14ac:dyDescent="0.2">
      <c r="A50" s="46"/>
      <c r="B50" s="141" t="s">
        <v>72</v>
      </c>
      <c r="C50" s="140"/>
      <c r="D50" s="140"/>
      <c r="E50" s="26">
        <v>3.2591442500000005E-2</v>
      </c>
      <c r="F50" s="26">
        <v>2.8599039642857142E-2</v>
      </c>
      <c r="G50" s="26">
        <v>2.6560470000000003E-2</v>
      </c>
      <c r="H50" s="26">
        <v>2.6498878636363642E-2</v>
      </c>
      <c r="I50" s="26" t="s">
        <v>6</v>
      </c>
      <c r="J50" s="26">
        <v>2.3476638018867912E-2</v>
      </c>
      <c r="K50" s="26">
        <v>2.2751018333333352E-2</v>
      </c>
      <c r="L50" s="26">
        <v>2.2975292999999997E-2</v>
      </c>
      <c r="M50" s="26">
        <v>2.6480029772727287E-2</v>
      </c>
      <c r="N50" s="26">
        <v>3.0126968333333337E-2</v>
      </c>
      <c r="O50" s="26">
        <v>3.2189088888888884E-2</v>
      </c>
      <c r="P50" s="30"/>
    </row>
    <row r="51" spans="1:16" x14ac:dyDescent="0.2">
      <c r="A51" s="46"/>
      <c r="B51" s="139" t="s">
        <v>71</v>
      </c>
      <c r="C51" s="138"/>
      <c r="D51" s="138"/>
      <c r="E51" s="26">
        <v>2.304051634433963E-2</v>
      </c>
      <c r="F51" s="26">
        <v>2.3253424299191385E-2</v>
      </c>
      <c r="G51" s="26">
        <v>2.39035662264151E-2</v>
      </c>
      <c r="H51" s="26">
        <v>2.7275632349914241E-2</v>
      </c>
      <c r="I51" s="26">
        <v>2.3476638018867912E-2</v>
      </c>
      <c r="J51" s="26" t="s">
        <v>6</v>
      </c>
      <c r="K51" s="26">
        <v>8.4409254088050837E-3</v>
      </c>
      <c r="L51" s="26">
        <v>7.26839739622642E-3</v>
      </c>
      <c r="M51" s="26">
        <v>1.0888828945111511E-2</v>
      </c>
      <c r="N51" s="26">
        <v>1.5462773836477981E-2</v>
      </c>
      <c r="O51" s="26">
        <v>2.3988229496855303E-2</v>
      </c>
      <c r="P51" s="30"/>
    </row>
    <row r="52" spans="1:16" x14ac:dyDescent="0.2">
      <c r="A52" s="46"/>
      <c r="B52" s="139" t="s">
        <v>4</v>
      </c>
      <c r="C52" s="138"/>
      <c r="D52" s="138"/>
      <c r="E52" s="26">
        <v>1.8519835625000005E-2</v>
      </c>
      <c r="F52" s="26">
        <v>1.9544096607142878E-2</v>
      </c>
      <c r="G52" s="26">
        <v>2.0444983611111116E-2</v>
      </c>
      <c r="H52" s="26">
        <v>2.5012529242424239E-2</v>
      </c>
      <c r="I52" s="26">
        <v>2.2751018333333352E-2</v>
      </c>
      <c r="J52" s="26">
        <v>8.4409254088050837E-3</v>
      </c>
      <c r="K52" s="26" t="s">
        <v>6</v>
      </c>
      <c r="L52" s="26">
        <v>8.4054383611111005E-3</v>
      </c>
      <c r="M52" s="26">
        <v>7.8407232323232587E-3</v>
      </c>
      <c r="N52" s="26">
        <v>1.3403365925925916E-2</v>
      </c>
      <c r="O52" s="26">
        <v>2.2516781882716039E-2</v>
      </c>
      <c r="P52" s="30"/>
    </row>
    <row r="53" spans="1:16" x14ac:dyDescent="0.2">
      <c r="A53" s="46"/>
      <c r="B53" s="139" t="s">
        <v>7</v>
      </c>
      <c r="C53" s="138"/>
      <c r="D53" s="138"/>
      <c r="E53" s="26">
        <v>2.3181996500000003E-2</v>
      </c>
      <c r="F53" s="26">
        <v>2.3046458142857124E-2</v>
      </c>
      <c r="G53" s="26">
        <v>2.3425974999999998E-2</v>
      </c>
      <c r="H53" s="26">
        <v>2.8082254727272719E-2</v>
      </c>
      <c r="I53" s="26">
        <v>2.2975292999999997E-2</v>
      </c>
      <c r="J53" s="26">
        <v>7.26839739622642E-3</v>
      </c>
      <c r="K53" s="26">
        <v>8.4054383611111005E-3</v>
      </c>
      <c r="L53" s="26" t="s">
        <v>6</v>
      </c>
      <c r="M53" s="26">
        <v>6.1753829090909085E-3</v>
      </c>
      <c r="N53" s="26">
        <v>1.1889487333333332E-2</v>
      </c>
      <c r="O53" s="26">
        <v>1.9273086000000002E-2</v>
      </c>
      <c r="P53" s="30"/>
    </row>
    <row r="54" spans="1:16" x14ac:dyDescent="0.2">
      <c r="A54" s="46"/>
      <c r="B54" s="139" t="s">
        <v>8</v>
      </c>
      <c r="C54" s="138"/>
      <c r="D54" s="138"/>
      <c r="E54" s="26">
        <v>2.3589446818181828E-2</v>
      </c>
      <c r="F54" s="26">
        <v>2.434229766233759E-2</v>
      </c>
      <c r="G54" s="26">
        <v>2.6407261818181815E-2</v>
      </c>
      <c r="H54" s="26">
        <v>3.0666161652892494E-2</v>
      </c>
      <c r="I54" s="26">
        <v>2.6480029772727287E-2</v>
      </c>
      <c r="J54" s="26">
        <v>1.0888828945111511E-2</v>
      </c>
      <c r="K54" s="26">
        <v>7.8407232323232587E-3</v>
      </c>
      <c r="L54" s="26">
        <v>6.1753829090909085E-3</v>
      </c>
      <c r="M54" s="26" t="s">
        <v>6</v>
      </c>
      <c r="N54" s="26">
        <v>8.6738192424242414E-3</v>
      </c>
      <c r="O54" s="26">
        <v>1.874691818181818E-2</v>
      </c>
      <c r="P54" s="30"/>
    </row>
    <row r="55" spans="1:16" x14ac:dyDescent="0.2">
      <c r="A55" s="46"/>
      <c r="B55" s="139" t="s">
        <v>70</v>
      </c>
      <c r="C55" s="138"/>
      <c r="D55" s="138"/>
      <c r="E55" s="26">
        <v>2.7374184583333332E-2</v>
      </c>
      <c r="F55" s="26">
        <v>2.7775953809523812E-2</v>
      </c>
      <c r="G55" s="26">
        <v>2.9177466666666669E-2</v>
      </c>
      <c r="H55" s="26">
        <v>3.37945403030303E-2</v>
      </c>
      <c r="I55" s="26">
        <v>3.0126968333333337E-2</v>
      </c>
      <c r="J55" s="26">
        <v>1.5462773836477981E-2</v>
      </c>
      <c r="K55" s="26">
        <v>1.3403365925925916E-2</v>
      </c>
      <c r="L55" s="26">
        <v>1.1889487333333332E-2</v>
      </c>
      <c r="M55" s="26">
        <v>8.6738192424242414E-3</v>
      </c>
      <c r="N55" s="26" t="s">
        <v>6</v>
      </c>
      <c r="O55" s="26">
        <v>1.4326061111111111E-2</v>
      </c>
      <c r="P55" s="30"/>
    </row>
    <row r="56" spans="1:16" x14ac:dyDescent="0.2">
      <c r="A56" s="46"/>
      <c r="B56" s="139" t="s">
        <v>5</v>
      </c>
      <c r="C56" s="138"/>
      <c r="D56" s="138"/>
      <c r="E56" s="26">
        <v>3.1498574166666682E-2</v>
      </c>
      <c r="F56" s="26">
        <v>3.0555318968253958E-2</v>
      </c>
      <c r="G56" s="26">
        <v>3.2295443333333333E-2</v>
      </c>
      <c r="H56" s="26">
        <v>3.6693079393939391E-2</v>
      </c>
      <c r="I56" s="26">
        <v>3.2189088888888884E-2</v>
      </c>
      <c r="J56" s="26">
        <v>2.3988229496855303E-2</v>
      </c>
      <c r="K56" s="26">
        <v>2.2516781882716039E-2</v>
      </c>
      <c r="L56" s="26">
        <v>1.9273086000000002E-2</v>
      </c>
      <c r="M56" s="26">
        <v>1.874691818181818E-2</v>
      </c>
      <c r="N56" s="26">
        <v>1.4326061111111111E-2</v>
      </c>
      <c r="O56" s="26" t="s">
        <v>6</v>
      </c>
      <c r="P56" s="30"/>
    </row>
    <row r="57" spans="1:16" x14ac:dyDescent="0.2">
      <c r="A57" s="46" t="str">
        <f>H5</f>
        <v>GTR+G</v>
      </c>
      <c r="B57" s="143" t="s">
        <v>76</v>
      </c>
      <c r="C57" s="142"/>
      <c r="D57" s="142"/>
      <c r="E57" s="26" t="s">
        <v>6</v>
      </c>
      <c r="F57" s="26">
        <v>8.8445006250000013E-3</v>
      </c>
      <c r="G57" s="26">
        <v>1.4221626250000001E-2</v>
      </c>
      <c r="H57" s="26">
        <v>1.7900858409090916E-2</v>
      </c>
      <c r="I57" s="26">
        <v>3.4468425625E-2</v>
      </c>
      <c r="J57" s="26">
        <v>2.4158085613207515E-2</v>
      </c>
      <c r="K57" s="26">
        <v>1.9363696770833341E-2</v>
      </c>
      <c r="L57" s="26">
        <v>2.4250428375000015E-2</v>
      </c>
      <c r="M57" s="26">
        <v>2.4732465511363644E-2</v>
      </c>
      <c r="N57" s="26">
        <v>2.859186083333334E-2</v>
      </c>
      <c r="O57" s="26">
        <v>3.3311971388888889E-2</v>
      </c>
      <c r="P57" s="30"/>
    </row>
    <row r="58" spans="1:16" x14ac:dyDescent="0.2">
      <c r="B58" s="143" t="s">
        <v>75</v>
      </c>
      <c r="C58" s="142"/>
      <c r="D58" s="142"/>
      <c r="E58" s="26">
        <v>8.8445006250000013E-3</v>
      </c>
      <c r="F58" s="26" t="s">
        <v>6</v>
      </c>
      <c r="G58" s="26">
        <v>8.7157735714285724E-3</v>
      </c>
      <c r="H58" s="26">
        <v>1.3052817987012981E-2</v>
      </c>
      <c r="I58" s="26">
        <v>3.0158387857142858E-2</v>
      </c>
      <c r="J58" s="26">
        <v>2.4445312318059298E-2</v>
      </c>
      <c r="K58" s="26">
        <v>2.0397356309523766E-2</v>
      </c>
      <c r="L58" s="26">
        <v>2.4118379928571448E-2</v>
      </c>
      <c r="M58" s="26">
        <v>2.5612734935064885E-2</v>
      </c>
      <c r="N58" s="26">
        <v>2.9049020238095233E-2</v>
      </c>
      <c r="O58" s="26">
        <v>3.2194316984126961E-2</v>
      </c>
      <c r="P58" s="30"/>
    </row>
    <row r="59" spans="1:16" x14ac:dyDescent="0.2">
      <c r="B59" s="143" t="s">
        <v>74</v>
      </c>
      <c r="C59" s="142"/>
      <c r="D59" s="142"/>
      <c r="E59" s="26">
        <v>1.4221626250000001E-2</v>
      </c>
      <c r="F59" s="26">
        <v>8.7157735714285724E-3</v>
      </c>
      <c r="G59" s="26" t="s">
        <v>6</v>
      </c>
      <c r="H59" s="26">
        <v>8.7404300000000022E-3</v>
      </c>
      <c r="I59" s="26">
        <v>2.7840610000000002E-2</v>
      </c>
      <c r="J59" s="26">
        <v>2.5263041320754728E-2</v>
      </c>
      <c r="K59" s="26">
        <v>2.1514323611111101E-2</v>
      </c>
      <c r="L59" s="26">
        <v>2.4708930000000004E-2</v>
      </c>
      <c r="M59" s="26">
        <v>2.7903589545454546E-2</v>
      </c>
      <c r="N59" s="26">
        <v>3.0554916666666664E-2</v>
      </c>
      <c r="O59" s="26">
        <v>3.4229868888888883E-2</v>
      </c>
      <c r="P59" s="30"/>
    </row>
    <row r="60" spans="1:16" x14ac:dyDescent="0.2">
      <c r="B60" s="143" t="s">
        <v>73</v>
      </c>
      <c r="C60" s="142"/>
      <c r="D60" s="142"/>
      <c r="E60" s="26">
        <v>1.7900858409090916E-2</v>
      </c>
      <c r="F60" s="26">
        <v>1.3052817987012981E-2</v>
      </c>
      <c r="G60" s="26">
        <v>8.7404300000000022E-3</v>
      </c>
      <c r="H60" s="26" t="s">
        <v>6</v>
      </c>
      <c r="I60" s="26">
        <v>2.7810368181818187E-2</v>
      </c>
      <c r="J60" s="26">
        <v>2.8809338319039594E-2</v>
      </c>
      <c r="K60" s="26">
        <v>2.6346090202020268E-2</v>
      </c>
      <c r="L60" s="26">
        <v>2.974323054545458E-2</v>
      </c>
      <c r="M60" s="26">
        <v>3.2585203016528959E-2</v>
      </c>
      <c r="N60" s="26">
        <v>3.5698705757575763E-2</v>
      </c>
      <c r="O60" s="26">
        <v>3.8967032828282802E-2</v>
      </c>
      <c r="P60" s="30"/>
    </row>
    <row r="61" spans="1:16" x14ac:dyDescent="0.2">
      <c r="B61" s="141" t="s">
        <v>72</v>
      </c>
      <c r="C61" s="140"/>
      <c r="D61" s="140"/>
      <c r="E61" s="26">
        <v>3.4468425625E-2</v>
      </c>
      <c r="F61" s="26">
        <v>3.0158387857142858E-2</v>
      </c>
      <c r="G61" s="26">
        <v>2.7840610000000002E-2</v>
      </c>
      <c r="H61" s="26">
        <v>2.7810368181818187E-2</v>
      </c>
      <c r="I61" s="26" t="s">
        <v>6</v>
      </c>
      <c r="J61" s="26">
        <v>2.468859283018866E-2</v>
      </c>
      <c r="K61" s="26">
        <v>2.3762192361111108E-2</v>
      </c>
      <c r="L61" s="26">
        <v>2.3995785000000002E-2</v>
      </c>
      <c r="M61" s="26">
        <v>2.7854059545454536E-2</v>
      </c>
      <c r="N61" s="26">
        <v>3.1512001666666664E-2</v>
      </c>
      <c r="O61" s="26">
        <v>3.4051318333333337E-2</v>
      </c>
      <c r="P61" s="30"/>
    </row>
    <row r="62" spans="1:16" x14ac:dyDescent="0.2">
      <c r="B62" s="139" t="s">
        <v>71</v>
      </c>
      <c r="C62" s="138"/>
      <c r="D62" s="138"/>
      <c r="E62" s="26">
        <v>2.4158085613207515E-2</v>
      </c>
      <c r="F62" s="26">
        <v>2.4445312318059298E-2</v>
      </c>
      <c r="G62" s="26">
        <v>2.5263041320754728E-2</v>
      </c>
      <c r="H62" s="26">
        <v>2.8809338319039594E-2</v>
      </c>
      <c r="I62" s="26">
        <v>2.468859283018866E-2</v>
      </c>
      <c r="J62" s="26" t="s">
        <v>6</v>
      </c>
      <c r="K62" s="26">
        <v>8.9968132494759531E-3</v>
      </c>
      <c r="L62" s="26">
        <v>7.5345871886792334E-3</v>
      </c>
      <c r="M62" s="26">
        <v>1.1163330951972606E-2</v>
      </c>
      <c r="N62" s="26">
        <v>1.6004229685534596E-2</v>
      </c>
      <c r="O62" s="26">
        <v>2.54342858280922E-2</v>
      </c>
      <c r="P62" s="30"/>
    </row>
    <row r="63" spans="1:16" x14ac:dyDescent="0.2">
      <c r="B63" s="139" t="s">
        <v>4</v>
      </c>
      <c r="C63" s="138"/>
      <c r="D63" s="138"/>
      <c r="E63" s="26">
        <v>1.9363696770833341E-2</v>
      </c>
      <c r="F63" s="26">
        <v>2.0397356309523766E-2</v>
      </c>
      <c r="G63" s="26">
        <v>2.1514323611111101E-2</v>
      </c>
      <c r="H63" s="26">
        <v>2.6346090202020268E-2</v>
      </c>
      <c r="I63" s="26">
        <v>2.3762192361111108E-2</v>
      </c>
      <c r="J63" s="26">
        <v>8.9968132494759531E-3</v>
      </c>
      <c r="K63" s="26" t="s">
        <v>6</v>
      </c>
      <c r="L63" s="26">
        <v>8.7932025000000223E-3</v>
      </c>
      <c r="M63" s="26">
        <v>8.1480012373737459E-3</v>
      </c>
      <c r="N63" s="26">
        <v>1.3800178518518511E-2</v>
      </c>
      <c r="O63" s="26">
        <v>2.3776448395061742E-2</v>
      </c>
      <c r="P63" s="30"/>
    </row>
    <row r="64" spans="1:16" x14ac:dyDescent="0.2">
      <c r="B64" s="139" t="s">
        <v>7</v>
      </c>
      <c r="C64" s="138"/>
      <c r="D64" s="138"/>
      <c r="E64" s="26">
        <v>2.4250428375000015E-2</v>
      </c>
      <c r="F64" s="26">
        <v>2.4118379928571448E-2</v>
      </c>
      <c r="G64" s="26">
        <v>2.4708930000000004E-2</v>
      </c>
      <c r="H64" s="26">
        <v>2.974323054545458E-2</v>
      </c>
      <c r="I64" s="26">
        <v>2.3995785000000002E-2</v>
      </c>
      <c r="J64" s="26">
        <v>7.5345871886792334E-3</v>
      </c>
      <c r="K64" s="26">
        <v>8.7932025000000223E-3</v>
      </c>
      <c r="L64" s="26" t="s">
        <v>6</v>
      </c>
      <c r="M64" s="26">
        <v>6.2257589545454553E-3</v>
      </c>
      <c r="N64" s="26">
        <v>1.2154445666666668E-2</v>
      </c>
      <c r="O64" s="26">
        <v>2.0320432222222216E-2</v>
      </c>
      <c r="P64" s="30"/>
    </row>
    <row r="65" spans="2:16" x14ac:dyDescent="0.2">
      <c r="B65" s="139" t="s">
        <v>8</v>
      </c>
      <c r="C65" s="138"/>
      <c r="D65" s="138"/>
      <c r="E65" s="26">
        <v>2.4732465511363644E-2</v>
      </c>
      <c r="F65" s="26">
        <v>2.5612734935064885E-2</v>
      </c>
      <c r="G65" s="26">
        <v>2.7903589545454546E-2</v>
      </c>
      <c r="H65" s="26">
        <v>3.2585203016528959E-2</v>
      </c>
      <c r="I65" s="26">
        <v>2.7854059545454536E-2</v>
      </c>
      <c r="J65" s="26">
        <v>1.1163330951972606E-2</v>
      </c>
      <c r="K65" s="26">
        <v>8.1480012373737459E-3</v>
      </c>
      <c r="L65" s="26">
        <v>6.2257589545454553E-3</v>
      </c>
      <c r="M65" s="26" t="s">
        <v>6</v>
      </c>
      <c r="N65" s="26">
        <v>8.8432046969696958E-3</v>
      </c>
      <c r="O65" s="26">
        <v>1.9989286414141431E-2</v>
      </c>
      <c r="P65" s="30"/>
    </row>
    <row r="66" spans="2:16" x14ac:dyDescent="0.2">
      <c r="B66" s="139" t="s">
        <v>70</v>
      </c>
      <c r="C66" s="138"/>
      <c r="D66" s="138"/>
      <c r="E66" s="26">
        <v>2.859186083333334E-2</v>
      </c>
      <c r="F66" s="26">
        <v>2.9049020238095233E-2</v>
      </c>
      <c r="G66" s="26">
        <v>3.0554916666666664E-2</v>
      </c>
      <c r="H66" s="26">
        <v>3.5698705757575763E-2</v>
      </c>
      <c r="I66" s="26">
        <v>3.1512001666666664E-2</v>
      </c>
      <c r="J66" s="26">
        <v>1.6004229685534596E-2</v>
      </c>
      <c r="K66" s="26">
        <v>1.3800178518518511E-2</v>
      </c>
      <c r="L66" s="26">
        <v>1.2154445666666668E-2</v>
      </c>
      <c r="M66" s="26">
        <v>8.8432046969696958E-3</v>
      </c>
      <c r="N66" s="26" t="s">
        <v>6</v>
      </c>
      <c r="O66" s="26">
        <v>1.5290871851851852E-2</v>
      </c>
      <c r="P66" s="30"/>
    </row>
    <row r="67" spans="2:16" x14ac:dyDescent="0.2">
      <c r="B67" s="139" t="s">
        <v>5</v>
      </c>
      <c r="C67" s="138"/>
      <c r="D67" s="138"/>
      <c r="E67" s="26">
        <v>3.3311971388888889E-2</v>
      </c>
      <c r="F67" s="26">
        <v>3.2194316984126961E-2</v>
      </c>
      <c r="G67" s="26">
        <v>3.4229868888888883E-2</v>
      </c>
      <c r="H67" s="26">
        <v>3.8967032828282802E-2</v>
      </c>
      <c r="I67" s="26">
        <v>3.4051318333333337E-2</v>
      </c>
      <c r="J67" s="26">
        <v>2.54342858280922E-2</v>
      </c>
      <c r="K67" s="26">
        <v>2.3776448395061742E-2</v>
      </c>
      <c r="L67" s="26">
        <v>2.0320432222222216E-2</v>
      </c>
      <c r="M67" s="26">
        <v>1.9989286414141431E-2</v>
      </c>
      <c r="N67" s="26">
        <v>1.5290871851851852E-2</v>
      </c>
      <c r="O67" s="26" t="s">
        <v>6</v>
      </c>
      <c r="P67" s="30"/>
    </row>
  </sheetData>
  <mergeCells count="3">
    <mergeCell ref="E4:H4"/>
    <mergeCell ref="I4:L4"/>
    <mergeCell ref="M4:P4"/>
  </mergeCells>
  <conditionalFormatting sqref="E39:O39 N65 N54 L49 L60 N43:O43 E23:E24 L38 N32 F24 E40:E41 E45 E36:E37 E51:E52 E56 E47:E48 E62:E63 E67 E58:E59 F59 O58:O59 J63 F48 J52 F37 J41 L25:L26 J30 J31:K31 J34:K34 J23:K26 O23:O26 E50:O50 E61:O61 E6:P19 E20:O21 J32:L33 E32:H33 E27:O28 E29:E30 E31:G31 E34 E25:G26 O31:O33 J42:K42 J45:K45 J36:K38 O42 O36:O38 E42:G42 E38:G38 E43:H44 J43:L44 O44 J65:L66 J64:K64 J67:K67 J58:K60 O60:P60 E65:H66 E64:G64 E60:G60 P61:P63 P67 J54:L55 J53:K53 J56:K56 J47:K49 O47:O49 E54:H55 E53:G53 E49:G49 O53:O55 P20:P59 O64:P6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4 E4 M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2:I24 G24 K30 F23:G23 L23:L24 H23:H24 J29:K29 E22:H22 O22 J22:L22 M32 I32:I33 M33:N33 M22:N26 L29:O30 L31:N31 L34:O34 F29:I30 H31:I31 F34:I34 H25:I2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 K52 E46:O46 J51:K51 F47:G47 L51:O52 L56:O56 L47:N48 N55 M49:N49 I54:I55 F51:I52 F56:I56 H53:I53 H47:I49 L53:N53 M54:M55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9 K63 E57:O57 J62:K62 F58:G58 L62:O63 L67:O67 L58:N59 N66 M60:N60 I65:I66 F62:I63 F67:I67 H64:I64 H58:I60 L64:N64 M65:M6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1 G37 E35:O35 L42:N42 M38:N38 H42:I42 H36:I38 J40:K40 F40:I41 F45:I45 F36:G36 L40:O41 L45:O45 L36:N37 I43:I44 M43 M44:N44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9:O39 N65 N54 L49 L60 N43:O43 L38 N32 F24 E6:P16 E23:E24 E40:E41 E45 E36:E37 E51:E52 E56 E47:E48 E62:E63 E67 E58:E59 F59 J63 F48 J52 F37 J41 L25:L26 J30 J31:K31 J34:K34 J23:K26 O23:O26 E50:O50 E61:O61 E17:O21 J32:L33 E32:H33 E27:O28 E29:E30 E31:G31 E34 E25:G26 O31:O33 J42:K42 J45:K45 J36:K38 O42 O36:O38 E42:G42 E38:G38 E43:H44 J43:L44 O44 J65:L66 J64:K64 J67:K67 J58:K60 O58:O60 E65:H66 E64:G64 E60:G60 J54:L55 J53:K53 J56:K56 J47:K49 O47:O49 E54:H55 E53:G53 E49:G49 O53:O55 O64:O66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5" right="0.75" top="1" bottom="1" header="0.5" footer="0.5"/>
  <pageSetup paperSize="9"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zoomScaleNormal="100" workbookViewId="0">
      <selection activeCell="A13" sqref="A13"/>
    </sheetView>
  </sheetViews>
  <sheetFormatPr defaultColWidth="9.140625" defaultRowHeight="12.75" x14ac:dyDescent="0.2"/>
  <cols>
    <col min="1" max="1" width="7.7109375" style="2" customWidth="1"/>
    <col min="2" max="2" width="12.85546875" style="2" bestFit="1" customWidth="1"/>
    <col min="3" max="3" width="3.42578125" style="2" bestFit="1" customWidth="1"/>
    <col min="4" max="4" width="3.85546875" style="2" bestFit="1" customWidth="1"/>
    <col min="5" max="256" width="7.7109375" style="2" customWidth="1"/>
    <col min="257" max="16384" width="9.140625" style="2"/>
  </cols>
  <sheetData>
    <row r="1" spans="1:19" s="136" customFormat="1" ht="15" x14ac:dyDescent="0.2">
      <c r="A1" s="7" t="s">
        <v>108</v>
      </c>
      <c r="F1" s="137"/>
      <c r="G1" s="137"/>
      <c r="H1" s="137"/>
      <c r="I1" s="137"/>
      <c r="J1" s="137"/>
      <c r="K1" s="137"/>
    </row>
    <row r="2" spans="1:19" x14ac:dyDescent="0.2">
      <c r="A2" s="10"/>
      <c r="F2" s="135"/>
      <c r="G2" s="135"/>
      <c r="H2" s="135"/>
      <c r="I2" s="135"/>
      <c r="J2" s="135"/>
      <c r="K2" s="135"/>
    </row>
    <row r="3" spans="1:19" x14ac:dyDescent="0.2">
      <c r="A3" s="10"/>
      <c r="F3" s="135"/>
      <c r="G3" s="135"/>
      <c r="H3" s="135"/>
      <c r="I3" s="135"/>
      <c r="J3" s="135"/>
      <c r="K3" s="135"/>
    </row>
    <row r="4" spans="1:19" x14ac:dyDescent="0.2">
      <c r="A4" s="12" t="s">
        <v>24</v>
      </c>
      <c r="B4" s="3"/>
      <c r="C4" s="80"/>
      <c r="D4" s="80"/>
      <c r="E4" s="221" t="s">
        <v>25</v>
      </c>
      <c r="F4" s="222"/>
      <c r="G4" s="222"/>
      <c r="H4" s="223"/>
      <c r="I4" s="221" t="s">
        <v>26</v>
      </c>
      <c r="J4" s="222"/>
      <c r="K4" s="222"/>
      <c r="L4" s="223"/>
      <c r="M4" s="221" t="s">
        <v>27</v>
      </c>
      <c r="N4" s="222"/>
      <c r="O4" s="222"/>
      <c r="P4" s="223"/>
    </row>
    <row r="5" spans="1:19" ht="15.75" customHeight="1" thickBot="1" x14ac:dyDescent="0.25">
      <c r="A5" s="14"/>
      <c r="B5" s="15"/>
      <c r="C5" s="15" t="s">
        <v>0</v>
      </c>
      <c r="D5" s="15" t="s">
        <v>1</v>
      </c>
      <c r="E5" s="16" t="s">
        <v>28</v>
      </c>
      <c r="F5" s="17" t="s">
        <v>29</v>
      </c>
      <c r="G5" s="17" t="s">
        <v>2</v>
      </c>
      <c r="H5" s="18" t="s">
        <v>3</v>
      </c>
      <c r="I5" s="16" t="str">
        <f t="shared" ref="I5:P5" si="0">E5</f>
        <v>Unc.-p</v>
      </c>
      <c r="J5" s="17" t="str">
        <f t="shared" si="0"/>
        <v>K2P</v>
      </c>
      <c r="K5" s="17" t="str">
        <f t="shared" si="0"/>
        <v>HKY85</v>
      </c>
      <c r="L5" s="18" t="str">
        <f t="shared" si="0"/>
        <v>GTR+G</v>
      </c>
      <c r="M5" s="16" t="str">
        <f t="shared" si="0"/>
        <v>Unc.-p</v>
      </c>
      <c r="N5" s="17" t="str">
        <f t="shared" si="0"/>
        <v>K2P</v>
      </c>
      <c r="O5" s="17" t="str">
        <f t="shared" si="0"/>
        <v>HKY85</v>
      </c>
      <c r="P5" s="18" t="str">
        <f t="shared" si="0"/>
        <v>GTR+G</v>
      </c>
    </row>
    <row r="6" spans="1:19" x14ac:dyDescent="0.2">
      <c r="A6" s="79"/>
      <c r="B6" s="45" t="s">
        <v>97</v>
      </c>
      <c r="C6" s="134">
        <v>7</v>
      </c>
      <c r="D6" s="134">
        <v>7</v>
      </c>
      <c r="E6" s="60" t="s">
        <v>6</v>
      </c>
      <c r="F6" s="26" t="s">
        <v>6</v>
      </c>
      <c r="G6" s="26" t="s">
        <v>6</v>
      </c>
      <c r="H6" s="61" t="s">
        <v>6</v>
      </c>
      <c r="I6" s="60">
        <v>0</v>
      </c>
      <c r="J6" s="26">
        <v>0</v>
      </c>
      <c r="K6" s="26">
        <v>0</v>
      </c>
      <c r="L6" s="61">
        <v>0</v>
      </c>
      <c r="M6" s="60">
        <v>2.680188E-2</v>
      </c>
      <c r="N6" s="26">
        <v>2.74118E-2</v>
      </c>
      <c r="O6" s="26">
        <v>2.7431219999999999E-2</v>
      </c>
      <c r="P6" s="61">
        <v>2.8889430000000001E-2</v>
      </c>
    </row>
    <row r="7" spans="1:19" x14ac:dyDescent="0.2">
      <c r="A7" s="79"/>
      <c r="B7" s="45" t="s">
        <v>84</v>
      </c>
      <c r="C7" s="134">
        <v>5</v>
      </c>
      <c r="D7" s="134">
        <v>10</v>
      </c>
      <c r="E7" s="60">
        <v>0</v>
      </c>
      <c r="F7" s="26">
        <v>0</v>
      </c>
      <c r="G7" s="26">
        <v>0</v>
      </c>
      <c r="H7" s="61">
        <v>0</v>
      </c>
      <c r="I7" s="60">
        <v>0</v>
      </c>
      <c r="J7" s="26">
        <v>0</v>
      </c>
      <c r="K7" s="26">
        <v>0</v>
      </c>
      <c r="L7" s="61">
        <v>0</v>
      </c>
      <c r="M7" s="60">
        <v>1.6828160000000002E-2</v>
      </c>
      <c r="N7" s="26">
        <v>1.7026030000000001E-2</v>
      </c>
      <c r="O7" s="26">
        <v>1.7047159999999999E-2</v>
      </c>
      <c r="P7" s="61">
        <v>1.7707959999999998E-2</v>
      </c>
    </row>
    <row r="8" spans="1:19" x14ac:dyDescent="0.2">
      <c r="A8" s="79"/>
      <c r="B8" s="45" t="s">
        <v>83</v>
      </c>
      <c r="C8" s="134">
        <v>6</v>
      </c>
      <c r="D8" s="134">
        <v>11</v>
      </c>
      <c r="E8" s="60">
        <v>0</v>
      </c>
      <c r="F8" s="26">
        <v>0</v>
      </c>
      <c r="G8" s="26">
        <v>0</v>
      </c>
      <c r="H8" s="61">
        <v>0</v>
      </c>
      <c r="I8" s="60">
        <v>0</v>
      </c>
      <c r="J8" s="26">
        <v>0</v>
      </c>
      <c r="K8" s="26">
        <v>0</v>
      </c>
      <c r="L8" s="61">
        <v>0</v>
      </c>
      <c r="M8" s="60">
        <v>2.5245630000000002E-2</v>
      </c>
      <c r="N8" s="26">
        <v>2.5686710000000001E-2</v>
      </c>
      <c r="O8" s="26">
        <v>2.573692E-2</v>
      </c>
      <c r="P8" s="61">
        <v>2.7100719999999998E-2</v>
      </c>
    </row>
    <row r="9" spans="1:19" ht="13.5" thickBot="1" x14ac:dyDescent="0.25">
      <c r="A9" s="160"/>
      <c r="B9" s="14" t="s">
        <v>85</v>
      </c>
      <c r="C9" s="48">
        <v>5</v>
      </c>
      <c r="D9" s="48">
        <v>7</v>
      </c>
      <c r="E9" s="65">
        <v>1.3860000000000001E-3</v>
      </c>
      <c r="F9" s="28">
        <v>1.387E-3</v>
      </c>
      <c r="G9" s="28">
        <v>1.403E-3</v>
      </c>
      <c r="H9" s="66">
        <v>1.397E-3</v>
      </c>
      <c r="I9" s="65">
        <v>4.1999999999999997E-3</v>
      </c>
      <c r="J9" s="28">
        <v>4.2110000000000003E-3</v>
      </c>
      <c r="K9" s="28">
        <v>4.2189999999999997E-3</v>
      </c>
      <c r="L9" s="66">
        <v>4.2589999999999998E-3</v>
      </c>
      <c r="M9" s="65">
        <v>2.2603089999999999E-2</v>
      </c>
      <c r="N9" s="28">
        <v>2.3066E-2</v>
      </c>
      <c r="O9" s="28">
        <v>2.3039770000000001E-2</v>
      </c>
      <c r="P9" s="66">
        <v>2.4077129999999999E-2</v>
      </c>
    </row>
    <row r="11" spans="1:19" ht="48.75" x14ac:dyDescent="0.2">
      <c r="A11" s="45"/>
      <c r="B11" s="45"/>
      <c r="C11" s="45"/>
      <c r="D11" s="45"/>
      <c r="E11" s="159" t="s">
        <v>86</v>
      </c>
      <c r="F11" s="159" t="s">
        <v>85</v>
      </c>
      <c r="G11" s="159" t="s">
        <v>84</v>
      </c>
      <c r="H11" s="159" t="s">
        <v>83</v>
      </c>
    </row>
    <row r="12" spans="1:19" x14ac:dyDescent="0.2">
      <c r="A12" s="12" t="s">
        <v>65</v>
      </c>
      <c r="B12" s="45"/>
      <c r="C12" s="45"/>
      <c r="D12" s="45"/>
      <c r="E12" s="55"/>
      <c r="F12" s="55"/>
      <c r="G12" s="55"/>
      <c r="H12" s="55"/>
      <c r="I12" s="30"/>
      <c r="J12" s="30"/>
      <c r="K12" s="30"/>
      <c r="L12" s="30"/>
      <c r="M12" s="30"/>
      <c r="N12" s="30"/>
      <c r="O12" s="30"/>
      <c r="P12" s="30"/>
      <c r="R12" s="2" t="s">
        <v>41</v>
      </c>
      <c r="S12" s="2" t="s">
        <v>42</v>
      </c>
    </row>
    <row r="13" spans="1:19" x14ac:dyDescent="0.2">
      <c r="A13" s="46" t="str">
        <f>E5</f>
        <v>Unc.-p</v>
      </c>
      <c r="B13" s="45" t="str">
        <f>B6</f>
        <v>Trisyngyne</v>
      </c>
      <c r="C13" s="45"/>
      <c r="D13" s="45"/>
      <c r="E13" s="26" t="s">
        <v>6</v>
      </c>
      <c r="F13" s="26">
        <v>1.7721919795918365E-2</v>
      </c>
      <c r="G13" s="26">
        <v>1.5263155428571424E-2</v>
      </c>
      <c r="H13" s="26">
        <v>2.3419342597402602E-2</v>
      </c>
      <c r="J13" s="45"/>
      <c r="K13" s="45"/>
      <c r="L13" s="45"/>
      <c r="M13" s="45"/>
      <c r="N13" s="45"/>
      <c r="O13" s="45"/>
      <c r="P13" s="45"/>
      <c r="R13" s="30">
        <f>MIN(E13:H16)</f>
        <v>1.1992822714285718E-2</v>
      </c>
      <c r="S13" s="30">
        <f>MAX(E13:H16)</f>
        <v>2.3419342597402602E-2</v>
      </c>
    </row>
    <row r="14" spans="1:19" x14ac:dyDescent="0.2">
      <c r="A14" s="46"/>
      <c r="B14" s="45" t="s">
        <v>85</v>
      </c>
      <c r="C14" s="45"/>
      <c r="D14" s="45"/>
      <c r="E14" s="26">
        <v>1.7721919795918365E-2</v>
      </c>
      <c r="F14" s="26" t="s">
        <v>6</v>
      </c>
      <c r="G14" s="26">
        <v>1.1992822714285718E-2</v>
      </c>
      <c r="H14" s="26">
        <v>1.668723064935065E-2</v>
      </c>
      <c r="J14" s="26"/>
      <c r="K14" s="26"/>
      <c r="L14" s="26"/>
      <c r="M14" s="26"/>
      <c r="N14" s="45"/>
      <c r="O14" s="45"/>
      <c r="P14" s="45"/>
    </row>
    <row r="15" spans="1:19" x14ac:dyDescent="0.2">
      <c r="A15" s="46"/>
      <c r="B15" s="45" t="s">
        <v>84</v>
      </c>
      <c r="C15" s="45"/>
      <c r="D15" s="45"/>
      <c r="E15" s="26">
        <v>1.5263155428571424E-2</v>
      </c>
      <c r="F15" s="26">
        <v>1.1992822714285718E-2</v>
      </c>
      <c r="G15" s="26" t="s">
        <v>6</v>
      </c>
      <c r="H15" s="26">
        <v>1.7308142636363631E-2</v>
      </c>
      <c r="J15" s="26"/>
      <c r="K15" s="45"/>
      <c r="L15" s="45"/>
      <c r="M15" s="45"/>
      <c r="N15" s="45"/>
      <c r="O15" s="45"/>
      <c r="P15" s="45"/>
    </row>
    <row r="16" spans="1:19" ht="13.5" thickBot="1" x14ac:dyDescent="0.25">
      <c r="A16" s="32"/>
      <c r="B16" s="14" t="s">
        <v>83</v>
      </c>
      <c r="C16" s="14"/>
      <c r="D16" s="14"/>
      <c r="E16" s="28">
        <v>2.3419342597402602E-2</v>
      </c>
      <c r="F16" s="28">
        <v>1.668723064935065E-2</v>
      </c>
      <c r="G16" s="28">
        <v>1.7308142636363631E-2</v>
      </c>
      <c r="H16" s="28" t="s">
        <v>6</v>
      </c>
      <c r="J16" s="26"/>
      <c r="K16" s="26"/>
      <c r="L16" s="45"/>
      <c r="M16" s="45"/>
      <c r="N16" s="45"/>
      <c r="O16" s="45"/>
      <c r="P16" s="45"/>
    </row>
    <row r="17" spans="1:16" x14ac:dyDescent="0.2">
      <c r="A17" s="46" t="str">
        <f>F5</f>
        <v>K2P</v>
      </c>
      <c r="B17" s="45" t="str">
        <f>B13</f>
        <v>Trisyngyne</v>
      </c>
      <c r="C17" s="45"/>
      <c r="D17" s="45"/>
      <c r="E17" s="26" t="s">
        <v>6</v>
      </c>
      <c r="F17" s="26">
        <v>1.7979641836734693E-2</v>
      </c>
      <c r="G17" s="26">
        <v>1.5444602285714284E-2</v>
      </c>
      <c r="H17" s="26">
        <v>2.3850587662337656E-2</v>
      </c>
      <c r="J17" s="45"/>
      <c r="K17" s="45"/>
      <c r="L17" s="45"/>
      <c r="M17" s="45"/>
      <c r="N17" s="45"/>
      <c r="O17" s="45"/>
      <c r="P17" s="45"/>
    </row>
    <row r="18" spans="1:16" x14ac:dyDescent="0.2">
      <c r="A18" s="46"/>
      <c r="B18" s="45" t="s">
        <v>85</v>
      </c>
      <c r="C18" s="45"/>
      <c r="D18" s="45"/>
      <c r="E18" s="26">
        <v>1.7979641836734693E-2</v>
      </c>
      <c r="F18" s="26" t="s">
        <v>6</v>
      </c>
      <c r="G18" s="26">
        <v>1.2109222571428576E-2</v>
      </c>
      <c r="H18" s="26">
        <v>1.6931769480519478E-2</v>
      </c>
      <c r="J18" s="26"/>
      <c r="K18" s="26"/>
      <c r="L18" s="26"/>
      <c r="M18" s="26"/>
      <c r="N18" s="45"/>
      <c r="O18" s="45"/>
      <c r="P18" s="45"/>
    </row>
    <row r="19" spans="1:16" x14ac:dyDescent="0.2">
      <c r="A19" s="46"/>
      <c r="B19" s="45" t="s">
        <v>84</v>
      </c>
      <c r="C19" s="45"/>
      <c r="D19" s="45"/>
      <c r="E19" s="26">
        <v>1.5444602285714284E-2</v>
      </c>
      <c r="F19" s="26">
        <v>1.2109222571428576E-2</v>
      </c>
      <c r="G19" s="26" t="s">
        <v>6</v>
      </c>
      <c r="H19" s="26">
        <v>1.7540599909090907E-2</v>
      </c>
      <c r="J19" s="26"/>
      <c r="K19" s="26"/>
      <c r="L19" s="26"/>
      <c r="M19" s="26"/>
      <c r="N19" s="45"/>
      <c r="O19" s="45"/>
      <c r="P19" s="45"/>
    </row>
    <row r="20" spans="1:16" ht="13.5" thickBot="1" x14ac:dyDescent="0.25">
      <c r="A20" s="32"/>
      <c r="B20" s="14" t="s">
        <v>83</v>
      </c>
      <c r="C20" s="14"/>
      <c r="D20" s="14"/>
      <c r="E20" s="28">
        <v>2.3850587662337656E-2</v>
      </c>
      <c r="F20" s="28">
        <v>1.6931769480519478E-2</v>
      </c>
      <c r="G20" s="28">
        <v>1.7540599909090907E-2</v>
      </c>
      <c r="H20" s="28" t="s">
        <v>6</v>
      </c>
      <c r="J20" s="26"/>
      <c r="K20" s="26"/>
      <c r="L20" s="45"/>
      <c r="M20" s="45"/>
      <c r="N20" s="45"/>
      <c r="O20" s="45"/>
      <c r="P20" s="45"/>
    </row>
    <row r="21" spans="1:16" x14ac:dyDescent="0.2">
      <c r="A21" s="46" t="str">
        <f>G5</f>
        <v>HKY85</v>
      </c>
      <c r="B21" s="45" t="str">
        <f>B17</f>
        <v>Trisyngyne</v>
      </c>
      <c r="C21" s="45"/>
      <c r="D21" s="45"/>
      <c r="E21" s="26" t="s">
        <v>6</v>
      </c>
      <c r="F21" s="26">
        <v>1.7981666938775513E-2</v>
      </c>
      <c r="G21" s="26">
        <v>1.5429539857142863E-2</v>
      </c>
      <c r="H21" s="26">
        <v>2.3825731558441553E-2</v>
      </c>
      <c r="J21" s="45"/>
      <c r="K21" s="45"/>
      <c r="L21" s="45"/>
      <c r="M21" s="45"/>
      <c r="N21" s="45"/>
      <c r="O21" s="45"/>
      <c r="P21" s="45"/>
    </row>
    <row r="22" spans="1:16" x14ac:dyDescent="0.2">
      <c r="A22" s="46"/>
      <c r="B22" s="45" t="s">
        <v>85</v>
      </c>
      <c r="C22" s="45"/>
      <c r="D22" s="45"/>
      <c r="E22" s="26">
        <v>1.7981666938775513E-2</v>
      </c>
      <c r="F22" s="26" t="s">
        <v>6</v>
      </c>
      <c r="G22" s="26">
        <v>1.2108490142857144E-2</v>
      </c>
      <c r="H22" s="26">
        <v>1.6918590649350654E-2</v>
      </c>
      <c r="J22" s="26"/>
      <c r="K22" s="26"/>
      <c r="L22" s="26"/>
      <c r="M22" s="26"/>
      <c r="N22" s="45"/>
      <c r="O22" s="45"/>
      <c r="P22" s="45"/>
    </row>
    <row r="23" spans="1:16" x14ac:dyDescent="0.2">
      <c r="A23" s="46"/>
      <c r="B23" s="45" t="s">
        <v>84</v>
      </c>
      <c r="C23" s="45"/>
      <c r="D23" s="45"/>
      <c r="E23" s="26">
        <v>1.5429539857142863E-2</v>
      </c>
      <c r="F23" s="26">
        <v>1.2108490142857144E-2</v>
      </c>
      <c r="G23" s="26" t="s">
        <v>6</v>
      </c>
      <c r="H23" s="26">
        <v>1.7519517636363641E-2</v>
      </c>
      <c r="J23" s="26"/>
      <c r="K23" s="45"/>
      <c r="L23" s="45"/>
      <c r="M23" s="45"/>
      <c r="N23" s="45"/>
      <c r="O23" s="45"/>
      <c r="P23" s="45"/>
    </row>
    <row r="24" spans="1:16" ht="13.5" thickBot="1" x14ac:dyDescent="0.25">
      <c r="A24" s="32"/>
      <c r="B24" s="14" t="s">
        <v>83</v>
      </c>
      <c r="C24" s="14"/>
      <c r="D24" s="14"/>
      <c r="E24" s="28">
        <v>2.3825731558441553E-2</v>
      </c>
      <c r="F24" s="28">
        <v>1.6918590649350654E-2</v>
      </c>
      <c r="G24" s="28">
        <v>1.7519517636363641E-2</v>
      </c>
      <c r="H24" s="28" t="s">
        <v>6</v>
      </c>
      <c r="J24" s="26"/>
      <c r="K24" s="26"/>
      <c r="L24" s="45"/>
      <c r="M24" s="45"/>
      <c r="N24" s="45"/>
      <c r="O24" s="45"/>
      <c r="P24" s="45"/>
    </row>
    <row r="25" spans="1:16" x14ac:dyDescent="0.2">
      <c r="A25" s="46" t="str">
        <f>H5</f>
        <v>GTR+G</v>
      </c>
      <c r="B25" s="45" t="str">
        <f>B21</f>
        <v>Trisyngyne</v>
      </c>
      <c r="C25" s="45"/>
      <c r="D25" s="45"/>
      <c r="E25" s="26" t="s">
        <v>6</v>
      </c>
      <c r="F25" s="26">
        <v>1.8631967346938772E-2</v>
      </c>
      <c r="G25" s="26">
        <v>1.5932630857142856E-2</v>
      </c>
      <c r="H25" s="26">
        <v>2.4887122207792219E-2</v>
      </c>
      <c r="J25" s="45"/>
      <c r="K25" s="45"/>
      <c r="L25" s="45"/>
      <c r="M25" s="45"/>
      <c r="N25" s="45"/>
      <c r="O25" s="45"/>
      <c r="P25" s="45"/>
    </row>
    <row r="26" spans="1:16" x14ac:dyDescent="0.2">
      <c r="A26" s="46"/>
      <c r="B26" s="45" t="s">
        <v>85</v>
      </c>
      <c r="C26" s="45"/>
      <c r="D26" s="45"/>
      <c r="E26" s="26">
        <v>1.8631967346938772E-2</v>
      </c>
      <c r="F26" s="26" t="s">
        <v>6</v>
      </c>
      <c r="G26" s="26">
        <v>1.2473797142857146E-2</v>
      </c>
      <c r="H26" s="26">
        <v>1.7533502987012985E-2</v>
      </c>
      <c r="J26" s="26"/>
      <c r="K26" s="26"/>
      <c r="L26" s="26"/>
      <c r="M26" s="26"/>
      <c r="N26" s="45"/>
      <c r="O26" s="45"/>
      <c r="P26" s="45"/>
    </row>
    <row r="27" spans="1:16" x14ac:dyDescent="0.2">
      <c r="A27" s="46"/>
      <c r="B27" s="45" t="s">
        <v>84</v>
      </c>
      <c r="C27" s="45"/>
      <c r="D27" s="45"/>
      <c r="E27" s="26">
        <v>1.5932630857142856E-2</v>
      </c>
      <c r="F27" s="26">
        <v>1.2473797142857146E-2</v>
      </c>
      <c r="G27" s="26" t="s">
        <v>6</v>
      </c>
      <c r="H27" s="26">
        <v>1.8128108363636351E-2</v>
      </c>
      <c r="J27" s="26"/>
      <c r="K27" s="45"/>
      <c r="L27" s="45"/>
      <c r="M27" s="45"/>
      <c r="N27" s="45"/>
      <c r="O27" s="45"/>
      <c r="P27" s="45"/>
    </row>
    <row r="28" spans="1:16" ht="13.5" thickBot="1" x14ac:dyDescent="0.25">
      <c r="A28" s="32"/>
      <c r="B28" s="14" t="s">
        <v>83</v>
      </c>
      <c r="C28" s="14"/>
      <c r="D28" s="14"/>
      <c r="E28" s="28">
        <v>2.4887122207792219E-2</v>
      </c>
      <c r="F28" s="28">
        <v>1.7533502987012985E-2</v>
      </c>
      <c r="G28" s="28">
        <v>1.8128108363636351E-2</v>
      </c>
      <c r="H28" s="28" t="s">
        <v>6</v>
      </c>
      <c r="J28" s="26"/>
      <c r="K28" s="26"/>
      <c r="L28" s="45"/>
      <c r="M28" s="45"/>
      <c r="N28" s="45"/>
      <c r="O28" s="45"/>
      <c r="P28" s="45"/>
    </row>
    <row r="29" spans="1:16" x14ac:dyDescent="0.2">
      <c r="J29" s="45"/>
      <c r="K29" s="45"/>
      <c r="L29" s="45"/>
      <c r="M29" s="45"/>
      <c r="N29" s="45"/>
      <c r="O29" s="45"/>
      <c r="P29" s="45"/>
    </row>
  </sheetData>
  <mergeCells count="3">
    <mergeCell ref="E4:H4"/>
    <mergeCell ref="I4:L4"/>
    <mergeCell ref="M4:P4"/>
  </mergeCells>
  <conditionalFormatting sqref="E4 I4 M4 Q4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5:H16 E13:H13 J14:M14 J16:K16 J15 G15 F15:F1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8:M19 F20 J20:K20 E17:H17 H2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1:H21 J22:M22 J24:K24 J23 H23:H24 G23 F23:F2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5:H25 J26:M26 J28:K28 J27 H27:H28 G27 F27:F2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2:O12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9:H19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2:P1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:H14 E15:E16 E6:P9 G16 E19:E20 G20 E23:E24 G24 E27:E28 G28 E10:L11 E22:H22 E18:H18 E26:H26 I13:I28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:P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5" right="0.75" top="1" bottom="1" header="0.5" footer="0.5"/>
  <pageSetup paperSize="9" scale="7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5"/>
  <sheetViews>
    <sheetView zoomScale="85" zoomScaleNormal="85" workbookViewId="0">
      <selection activeCell="A5" sqref="A5"/>
    </sheetView>
  </sheetViews>
  <sheetFormatPr defaultColWidth="7.85546875" defaultRowHeight="12.75" x14ac:dyDescent="0.2"/>
  <cols>
    <col min="1" max="1" width="7.7109375" style="2" customWidth="1"/>
    <col min="2" max="2" width="18" style="2" bestFit="1" customWidth="1"/>
    <col min="3" max="4" width="5.7109375" style="2" customWidth="1"/>
    <col min="5" max="21" width="7.85546875" style="2"/>
    <col min="22" max="22" width="16.7109375" style="2" bestFit="1" customWidth="1"/>
    <col min="23" max="23" width="7.85546875" style="2"/>
    <col min="24" max="24" width="8.42578125" style="2" bestFit="1" customWidth="1"/>
    <col min="25" max="16384" width="7.85546875" style="2"/>
  </cols>
  <sheetData>
    <row r="1" spans="1:23" s="8" customFormat="1" ht="15.75" x14ac:dyDescent="0.25">
      <c r="A1" s="7" t="s">
        <v>109</v>
      </c>
      <c r="F1" s="9"/>
      <c r="G1" s="9"/>
      <c r="H1" s="9"/>
      <c r="I1" s="9"/>
      <c r="J1" s="9"/>
      <c r="K1" s="9"/>
    </row>
    <row r="2" spans="1:23" s="1" customFormat="1" x14ac:dyDescent="0.2">
      <c r="A2" s="10"/>
      <c r="F2" s="11"/>
      <c r="G2" s="11"/>
      <c r="H2" s="11"/>
      <c r="I2" s="11"/>
      <c r="J2" s="11"/>
      <c r="K2" s="11"/>
    </row>
    <row r="3" spans="1:23" s="1" customFormat="1" x14ac:dyDescent="0.2">
      <c r="A3" s="10"/>
      <c r="F3" s="11"/>
      <c r="G3" s="11"/>
      <c r="H3" s="11"/>
      <c r="I3" s="11"/>
      <c r="J3" s="11"/>
      <c r="K3" s="11"/>
    </row>
    <row r="4" spans="1:23" x14ac:dyDescent="0.2">
      <c r="A4" s="12" t="s">
        <v>105</v>
      </c>
      <c r="B4" s="3"/>
      <c r="C4" s="161"/>
      <c r="D4" s="161"/>
      <c r="E4" s="221" t="s">
        <v>25</v>
      </c>
      <c r="F4" s="222"/>
      <c r="G4" s="222"/>
      <c r="H4" s="223"/>
      <c r="I4" s="221" t="s">
        <v>26</v>
      </c>
      <c r="J4" s="222"/>
      <c r="K4" s="222"/>
      <c r="L4" s="223"/>
      <c r="M4" s="221" t="s">
        <v>27</v>
      </c>
      <c r="N4" s="222"/>
      <c r="O4" s="222"/>
      <c r="P4" s="223"/>
    </row>
    <row r="5" spans="1:23" ht="15.75" customHeight="1" thickBot="1" x14ac:dyDescent="0.25">
      <c r="A5" s="14"/>
      <c r="B5" s="15"/>
      <c r="C5" s="15" t="s">
        <v>0</v>
      </c>
      <c r="D5" s="15" t="s">
        <v>1</v>
      </c>
      <c r="E5" s="16" t="s">
        <v>28</v>
      </c>
      <c r="F5" s="17" t="s">
        <v>29</v>
      </c>
      <c r="G5" s="17" t="s">
        <v>2</v>
      </c>
      <c r="H5" s="18" t="s">
        <v>3</v>
      </c>
      <c r="I5" s="16" t="str">
        <f>E5</f>
        <v>Unc.-p</v>
      </c>
      <c r="J5" s="17" t="str">
        <f>F5</f>
        <v>K2P</v>
      </c>
      <c r="K5" s="17" t="str">
        <f>G5</f>
        <v>HKY85</v>
      </c>
      <c r="L5" s="18" t="str">
        <f>H5</f>
        <v>GTR+G</v>
      </c>
      <c r="M5" s="16" t="str">
        <f>E5</f>
        <v>Unc.-p</v>
      </c>
      <c r="N5" s="17" t="str">
        <f>F5</f>
        <v>K2P</v>
      </c>
      <c r="O5" s="17" t="str">
        <f>G5</f>
        <v>HKY85</v>
      </c>
      <c r="P5" s="18" t="str">
        <f>H5</f>
        <v>GTR+G</v>
      </c>
    </row>
    <row r="6" spans="1:23" x14ac:dyDescent="0.2">
      <c r="B6" s="4" t="s">
        <v>9</v>
      </c>
      <c r="C6" s="4">
        <v>86</v>
      </c>
      <c r="D6" s="4">
        <v>382</v>
      </c>
      <c r="E6" s="60">
        <v>0</v>
      </c>
      <c r="F6" s="26">
        <v>0</v>
      </c>
      <c r="G6" s="26">
        <v>0</v>
      </c>
      <c r="H6" s="26">
        <v>0</v>
      </c>
      <c r="I6" s="60">
        <v>0</v>
      </c>
      <c r="J6" s="26">
        <v>0</v>
      </c>
      <c r="K6" s="26">
        <v>0</v>
      </c>
      <c r="L6" s="26">
        <v>0</v>
      </c>
      <c r="M6" s="60">
        <v>5.72994E-2</v>
      </c>
      <c r="N6" s="26">
        <v>5.9623259999999997E-2</v>
      </c>
      <c r="O6" s="26">
        <v>5.9551519999999997E-2</v>
      </c>
      <c r="P6" s="61">
        <v>6.6592570000000004E-2</v>
      </c>
      <c r="Q6" s="30"/>
      <c r="R6" s="30"/>
      <c r="S6" s="30"/>
      <c r="T6" s="30"/>
      <c r="U6" s="30"/>
      <c r="V6" s="30"/>
      <c r="W6" s="30"/>
    </row>
    <row r="7" spans="1:23" ht="12.75" customHeight="1" x14ac:dyDescent="0.2">
      <c r="B7" s="39" t="s">
        <v>10</v>
      </c>
      <c r="C7" s="2">
        <v>22</v>
      </c>
      <c r="D7" s="2">
        <v>183</v>
      </c>
      <c r="E7" s="60">
        <v>0</v>
      </c>
      <c r="F7" s="26">
        <v>0</v>
      </c>
      <c r="G7" s="26">
        <v>0</v>
      </c>
      <c r="H7" s="26">
        <v>0</v>
      </c>
      <c r="I7" s="60">
        <v>0</v>
      </c>
      <c r="J7" s="26">
        <v>0</v>
      </c>
      <c r="K7" s="26">
        <v>0</v>
      </c>
      <c r="L7" s="26">
        <v>0</v>
      </c>
      <c r="M7" s="170">
        <v>2.3925149999999999E-2</v>
      </c>
      <c r="N7" s="144">
        <v>2.4321780000000001E-2</v>
      </c>
      <c r="O7" s="144">
        <v>2.512998E-2</v>
      </c>
      <c r="P7" s="169">
        <v>2.5658899999999998E-2</v>
      </c>
      <c r="Q7" s="228" t="s">
        <v>89</v>
      </c>
      <c r="R7" s="229"/>
      <c r="S7" s="229"/>
      <c r="T7" s="229"/>
      <c r="U7" s="229"/>
      <c r="V7" s="30"/>
      <c r="W7" s="30"/>
    </row>
    <row r="8" spans="1:23" x14ac:dyDescent="0.2">
      <c r="B8" s="39" t="s">
        <v>11</v>
      </c>
      <c r="C8" s="2">
        <v>15</v>
      </c>
      <c r="D8" s="2">
        <v>44</v>
      </c>
      <c r="E8" s="60">
        <v>0</v>
      </c>
      <c r="F8" s="26">
        <v>0</v>
      </c>
      <c r="G8" s="26">
        <v>0</v>
      </c>
      <c r="H8" s="26">
        <v>0</v>
      </c>
      <c r="I8" s="60">
        <v>0</v>
      </c>
      <c r="J8" s="26">
        <v>0</v>
      </c>
      <c r="K8" s="26">
        <v>0</v>
      </c>
      <c r="L8" s="26">
        <v>0</v>
      </c>
      <c r="M8" s="60">
        <v>4.9714800000000003E-3</v>
      </c>
      <c r="N8" s="26">
        <v>4.9885499999999996E-3</v>
      </c>
      <c r="O8" s="26">
        <v>5.0012600000000004E-3</v>
      </c>
      <c r="P8" s="61">
        <v>5.07042E-3</v>
      </c>
      <c r="Q8" s="228"/>
      <c r="R8" s="229"/>
      <c r="S8" s="229"/>
      <c r="T8" s="229"/>
      <c r="U8" s="229"/>
      <c r="V8" s="30"/>
      <c r="W8" s="30"/>
    </row>
    <row r="9" spans="1:23" x14ac:dyDescent="0.2">
      <c r="B9" s="39" t="s">
        <v>12</v>
      </c>
      <c r="C9" s="2">
        <v>7</v>
      </c>
      <c r="D9" s="2">
        <v>14</v>
      </c>
      <c r="E9" s="60">
        <v>0</v>
      </c>
      <c r="F9" s="26">
        <v>0</v>
      </c>
      <c r="G9" s="26">
        <v>0</v>
      </c>
      <c r="H9" s="26">
        <v>0</v>
      </c>
      <c r="I9" s="60">
        <v>0</v>
      </c>
      <c r="J9" s="26">
        <v>0</v>
      </c>
      <c r="K9" s="26">
        <v>0</v>
      </c>
      <c r="L9" s="26">
        <v>0</v>
      </c>
      <c r="M9" s="60">
        <v>1.6542749999999998E-2</v>
      </c>
      <c r="N9" s="26">
        <v>1.6727929999999998E-2</v>
      </c>
      <c r="O9" s="26">
        <v>1.6738389999999999E-2</v>
      </c>
      <c r="P9" s="61">
        <v>1.7387429999999999E-2</v>
      </c>
      <c r="Q9" s="228"/>
      <c r="R9" s="229"/>
      <c r="S9" s="229"/>
      <c r="T9" s="229"/>
      <c r="U9" s="229"/>
      <c r="V9" s="30"/>
      <c r="W9" s="30"/>
    </row>
    <row r="10" spans="1:23" x14ac:dyDescent="0.2">
      <c r="B10" s="39" t="s">
        <v>13</v>
      </c>
      <c r="C10" s="2">
        <v>5</v>
      </c>
      <c r="D10" s="2">
        <v>10</v>
      </c>
      <c r="E10" s="60">
        <v>0</v>
      </c>
      <c r="F10" s="26">
        <v>0</v>
      </c>
      <c r="G10" s="26">
        <v>0</v>
      </c>
      <c r="H10" s="26">
        <v>0</v>
      </c>
      <c r="I10" s="60">
        <v>0</v>
      </c>
      <c r="J10" s="26">
        <v>0</v>
      </c>
      <c r="K10" s="26">
        <v>0</v>
      </c>
      <c r="L10" s="26">
        <v>0</v>
      </c>
      <c r="M10" s="60">
        <v>2.0264560000000001E-2</v>
      </c>
      <c r="N10" s="26">
        <v>2.057968E-2</v>
      </c>
      <c r="O10" s="26">
        <v>2.0347830000000001E-2</v>
      </c>
      <c r="P10" s="61">
        <v>2.2007990000000002E-2</v>
      </c>
      <c r="Q10" s="228"/>
      <c r="R10" s="229"/>
      <c r="S10" s="229"/>
      <c r="T10" s="229"/>
      <c r="U10" s="229"/>
      <c r="V10" s="30"/>
      <c r="W10" s="30"/>
    </row>
    <row r="11" spans="1:23" x14ac:dyDescent="0.2">
      <c r="B11" s="39" t="s">
        <v>14</v>
      </c>
      <c r="C11" s="2">
        <v>8</v>
      </c>
      <c r="D11" s="2">
        <v>15</v>
      </c>
      <c r="E11" s="60">
        <v>0</v>
      </c>
      <c r="F11" s="26">
        <v>0</v>
      </c>
      <c r="G11" s="26">
        <v>0</v>
      </c>
      <c r="H11" s="26">
        <v>0</v>
      </c>
      <c r="I11" s="60">
        <v>0</v>
      </c>
      <c r="J11" s="26">
        <v>0</v>
      </c>
      <c r="K11" s="26">
        <v>0</v>
      </c>
      <c r="L11" s="26">
        <v>0</v>
      </c>
      <c r="M11" s="60">
        <v>4.2045079999999999E-2</v>
      </c>
      <c r="N11" s="26">
        <v>4.3272499999999998E-2</v>
      </c>
      <c r="O11" s="26">
        <v>4.328303E-2</v>
      </c>
      <c r="P11" s="61">
        <v>4.7045099999999999E-2</v>
      </c>
      <c r="Q11" s="30"/>
      <c r="R11" s="30"/>
      <c r="S11" s="30"/>
      <c r="T11" s="30"/>
      <c r="U11" s="30"/>
      <c r="V11" s="30"/>
      <c r="W11" s="30"/>
    </row>
    <row r="12" spans="1:23" x14ac:dyDescent="0.2">
      <c r="B12" s="39" t="s">
        <v>15</v>
      </c>
      <c r="C12" s="2">
        <v>29</v>
      </c>
      <c r="D12" s="2">
        <v>116</v>
      </c>
      <c r="E12" s="60">
        <v>0</v>
      </c>
      <c r="F12" s="26">
        <v>0</v>
      </c>
      <c r="G12" s="26">
        <v>0</v>
      </c>
      <c r="H12" s="26">
        <v>0</v>
      </c>
      <c r="I12" s="60">
        <v>0</v>
      </c>
      <c r="J12" s="26">
        <v>0</v>
      </c>
      <c r="K12" s="26">
        <v>0</v>
      </c>
      <c r="L12" s="26">
        <v>0</v>
      </c>
      <c r="M12" s="60">
        <v>3.658144E-2</v>
      </c>
      <c r="N12" s="26">
        <v>3.7508899999999998E-2</v>
      </c>
      <c r="O12" s="26">
        <v>3.7520600000000001E-2</v>
      </c>
      <c r="P12" s="61">
        <v>4.0414940000000003E-2</v>
      </c>
      <c r="Q12" s="30"/>
      <c r="R12" s="30"/>
      <c r="S12" s="30"/>
      <c r="T12" s="30"/>
      <c r="U12" s="30"/>
      <c r="V12" s="30"/>
      <c r="W12" s="30"/>
    </row>
    <row r="13" spans="1:23" x14ac:dyDescent="0.2">
      <c r="B13" s="4" t="s">
        <v>16</v>
      </c>
      <c r="C13" s="4">
        <v>6</v>
      </c>
      <c r="D13" s="4">
        <v>19</v>
      </c>
      <c r="E13" s="60">
        <v>0</v>
      </c>
      <c r="F13" s="26">
        <v>0</v>
      </c>
      <c r="G13" s="26">
        <v>0</v>
      </c>
      <c r="H13" s="26">
        <v>0</v>
      </c>
      <c r="I13" s="60">
        <v>0</v>
      </c>
      <c r="J13" s="26">
        <v>0</v>
      </c>
      <c r="K13" s="26">
        <v>0</v>
      </c>
      <c r="L13" s="26">
        <v>0</v>
      </c>
      <c r="M13" s="60">
        <v>4.1872930000000003E-2</v>
      </c>
      <c r="N13" s="26">
        <v>4.3087960000000002E-2</v>
      </c>
      <c r="O13" s="26">
        <v>4.3605789999999998E-2</v>
      </c>
      <c r="P13" s="61">
        <v>4.6543229999999998E-2</v>
      </c>
      <c r="Q13" s="30"/>
      <c r="R13" s="30"/>
      <c r="S13" s="30"/>
      <c r="T13" s="30"/>
      <c r="U13" s="30"/>
      <c r="V13" s="30"/>
      <c r="W13" s="30"/>
    </row>
    <row r="14" spans="1:23" ht="11.25" customHeight="1" x14ac:dyDescent="0.2">
      <c r="B14" s="39" t="s">
        <v>31</v>
      </c>
      <c r="C14" s="2">
        <v>1</v>
      </c>
      <c r="D14" s="2">
        <v>5</v>
      </c>
      <c r="E14" s="60">
        <v>0</v>
      </c>
      <c r="F14" s="26">
        <v>0</v>
      </c>
      <c r="G14" s="26">
        <v>0</v>
      </c>
      <c r="H14" s="26">
        <v>0</v>
      </c>
      <c r="I14" s="62" t="s">
        <v>6</v>
      </c>
      <c r="J14" s="63" t="s">
        <v>6</v>
      </c>
      <c r="K14" s="63" t="s">
        <v>6</v>
      </c>
      <c r="L14" s="64" t="s">
        <v>6</v>
      </c>
      <c r="M14" s="67">
        <v>5.9523800000000002E-3</v>
      </c>
      <c r="N14" s="27">
        <v>5.9947899999999998E-3</v>
      </c>
      <c r="O14" s="27">
        <v>6.02046E-3</v>
      </c>
      <c r="P14" s="68">
        <v>6.1353400000000004E-3</v>
      </c>
      <c r="Q14" s="168" t="s">
        <v>88</v>
      </c>
      <c r="R14" s="30"/>
      <c r="S14" s="30"/>
      <c r="T14" s="30"/>
      <c r="U14" s="30"/>
      <c r="V14" s="30"/>
      <c r="W14" s="30"/>
    </row>
    <row r="15" spans="1:23" x14ac:dyDescent="0.2">
      <c r="B15" s="39" t="s">
        <v>32</v>
      </c>
      <c r="C15" s="2">
        <v>5</v>
      </c>
      <c r="D15" s="2">
        <v>14</v>
      </c>
      <c r="E15" s="60">
        <v>0</v>
      </c>
      <c r="F15" s="26">
        <v>0</v>
      </c>
      <c r="G15" s="26">
        <v>0</v>
      </c>
      <c r="H15" s="26">
        <v>0</v>
      </c>
      <c r="I15" s="60">
        <v>0</v>
      </c>
      <c r="J15" s="26">
        <v>0</v>
      </c>
      <c r="K15" s="26">
        <v>0</v>
      </c>
      <c r="L15" s="26">
        <v>0</v>
      </c>
      <c r="M15" s="60">
        <v>4.1872930000000003E-2</v>
      </c>
      <c r="N15" s="26">
        <v>4.3087960000000002E-2</v>
      </c>
      <c r="O15" s="26">
        <v>4.3605789999999998E-2</v>
      </c>
      <c r="P15" s="61">
        <v>4.6543229999999998E-2</v>
      </c>
      <c r="Q15" s="30"/>
      <c r="R15" s="30"/>
      <c r="S15" s="30"/>
      <c r="T15" s="30"/>
      <c r="U15" s="30"/>
      <c r="V15" s="30"/>
      <c r="W15" s="30"/>
    </row>
    <row r="16" spans="1:23" x14ac:dyDescent="0.2">
      <c r="B16" s="4" t="s">
        <v>17</v>
      </c>
      <c r="C16" s="4">
        <v>6</v>
      </c>
      <c r="D16" s="4">
        <v>16</v>
      </c>
      <c r="E16" s="60">
        <v>0</v>
      </c>
      <c r="F16" s="26">
        <v>0</v>
      </c>
      <c r="G16" s="26">
        <v>0</v>
      </c>
      <c r="H16" s="26">
        <v>0</v>
      </c>
      <c r="I16" s="60">
        <v>0</v>
      </c>
      <c r="J16" s="26">
        <v>0</v>
      </c>
      <c r="K16" s="26">
        <v>0</v>
      </c>
      <c r="L16" s="26">
        <v>0</v>
      </c>
      <c r="M16" s="60">
        <v>1.8000189999999999E-2</v>
      </c>
      <c r="N16" s="26">
        <v>1.8229240000000001E-2</v>
      </c>
      <c r="O16" s="26">
        <v>1.8436399999999999E-2</v>
      </c>
      <c r="P16" s="61">
        <v>1.8813460000000001E-2</v>
      </c>
      <c r="Q16" s="30"/>
      <c r="R16" s="30"/>
      <c r="S16" s="30"/>
      <c r="T16" s="30"/>
      <c r="U16" s="30"/>
      <c r="V16" s="30"/>
      <c r="W16" s="30"/>
    </row>
    <row r="17" spans="1:23" x14ac:dyDescent="0.2">
      <c r="B17" s="4" t="s">
        <v>18</v>
      </c>
      <c r="C17" s="4">
        <v>19</v>
      </c>
      <c r="D17" s="4">
        <v>61</v>
      </c>
      <c r="E17" s="60">
        <v>0</v>
      </c>
      <c r="F17" s="26">
        <v>0</v>
      </c>
      <c r="G17" s="26">
        <v>0</v>
      </c>
      <c r="H17" s="26">
        <v>0</v>
      </c>
      <c r="I17" s="60">
        <v>0</v>
      </c>
      <c r="J17" s="26">
        <v>0</v>
      </c>
      <c r="K17" s="26">
        <v>0</v>
      </c>
      <c r="L17" s="26">
        <v>0</v>
      </c>
      <c r="M17" s="60">
        <v>2.0158909999999999E-2</v>
      </c>
      <c r="N17" s="26">
        <v>2.0443269999999999E-2</v>
      </c>
      <c r="O17" s="26">
        <v>2.050306E-2</v>
      </c>
      <c r="P17" s="61">
        <v>2.1745960000000002E-2</v>
      </c>
      <c r="Q17" s="30"/>
      <c r="R17" s="30"/>
      <c r="S17" s="30"/>
      <c r="T17" s="30"/>
      <c r="U17" s="30"/>
      <c r="V17" s="30"/>
      <c r="W17" s="30"/>
    </row>
    <row r="18" spans="1:23" x14ac:dyDescent="0.2">
      <c r="B18" s="4" t="s">
        <v>19</v>
      </c>
      <c r="C18" s="4">
        <v>1</v>
      </c>
      <c r="D18" s="4">
        <v>1</v>
      </c>
      <c r="E18" s="62" t="s">
        <v>6</v>
      </c>
      <c r="F18" s="63" t="s">
        <v>6</v>
      </c>
      <c r="G18" s="63" t="s">
        <v>6</v>
      </c>
      <c r="H18" s="64" t="s">
        <v>6</v>
      </c>
      <c r="I18" s="62" t="s">
        <v>6</v>
      </c>
      <c r="J18" s="63" t="s">
        <v>6</v>
      </c>
      <c r="K18" s="63" t="s">
        <v>6</v>
      </c>
      <c r="L18" s="64" t="s">
        <v>6</v>
      </c>
      <c r="M18" s="62" t="s">
        <v>6</v>
      </c>
      <c r="N18" s="63" t="s">
        <v>6</v>
      </c>
      <c r="O18" s="63" t="s">
        <v>6</v>
      </c>
      <c r="P18" s="64" t="s">
        <v>6</v>
      </c>
      <c r="Q18" s="30"/>
      <c r="R18" s="30"/>
      <c r="S18" s="30"/>
      <c r="T18" s="30"/>
      <c r="U18" s="30"/>
      <c r="V18" s="30"/>
      <c r="W18" s="30"/>
    </row>
    <row r="19" spans="1:23" x14ac:dyDescent="0.2">
      <c r="B19" s="4" t="s">
        <v>20</v>
      </c>
      <c r="C19" s="4">
        <v>1</v>
      </c>
      <c r="D19" s="4">
        <v>7</v>
      </c>
      <c r="E19" s="60">
        <v>0</v>
      </c>
      <c r="F19" s="26">
        <v>0</v>
      </c>
      <c r="G19" s="26">
        <v>0</v>
      </c>
      <c r="H19" s="26">
        <v>0</v>
      </c>
      <c r="I19" s="62" t="s">
        <v>6</v>
      </c>
      <c r="J19" s="63" t="s">
        <v>6</v>
      </c>
      <c r="K19" s="63" t="s">
        <v>6</v>
      </c>
      <c r="L19" s="64" t="s">
        <v>6</v>
      </c>
      <c r="M19" s="167">
        <v>5.0746899999999998E-3</v>
      </c>
      <c r="N19" s="166">
        <v>5.1006200000000002E-3</v>
      </c>
      <c r="O19" s="166">
        <v>5.09816E-3</v>
      </c>
      <c r="P19" s="165">
        <v>5.09816E-3</v>
      </c>
      <c r="Q19" s="30"/>
      <c r="R19" s="30"/>
      <c r="S19" s="30"/>
      <c r="T19" s="30"/>
      <c r="U19" s="30"/>
      <c r="V19" s="30"/>
      <c r="W19" s="30"/>
    </row>
    <row r="20" spans="1:23" ht="13.5" thickBot="1" x14ac:dyDescent="0.25">
      <c r="A20" s="14"/>
      <c r="B20" s="32" t="s">
        <v>21</v>
      </c>
      <c r="C20" s="32">
        <v>1</v>
      </c>
      <c r="D20" s="32">
        <v>1</v>
      </c>
      <c r="E20" s="164" t="s">
        <v>6</v>
      </c>
      <c r="F20" s="163" t="s">
        <v>6</v>
      </c>
      <c r="G20" s="163" t="s">
        <v>6</v>
      </c>
      <c r="H20" s="163" t="s">
        <v>6</v>
      </c>
      <c r="I20" s="164" t="s">
        <v>6</v>
      </c>
      <c r="J20" s="163" t="s">
        <v>6</v>
      </c>
      <c r="K20" s="163" t="s">
        <v>6</v>
      </c>
      <c r="L20" s="163" t="s">
        <v>6</v>
      </c>
      <c r="M20" s="164" t="s">
        <v>6</v>
      </c>
      <c r="N20" s="163" t="s">
        <v>6</v>
      </c>
      <c r="O20" s="163" t="s">
        <v>6</v>
      </c>
      <c r="P20" s="162" t="s">
        <v>6</v>
      </c>
      <c r="Q20" s="30"/>
      <c r="R20" s="30"/>
      <c r="S20" s="30"/>
      <c r="T20" s="30"/>
      <c r="U20" s="30"/>
      <c r="V20" s="30"/>
      <c r="W20" s="30"/>
    </row>
    <row r="21" spans="1:23" x14ac:dyDescent="0.2">
      <c r="A21" s="45"/>
      <c r="B21" s="46"/>
      <c r="C21" s="45"/>
      <c r="D21" s="4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30"/>
      <c r="R21" s="30"/>
      <c r="S21" s="30"/>
      <c r="T21" s="30"/>
      <c r="U21" s="30"/>
      <c r="V21" s="30"/>
      <c r="W21" s="30"/>
    </row>
    <row r="22" spans="1:23" x14ac:dyDescent="0.2"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3" s="33" customFormat="1" ht="71.25" thickBot="1" x14ac:dyDescent="0.25">
      <c r="A23" s="56" t="s">
        <v>40</v>
      </c>
      <c r="B23" s="50"/>
      <c r="C23" s="50"/>
      <c r="D23" s="50"/>
      <c r="E23" s="57" t="s">
        <v>9</v>
      </c>
      <c r="F23" s="58" t="s">
        <v>10</v>
      </c>
      <c r="G23" s="58" t="s">
        <v>11</v>
      </c>
      <c r="H23" s="58" t="s">
        <v>12</v>
      </c>
      <c r="I23" s="58" t="s">
        <v>13</v>
      </c>
      <c r="J23" s="58" t="s">
        <v>14</v>
      </c>
      <c r="K23" s="58" t="s">
        <v>15</v>
      </c>
      <c r="L23" s="57" t="s">
        <v>20</v>
      </c>
      <c r="M23" s="57" t="s">
        <v>21</v>
      </c>
      <c r="N23" s="57" t="s">
        <v>17</v>
      </c>
      <c r="O23" s="57" t="s">
        <v>18</v>
      </c>
      <c r="P23" s="57" t="s">
        <v>19</v>
      </c>
      <c r="Q23" s="57" t="s">
        <v>16</v>
      </c>
      <c r="R23" s="58" t="s">
        <v>31</v>
      </c>
      <c r="S23" s="58" t="s">
        <v>32</v>
      </c>
      <c r="T23" s="77"/>
    </row>
    <row r="24" spans="1:23" s="33" customFormat="1" x14ac:dyDescent="0.2">
      <c r="A24" s="46" t="str">
        <f>E5</f>
        <v>Unc.-p</v>
      </c>
      <c r="B24" s="34" t="s">
        <v>9</v>
      </c>
      <c r="E24" s="37" t="s">
        <v>6</v>
      </c>
      <c r="F24" s="37" t="s">
        <v>6</v>
      </c>
      <c r="G24" s="37" t="s">
        <v>6</v>
      </c>
      <c r="H24" s="37" t="s">
        <v>6</v>
      </c>
      <c r="I24" s="37" t="s">
        <v>6</v>
      </c>
      <c r="J24" s="37" t="s">
        <v>6</v>
      </c>
      <c r="K24" s="37" t="s">
        <v>6</v>
      </c>
      <c r="L24" s="36">
        <v>1.07892008496242E-2</v>
      </c>
      <c r="M24" s="36">
        <v>1.26818599736843E-2</v>
      </c>
      <c r="N24" s="36">
        <v>1.15380227944077E-2</v>
      </c>
      <c r="O24" s="36">
        <v>1.40202902467646E-2</v>
      </c>
      <c r="P24" s="36">
        <v>3.2354893184210601E-2</v>
      </c>
      <c r="Q24" s="36">
        <v>0.125084253610804</v>
      </c>
      <c r="R24" s="37" t="s">
        <v>6</v>
      </c>
      <c r="S24" s="37" t="s">
        <v>6</v>
      </c>
      <c r="T24" s="37"/>
    </row>
    <row r="25" spans="1:23" s="33" customFormat="1" x14ac:dyDescent="0.2">
      <c r="A25" s="49"/>
      <c r="B25" s="40" t="s">
        <v>10</v>
      </c>
      <c r="E25" s="37" t="s">
        <v>6</v>
      </c>
      <c r="F25" s="37" t="s">
        <v>6</v>
      </c>
      <c r="G25" s="37">
        <v>6.20090012430942E-3</v>
      </c>
      <c r="H25" s="37">
        <v>1.7187147904761901E-2</v>
      </c>
      <c r="I25" s="37">
        <v>9.67965143333341E-3</v>
      </c>
      <c r="J25" s="37">
        <v>1.6946071299999799E-2</v>
      </c>
      <c r="K25" s="37">
        <v>1.1847582664292601E-2</v>
      </c>
      <c r="L25" s="37">
        <v>9.3942337936508708E-3</v>
      </c>
      <c r="M25" s="37">
        <v>1.09248961878453E-2</v>
      </c>
      <c r="N25" s="37">
        <v>8.8550501933700298E-3</v>
      </c>
      <c r="O25" s="37">
        <v>1.14885218630554E-2</v>
      </c>
      <c r="P25" s="37">
        <v>2.9905563166666701E-2</v>
      </c>
      <c r="Q25" s="37" t="s">
        <v>6</v>
      </c>
      <c r="R25" s="37">
        <v>0.12181449143333301</v>
      </c>
      <c r="S25" s="37">
        <v>0.12446102614285701</v>
      </c>
      <c r="T25" s="37"/>
      <c r="U25" s="78"/>
      <c r="V25" s="37"/>
      <c r="W25" s="37"/>
    </row>
    <row r="26" spans="1:23" s="33" customFormat="1" x14ac:dyDescent="0.2">
      <c r="A26" s="49"/>
      <c r="B26" s="40" t="s">
        <v>11</v>
      </c>
      <c r="E26" s="37" t="s">
        <v>6</v>
      </c>
      <c r="F26" s="37">
        <v>6.20090012430942E-3</v>
      </c>
      <c r="G26" s="37" t="s">
        <v>6</v>
      </c>
      <c r="H26" s="37">
        <v>1.6424363603896101E-2</v>
      </c>
      <c r="I26" s="37">
        <v>1.05788139772728E-2</v>
      </c>
      <c r="J26" s="37">
        <v>1.8328777984848499E-2</v>
      </c>
      <c r="K26" s="37">
        <v>1.2487565442989099E-2</v>
      </c>
      <c r="L26" s="37">
        <v>9.2306845129870307E-3</v>
      </c>
      <c r="M26" s="37">
        <v>1.3334085909090901E-2</v>
      </c>
      <c r="N26" s="37">
        <v>7.6452238778408899E-3</v>
      </c>
      <c r="O26" s="37">
        <v>1.0098351929955399E-2</v>
      </c>
      <c r="P26" s="37">
        <v>2.79133088636364E-2</v>
      </c>
      <c r="Q26" s="37" t="s">
        <v>6</v>
      </c>
      <c r="R26" s="37">
        <v>0.119798060545454</v>
      </c>
      <c r="S26" s="37">
        <v>0.122294233246753</v>
      </c>
      <c r="T26" s="37"/>
      <c r="U26" s="78"/>
      <c r="V26" s="37"/>
      <c r="W26" s="37"/>
    </row>
    <row r="27" spans="1:23" s="33" customFormat="1" x14ac:dyDescent="0.2">
      <c r="A27" s="49"/>
      <c r="B27" s="40" t="s">
        <v>12</v>
      </c>
      <c r="E27" s="37" t="s">
        <v>6</v>
      </c>
      <c r="F27" s="37">
        <v>1.7187147904761901E-2</v>
      </c>
      <c r="G27" s="37">
        <v>1.6424363603896101E-2</v>
      </c>
      <c r="H27" s="37" t="s">
        <v>6</v>
      </c>
      <c r="I27" s="37">
        <v>2.20324465E-2</v>
      </c>
      <c r="J27" s="37">
        <v>2.85853545238095E-2</v>
      </c>
      <c r="K27" s="37">
        <v>2.2555831459096301E-2</v>
      </c>
      <c r="L27" s="37">
        <v>2.1474117857142899E-2</v>
      </c>
      <c r="M27" s="37">
        <v>2.4266435714285699E-2</v>
      </c>
      <c r="N27" s="37">
        <v>1.9707604017857198E-2</v>
      </c>
      <c r="O27" s="37">
        <v>2.1710950222482501E-2</v>
      </c>
      <c r="P27" s="37">
        <v>4.0669688571428601E-2</v>
      </c>
      <c r="Q27" s="37" t="s">
        <v>6</v>
      </c>
      <c r="R27" s="37">
        <v>0.135049312714286</v>
      </c>
      <c r="S27" s="37">
        <v>0.13668328204081601</v>
      </c>
      <c r="T27" s="37"/>
      <c r="U27" s="30"/>
      <c r="V27" s="37"/>
      <c r="W27" s="37"/>
    </row>
    <row r="28" spans="1:23" s="33" customFormat="1" x14ac:dyDescent="0.2">
      <c r="A28" s="49"/>
      <c r="B28" s="40" t="s">
        <v>13</v>
      </c>
      <c r="E28" s="37" t="s">
        <v>6</v>
      </c>
      <c r="F28" s="37">
        <v>9.67965143333341E-3</v>
      </c>
      <c r="G28" s="37">
        <v>1.05788139772728E-2</v>
      </c>
      <c r="H28" s="37">
        <v>2.20324465E-2</v>
      </c>
      <c r="I28" s="37" t="s">
        <v>6</v>
      </c>
      <c r="J28" s="37">
        <v>1.6523011866666701E-2</v>
      </c>
      <c r="K28" s="37">
        <v>1.3216777820512801E-2</v>
      </c>
      <c r="L28" s="37">
        <v>9.6510981428571396E-3</v>
      </c>
      <c r="M28" s="37">
        <v>9.7487110000000002E-3</v>
      </c>
      <c r="N28" s="37">
        <v>1.2948560687499999E-2</v>
      </c>
      <c r="O28" s="37">
        <v>1.5546160491803299E-2</v>
      </c>
      <c r="P28" s="37">
        <v>3.4724379999999999E-2</v>
      </c>
      <c r="Q28" s="37" t="s">
        <v>6</v>
      </c>
      <c r="R28" s="37">
        <v>0.12894129460000001</v>
      </c>
      <c r="S28" s="37">
        <v>0.13191876250000001</v>
      </c>
      <c r="T28" s="37"/>
      <c r="U28" s="40"/>
      <c r="V28" s="37"/>
      <c r="W28" s="37"/>
    </row>
    <row r="29" spans="1:23" s="33" customFormat="1" x14ac:dyDescent="0.2">
      <c r="A29" s="49"/>
      <c r="B29" s="40" t="s">
        <v>14</v>
      </c>
      <c r="E29" s="37" t="s">
        <v>6</v>
      </c>
      <c r="F29" s="37">
        <v>1.6946071299999799E-2</v>
      </c>
      <c r="G29" s="37">
        <v>1.8328777984848499E-2</v>
      </c>
      <c r="H29" s="37">
        <v>2.85853545238095E-2</v>
      </c>
      <c r="I29" s="37">
        <v>1.6523011866666701E-2</v>
      </c>
      <c r="J29" s="37" t="s">
        <v>6</v>
      </c>
      <c r="K29" s="37">
        <v>1.9599849150996999E-2</v>
      </c>
      <c r="L29" s="37">
        <v>1.7425145809523802E-2</v>
      </c>
      <c r="M29" s="37">
        <v>1.8155789333333301E-2</v>
      </c>
      <c r="N29" s="37">
        <v>2.062588575E-2</v>
      </c>
      <c r="O29" s="37">
        <v>2.24488216939891E-2</v>
      </c>
      <c r="P29" s="37">
        <v>4.1853372E-2</v>
      </c>
      <c r="Q29" s="37" t="s">
        <v>6</v>
      </c>
      <c r="R29" s="37">
        <v>0.135287517733333</v>
      </c>
      <c r="S29" s="37">
        <v>0.13805672566666699</v>
      </c>
      <c r="T29" s="37"/>
      <c r="V29" s="37"/>
    </row>
    <row r="30" spans="1:23" s="33" customFormat="1" x14ac:dyDescent="0.2">
      <c r="A30" s="49"/>
      <c r="B30" s="40" t="s">
        <v>15</v>
      </c>
      <c r="E30" s="37" t="s">
        <v>6</v>
      </c>
      <c r="F30" s="37">
        <v>1.1847582664292601E-2</v>
      </c>
      <c r="G30" s="37">
        <v>1.2487565442989099E-2</v>
      </c>
      <c r="H30" s="37">
        <v>2.2555831459096301E-2</v>
      </c>
      <c r="I30" s="37">
        <v>1.3216777820512801E-2</v>
      </c>
      <c r="J30" s="37">
        <v>1.9599849150996999E-2</v>
      </c>
      <c r="K30" s="37" t="s">
        <v>6</v>
      </c>
      <c r="L30" s="37">
        <v>1.14893872039071E-2</v>
      </c>
      <c r="M30" s="37">
        <v>1.33203233333333E-2</v>
      </c>
      <c r="N30" s="37">
        <v>1.47902537764831E-2</v>
      </c>
      <c r="O30" s="37">
        <v>1.71810895998891E-2</v>
      </c>
      <c r="P30" s="37">
        <v>3.5378225897435903E-2</v>
      </c>
      <c r="Q30" s="37" t="s">
        <v>6</v>
      </c>
      <c r="R30" s="37">
        <v>0.12311477999999999</v>
      </c>
      <c r="S30" s="37">
        <v>0.12565627150793701</v>
      </c>
      <c r="T30" s="37"/>
      <c r="V30" s="37"/>
    </row>
    <row r="31" spans="1:23" s="33" customFormat="1" x14ac:dyDescent="0.2">
      <c r="A31" s="49"/>
      <c r="B31" s="34" t="s">
        <v>20</v>
      </c>
      <c r="E31" s="36">
        <v>1.07892008496242E-2</v>
      </c>
      <c r="F31" s="37">
        <v>9.3942337936508708E-3</v>
      </c>
      <c r="G31" s="37">
        <v>9.2306845129870307E-3</v>
      </c>
      <c r="H31" s="37">
        <v>2.1474117857142899E-2</v>
      </c>
      <c r="I31" s="37">
        <v>9.6510981428571396E-3</v>
      </c>
      <c r="J31" s="37">
        <v>1.7425145809523802E-2</v>
      </c>
      <c r="K31" s="37">
        <v>1.14893872039071E-2</v>
      </c>
      <c r="L31" s="37" t="s">
        <v>6</v>
      </c>
      <c r="M31" s="36">
        <v>1.214172E-2</v>
      </c>
      <c r="N31" s="36">
        <v>1.28116088392857E-2</v>
      </c>
      <c r="O31" s="36">
        <v>1.3429169953161599E-2</v>
      </c>
      <c r="P31" s="36">
        <v>3.1793574285714298E-2</v>
      </c>
      <c r="Q31" s="36">
        <v>0.12338344075188</v>
      </c>
      <c r="R31" s="37">
        <v>0.121530960857143</v>
      </c>
      <c r="S31" s="37">
        <v>0.124045040714286</v>
      </c>
      <c r="T31" s="37"/>
      <c r="V31" s="37"/>
    </row>
    <row r="32" spans="1:23" s="33" customFormat="1" x14ac:dyDescent="0.2">
      <c r="A32" s="49"/>
      <c r="B32" s="34" t="s">
        <v>21</v>
      </c>
      <c r="E32" s="36">
        <v>1.26818599736843E-2</v>
      </c>
      <c r="F32" s="37">
        <v>1.09248961878453E-2</v>
      </c>
      <c r="G32" s="37">
        <v>1.3334085909090901E-2</v>
      </c>
      <c r="H32" s="37">
        <v>2.4266435714285699E-2</v>
      </c>
      <c r="I32" s="37">
        <v>9.7487110000000002E-3</v>
      </c>
      <c r="J32" s="37">
        <v>1.8155789333333301E-2</v>
      </c>
      <c r="K32" s="37">
        <v>1.33203233333333E-2</v>
      </c>
      <c r="L32" s="36">
        <v>1.214172E-2</v>
      </c>
      <c r="M32" s="37" t="s">
        <v>6</v>
      </c>
      <c r="N32" s="36">
        <v>1.576287375E-2</v>
      </c>
      <c r="O32" s="36">
        <v>1.80635491803279E-2</v>
      </c>
      <c r="P32" s="36">
        <v>3.7368980000000003E-2</v>
      </c>
      <c r="Q32" s="36">
        <v>0.13493887315789499</v>
      </c>
      <c r="R32" s="37">
        <v>0.13264626199999999</v>
      </c>
      <c r="S32" s="37">
        <v>0.135757662857143</v>
      </c>
      <c r="T32" s="37"/>
      <c r="V32" s="37"/>
    </row>
    <row r="33" spans="1:22" s="33" customFormat="1" x14ac:dyDescent="0.2">
      <c r="A33" s="49"/>
      <c r="B33" s="34" t="s">
        <v>17</v>
      </c>
      <c r="E33" s="36">
        <v>1.15380227944077E-2</v>
      </c>
      <c r="F33" s="37">
        <v>8.8550501933700298E-3</v>
      </c>
      <c r="G33" s="37">
        <v>7.6452238778408899E-3</v>
      </c>
      <c r="H33" s="37">
        <v>1.9707604017857198E-2</v>
      </c>
      <c r="I33" s="37">
        <v>1.2948560687499999E-2</v>
      </c>
      <c r="J33" s="37">
        <v>2.062588575E-2</v>
      </c>
      <c r="K33" s="37">
        <v>1.47902537764831E-2</v>
      </c>
      <c r="L33" s="36">
        <v>1.28116088392857E-2</v>
      </c>
      <c r="M33" s="36">
        <v>1.576287375E-2</v>
      </c>
      <c r="N33" s="37" t="s">
        <v>6</v>
      </c>
      <c r="O33" s="36">
        <v>6.7541146413934603E-3</v>
      </c>
      <c r="P33" s="36">
        <v>3.0292554374999999E-2</v>
      </c>
      <c r="Q33" s="36">
        <v>0.119922014967105</v>
      </c>
      <c r="R33" s="37">
        <v>0.11805376675</v>
      </c>
      <c r="S33" s="37">
        <v>0.12058924647321401</v>
      </c>
      <c r="T33" s="37"/>
      <c r="V33" s="37"/>
    </row>
    <row r="34" spans="1:22" s="33" customFormat="1" x14ac:dyDescent="0.2">
      <c r="A34" s="45"/>
      <c r="B34" s="34" t="s">
        <v>18</v>
      </c>
      <c r="E34" s="36">
        <v>1.40202902467646E-2</v>
      </c>
      <c r="F34" s="37">
        <v>1.14885218630554E-2</v>
      </c>
      <c r="G34" s="37">
        <v>1.0098351929955399E-2</v>
      </c>
      <c r="H34" s="37">
        <v>2.1710950222482501E-2</v>
      </c>
      <c r="I34" s="37">
        <v>1.5546160491803299E-2</v>
      </c>
      <c r="J34" s="37">
        <v>2.24488216939891E-2</v>
      </c>
      <c r="K34" s="37">
        <v>1.71810895998891E-2</v>
      </c>
      <c r="L34" s="36">
        <v>1.3429169953161599E-2</v>
      </c>
      <c r="M34" s="36">
        <v>1.80635491803279E-2</v>
      </c>
      <c r="N34" s="36">
        <v>6.7541146413934603E-3</v>
      </c>
      <c r="O34" s="37" t="s">
        <v>6</v>
      </c>
      <c r="P34" s="36">
        <v>3.2467466885245898E-2</v>
      </c>
      <c r="Q34" s="36">
        <v>0.122265028654012</v>
      </c>
      <c r="R34" s="37">
        <v>0.120006768032787</v>
      </c>
      <c r="S34" s="37">
        <v>0.12307155030444999</v>
      </c>
      <c r="T34" s="37"/>
      <c r="V34" s="37"/>
    </row>
    <row r="35" spans="1:22" s="33" customFormat="1" x14ac:dyDescent="0.2">
      <c r="A35" s="45"/>
      <c r="B35" s="34" t="s">
        <v>19</v>
      </c>
      <c r="E35" s="36">
        <v>3.2354893184210601E-2</v>
      </c>
      <c r="F35" s="37">
        <v>2.9905563166666701E-2</v>
      </c>
      <c r="G35" s="37">
        <v>2.79133088636364E-2</v>
      </c>
      <c r="H35" s="37">
        <v>4.0669688571428601E-2</v>
      </c>
      <c r="I35" s="37">
        <v>3.4724379999999999E-2</v>
      </c>
      <c r="J35" s="37">
        <v>4.1853372E-2</v>
      </c>
      <c r="K35" s="37">
        <v>3.5378225897435903E-2</v>
      </c>
      <c r="L35" s="36">
        <v>3.1793574285714298E-2</v>
      </c>
      <c r="M35" s="36">
        <v>3.7368980000000003E-2</v>
      </c>
      <c r="N35" s="36">
        <v>3.0292554374999999E-2</v>
      </c>
      <c r="O35" s="36">
        <v>3.2467466885245898E-2</v>
      </c>
      <c r="P35" s="37" t="s">
        <v>6</v>
      </c>
      <c r="Q35" s="36">
        <v>0.146782846315789</v>
      </c>
      <c r="R35" s="37">
        <v>0.14492361200000001</v>
      </c>
      <c r="S35" s="37">
        <v>0.147446858571429</v>
      </c>
      <c r="T35" s="37"/>
      <c r="V35" s="37"/>
    </row>
    <row r="36" spans="1:22" s="33" customFormat="1" x14ac:dyDescent="0.2">
      <c r="A36" s="45"/>
      <c r="B36" s="51" t="s">
        <v>16</v>
      </c>
      <c r="C36" s="49"/>
      <c r="D36" s="49"/>
      <c r="E36" s="52">
        <v>0.125084253610804</v>
      </c>
      <c r="F36" s="53" t="s">
        <v>6</v>
      </c>
      <c r="G36" s="53" t="s">
        <v>6</v>
      </c>
      <c r="H36" s="53" t="s">
        <v>6</v>
      </c>
      <c r="I36" s="53" t="s">
        <v>6</v>
      </c>
      <c r="J36" s="53" t="s">
        <v>6</v>
      </c>
      <c r="K36" s="53" t="s">
        <v>6</v>
      </c>
      <c r="L36" s="52">
        <v>0.12338344075188</v>
      </c>
      <c r="M36" s="52">
        <v>0.13493887315789499</v>
      </c>
      <c r="N36" s="52">
        <v>0.119922014967105</v>
      </c>
      <c r="O36" s="52">
        <v>0.122265028654012</v>
      </c>
      <c r="P36" s="52">
        <v>0.146782846315789</v>
      </c>
      <c r="Q36" s="53" t="s">
        <v>6</v>
      </c>
      <c r="R36" s="53" t="s">
        <v>6</v>
      </c>
      <c r="S36" s="53" t="s">
        <v>6</v>
      </c>
      <c r="T36" s="53"/>
      <c r="V36" s="37"/>
    </row>
    <row r="37" spans="1:22" s="33" customFormat="1" x14ac:dyDescent="0.2">
      <c r="A37" s="45"/>
      <c r="B37" s="71" t="s">
        <v>31</v>
      </c>
      <c r="C37" s="49"/>
      <c r="D37" s="49"/>
      <c r="E37" s="53" t="s">
        <v>6</v>
      </c>
      <c r="F37" s="53">
        <v>0.12181449143333301</v>
      </c>
      <c r="G37" s="53">
        <v>0.119798060545454</v>
      </c>
      <c r="H37" s="53">
        <v>0.135049312714286</v>
      </c>
      <c r="I37" s="53">
        <v>0.12894129460000001</v>
      </c>
      <c r="J37" s="53">
        <v>0.135287517733333</v>
      </c>
      <c r="K37" s="37">
        <v>0.12311477999999999</v>
      </c>
      <c r="L37" s="53">
        <v>0.121530960857143</v>
      </c>
      <c r="M37" s="53">
        <v>0.13264626199999999</v>
      </c>
      <c r="N37" s="53">
        <v>0.11805376675</v>
      </c>
      <c r="O37" s="53">
        <v>0.120006768032787</v>
      </c>
      <c r="P37" s="53">
        <v>0.14492361200000001</v>
      </c>
      <c r="Q37" s="53" t="s">
        <v>6</v>
      </c>
      <c r="R37" s="53" t="s">
        <v>6</v>
      </c>
      <c r="S37" s="53">
        <v>7.2188779999999998E-3</v>
      </c>
      <c r="T37" s="53"/>
      <c r="V37" s="37"/>
    </row>
    <row r="38" spans="1:22" s="33" customFormat="1" ht="13.5" thickBot="1" x14ac:dyDescent="0.25">
      <c r="A38" s="32"/>
      <c r="B38" s="74" t="s">
        <v>32</v>
      </c>
      <c r="C38" s="50"/>
      <c r="D38" s="50"/>
      <c r="E38" s="38" t="s">
        <v>6</v>
      </c>
      <c r="F38" s="38">
        <v>0.12446102614285701</v>
      </c>
      <c r="G38" s="38">
        <v>0.122294233246753</v>
      </c>
      <c r="H38" s="38">
        <v>0.13668328204081601</v>
      </c>
      <c r="I38" s="38">
        <v>0.13191876250000001</v>
      </c>
      <c r="J38" s="38">
        <v>0.13805672566666699</v>
      </c>
      <c r="K38" s="38">
        <v>0.12565627150793701</v>
      </c>
      <c r="L38" s="38">
        <v>0.124045040714286</v>
      </c>
      <c r="M38" s="38">
        <v>0.135757662857143</v>
      </c>
      <c r="N38" s="38">
        <v>0.12058924647321401</v>
      </c>
      <c r="O38" s="38">
        <v>0.12307155030444999</v>
      </c>
      <c r="P38" s="38">
        <v>0.147446858571429</v>
      </c>
      <c r="Q38" s="38" t="s">
        <v>6</v>
      </c>
      <c r="R38" s="38">
        <v>7.2188779999999998E-3</v>
      </c>
      <c r="S38" s="38" t="s">
        <v>6</v>
      </c>
      <c r="T38" s="53"/>
      <c r="V38" s="37"/>
    </row>
    <row r="39" spans="1:22" s="33" customFormat="1" x14ac:dyDescent="0.2">
      <c r="A39" s="46" t="str">
        <f>F5</f>
        <v>K2P</v>
      </c>
      <c r="B39" s="51" t="s">
        <v>9</v>
      </c>
      <c r="C39" s="49"/>
      <c r="D39" s="49"/>
      <c r="E39" s="37" t="s">
        <v>6</v>
      </c>
      <c r="F39" s="37" t="s">
        <v>6</v>
      </c>
      <c r="G39" s="37" t="s">
        <v>6</v>
      </c>
      <c r="H39" s="37" t="s">
        <v>6</v>
      </c>
      <c r="I39" s="37" t="s">
        <v>6</v>
      </c>
      <c r="J39" s="37" t="s">
        <v>6</v>
      </c>
      <c r="K39" s="37" t="s">
        <v>6</v>
      </c>
      <c r="L39" s="36">
        <v>1.08895156127818E-2</v>
      </c>
      <c r="M39" s="36">
        <v>1.2804620684210601E-2</v>
      </c>
      <c r="N39" s="36">
        <v>1.16628677286183E-2</v>
      </c>
      <c r="O39" s="36">
        <v>1.42008027830028E-2</v>
      </c>
      <c r="P39" s="36">
        <v>3.3119143131578897E-2</v>
      </c>
      <c r="Q39" s="52">
        <v>0.137052567101108</v>
      </c>
      <c r="R39" s="37" t="s">
        <v>6</v>
      </c>
      <c r="S39" s="37" t="s">
        <v>6</v>
      </c>
      <c r="T39" s="53"/>
    </row>
    <row r="40" spans="1:22" s="33" customFormat="1" x14ac:dyDescent="0.2">
      <c r="A40" s="45"/>
      <c r="B40" s="72" t="s">
        <v>10</v>
      </c>
      <c r="C40" s="49"/>
      <c r="D40" s="49"/>
      <c r="E40" s="37" t="s">
        <v>6</v>
      </c>
      <c r="F40" s="37" t="s">
        <v>6</v>
      </c>
      <c r="G40" s="37">
        <v>6.2753473901519096E-3</v>
      </c>
      <c r="H40" s="37">
        <v>1.7419444658730202E-2</v>
      </c>
      <c r="I40" s="37">
        <v>9.7543743444443998E-3</v>
      </c>
      <c r="J40" s="37">
        <v>1.71690749666665E-2</v>
      </c>
      <c r="K40" s="37">
        <v>1.1960146534662699E-2</v>
      </c>
      <c r="L40" s="37">
        <v>9.4705677063490496E-3</v>
      </c>
      <c r="M40" s="37">
        <v>1.09988904444444E-2</v>
      </c>
      <c r="N40" s="37">
        <v>8.9414274270834104E-3</v>
      </c>
      <c r="O40" s="37">
        <v>1.1623256219490201E-2</v>
      </c>
      <c r="P40" s="37">
        <v>3.0551172666666699E-2</v>
      </c>
      <c r="Q40" s="37" t="s">
        <v>6</v>
      </c>
      <c r="R40" s="37">
        <v>0.13314512077777799</v>
      </c>
      <c r="S40" s="37">
        <v>0.13630714647618999</v>
      </c>
      <c r="T40" s="53"/>
      <c r="V40" s="37"/>
    </row>
    <row r="41" spans="1:22" s="33" customFormat="1" x14ac:dyDescent="0.2">
      <c r="A41" s="45"/>
      <c r="B41" s="72" t="s">
        <v>11</v>
      </c>
      <c r="C41" s="49"/>
      <c r="D41" s="49"/>
      <c r="E41" s="37" t="s">
        <v>6</v>
      </c>
      <c r="F41" s="37">
        <v>6.2753473901519096E-3</v>
      </c>
      <c r="G41" s="37" t="s">
        <v>6</v>
      </c>
      <c r="H41" s="37">
        <v>1.6629415389610401E-2</v>
      </c>
      <c r="I41" s="37">
        <v>1.0658717136363601E-2</v>
      </c>
      <c r="J41" s="37">
        <v>1.8585398333333399E-2</v>
      </c>
      <c r="K41" s="37">
        <v>1.2717368704351001E-2</v>
      </c>
      <c r="L41" s="37">
        <v>9.3075387012987298E-3</v>
      </c>
      <c r="M41" s="37">
        <v>1.34634177272727E-2</v>
      </c>
      <c r="N41" s="37">
        <v>7.7013327840909397E-3</v>
      </c>
      <c r="O41" s="37">
        <v>1.02016047242922E-2</v>
      </c>
      <c r="P41" s="37">
        <v>2.8474746818181799E-2</v>
      </c>
      <c r="Q41" s="37" t="s">
        <v>6</v>
      </c>
      <c r="R41" s="37">
        <v>0.13068329031818199</v>
      </c>
      <c r="S41" s="37">
        <v>0.13366059873376601</v>
      </c>
      <c r="T41" s="53"/>
      <c r="V41" s="37"/>
    </row>
    <row r="42" spans="1:22" s="33" customFormat="1" x14ac:dyDescent="0.2">
      <c r="A42" s="49"/>
      <c r="B42" s="72" t="s">
        <v>12</v>
      </c>
      <c r="C42" s="49"/>
      <c r="D42" s="49"/>
      <c r="E42" s="37" t="s">
        <v>6</v>
      </c>
      <c r="F42" s="37">
        <v>1.7419444658730202E-2</v>
      </c>
      <c r="G42" s="37">
        <v>1.6629415389610401E-2</v>
      </c>
      <c r="H42" s="37" t="s">
        <v>6</v>
      </c>
      <c r="I42" s="37">
        <v>2.23849141428571E-2</v>
      </c>
      <c r="J42" s="37">
        <v>2.9183006333333299E-2</v>
      </c>
      <c r="K42" s="37">
        <v>2.2929064255189299E-2</v>
      </c>
      <c r="L42" s="37">
        <v>2.1813305612244899E-2</v>
      </c>
      <c r="M42" s="37">
        <v>2.4694440000000002E-2</v>
      </c>
      <c r="N42" s="37">
        <v>2.0005917678571399E-2</v>
      </c>
      <c r="O42" s="37">
        <v>2.2075434882904001E-2</v>
      </c>
      <c r="P42" s="37">
        <v>4.1850577857142898E-2</v>
      </c>
      <c r="Q42" s="37" t="s">
        <v>6</v>
      </c>
      <c r="R42" s="37">
        <v>0.14915722857142899</v>
      </c>
      <c r="S42" s="37">
        <v>0.15114256474489801</v>
      </c>
      <c r="T42" s="53"/>
      <c r="V42" s="37"/>
    </row>
    <row r="43" spans="1:22" s="33" customFormat="1" x14ac:dyDescent="0.2">
      <c r="A43" s="49"/>
      <c r="B43" s="72" t="s">
        <v>13</v>
      </c>
      <c r="C43" s="49"/>
      <c r="D43" s="49"/>
      <c r="E43" s="37" t="s">
        <v>6</v>
      </c>
      <c r="F43" s="37">
        <v>9.7543743444443998E-3</v>
      </c>
      <c r="G43" s="37">
        <v>1.0658717136363601E-2</v>
      </c>
      <c r="H43" s="37">
        <v>2.23849141428571E-2</v>
      </c>
      <c r="I43" s="37" t="s">
        <v>6</v>
      </c>
      <c r="J43" s="37">
        <v>1.6727943333333301E-2</v>
      </c>
      <c r="K43" s="37">
        <v>1.33623137094017E-2</v>
      </c>
      <c r="L43" s="37">
        <v>9.7188874285714308E-3</v>
      </c>
      <c r="M43" s="37">
        <v>9.8157950000000004E-3</v>
      </c>
      <c r="N43" s="37">
        <v>1.3075506000000001E-2</v>
      </c>
      <c r="O43" s="37">
        <v>1.5736288491803301E-2</v>
      </c>
      <c r="P43" s="37">
        <v>3.5572470000000002E-2</v>
      </c>
      <c r="Q43" s="37" t="s">
        <v>6</v>
      </c>
      <c r="R43" s="37">
        <v>0.14175310620000001</v>
      </c>
      <c r="S43" s="37">
        <v>0.14534412285714299</v>
      </c>
      <c r="T43" s="53"/>
      <c r="V43" s="37"/>
    </row>
    <row r="44" spans="1:22" s="33" customFormat="1" x14ac:dyDescent="0.2">
      <c r="A44" s="49"/>
      <c r="B44" s="72" t="s">
        <v>14</v>
      </c>
      <c r="C44" s="49"/>
      <c r="D44" s="49"/>
      <c r="E44" s="37" t="s">
        <v>6</v>
      </c>
      <c r="F44" s="37">
        <v>1.71690749666665E-2</v>
      </c>
      <c r="G44" s="37">
        <v>1.8585398333333399E-2</v>
      </c>
      <c r="H44" s="37">
        <v>2.9183006333333299E-2</v>
      </c>
      <c r="I44" s="37">
        <v>1.6727943333333301E-2</v>
      </c>
      <c r="J44" s="37" t="s">
        <v>6</v>
      </c>
      <c r="K44" s="37">
        <v>1.99048224558405E-2</v>
      </c>
      <c r="L44" s="37">
        <v>1.7660503333333299E-2</v>
      </c>
      <c r="M44" s="37">
        <v>1.8394460666666699E-2</v>
      </c>
      <c r="N44" s="37">
        <v>2.09539894166666E-2</v>
      </c>
      <c r="O44" s="37">
        <v>2.2836177672131201E-2</v>
      </c>
      <c r="P44" s="37">
        <v>4.3116916666666699E-2</v>
      </c>
      <c r="Q44" s="37" t="s">
        <v>6</v>
      </c>
      <c r="R44" s="37">
        <v>0.14947682786666699</v>
      </c>
      <c r="S44" s="37">
        <v>0.15285484966666699</v>
      </c>
      <c r="T44" s="53"/>
      <c r="V44" s="37"/>
    </row>
    <row r="45" spans="1:22" s="33" customFormat="1" x14ac:dyDescent="0.2">
      <c r="A45" s="49"/>
      <c r="B45" s="72" t="s">
        <v>15</v>
      </c>
      <c r="C45" s="49"/>
      <c r="D45" s="49"/>
      <c r="E45" s="37" t="s">
        <v>6</v>
      </c>
      <c r="F45" s="37">
        <v>1.1960146534662699E-2</v>
      </c>
      <c r="G45" s="37">
        <v>1.2717368704351001E-2</v>
      </c>
      <c r="H45" s="37">
        <v>2.2929064255189299E-2</v>
      </c>
      <c r="I45" s="37">
        <v>1.33623137094017E-2</v>
      </c>
      <c r="J45" s="37">
        <v>1.99048224558405E-2</v>
      </c>
      <c r="K45" s="37" t="s">
        <v>6</v>
      </c>
      <c r="L45" s="37">
        <v>1.1592302051282E-2</v>
      </c>
      <c r="M45" s="37">
        <v>1.3451010085470101E-2</v>
      </c>
      <c r="N45" s="37">
        <v>1.5029285544871899E-2</v>
      </c>
      <c r="O45" s="37">
        <v>1.7489629844472498E-2</v>
      </c>
      <c r="P45" s="37">
        <v>3.62802385470085E-2</v>
      </c>
      <c r="Q45" s="37" t="s">
        <v>6</v>
      </c>
      <c r="R45" s="37">
        <v>0.13463660859829099</v>
      </c>
      <c r="S45" s="37">
        <v>0.13768997937118399</v>
      </c>
      <c r="T45" s="53"/>
      <c r="V45" s="37"/>
    </row>
    <row r="46" spans="1:22" s="33" customFormat="1" x14ac:dyDescent="0.2">
      <c r="A46" s="49"/>
      <c r="B46" s="51" t="s">
        <v>20</v>
      </c>
      <c r="C46" s="49"/>
      <c r="D46" s="49"/>
      <c r="E46" s="36">
        <v>1.08895156127818E-2</v>
      </c>
      <c r="F46" s="37">
        <v>9.4705677063490496E-3</v>
      </c>
      <c r="G46" s="37">
        <v>9.3075387012987298E-3</v>
      </c>
      <c r="H46" s="37">
        <v>2.1813305612244899E-2</v>
      </c>
      <c r="I46" s="37">
        <v>9.7188874285714308E-3</v>
      </c>
      <c r="J46" s="37">
        <v>1.7660503333333299E-2</v>
      </c>
      <c r="K46" s="37">
        <v>1.1592302051282E-2</v>
      </c>
      <c r="L46" s="37" t="s">
        <v>6</v>
      </c>
      <c r="M46" s="36">
        <v>1.22454585714286E-2</v>
      </c>
      <c r="N46" s="36">
        <v>1.2942863839285701E-2</v>
      </c>
      <c r="O46" s="36">
        <v>1.3594649274004699E-2</v>
      </c>
      <c r="P46" s="36">
        <v>3.2531198571428603E-2</v>
      </c>
      <c r="Q46" s="36">
        <v>0.134978228872181</v>
      </c>
      <c r="R46" s="37">
        <v>0.132763331428571</v>
      </c>
      <c r="S46" s="37">
        <v>0.135769263673469</v>
      </c>
      <c r="T46" s="53"/>
      <c r="V46" s="37"/>
    </row>
    <row r="47" spans="1:22" s="33" customFormat="1" x14ac:dyDescent="0.2">
      <c r="A47" s="49"/>
      <c r="B47" s="51" t="s">
        <v>21</v>
      </c>
      <c r="C47" s="49"/>
      <c r="D47" s="49"/>
      <c r="E47" s="36">
        <v>1.2804620684210601E-2</v>
      </c>
      <c r="F47" s="37">
        <v>1.09988904444444E-2</v>
      </c>
      <c r="G47" s="37">
        <v>1.34634177272727E-2</v>
      </c>
      <c r="H47" s="37">
        <v>2.4694440000000002E-2</v>
      </c>
      <c r="I47" s="37">
        <v>9.8157950000000004E-3</v>
      </c>
      <c r="J47" s="37">
        <v>1.8394460666666699E-2</v>
      </c>
      <c r="K47" s="37">
        <v>1.3451010085470101E-2</v>
      </c>
      <c r="L47" s="36">
        <v>1.22454585714286E-2</v>
      </c>
      <c r="M47" s="37" t="s">
        <v>6</v>
      </c>
      <c r="N47" s="36">
        <v>1.59493125E-2</v>
      </c>
      <c r="O47" s="36">
        <v>1.83208773770492E-2</v>
      </c>
      <c r="P47" s="36">
        <v>3.836055E-2</v>
      </c>
      <c r="Q47" s="36">
        <v>0.14902000842105301</v>
      </c>
      <c r="R47" s="37">
        <v>0.14623567200000001</v>
      </c>
      <c r="S47" s="37">
        <v>0.15001441428571399</v>
      </c>
      <c r="T47" s="53"/>
      <c r="V47" s="37"/>
    </row>
    <row r="48" spans="1:22" s="33" customFormat="1" x14ac:dyDescent="0.2">
      <c r="A48" s="45"/>
      <c r="B48" s="51" t="s">
        <v>17</v>
      </c>
      <c r="C48" s="49"/>
      <c r="D48" s="49"/>
      <c r="E48" s="36">
        <v>1.16628677286183E-2</v>
      </c>
      <c r="F48" s="37">
        <v>8.9414274270834104E-3</v>
      </c>
      <c r="G48" s="37">
        <v>7.7013327840909397E-3</v>
      </c>
      <c r="H48" s="37">
        <v>2.0005917678571399E-2</v>
      </c>
      <c r="I48" s="37">
        <v>1.3075506000000001E-2</v>
      </c>
      <c r="J48" s="37">
        <v>2.09539894166666E-2</v>
      </c>
      <c r="K48" s="37">
        <v>1.5029285544871899E-2</v>
      </c>
      <c r="L48" s="36">
        <v>1.2942863839285701E-2</v>
      </c>
      <c r="M48" s="36">
        <v>1.59493125E-2</v>
      </c>
      <c r="N48" s="37" t="s">
        <v>6</v>
      </c>
      <c r="O48" s="36">
        <v>6.8028798258196899E-3</v>
      </c>
      <c r="P48" s="36">
        <v>3.0957209374999999E-2</v>
      </c>
      <c r="Q48" s="36">
        <v>0.130881734407895</v>
      </c>
      <c r="R48" s="37">
        <v>0.12866170162500001</v>
      </c>
      <c r="S48" s="37">
        <v>0.13167460325892899</v>
      </c>
      <c r="T48" s="53"/>
      <c r="V48" s="37"/>
    </row>
    <row r="49" spans="1:22" s="33" customFormat="1" x14ac:dyDescent="0.2">
      <c r="A49" s="46"/>
      <c r="B49" s="51" t="s">
        <v>18</v>
      </c>
      <c r="C49" s="49"/>
      <c r="D49" s="49"/>
      <c r="E49" s="36">
        <v>1.42008027830028E-2</v>
      </c>
      <c r="F49" s="37">
        <v>1.1623256219490201E-2</v>
      </c>
      <c r="G49" s="37">
        <v>1.02016047242922E-2</v>
      </c>
      <c r="H49" s="37">
        <v>2.2075434882904001E-2</v>
      </c>
      <c r="I49" s="37">
        <v>1.5736288491803301E-2</v>
      </c>
      <c r="J49" s="37">
        <v>2.2836177672131201E-2</v>
      </c>
      <c r="K49" s="37">
        <v>1.7489629844472498E-2</v>
      </c>
      <c r="L49" s="36">
        <v>1.3594649274004699E-2</v>
      </c>
      <c r="M49" s="36">
        <v>1.83208773770492E-2</v>
      </c>
      <c r="N49" s="36">
        <v>6.8028798258196899E-3</v>
      </c>
      <c r="O49" s="37" t="s">
        <v>6</v>
      </c>
      <c r="P49" s="36">
        <v>3.3249736065573798E-2</v>
      </c>
      <c r="Q49" s="36">
        <v>0.13366956216566001</v>
      </c>
      <c r="R49" s="37">
        <v>0.13097563672131199</v>
      </c>
      <c r="S49" s="37">
        <v>0.13463167839578399</v>
      </c>
      <c r="T49" s="53"/>
      <c r="V49" s="37"/>
    </row>
    <row r="50" spans="1:22" s="33" customFormat="1" x14ac:dyDescent="0.2">
      <c r="A50" s="49"/>
      <c r="B50" s="51" t="s">
        <v>19</v>
      </c>
      <c r="C50" s="49"/>
      <c r="D50" s="49"/>
      <c r="E50" s="36">
        <v>3.3119143131578897E-2</v>
      </c>
      <c r="F50" s="37">
        <v>3.0551172666666699E-2</v>
      </c>
      <c r="G50" s="37">
        <v>2.8474746818181799E-2</v>
      </c>
      <c r="H50" s="37">
        <v>4.1850577857142898E-2</v>
      </c>
      <c r="I50" s="37">
        <v>3.5572470000000002E-2</v>
      </c>
      <c r="J50" s="37">
        <v>4.3116916666666699E-2</v>
      </c>
      <c r="K50" s="37">
        <v>3.62802385470085E-2</v>
      </c>
      <c r="L50" s="36">
        <v>3.2531198571428603E-2</v>
      </c>
      <c r="M50" s="36">
        <v>3.836055E-2</v>
      </c>
      <c r="N50" s="36">
        <v>3.0957209374999999E-2</v>
      </c>
      <c r="O50" s="36">
        <v>3.3249736065573798E-2</v>
      </c>
      <c r="P50" s="37" t="s">
        <v>6</v>
      </c>
      <c r="Q50" s="36">
        <v>0.16348764210526301</v>
      </c>
      <c r="R50" s="37">
        <v>0.16117510400000001</v>
      </c>
      <c r="S50" s="37">
        <v>0.16431354857142899</v>
      </c>
      <c r="T50" s="53"/>
      <c r="V50" s="37"/>
    </row>
    <row r="51" spans="1:22" s="33" customFormat="1" x14ac:dyDescent="0.2">
      <c r="A51" s="49"/>
      <c r="B51" s="51" t="s">
        <v>16</v>
      </c>
      <c r="C51" s="49"/>
      <c r="D51" s="49"/>
      <c r="E51" s="52">
        <v>0.137052567101108</v>
      </c>
      <c r="F51" s="53" t="s">
        <v>6</v>
      </c>
      <c r="G51" s="53" t="s">
        <v>6</v>
      </c>
      <c r="H51" s="53" t="s">
        <v>6</v>
      </c>
      <c r="I51" s="53" t="s">
        <v>6</v>
      </c>
      <c r="J51" s="53" t="s">
        <v>6</v>
      </c>
      <c r="K51" s="53" t="s">
        <v>6</v>
      </c>
      <c r="L51" s="52">
        <v>0.134978228872181</v>
      </c>
      <c r="M51" s="52">
        <v>0.14902000842105301</v>
      </c>
      <c r="N51" s="52">
        <v>0.130881734407895</v>
      </c>
      <c r="O51" s="52">
        <v>0.13366956216566001</v>
      </c>
      <c r="P51" s="52">
        <v>0.16348764210526301</v>
      </c>
      <c r="Q51" s="53" t="s">
        <v>6</v>
      </c>
      <c r="R51" s="53" t="s">
        <v>6</v>
      </c>
      <c r="S51" s="53" t="s">
        <v>6</v>
      </c>
      <c r="T51" s="53"/>
      <c r="V51" s="37"/>
    </row>
    <row r="52" spans="1:22" s="33" customFormat="1" x14ac:dyDescent="0.2">
      <c r="A52" s="49"/>
      <c r="B52" s="71" t="s">
        <v>31</v>
      </c>
      <c r="C52" s="49"/>
      <c r="D52" s="49"/>
      <c r="E52" s="53" t="s">
        <v>6</v>
      </c>
      <c r="F52" s="53">
        <v>0.13314512077777799</v>
      </c>
      <c r="G52" s="53">
        <v>0.13068329031818199</v>
      </c>
      <c r="H52" s="53">
        <v>0.14915722857142899</v>
      </c>
      <c r="I52" s="53">
        <v>0.14175310620000001</v>
      </c>
      <c r="J52" s="53">
        <v>0.14947682786666699</v>
      </c>
      <c r="K52" s="53">
        <v>0.13463660859829099</v>
      </c>
      <c r="L52" s="53">
        <v>0.132763331428571</v>
      </c>
      <c r="M52" s="37">
        <v>0.14623567200000001</v>
      </c>
      <c r="N52" s="53">
        <v>0.12866170162500001</v>
      </c>
      <c r="O52" s="53">
        <v>0.13097563672131199</v>
      </c>
      <c r="P52" s="53">
        <v>0.16117510400000001</v>
      </c>
      <c r="Q52" s="53" t="s">
        <v>6</v>
      </c>
      <c r="R52" s="53" t="s">
        <v>6</v>
      </c>
      <c r="S52" s="53">
        <v>7.3016995714285703E-3</v>
      </c>
      <c r="T52" s="53"/>
      <c r="V52" s="37"/>
    </row>
    <row r="53" spans="1:22" s="33" customFormat="1" ht="13.5" thickBot="1" x14ac:dyDescent="0.25">
      <c r="A53" s="14"/>
      <c r="B53" s="74" t="s">
        <v>32</v>
      </c>
      <c r="C53" s="50"/>
      <c r="D53" s="50"/>
      <c r="E53" s="38" t="s">
        <v>6</v>
      </c>
      <c r="F53" s="38">
        <v>0.13630714647618999</v>
      </c>
      <c r="G53" s="38">
        <v>0.13366059873376601</v>
      </c>
      <c r="H53" s="38">
        <v>0.15114256474489801</v>
      </c>
      <c r="I53" s="38">
        <v>0.14534412285714299</v>
      </c>
      <c r="J53" s="38">
        <v>0.15285484966666699</v>
      </c>
      <c r="K53" s="38">
        <v>0.13768997937118399</v>
      </c>
      <c r="L53" s="38">
        <v>0.135769263673469</v>
      </c>
      <c r="M53" s="38">
        <v>0.15001441428571399</v>
      </c>
      <c r="N53" s="38">
        <v>0.13167460325892899</v>
      </c>
      <c r="O53" s="38">
        <v>0.13463167839578399</v>
      </c>
      <c r="P53" s="38">
        <v>0.16431354857142899</v>
      </c>
      <c r="Q53" s="38" t="s">
        <v>6</v>
      </c>
      <c r="R53" s="38">
        <v>7.3016995714285703E-3</v>
      </c>
      <c r="S53" s="38" t="s">
        <v>6</v>
      </c>
      <c r="T53" s="53"/>
      <c r="V53" s="37"/>
    </row>
    <row r="54" spans="1:22" s="33" customFormat="1" x14ac:dyDescent="0.2">
      <c r="A54" s="51" t="str">
        <f>G5</f>
        <v>HKY85</v>
      </c>
      <c r="B54" s="51" t="s">
        <v>9</v>
      </c>
      <c r="C54" s="49"/>
      <c r="D54" s="49"/>
      <c r="E54" s="37" t="s">
        <v>6</v>
      </c>
      <c r="F54" s="37" t="s">
        <v>6</v>
      </c>
      <c r="G54" s="37" t="s">
        <v>6</v>
      </c>
      <c r="H54" s="37" t="s">
        <v>6</v>
      </c>
      <c r="I54" s="37" t="s">
        <v>6</v>
      </c>
      <c r="J54" s="37" t="s">
        <v>6</v>
      </c>
      <c r="K54" s="37" t="s">
        <v>6</v>
      </c>
      <c r="L54" s="36">
        <v>1.09799405300752E-2</v>
      </c>
      <c r="M54" s="36">
        <v>1.2809127710526299E-2</v>
      </c>
      <c r="N54" s="36">
        <v>1.16770431019737E-2</v>
      </c>
      <c r="O54" s="36">
        <v>1.42667122981014E-2</v>
      </c>
      <c r="P54" s="36">
        <v>3.3161923236842097E-2</v>
      </c>
      <c r="Q54" s="36">
        <v>0.13740911115373899</v>
      </c>
      <c r="R54" s="37" t="s">
        <v>6</v>
      </c>
      <c r="S54" s="37" t="s">
        <v>6</v>
      </c>
      <c r="T54" s="53"/>
    </row>
    <row r="55" spans="1:22" s="33" customFormat="1" x14ac:dyDescent="0.2">
      <c r="A55" s="49"/>
      <c r="B55" s="72" t="s">
        <v>10</v>
      </c>
      <c r="C55" s="49"/>
      <c r="D55" s="49"/>
      <c r="E55" s="37" t="s">
        <v>6</v>
      </c>
      <c r="F55" s="37" t="s">
        <v>6</v>
      </c>
      <c r="G55" s="37">
        <v>6.2928540101011999E-3</v>
      </c>
      <c r="H55" s="37">
        <v>1.7477434515873001E-2</v>
      </c>
      <c r="I55" s="37">
        <v>9.8077833500000797E-3</v>
      </c>
      <c r="J55" s="37">
        <v>1.7307278337037199E-2</v>
      </c>
      <c r="K55" s="37">
        <v>1.19734983732196E-2</v>
      </c>
      <c r="L55" s="37">
        <v>9.5560893412698199E-3</v>
      </c>
      <c r="M55" s="37">
        <v>1.10147554444445E-2</v>
      </c>
      <c r="N55" s="37">
        <v>8.9011705243055902E-3</v>
      </c>
      <c r="O55" s="37">
        <v>1.16184447258652E-2</v>
      </c>
      <c r="P55" s="37">
        <v>3.0575793111111201E-2</v>
      </c>
      <c r="Q55" s="37" t="s">
        <v>6</v>
      </c>
      <c r="R55" s="37">
        <v>0.13309255721111099</v>
      </c>
      <c r="S55" s="37">
        <v>0.13675158190079301</v>
      </c>
      <c r="T55" s="53"/>
      <c r="V55" s="37"/>
    </row>
    <row r="56" spans="1:22" s="33" customFormat="1" x14ac:dyDescent="0.2">
      <c r="A56" s="49"/>
      <c r="B56" s="72" t="s">
        <v>11</v>
      </c>
      <c r="C56" s="49"/>
      <c r="D56" s="49"/>
      <c r="E56" s="37" t="s">
        <v>6</v>
      </c>
      <c r="F56" s="37">
        <v>6.2928540101011999E-3</v>
      </c>
      <c r="G56" s="37" t="s">
        <v>6</v>
      </c>
      <c r="H56" s="37">
        <v>1.66687690422079E-2</v>
      </c>
      <c r="I56" s="37">
        <v>1.07477253636364E-2</v>
      </c>
      <c r="J56" s="37">
        <v>1.8728540318181799E-2</v>
      </c>
      <c r="K56" s="37">
        <v>1.27513854234656E-2</v>
      </c>
      <c r="L56" s="37">
        <v>9.4350525974026302E-3</v>
      </c>
      <c r="M56" s="37">
        <v>1.3459054999999999E-2</v>
      </c>
      <c r="N56" s="37">
        <v>7.6728205539772698E-3</v>
      </c>
      <c r="O56" s="37">
        <v>1.0223867570789901E-2</v>
      </c>
      <c r="P56" s="37">
        <v>2.8562387500000001E-2</v>
      </c>
      <c r="Q56" s="37" t="s">
        <v>6</v>
      </c>
      <c r="R56" s="37">
        <v>0.130025888863636</v>
      </c>
      <c r="S56" s="37">
        <v>0.13353372162337701</v>
      </c>
      <c r="T56" s="53"/>
      <c r="V56" s="37"/>
    </row>
    <row r="57" spans="1:22" s="33" customFormat="1" x14ac:dyDescent="0.2">
      <c r="A57" s="49"/>
      <c r="B57" s="72" t="s">
        <v>12</v>
      </c>
      <c r="C57" s="49"/>
      <c r="D57" s="49"/>
      <c r="E57" s="37" t="s">
        <v>6</v>
      </c>
      <c r="F57" s="37">
        <v>1.7477434515873001E-2</v>
      </c>
      <c r="G57" s="37">
        <v>1.66687690422079E-2</v>
      </c>
      <c r="H57" s="37" t="s">
        <v>6</v>
      </c>
      <c r="I57" s="37">
        <v>2.2564339714285699E-2</v>
      </c>
      <c r="J57" s="37">
        <v>2.94998324761905E-2</v>
      </c>
      <c r="K57" s="37">
        <v>2.31130223382175E-2</v>
      </c>
      <c r="L57" s="37">
        <v>2.2174411326530599E-2</v>
      </c>
      <c r="M57" s="37">
        <v>2.4766050714285701E-2</v>
      </c>
      <c r="N57" s="37">
        <v>2.01335913392857E-2</v>
      </c>
      <c r="O57" s="37">
        <v>2.2326728407494102E-2</v>
      </c>
      <c r="P57" s="37">
        <v>4.2085247857142898E-2</v>
      </c>
      <c r="Q57" s="37" t="s">
        <v>6</v>
      </c>
      <c r="R57" s="37">
        <v>0.15130538085714301</v>
      </c>
      <c r="S57" s="37">
        <v>0.153844836632653</v>
      </c>
      <c r="T57" s="53"/>
      <c r="V57" s="37"/>
    </row>
    <row r="58" spans="1:22" s="33" customFormat="1" x14ac:dyDescent="0.2">
      <c r="A58" s="49"/>
      <c r="B58" s="72" t="s">
        <v>13</v>
      </c>
      <c r="C58" s="49"/>
      <c r="D58" s="49"/>
      <c r="E58" s="37" t="s">
        <v>6</v>
      </c>
      <c r="F58" s="37">
        <v>9.8077833500000797E-3</v>
      </c>
      <c r="G58" s="37">
        <v>1.07477253636364E-2</v>
      </c>
      <c r="H58" s="37">
        <v>2.2564339714285699E-2</v>
      </c>
      <c r="I58" s="37" t="s">
        <v>6</v>
      </c>
      <c r="J58" s="37">
        <v>1.6968151800000001E-2</v>
      </c>
      <c r="K58" s="37">
        <v>1.3390432811965799E-2</v>
      </c>
      <c r="L58" s="37">
        <v>9.8359597142857105E-3</v>
      </c>
      <c r="M58" s="37">
        <v>9.8462089999999999E-3</v>
      </c>
      <c r="N58" s="37">
        <v>1.31828755625E-2</v>
      </c>
      <c r="O58" s="37">
        <v>1.5926141065573801E-2</v>
      </c>
      <c r="P58" s="37">
        <v>3.5577613000000001E-2</v>
      </c>
      <c r="Q58" s="37" t="s">
        <v>6</v>
      </c>
      <c r="R58" s="37">
        <v>0.143027189</v>
      </c>
      <c r="S58" s="37">
        <v>0.147102807785714</v>
      </c>
      <c r="T58" s="53"/>
      <c r="V58" s="37"/>
    </row>
    <row r="59" spans="1:22" s="33" customFormat="1" x14ac:dyDescent="0.2">
      <c r="A59" s="49"/>
      <c r="B59" s="72" t="s">
        <v>14</v>
      </c>
      <c r="C59" s="49"/>
      <c r="D59" s="49"/>
      <c r="E59" s="37" t="s">
        <v>6</v>
      </c>
      <c r="F59" s="37">
        <v>1.7307278337037199E-2</v>
      </c>
      <c r="G59" s="37">
        <v>1.8728540318181799E-2</v>
      </c>
      <c r="H59" s="37">
        <v>2.94998324761905E-2</v>
      </c>
      <c r="I59" s="37">
        <v>1.6968151800000001E-2</v>
      </c>
      <c r="J59" s="37" t="s">
        <v>6</v>
      </c>
      <c r="K59" s="37">
        <v>2.00028843532764E-2</v>
      </c>
      <c r="L59" s="37">
        <v>1.7719466380952401E-2</v>
      </c>
      <c r="M59" s="37">
        <v>1.8589626666666699E-2</v>
      </c>
      <c r="N59" s="37">
        <v>2.10718202083333E-2</v>
      </c>
      <c r="O59" s="37">
        <v>2.2931454371584701E-2</v>
      </c>
      <c r="P59" s="37">
        <v>4.3190691333333302E-2</v>
      </c>
      <c r="Q59" s="37" t="s">
        <v>6</v>
      </c>
      <c r="R59" s="37">
        <v>0.14995069293333299</v>
      </c>
      <c r="S59" s="37">
        <v>0.153850575095238</v>
      </c>
      <c r="T59" s="53"/>
      <c r="V59" s="37"/>
    </row>
    <row r="60" spans="1:22" s="33" customFormat="1" x14ac:dyDescent="0.2">
      <c r="A60" s="49"/>
      <c r="B60" s="72" t="s">
        <v>15</v>
      </c>
      <c r="C60" s="49"/>
      <c r="D60" s="49"/>
      <c r="E60" s="37" t="s">
        <v>6</v>
      </c>
      <c r="F60" s="37">
        <v>1.19734983732196E-2</v>
      </c>
      <c r="G60" s="37">
        <v>1.27513854234656E-2</v>
      </c>
      <c r="H60" s="37">
        <v>2.31130223382175E-2</v>
      </c>
      <c r="I60" s="37">
        <v>1.3390432811965799E-2</v>
      </c>
      <c r="J60" s="37">
        <v>2.00028843532764E-2</v>
      </c>
      <c r="K60" s="37" t="s">
        <v>6</v>
      </c>
      <c r="L60" s="37">
        <v>1.1645689352869399E-2</v>
      </c>
      <c r="M60" s="37">
        <v>1.3406691709401701E-2</v>
      </c>
      <c r="N60" s="37">
        <v>1.5108420876068399E-2</v>
      </c>
      <c r="O60" s="37">
        <v>1.76442138937929E-2</v>
      </c>
      <c r="P60" s="37">
        <v>3.6310367948718003E-2</v>
      </c>
      <c r="Q60" s="37" t="s">
        <v>6</v>
      </c>
      <c r="R60" s="37">
        <v>0.13444363637606799</v>
      </c>
      <c r="S60" s="37">
        <v>0.13805791170940199</v>
      </c>
      <c r="T60" s="53"/>
      <c r="V60" s="37"/>
    </row>
    <row r="61" spans="1:22" s="33" customFormat="1" x14ac:dyDescent="0.2">
      <c r="A61" s="49"/>
      <c r="B61" s="51" t="s">
        <v>20</v>
      </c>
      <c r="C61" s="49"/>
      <c r="D61" s="49"/>
      <c r="E61" s="36">
        <v>1.09799405300752E-2</v>
      </c>
      <c r="F61" s="37">
        <v>9.5560893412698199E-3</v>
      </c>
      <c r="G61" s="37">
        <v>9.4350525974026302E-3</v>
      </c>
      <c r="H61" s="37">
        <v>2.2174411326530599E-2</v>
      </c>
      <c r="I61" s="37">
        <v>9.8359597142857105E-3</v>
      </c>
      <c r="J61" s="37">
        <v>1.7719466380952401E-2</v>
      </c>
      <c r="K61" s="37">
        <v>1.1645689352869399E-2</v>
      </c>
      <c r="L61" s="37" t="s">
        <v>6</v>
      </c>
      <c r="M61" s="36">
        <v>1.23360828571429E-2</v>
      </c>
      <c r="N61" s="36">
        <v>1.3045247410714301E-2</v>
      </c>
      <c r="O61" s="36">
        <v>1.38276219203747E-2</v>
      </c>
      <c r="P61" s="36">
        <v>3.2476751428571399E-2</v>
      </c>
      <c r="Q61" s="36">
        <v>0.135048720150376</v>
      </c>
      <c r="R61" s="37">
        <v>0.13242618257142899</v>
      </c>
      <c r="S61" s="37">
        <v>0.135985340714286</v>
      </c>
      <c r="T61" s="53"/>
      <c r="V61" s="37"/>
    </row>
    <row r="62" spans="1:22" s="33" customFormat="1" x14ac:dyDescent="0.2">
      <c r="A62" s="49"/>
      <c r="B62" s="51" t="s">
        <v>21</v>
      </c>
      <c r="C62" s="49"/>
      <c r="D62" s="49"/>
      <c r="E62" s="36">
        <v>1.2809127710526299E-2</v>
      </c>
      <c r="F62" s="37">
        <v>1.10147554444445E-2</v>
      </c>
      <c r="G62" s="37">
        <v>1.3459054999999999E-2</v>
      </c>
      <c r="H62" s="37">
        <v>2.4766050714285701E-2</v>
      </c>
      <c r="I62" s="37">
        <v>9.8462089999999999E-3</v>
      </c>
      <c r="J62" s="37">
        <v>1.8589626666666699E-2</v>
      </c>
      <c r="K62" s="37">
        <v>1.3406691709401701E-2</v>
      </c>
      <c r="L62" s="36">
        <v>1.23360828571429E-2</v>
      </c>
      <c r="M62" s="37" t="s">
        <v>6</v>
      </c>
      <c r="N62" s="36">
        <v>1.5995454999999999E-2</v>
      </c>
      <c r="O62" s="36">
        <v>1.8415367704918001E-2</v>
      </c>
      <c r="P62" s="36">
        <v>3.8362720000000003E-2</v>
      </c>
      <c r="Q62" s="36">
        <v>0.15200701368420999</v>
      </c>
      <c r="R62" s="37">
        <v>0.14889375399999999</v>
      </c>
      <c r="S62" s="37">
        <v>0.15311889214285701</v>
      </c>
      <c r="T62" s="53"/>
      <c r="V62" s="37"/>
    </row>
    <row r="63" spans="1:22" s="33" customFormat="1" x14ac:dyDescent="0.2">
      <c r="A63" s="49"/>
      <c r="B63" s="51" t="s">
        <v>17</v>
      </c>
      <c r="C63" s="49"/>
      <c r="D63" s="49"/>
      <c r="E63" s="36">
        <v>1.16770431019737E-2</v>
      </c>
      <c r="F63" s="37">
        <v>8.9011705243055902E-3</v>
      </c>
      <c r="G63" s="37">
        <v>7.6728205539772698E-3</v>
      </c>
      <c r="H63" s="37">
        <v>2.01335913392857E-2</v>
      </c>
      <c r="I63" s="37">
        <v>1.31828755625E-2</v>
      </c>
      <c r="J63" s="37">
        <v>2.10718202083333E-2</v>
      </c>
      <c r="K63" s="37">
        <v>1.5108420876068399E-2</v>
      </c>
      <c r="L63" s="36">
        <v>1.3045247410714301E-2</v>
      </c>
      <c r="M63" s="36">
        <v>1.5995454999999999E-2</v>
      </c>
      <c r="N63" s="37" t="s">
        <v>6</v>
      </c>
      <c r="O63" s="36">
        <v>6.8737282377049199E-3</v>
      </c>
      <c r="P63" s="36">
        <v>3.0908035625E-2</v>
      </c>
      <c r="Q63" s="36">
        <v>0.13094149378289499</v>
      </c>
      <c r="R63" s="37">
        <v>0.1283003345</v>
      </c>
      <c r="S63" s="37">
        <v>0.131884764955357</v>
      </c>
      <c r="T63" s="53"/>
      <c r="V63" s="37"/>
    </row>
    <row r="64" spans="1:22" s="33" customFormat="1" x14ac:dyDescent="0.2">
      <c r="A64" s="49"/>
      <c r="B64" s="51" t="s">
        <v>18</v>
      </c>
      <c r="C64" s="49"/>
      <c r="D64" s="49"/>
      <c r="E64" s="36">
        <v>1.42667122981014E-2</v>
      </c>
      <c r="F64" s="37">
        <v>1.16184447258652E-2</v>
      </c>
      <c r="G64" s="37">
        <v>1.0223867570789901E-2</v>
      </c>
      <c r="H64" s="37">
        <v>2.2326728407494102E-2</v>
      </c>
      <c r="I64" s="37">
        <v>1.5926141065573801E-2</v>
      </c>
      <c r="J64" s="37">
        <v>2.2931454371584701E-2</v>
      </c>
      <c r="K64" s="37">
        <v>1.76442138937929E-2</v>
      </c>
      <c r="L64" s="36">
        <v>1.38276219203747E-2</v>
      </c>
      <c r="M64" s="36">
        <v>1.8415367704918001E-2</v>
      </c>
      <c r="N64" s="36">
        <v>6.8737282377049199E-3</v>
      </c>
      <c r="O64" s="37" t="s">
        <v>6</v>
      </c>
      <c r="P64" s="36">
        <v>3.3288170983606598E-2</v>
      </c>
      <c r="Q64" s="36">
        <v>0.133866503287316</v>
      </c>
      <c r="R64" s="37">
        <v>0.130767219311475</v>
      </c>
      <c r="S64" s="37">
        <v>0.13497339042154599</v>
      </c>
      <c r="T64" s="53"/>
      <c r="V64" s="37"/>
    </row>
    <row r="65" spans="1:22" s="33" customFormat="1" x14ac:dyDescent="0.2">
      <c r="A65" s="49"/>
      <c r="B65" s="51" t="s">
        <v>19</v>
      </c>
      <c r="C65" s="49"/>
      <c r="D65" s="49"/>
      <c r="E65" s="36">
        <v>3.3161923236842097E-2</v>
      </c>
      <c r="F65" s="37">
        <v>3.0575793111111201E-2</v>
      </c>
      <c r="G65" s="37">
        <v>2.8562387500000001E-2</v>
      </c>
      <c r="H65" s="37">
        <v>4.2085247857142898E-2</v>
      </c>
      <c r="I65" s="37">
        <v>3.5577613000000001E-2</v>
      </c>
      <c r="J65" s="37">
        <v>4.3190691333333302E-2</v>
      </c>
      <c r="K65" s="37">
        <v>3.6310367948718003E-2</v>
      </c>
      <c r="L65" s="36">
        <v>3.2476751428571399E-2</v>
      </c>
      <c r="M65" s="36">
        <v>3.8362720000000003E-2</v>
      </c>
      <c r="N65" s="36">
        <v>3.0908035625E-2</v>
      </c>
      <c r="O65" s="36">
        <v>3.3288170983606598E-2</v>
      </c>
      <c r="P65" s="37" t="s">
        <v>6</v>
      </c>
      <c r="Q65" s="36">
        <v>0.16390657052631599</v>
      </c>
      <c r="R65" s="37">
        <v>0.161257702</v>
      </c>
      <c r="S65" s="37">
        <v>0.16485259499999999</v>
      </c>
      <c r="T65" s="53"/>
      <c r="V65" s="37"/>
    </row>
    <row r="66" spans="1:22" s="33" customFormat="1" x14ac:dyDescent="0.2">
      <c r="A66" s="49"/>
      <c r="B66" s="73" t="s">
        <v>16</v>
      </c>
      <c r="C66" s="49"/>
      <c r="D66" s="49"/>
      <c r="E66" s="52">
        <v>0.13740911115373899</v>
      </c>
      <c r="F66" s="53" t="s">
        <v>6</v>
      </c>
      <c r="G66" s="53" t="s">
        <v>6</v>
      </c>
      <c r="H66" s="53" t="s">
        <v>6</v>
      </c>
      <c r="I66" s="53" t="s">
        <v>6</v>
      </c>
      <c r="J66" s="53" t="s">
        <v>6</v>
      </c>
      <c r="K66" s="53" t="s">
        <v>6</v>
      </c>
      <c r="L66" s="52">
        <v>0.135048720150376</v>
      </c>
      <c r="M66" s="52">
        <v>0.15200701368420999</v>
      </c>
      <c r="N66" s="52">
        <v>0.13094149378289499</v>
      </c>
      <c r="O66" s="52">
        <v>0.133866503287316</v>
      </c>
      <c r="P66" s="52">
        <v>0.16390657052631599</v>
      </c>
      <c r="Q66" s="53" t="s">
        <v>6</v>
      </c>
      <c r="R66" s="53" t="s">
        <v>6</v>
      </c>
      <c r="S66" s="53" t="s">
        <v>6</v>
      </c>
      <c r="T66" s="53"/>
      <c r="V66" s="37"/>
    </row>
    <row r="67" spans="1:22" s="33" customFormat="1" x14ac:dyDescent="0.2">
      <c r="A67" s="49"/>
      <c r="B67" s="71" t="s">
        <v>31</v>
      </c>
      <c r="C67" s="49"/>
      <c r="D67" s="49"/>
      <c r="E67" s="53" t="s">
        <v>6</v>
      </c>
      <c r="F67" s="53">
        <v>0.13309255721111099</v>
      </c>
      <c r="G67" s="53">
        <v>0.130025888863636</v>
      </c>
      <c r="H67" s="53">
        <v>0.15130538085714301</v>
      </c>
      <c r="I67" s="53">
        <v>0.143027189</v>
      </c>
      <c r="J67" s="53">
        <v>0.14995069293333299</v>
      </c>
      <c r="K67" s="53">
        <v>0.13444363637606799</v>
      </c>
      <c r="L67" s="53">
        <v>0.13242618257142899</v>
      </c>
      <c r="M67" s="53">
        <v>0.14889375399999999</v>
      </c>
      <c r="N67" s="53">
        <v>0.1283003345</v>
      </c>
      <c r="O67" s="53">
        <v>0.130767219311475</v>
      </c>
      <c r="P67" s="53">
        <v>0.161257702</v>
      </c>
      <c r="Q67" s="53" t="s">
        <v>6</v>
      </c>
      <c r="R67" s="53" t="s">
        <v>6</v>
      </c>
      <c r="S67" s="53">
        <v>7.3338279999999997E-3</v>
      </c>
      <c r="T67" s="53"/>
      <c r="V67" s="37"/>
    </row>
    <row r="68" spans="1:22" s="33" customFormat="1" ht="13.5" thickBot="1" x14ac:dyDescent="0.25">
      <c r="A68" s="50"/>
      <c r="B68" s="74" t="s">
        <v>32</v>
      </c>
      <c r="C68" s="50"/>
      <c r="D68" s="50"/>
      <c r="E68" s="38" t="s">
        <v>6</v>
      </c>
      <c r="F68" s="38">
        <v>0.13675158190079301</v>
      </c>
      <c r="G68" s="38">
        <v>0.13353372162337701</v>
      </c>
      <c r="H68" s="38">
        <v>0.153844836632653</v>
      </c>
      <c r="I68" s="38">
        <v>0.147102807785714</v>
      </c>
      <c r="J68" s="38">
        <v>0.153850575095238</v>
      </c>
      <c r="K68" s="38">
        <v>0.13805791170940199</v>
      </c>
      <c r="L68" s="38">
        <v>0.135985340714286</v>
      </c>
      <c r="M68" s="38">
        <v>0.15311889214285701</v>
      </c>
      <c r="N68" s="38">
        <v>0.131884764955357</v>
      </c>
      <c r="O68" s="38">
        <v>0.13497339042154599</v>
      </c>
      <c r="P68" s="38">
        <v>0.16485259499999999</v>
      </c>
      <c r="Q68" s="38" t="s">
        <v>6</v>
      </c>
      <c r="R68" s="38">
        <v>7.3338279999999997E-3</v>
      </c>
      <c r="S68" s="38" t="s">
        <v>6</v>
      </c>
      <c r="T68" s="53"/>
      <c r="V68" s="37"/>
    </row>
    <row r="69" spans="1:22" s="33" customFormat="1" x14ac:dyDescent="0.2">
      <c r="A69" s="51" t="str">
        <f>H5</f>
        <v>GTR+G</v>
      </c>
      <c r="B69" s="51" t="s">
        <v>9</v>
      </c>
      <c r="C69" s="49"/>
      <c r="D69" s="49"/>
      <c r="E69" s="37" t="s">
        <v>6</v>
      </c>
      <c r="F69" s="37" t="s">
        <v>6</v>
      </c>
      <c r="G69" s="37" t="s">
        <v>6</v>
      </c>
      <c r="H69" s="37" t="s">
        <v>6</v>
      </c>
      <c r="I69" s="37" t="s">
        <v>6</v>
      </c>
      <c r="J69" s="37" t="s">
        <v>6</v>
      </c>
      <c r="K69" s="37" t="s">
        <v>6</v>
      </c>
      <c r="L69" s="36">
        <v>1.1318254338345801E-2</v>
      </c>
      <c r="M69" s="36">
        <v>1.3246202026315801E-2</v>
      </c>
      <c r="N69" s="36">
        <v>1.2081417860197299E-2</v>
      </c>
      <c r="O69" s="36">
        <v>1.4851691960310999E-2</v>
      </c>
      <c r="P69" s="36">
        <v>3.5360037842105403E-2</v>
      </c>
      <c r="Q69" s="36">
        <v>0.182861568337952</v>
      </c>
      <c r="R69" s="37" t="s">
        <v>6</v>
      </c>
      <c r="S69" s="37" t="s">
        <v>6</v>
      </c>
      <c r="T69" s="53"/>
    </row>
    <row r="70" spans="1:22" s="33" customFormat="1" x14ac:dyDescent="0.2">
      <c r="A70" s="49"/>
      <c r="B70" s="72" t="s">
        <v>10</v>
      </c>
      <c r="C70" s="49"/>
      <c r="D70" s="49"/>
      <c r="E70" s="37" t="s">
        <v>6</v>
      </c>
      <c r="F70" s="37" t="s">
        <v>6</v>
      </c>
      <c r="G70" s="37">
        <v>6.4345162866168096E-3</v>
      </c>
      <c r="H70" s="37">
        <v>1.8079212817460302E-2</v>
      </c>
      <c r="I70" s="37">
        <v>1.0046972783333301E-2</v>
      </c>
      <c r="J70" s="37">
        <v>1.8011662144444801E-2</v>
      </c>
      <c r="K70" s="37">
        <v>1.2357606214625E-2</v>
      </c>
      <c r="L70" s="37">
        <v>9.8127329682539E-3</v>
      </c>
      <c r="M70" s="37">
        <v>1.1320163055555599E-2</v>
      </c>
      <c r="N70" s="37">
        <v>9.2246862638888701E-3</v>
      </c>
      <c r="O70" s="37">
        <v>1.2116228886156599E-2</v>
      </c>
      <c r="P70" s="37">
        <v>3.2409352388888903E-2</v>
      </c>
      <c r="Q70" s="37" t="s">
        <v>6</v>
      </c>
      <c r="R70" s="37">
        <v>0.17538944332222201</v>
      </c>
      <c r="S70" s="37">
        <v>0.18072957225396899</v>
      </c>
      <c r="T70" s="53"/>
      <c r="V70" s="37"/>
    </row>
    <row r="71" spans="1:22" s="33" customFormat="1" x14ac:dyDescent="0.2">
      <c r="A71" s="49"/>
      <c r="B71" s="72" t="s">
        <v>11</v>
      </c>
      <c r="C71" s="49"/>
      <c r="D71" s="49"/>
      <c r="E71" s="37" t="s">
        <v>6</v>
      </c>
      <c r="F71" s="37">
        <v>6.4345162866168096E-3</v>
      </c>
      <c r="G71" s="37" t="s">
        <v>6</v>
      </c>
      <c r="H71" s="37">
        <v>1.72248022077921E-2</v>
      </c>
      <c r="I71" s="37">
        <v>1.1013708772727299E-2</v>
      </c>
      <c r="J71" s="37">
        <v>1.9604880560606198E-2</v>
      </c>
      <c r="K71" s="37">
        <v>1.32430833721835E-2</v>
      </c>
      <c r="L71" s="37">
        <v>9.7559300000000307E-3</v>
      </c>
      <c r="M71" s="37">
        <v>1.4030696363636399E-2</v>
      </c>
      <c r="N71" s="37">
        <v>7.8940505539773099E-3</v>
      </c>
      <c r="O71" s="37">
        <v>1.06026283606559E-2</v>
      </c>
      <c r="P71" s="37">
        <v>3.0112871818181799E-2</v>
      </c>
      <c r="Q71" s="37" t="s">
        <v>6</v>
      </c>
      <c r="R71" s="37">
        <v>0.170463859136363</v>
      </c>
      <c r="S71" s="37">
        <v>0.175478835064935</v>
      </c>
      <c r="T71" s="53"/>
      <c r="V71" s="37"/>
    </row>
    <row r="72" spans="1:22" s="33" customFormat="1" x14ac:dyDescent="0.2">
      <c r="A72" s="49"/>
      <c r="B72" s="72" t="s">
        <v>12</v>
      </c>
      <c r="C72" s="49"/>
      <c r="D72" s="49"/>
      <c r="E72" s="37" t="s">
        <v>6</v>
      </c>
      <c r="F72" s="37">
        <v>1.8079212817460302E-2</v>
      </c>
      <c r="G72" s="37">
        <v>1.72248022077921E-2</v>
      </c>
      <c r="H72" s="37" t="s">
        <v>6</v>
      </c>
      <c r="I72" s="37">
        <v>2.3483805285714299E-2</v>
      </c>
      <c r="J72" s="37">
        <v>3.10471954285714E-2</v>
      </c>
      <c r="K72" s="37">
        <v>2.3995958315018499E-2</v>
      </c>
      <c r="L72" s="37">
        <v>2.2883584387755101E-2</v>
      </c>
      <c r="M72" s="37">
        <v>2.5947048571428599E-2</v>
      </c>
      <c r="N72" s="37">
        <v>2.0935231875000002E-2</v>
      </c>
      <c r="O72" s="37">
        <v>2.33011816159251E-2</v>
      </c>
      <c r="P72" s="37">
        <v>4.5080455714285698E-2</v>
      </c>
      <c r="Q72" s="37" t="s">
        <v>6</v>
      </c>
      <c r="R72" s="37">
        <v>0.20311490728571399</v>
      </c>
      <c r="S72" s="37">
        <v>0.20678168127551</v>
      </c>
      <c r="T72" s="53"/>
      <c r="V72" s="37"/>
    </row>
    <row r="73" spans="1:22" s="33" customFormat="1" x14ac:dyDescent="0.2">
      <c r="A73" s="49"/>
      <c r="B73" s="72" t="s">
        <v>13</v>
      </c>
      <c r="C73" s="49"/>
      <c r="D73" s="49"/>
      <c r="E73" s="37" t="s">
        <v>6</v>
      </c>
      <c r="F73" s="37">
        <v>1.0046972783333301E-2</v>
      </c>
      <c r="G73" s="37">
        <v>1.1013708772727299E-2</v>
      </c>
      <c r="H73" s="37">
        <v>2.3483805285714299E-2</v>
      </c>
      <c r="I73" s="37" t="s">
        <v>6</v>
      </c>
      <c r="J73" s="37">
        <v>1.7498584666666699E-2</v>
      </c>
      <c r="K73" s="37">
        <v>1.3819770264957299E-2</v>
      </c>
      <c r="L73" s="37">
        <v>9.9850200000000007E-3</v>
      </c>
      <c r="M73" s="37">
        <v>1.0092304999999999E-2</v>
      </c>
      <c r="N73" s="37">
        <v>1.3492249624999999E-2</v>
      </c>
      <c r="O73" s="37">
        <v>1.6436449409836101E-2</v>
      </c>
      <c r="P73" s="37">
        <v>3.8008792999999999E-2</v>
      </c>
      <c r="Q73" s="37" t="s">
        <v>6</v>
      </c>
      <c r="R73" s="37">
        <v>0.19061463140000001</v>
      </c>
      <c r="S73" s="37">
        <v>0.19683907835714301</v>
      </c>
      <c r="T73" s="53"/>
      <c r="V73" s="37"/>
    </row>
    <row r="74" spans="1:22" s="33" customFormat="1" x14ac:dyDescent="0.2">
      <c r="A74" s="49"/>
      <c r="B74" s="72" t="s">
        <v>14</v>
      </c>
      <c r="C74" s="49"/>
      <c r="D74" s="49"/>
      <c r="E74" s="37" t="s">
        <v>6</v>
      </c>
      <c r="F74" s="37">
        <v>1.8011662144444801E-2</v>
      </c>
      <c r="G74" s="37">
        <v>1.9604880560606198E-2</v>
      </c>
      <c r="H74" s="37">
        <v>3.10471954285714E-2</v>
      </c>
      <c r="I74" s="37">
        <v>1.7498584666666699E-2</v>
      </c>
      <c r="J74" s="37" t="s">
        <v>6</v>
      </c>
      <c r="K74" s="37">
        <v>2.0939609111111101E-2</v>
      </c>
      <c r="L74" s="37">
        <v>1.8673386095238099E-2</v>
      </c>
      <c r="M74" s="37">
        <v>1.9194335333333298E-2</v>
      </c>
      <c r="N74" s="37">
        <v>2.2133327625000001E-2</v>
      </c>
      <c r="O74" s="37">
        <v>2.4199228480874298E-2</v>
      </c>
      <c r="P74" s="37">
        <v>4.6776586000000002E-2</v>
      </c>
      <c r="Q74" s="37" t="s">
        <v>6</v>
      </c>
      <c r="R74" s="37">
        <v>0.20770831813333299</v>
      </c>
      <c r="S74" s="37">
        <v>0.213902406428572</v>
      </c>
      <c r="T74" s="53"/>
      <c r="V74" s="37"/>
    </row>
    <row r="75" spans="1:22" s="33" customFormat="1" x14ac:dyDescent="0.2">
      <c r="A75" s="49"/>
      <c r="B75" s="72" t="s">
        <v>15</v>
      </c>
      <c r="C75" s="49"/>
      <c r="D75" s="49"/>
      <c r="E75" s="37" t="s">
        <v>6</v>
      </c>
      <c r="F75" s="37">
        <v>1.2357606214625E-2</v>
      </c>
      <c r="G75" s="37">
        <v>1.32430833721835E-2</v>
      </c>
      <c r="H75" s="37">
        <v>2.3995958315018499E-2</v>
      </c>
      <c r="I75" s="37">
        <v>1.3819770264957299E-2</v>
      </c>
      <c r="J75" s="37">
        <v>2.0939609111111101E-2</v>
      </c>
      <c r="K75" s="37" t="s">
        <v>6</v>
      </c>
      <c r="L75" s="37">
        <v>1.20090822344322E-2</v>
      </c>
      <c r="M75" s="37">
        <v>1.39015386324786E-2</v>
      </c>
      <c r="N75" s="37">
        <v>1.5582404941239299E-2</v>
      </c>
      <c r="O75" s="37">
        <v>1.8313133620568599E-2</v>
      </c>
      <c r="P75" s="37">
        <v>3.9019670854700803E-2</v>
      </c>
      <c r="Q75" s="37" t="s">
        <v>6</v>
      </c>
      <c r="R75" s="37">
        <v>0.180132642358975</v>
      </c>
      <c r="S75" s="37">
        <v>0.185386941605617</v>
      </c>
      <c r="T75" s="53"/>
      <c r="V75" s="37"/>
    </row>
    <row r="76" spans="1:22" s="33" customFormat="1" x14ac:dyDescent="0.2">
      <c r="A76" s="49"/>
      <c r="B76" s="51" t="s">
        <v>20</v>
      </c>
      <c r="C76" s="49"/>
      <c r="D76" s="49"/>
      <c r="E76" s="36">
        <v>1.1318254338345801E-2</v>
      </c>
      <c r="F76" s="37">
        <v>9.8127329682539E-3</v>
      </c>
      <c r="G76" s="37">
        <v>9.7559300000000307E-3</v>
      </c>
      <c r="H76" s="37">
        <v>2.2883584387755101E-2</v>
      </c>
      <c r="I76" s="37">
        <v>9.9850200000000007E-3</v>
      </c>
      <c r="J76" s="37">
        <v>1.8673386095238099E-2</v>
      </c>
      <c r="K76" s="37">
        <v>1.20090822344322E-2</v>
      </c>
      <c r="L76" s="37" t="s">
        <v>6</v>
      </c>
      <c r="M76" s="36">
        <v>1.2638317142857101E-2</v>
      </c>
      <c r="N76" s="36">
        <v>1.3394052142857099E-2</v>
      </c>
      <c r="O76" s="36">
        <v>1.42452822716628E-2</v>
      </c>
      <c r="P76" s="36">
        <v>3.4763555714285702E-2</v>
      </c>
      <c r="Q76" s="36">
        <v>0.181145135338346</v>
      </c>
      <c r="R76" s="37">
        <v>0.17731197514285699</v>
      </c>
      <c r="S76" s="37">
        <v>0.182514121122449</v>
      </c>
      <c r="T76" s="53"/>
      <c r="V76" s="37"/>
    </row>
    <row r="77" spans="1:22" s="33" customFormat="1" x14ac:dyDescent="0.2">
      <c r="A77" s="49"/>
      <c r="B77" s="51" t="s">
        <v>21</v>
      </c>
      <c r="C77" s="49"/>
      <c r="D77" s="49"/>
      <c r="E77" s="36">
        <v>1.3246202026315801E-2</v>
      </c>
      <c r="F77" s="37">
        <v>1.1320163055555599E-2</v>
      </c>
      <c r="G77" s="37">
        <v>1.4030696363636399E-2</v>
      </c>
      <c r="H77" s="37">
        <v>2.5947048571428599E-2</v>
      </c>
      <c r="I77" s="37">
        <v>1.0092304999999999E-2</v>
      </c>
      <c r="J77" s="37">
        <v>1.9194335333333298E-2</v>
      </c>
      <c r="K77" s="37">
        <v>1.39015386324786E-2</v>
      </c>
      <c r="L77" s="36">
        <v>1.2638317142857101E-2</v>
      </c>
      <c r="M77" s="37" t="s">
        <v>6</v>
      </c>
      <c r="N77" s="36">
        <v>1.6485003750000001E-2</v>
      </c>
      <c r="O77" s="36">
        <v>1.9116498032786901E-2</v>
      </c>
      <c r="P77" s="36">
        <v>4.148599E-2</v>
      </c>
      <c r="Q77" s="36">
        <v>0.19932816950000001</v>
      </c>
      <c r="R77" s="37">
        <v>0.19126063333333301</v>
      </c>
      <c r="S77" s="37">
        <v>0.20278568499999999</v>
      </c>
      <c r="T77" s="53"/>
      <c r="V77" s="37"/>
    </row>
    <row r="78" spans="1:22" s="33" customFormat="1" x14ac:dyDescent="0.2">
      <c r="A78" s="49"/>
      <c r="B78" s="51" t="s">
        <v>17</v>
      </c>
      <c r="C78" s="49"/>
      <c r="D78" s="49"/>
      <c r="E78" s="36">
        <v>1.2081417860197299E-2</v>
      </c>
      <c r="F78" s="37">
        <v>9.2246862638888701E-3</v>
      </c>
      <c r="G78" s="37">
        <v>7.8940505539773099E-3</v>
      </c>
      <c r="H78" s="37">
        <v>2.0935231875000002E-2</v>
      </c>
      <c r="I78" s="37">
        <v>1.3492249624999999E-2</v>
      </c>
      <c r="J78" s="37">
        <v>2.2133327625000001E-2</v>
      </c>
      <c r="K78" s="37">
        <v>1.5582404941239299E-2</v>
      </c>
      <c r="L78" s="36">
        <v>1.3394052142857099E-2</v>
      </c>
      <c r="M78" s="36">
        <v>1.6485003750000001E-2</v>
      </c>
      <c r="N78" s="37" t="s">
        <v>6</v>
      </c>
      <c r="O78" s="36">
        <v>7.0181005737704697E-3</v>
      </c>
      <c r="P78" s="36">
        <v>3.2853898125000003E-2</v>
      </c>
      <c r="Q78" s="36">
        <v>0.17257168000000001</v>
      </c>
      <c r="R78" s="37">
        <v>0.167387937875</v>
      </c>
      <c r="S78" s="37">
        <v>0.17442301647321501</v>
      </c>
      <c r="T78" s="53"/>
      <c r="V78" s="37"/>
    </row>
    <row r="79" spans="1:22" s="33" customFormat="1" x14ac:dyDescent="0.2">
      <c r="A79" s="49"/>
      <c r="B79" s="51" t="s">
        <v>18</v>
      </c>
      <c r="C79" s="49"/>
      <c r="D79" s="49"/>
      <c r="E79" s="36">
        <v>1.4851691960310999E-2</v>
      </c>
      <c r="F79" s="37">
        <v>1.2116228886156599E-2</v>
      </c>
      <c r="G79" s="37">
        <v>1.06026283606559E-2</v>
      </c>
      <c r="H79" s="37">
        <v>2.33011816159251E-2</v>
      </c>
      <c r="I79" s="37">
        <v>1.6436449409836101E-2</v>
      </c>
      <c r="J79" s="37">
        <v>2.4199228480874298E-2</v>
      </c>
      <c r="K79" s="37">
        <v>1.8313133620568599E-2</v>
      </c>
      <c r="L79" s="36">
        <v>1.42452822716628E-2</v>
      </c>
      <c r="M79" s="36">
        <v>1.9116498032786901E-2</v>
      </c>
      <c r="N79" s="36">
        <v>7.0181005737704697E-3</v>
      </c>
      <c r="O79" s="37" t="s">
        <v>6</v>
      </c>
      <c r="P79" s="36">
        <v>3.5538587049180302E-2</v>
      </c>
      <c r="Q79" s="36">
        <v>0.17910874856773101</v>
      </c>
      <c r="R79" s="37">
        <v>0.174451175704918</v>
      </c>
      <c r="S79" s="37">
        <v>0.18077216744730701</v>
      </c>
      <c r="T79" s="53"/>
      <c r="V79" s="37"/>
    </row>
    <row r="80" spans="1:22" s="33" customFormat="1" x14ac:dyDescent="0.2">
      <c r="A80" s="49"/>
      <c r="B80" s="51" t="s">
        <v>19</v>
      </c>
      <c r="C80" s="49"/>
      <c r="D80" s="49"/>
      <c r="E80" s="36">
        <v>3.5360037842105403E-2</v>
      </c>
      <c r="F80" s="37">
        <v>3.2409352388888903E-2</v>
      </c>
      <c r="G80" s="37">
        <v>3.0112871818181799E-2</v>
      </c>
      <c r="H80" s="37">
        <v>4.5080455714285698E-2</v>
      </c>
      <c r="I80" s="37">
        <v>3.8008792999999999E-2</v>
      </c>
      <c r="J80" s="37">
        <v>4.6776586000000002E-2</v>
      </c>
      <c r="K80" s="37">
        <v>3.9019670854700803E-2</v>
      </c>
      <c r="L80" s="36">
        <v>3.4763555714285702E-2</v>
      </c>
      <c r="M80" s="36">
        <v>4.148599E-2</v>
      </c>
      <c r="N80" s="52">
        <v>3.2853898125000003E-2</v>
      </c>
      <c r="O80" s="36">
        <v>3.5538587049180302E-2</v>
      </c>
      <c r="P80" s="37" t="s">
        <v>6</v>
      </c>
      <c r="Q80" s="36">
        <v>0.22233575</v>
      </c>
      <c r="R80" s="37">
        <v>0.218018396</v>
      </c>
      <c r="S80" s="37">
        <v>0.22387766214285701</v>
      </c>
      <c r="T80" s="53"/>
      <c r="V80" s="37"/>
    </row>
    <row r="81" spans="1:22" s="33" customFormat="1" x14ac:dyDescent="0.2">
      <c r="A81" s="49"/>
      <c r="B81" s="51" t="s">
        <v>16</v>
      </c>
      <c r="C81" s="49"/>
      <c r="D81" s="49"/>
      <c r="E81" s="52">
        <v>0.182861568337952</v>
      </c>
      <c r="F81" s="53" t="s">
        <v>6</v>
      </c>
      <c r="G81" s="53" t="s">
        <v>6</v>
      </c>
      <c r="H81" s="53" t="s">
        <v>6</v>
      </c>
      <c r="I81" s="53" t="s">
        <v>6</v>
      </c>
      <c r="J81" s="53" t="s">
        <v>6</v>
      </c>
      <c r="K81" s="53" t="s">
        <v>6</v>
      </c>
      <c r="L81" s="52">
        <v>0.181145135338346</v>
      </c>
      <c r="M81" s="52">
        <v>0.19932816950000001</v>
      </c>
      <c r="N81" s="36">
        <v>0.17257168000000001</v>
      </c>
      <c r="O81" s="52">
        <v>0.17910874856773101</v>
      </c>
      <c r="P81" s="52">
        <v>0.22233575</v>
      </c>
      <c r="Q81" s="53" t="s">
        <v>6</v>
      </c>
      <c r="R81" s="53" t="s">
        <v>6</v>
      </c>
      <c r="S81" s="53" t="s">
        <v>6</v>
      </c>
      <c r="T81" s="53"/>
      <c r="V81" s="37"/>
    </row>
    <row r="82" spans="1:22" s="33" customFormat="1" x14ac:dyDescent="0.2">
      <c r="A82" s="49"/>
      <c r="B82" s="71" t="s">
        <v>31</v>
      </c>
      <c r="C82" s="49"/>
      <c r="D82" s="49"/>
      <c r="E82" s="53" t="s">
        <v>6</v>
      </c>
      <c r="F82" s="53">
        <v>0.17538944332222201</v>
      </c>
      <c r="G82" s="53">
        <v>0.170463859136363</v>
      </c>
      <c r="H82" s="53">
        <v>0.20311490728571399</v>
      </c>
      <c r="I82" s="53">
        <v>0.19061463140000001</v>
      </c>
      <c r="J82" s="53">
        <v>0.20770831813333299</v>
      </c>
      <c r="K82" s="53">
        <v>0.180132642358975</v>
      </c>
      <c r="L82" s="53">
        <v>0.17731197514285699</v>
      </c>
      <c r="M82" s="53">
        <v>0.19126063333333301</v>
      </c>
      <c r="N82" s="53">
        <v>0.167387937875</v>
      </c>
      <c r="O82" s="53">
        <v>0.174451175704918</v>
      </c>
      <c r="P82" s="53">
        <v>0.218018396</v>
      </c>
      <c r="Q82" s="53" t="s">
        <v>6</v>
      </c>
      <c r="R82" s="53" t="s">
        <v>6</v>
      </c>
      <c r="S82" s="53">
        <v>7.6160710000000003E-3</v>
      </c>
      <c r="T82" s="53"/>
      <c r="V82" s="37"/>
    </row>
    <row r="83" spans="1:22" s="33" customFormat="1" ht="13.5" thickBot="1" x14ac:dyDescent="0.25">
      <c r="A83" s="50"/>
      <c r="B83" s="74" t="s">
        <v>32</v>
      </c>
      <c r="C83" s="50"/>
      <c r="D83" s="50"/>
      <c r="E83" s="38" t="s">
        <v>6</v>
      </c>
      <c r="F83" s="38">
        <v>0.18072957225396899</v>
      </c>
      <c r="G83" s="38">
        <v>0.175478835064935</v>
      </c>
      <c r="H83" s="38">
        <v>0.20678168127551</v>
      </c>
      <c r="I83" s="38">
        <v>0.19683907835714301</v>
      </c>
      <c r="J83" s="38">
        <v>0.213902406428572</v>
      </c>
      <c r="K83" s="38">
        <v>0.185386941605617</v>
      </c>
      <c r="L83" s="38">
        <v>0.182514121122449</v>
      </c>
      <c r="M83" s="38">
        <v>0.20278568499999999</v>
      </c>
      <c r="N83" s="38">
        <v>0.17442301647321501</v>
      </c>
      <c r="O83" s="38">
        <v>0.18077216744730701</v>
      </c>
      <c r="P83" s="38">
        <v>0.22387766214285701</v>
      </c>
      <c r="Q83" s="38" t="s">
        <v>6</v>
      </c>
      <c r="R83" s="38">
        <v>7.6160710000000003E-3</v>
      </c>
      <c r="S83" s="38" t="s">
        <v>6</v>
      </c>
      <c r="T83" s="53"/>
      <c r="V83" s="37"/>
    </row>
    <row r="84" spans="1:22" x14ac:dyDescent="0.2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</row>
    <row r="85" spans="1:22" x14ac:dyDescent="0.2">
      <c r="A85" s="46" t="s">
        <v>87</v>
      </c>
      <c r="B85" s="45"/>
      <c r="C85" s="45"/>
      <c r="D85" s="4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45"/>
      <c r="R85" s="45"/>
      <c r="S85" s="45"/>
      <c r="T85" s="45"/>
      <c r="U85" s="45"/>
    </row>
  </sheetData>
  <mergeCells count="4">
    <mergeCell ref="E4:H4"/>
    <mergeCell ref="I4:L4"/>
    <mergeCell ref="M4:P4"/>
    <mergeCell ref="Q7:U10"/>
  </mergeCells>
  <conditionalFormatting sqref="E6:P20 E24:S8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8740157499999996" right="0.78740157499999996" top="0.984251969" bottom="0.98425196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4</vt:i4>
      </vt:variant>
    </vt:vector>
  </HeadingPairs>
  <TitlesOfParts>
    <vt:vector size="16" baseType="lpstr">
      <vt:lpstr>Readme!</vt:lpstr>
      <vt:lpstr>matK.Fagaceae</vt:lpstr>
      <vt:lpstr>matK.Betulaceae</vt:lpstr>
      <vt:lpstr>rbcL.Fagaceae</vt:lpstr>
      <vt:lpstr>rbcL.Juglandaceae</vt:lpstr>
      <vt:lpstr>rbcL.Myricaceae</vt:lpstr>
      <vt:lpstr>rbcL.Bet.-Cas.-Tic.</vt:lpstr>
      <vt:lpstr>rbcL.Nothofagaceae</vt:lpstr>
      <vt:lpstr>tHpA.Fagaceae</vt:lpstr>
      <vt:lpstr>tHpA.Betulaceae</vt:lpstr>
      <vt:lpstr>tHpA.Juglandaceae</vt:lpstr>
      <vt:lpstr>tHpA.Nothofagaceae</vt:lpstr>
      <vt:lpstr>'rbcL.Bet.-Cas.-Tic.'!Area_stampa</vt:lpstr>
      <vt:lpstr>rbcL.Fagaceae!Area_stampa</vt:lpstr>
      <vt:lpstr>rbcL.Juglandaceae!Area_stampa</vt:lpstr>
      <vt:lpstr>rbcL.Nothofagaceae!Area_stampa</vt:lpstr>
    </vt:vector>
  </TitlesOfParts>
  <Company>templars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alvin</dc:creator>
  <cp:lastModifiedBy>§Utente</cp:lastModifiedBy>
  <cp:lastPrinted>2013-07-30T10:13:12Z</cp:lastPrinted>
  <dcterms:created xsi:type="dcterms:W3CDTF">2013-07-25T18:48:05Z</dcterms:created>
  <dcterms:modified xsi:type="dcterms:W3CDTF">2015-11-11T15:27:49Z</dcterms:modified>
</cp:coreProperties>
</file>