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inuusa\Desktop\"/>
    </mc:Choice>
  </mc:AlternateContent>
  <bookViews>
    <workbookView xWindow="0" yWindow="0" windowWidth="28800" windowHeight="1212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L9" i="1" l="1"/>
  <c r="L8" i="1"/>
  <c r="L5" i="1"/>
  <c r="L6" i="1"/>
  <c r="L7" i="1"/>
  <c r="L4" i="1"/>
  <c r="J7" i="1"/>
  <c r="J6" i="1"/>
  <c r="D5" i="1" l="1"/>
  <c r="E5" i="1" s="1"/>
  <c r="H5" i="1" s="1"/>
  <c r="I5" i="1" s="1"/>
  <c r="E7" i="1"/>
  <c r="E4" i="1"/>
  <c r="F8" i="1"/>
  <c r="C5" i="1"/>
  <c r="G5" i="1" s="1"/>
  <c r="C6" i="1"/>
  <c r="G6" i="1" s="1"/>
  <c r="C7" i="1"/>
  <c r="G7" i="1" s="1"/>
  <c r="C4" i="1"/>
  <c r="G4" i="1" s="1"/>
  <c r="F4" i="1" s="1"/>
  <c r="H7" i="1" l="1"/>
  <c r="I7" i="1" s="1"/>
  <c r="E6" i="1"/>
  <c r="H6" i="1" s="1"/>
  <c r="I6" i="1" s="1"/>
  <c r="H4" i="1"/>
  <c r="I4" i="1" s="1"/>
  <c r="F5" i="1"/>
  <c r="F6" i="1"/>
  <c r="F7" i="1"/>
  <c r="G8" i="1"/>
</calcChain>
</file>

<file path=xl/sharedStrings.xml><?xml version="1.0" encoding="utf-8"?>
<sst xmlns="http://schemas.openxmlformats.org/spreadsheetml/2006/main" count="27" uniqueCount="24">
  <si>
    <t>2st</t>
    <phoneticPr fontId="1"/>
  </si>
  <si>
    <t>1st</t>
    <phoneticPr fontId="1"/>
  </si>
  <si>
    <t>3rd</t>
    <phoneticPr fontId="1"/>
  </si>
  <si>
    <t>枚目</t>
    <rPh sb="0" eb="2">
      <t>マイメ</t>
    </rPh>
    <phoneticPr fontId="1"/>
  </si>
  <si>
    <t>枚</t>
    <rPh sb="0" eb="1">
      <t>マイ</t>
    </rPh>
    <phoneticPr fontId="1"/>
  </si>
  <si>
    <t>m</t>
    <phoneticPr fontId="1"/>
  </si>
  <si>
    <t>s</t>
    <phoneticPr fontId="1"/>
  </si>
  <si>
    <t>m/s</t>
    <phoneticPr fontId="1"/>
  </si>
  <si>
    <t>km/h</t>
    <phoneticPr fontId="1"/>
  </si>
  <si>
    <t>数</t>
    <rPh sb="0" eb="1">
      <t>スウ</t>
    </rPh>
    <phoneticPr fontId="1"/>
  </si>
  <si>
    <t>m</t>
    <phoneticPr fontId="1"/>
  </si>
  <si>
    <t>frame</t>
    <phoneticPr fontId="1"/>
  </si>
  <si>
    <t>distance</t>
    <phoneticPr fontId="1"/>
  </si>
  <si>
    <t>distance2</t>
    <phoneticPr fontId="1"/>
  </si>
  <si>
    <t>delta frame</t>
    <phoneticPr fontId="1"/>
  </si>
  <si>
    <t>time</t>
    <phoneticPr fontId="1"/>
  </si>
  <si>
    <t>lap</t>
    <phoneticPr fontId="1"/>
  </si>
  <si>
    <t>velocity</t>
    <phoneticPr fontId="1"/>
  </si>
  <si>
    <t>speed</t>
    <phoneticPr fontId="1"/>
  </si>
  <si>
    <t>stride</t>
    <phoneticPr fontId="1"/>
  </si>
  <si>
    <t>stride L</t>
    <phoneticPr fontId="1"/>
  </si>
  <si>
    <t>num</t>
    <phoneticPr fontId="1"/>
  </si>
  <si>
    <t>start</t>
    <phoneticPr fontId="1"/>
  </si>
  <si>
    <t>goal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</si>
</sst>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_ "/>
    <numFmt numFmtId="177" formatCode="0.00_ "/>
    <numFmt numFmtId="178" formatCode="0_ "/>
  </numFmts>
  <fonts count="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7" fontId="0" fillId="0" borderId="0" xfId="0" applyNumberFormat="1" applyBorder="1" applyAlignment="1">
      <alignment horizontal="center" vertical="center"/>
    </xf>
    <xf numFmtId="178" fontId="0" fillId="0" borderId="0" xfId="0" applyNumberFormat="1" applyAlignment="1">
      <alignment horizontal="center" vertical="center"/>
    </xf>
    <xf numFmtId="178" fontId="0" fillId="0" borderId="1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78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 shrinkToFit="1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"/>
  <sheetViews>
    <sheetView tabSelected="1" zoomScale="70" zoomScaleNormal="70" workbookViewId="0">
      <selection activeCell="U11" sqref="U11"/>
    </sheetView>
  </sheetViews>
  <sheetFormatPr defaultRowHeight="13.5" x14ac:dyDescent="0.15"/>
  <cols>
    <col min="1" max="1" width="7.625" style="1" bestFit="1" customWidth="1"/>
    <col min="2" max="8" width="8.375" style="1" customWidth="1"/>
    <col min="9" max="12" width="8.375" customWidth="1"/>
    <col min="13" max="13" width="2.125" customWidth="1"/>
    <col min="14" max="16" width="9" style="1"/>
  </cols>
  <sheetData>
    <row r="1" spans="1:15" ht="37.5" customHeight="1" x14ac:dyDescent="0.15">
      <c r="A1" s="4"/>
      <c r="B1" s="17" t="s">
        <v>11</v>
      </c>
      <c r="C1" s="17" t="s">
        <v>14</v>
      </c>
      <c r="D1" s="18" t="s">
        <v>12</v>
      </c>
      <c r="E1" s="18" t="s">
        <v>13</v>
      </c>
      <c r="F1" s="17" t="s">
        <v>15</v>
      </c>
      <c r="G1" s="17" t="s">
        <v>16</v>
      </c>
      <c r="H1" s="18" t="s">
        <v>17</v>
      </c>
      <c r="I1" s="18" t="s">
        <v>18</v>
      </c>
      <c r="J1" s="18" t="s">
        <v>19</v>
      </c>
      <c r="K1" s="19" t="s">
        <v>21</v>
      </c>
      <c r="L1" s="18" t="s">
        <v>20</v>
      </c>
    </row>
    <row r="2" spans="1:15" x14ac:dyDescent="0.15">
      <c r="A2" s="3"/>
      <c r="B2" s="2" t="s">
        <v>3</v>
      </c>
      <c r="C2" s="2" t="s">
        <v>4</v>
      </c>
      <c r="D2" s="8" t="s">
        <v>5</v>
      </c>
      <c r="E2" s="8" t="s">
        <v>5</v>
      </c>
      <c r="F2" s="2" t="s">
        <v>6</v>
      </c>
      <c r="G2" s="2" t="s">
        <v>6</v>
      </c>
      <c r="H2" s="8" t="s">
        <v>7</v>
      </c>
      <c r="I2" s="8" t="s">
        <v>8</v>
      </c>
      <c r="J2" s="7" t="s">
        <v>9</v>
      </c>
      <c r="K2" s="7" t="s">
        <v>9</v>
      </c>
      <c r="L2" s="7" t="s">
        <v>10</v>
      </c>
    </row>
    <row r="3" spans="1:15" x14ac:dyDescent="0.15">
      <c r="A3" s="4" t="s">
        <v>22</v>
      </c>
      <c r="B3" s="1">
        <v>560</v>
      </c>
      <c r="D3" s="1">
        <v>0</v>
      </c>
      <c r="I3" s="1">
        <v>0</v>
      </c>
      <c r="J3" s="15"/>
      <c r="K3" s="15"/>
      <c r="L3" s="15"/>
      <c r="N3" s="1">
        <v>0</v>
      </c>
      <c r="O3" s="1">
        <v>0</v>
      </c>
    </row>
    <row r="4" spans="1:15" x14ac:dyDescent="0.15">
      <c r="A4" s="4" t="s">
        <v>1</v>
      </c>
      <c r="B4" s="1">
        <v>694</v>
      </c>
      <c r="C4" s="1">
        <f>B4-B3</f>
        <v>134</v>
      </c>
      <c r="D4" s="13">
        <v>24.95</v>
      </c>
      <c r="E4" s="5">
        <f>D4</f>
        <v>24.95</v>
      </c>
      <c r="F4" s="6">
        <f>G4</f>
        <v>4.4666666666666668</v>
      </c>
      <c r="G4" s="6">
        <f>C4/30</f>
        <v>4.4666666666666668</v>
      </c>
      <c r="H4" s="12">
        <f>E4/G4</f>
        <v>5.5858208955223878</v>
      </c>
      <c r="I4" s="6">
        <f>H4*3.6</f>
        <v>20.108955223880596</v>
      </c>
      <c r="J4" s="16">
        <v>8</v>
      </c>
      <c r="K4" s="16">
        <v>8</v>
      </c>
      <c r="L4" s="12">
        <f>E4/K4</f>
        <v>3.1187499999999999</v>
      </c>
      <c r="N4" s="1">
        <v>10</v>
      </c>
      <c r="O4" s="1">
        <v>19.399999999999999</v>
      </c>
    </row>
    <row r="5" spans="1:15" x14ac:dyDescent="0.15">
      <c r="A5" s="4" t="s">
        <v>0</v>
      </c>
      <c r="B5" s="1">
        <v>801</v>
      </c>
      <c r="C5" s="1">
        <f>B5-B4</f>
        <v>107</v>
      </c>
      <c r="D5" s="13">
        <f>D4+22.46</f>
        <v>47.41</v>
      </c>
      <c r="E5" s="5">
        <f>D5-D4</f>
        <v>22.459999999999997</v>
      </c>
      <c r="F5" s="6">
        <f>G4+G5</f>
        <v>8.0333333333333332</v>
      </c>
      <c r="G5" s="6">
        <f>C5/30</f>
        <v>3.5666666666666669</v>
      </c>
      <c r="H5" s="12">
        <f t="shared" ref="H5:H7" si="0">E5/G5</f>
        <v>6.2971962616822417</v>
      </c>
      <c r="I5" s="6">
        <f t="shared" ref="I5:I7" si="1">H5*3.6</f>
        <v>22.669906542056072</v>
      </c>
      <c r="J5" s="16">
        <v>15</v>
      </c>
      <c r="K5" s="16">
        <v>7</v>
      </c>
      <c r="L5" s="12">
        <f t="shared" ref="L5:L7" si="2">E5/K5</f>
        <v>3.2085714285714282</v>
      </c>
      <c r="N5" s="1">
        <v>20</v>
      </c>
      <c r="O5" s="1">
        <v>35.299999999999997</v>
      </c>
    </row>
    <row r="6" spans="1:15" x14ac:dyDescent="0.15">
      <c r="A6" s="4" t="s">
        <v>2</v>
      </c>
      <c r="B6" s="1">
        <v>1011</v>
      </c>
      <c r="C6" s="1">
        <f>B6-B5</f>
        <v>210</v>
      </c>
      <c r="D6" s="13">
        <v>90</v>
      </c>
      <c r="E6" s="5">
        <f>D6-D5</f>
        <v>42.59</v>
      </c>
      <c r="F6" s="6">
        <f>SUM(G4:G6)</f>
        <v>15.033333333333333</v>
      </c>
      <c r="G6" s="6">
        <f>C6/30</f>
        <v>7</v>
      </c>
      <c r="H6" s="12">
        <f t="shared" si="0"/>
        <v>6.0842857142857145</v>
      </c>
      <c r="I6" s="6">
        <f t="shared" si="1"/>
        <v>21.903428571428574</v>
      </c>
      <c r="J6" s="16">
        <f>J5+K6</f>
        <v>29</v>
      </c>
      <c r="K6" s="16">
        <v>14</v>
      </c>
      <c r="L6" s="12">
        <f t="shared" si="2"/>
        <v>3.0421428571428573</v>
      </c>
      <c r="N6" s="1">
        <v>30</v>
      </c>
      <c r="O6" s="1">
        <v>39.6</v>
      </c>
    </row>
    <row r="7" spans="1:15" x14ac:dyDescent="0.15">
      <c r="A7" s="3" t="s">
        <v>23</v>
      </c>
      <c r="B7" s="2">
        <v>1066</v>
      </c>
      <c r="C7" s="2">
        <f>B7-B6</f>
        <v>55</v>
      </c>
      <c r="D7" s="14">
        <v>100</v>
      </c>
      <c r="E7" s="11">
        <f>D7-D6</f>
        <v>10</v>
      </c>
      <c r="F7" s="10">
        <f>SUM(G4:G7)</f>
        <v>16.866666666666667</v>
      </c>
      <c r="G7" s="10">
        <f>C7/30</f>
        <v>1.8333333333333333</v>
      </c>
      <c r="H7" s="10">
        <f t="shared" si="0"/>
        <v>5.454545454545455</v>
      </c>
      <c r="I7" s="10">
        <f t="shared" si="1"/>
        <v>19.63636363636364</v>
      </c>
      <c r="J7" s="14">
        <f>J6+K7</f>
        <v>32</v>
      </c>
      <c r="K7" s="14">
        <v>3</v>
      </c>
      <c r="L7" s="10">
        <f t="shared" si="2"/>
        <v>3.3333333333333335</v>
      </c>
      <c r="N7" s="1">
        <v>40</v>
      </c>
      <c r="O7" s="1">
        <v>41.4</v>
      </c>
    </row>
    <row r="8" spans="1:15" x14ac:dyDescent="0.15">
      <c r="F8" s="6">
        <f>(B7-B3)/30</f>
        <v>16.866666666666667</v>
      </c>
      <c r="G8" s="6">
        <f>SUM(G4:G7)</f>
        <v>16.866666666666667</v>
      </c>
      <c r="L8" s="6">
        <f>AVERAGE(L4:L7)</f>
        <v>3.1756994047619052</v>
      </c>
      <c r="N8" s="1">
        <v>50</v>
      </c>
      <c r="O8" s="1">
        <v>42.4</v>
      </c>
    </row>
    <row r="9" spans="1:15" x14ac:dyDescent="0.15">
      <c r="H9" s="9"/>
      <c r="L9" s="6">
        <f>STDEV(L4:L7)</f>
        <v>0.12517935333066491</v>
      </c>
      <c r="N9" s="1">
        <v>60</v>
      </c>
      <c r="O9" s="1">
        <v>43.9</v>
      </c>
    </row>
    <row r="10" spans="1:15" x14ac:dyDescent="0.15">
      <c r="N10" s="1">
        <v>70</v>
      </c>
      <c r="O10" s="1">
        <v>43.9</v>
      </c>
    </row>
    <row r="11" spans="1:15" x14ac:dyDescent="0.15">
      <c r="N11" s="1">
        <v>80</v>
      </c>
      <c r="O11" s="1">
        <v>43.9</v>
      </c>
    </row>
    <row r="12" spans="1:15" x14ac:dyDescent="0.15">
      <c r="N12" s="1">
        <v>90</v>
      </c>
      <c r="O12" s="1">
        <v>43.4</v>
      </c>
    </row>
    <row r="13" spans="1:15" x14ac:dyDescent="0.15">
      <c r="N13" s="1">
        <v>100</v>
      </c>
      <c r="O13" s="1">
        <v>40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Your Company Name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Ryuta Kinugasa</dc:creator>
  <cp:lastModifiedBy>kinuusa</cp:lastModifiedBy>
  <dcterms:created xsi:type="dcterms:W3CDTF">2013-11-19T08:14:47Z</dcterms:created>
  <dcterms:modified xsi:type="dcterms:W3CDTF">2015-11-09T12:06:37Z</dcterms:modified>
</cp:coreProperties>
</file>