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3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showInkAnnotation="0" autoCompressPictures="0"/>
  <bookViews>
    <workbookView xWindow="0" yWindow="0" windowWidth="37840" windowHeight="19400" tabRatio="500"/>
  </bookViews>
  <sheets>
    <sheet name="Raw Data" sheetId="1" r:id="rId1"/>
    <sheet name="Full Summary Data" sheetId="2" r:id="rId2"/>
    <sheet name="N=25 Summary Data" sheetId="3" r:id="rId3"/>
    <sheet name="Revised Full Summary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3" l="1"/>
  <c r="C4" i="3"/>
  <c r="C3" i="3"/>
  <c r="O3" i="4"/>
  <c r="C22" i="2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C15" i="4"/>
  <c r="C5" i="4"/>
  <c r="C14" i="4"/>
  <c r="C4" i="4"/>
  <c r="C13" i="4"/>
  <c r="C3" i="4"/>
  <c r="J152" i="1"/>
  <c r="K153" i="1"/>
  <c r="J153" i="1"/>
  <c r="I153" i="1"/>
  <c r="H153" i="1"/>
  <c r="K152" i="1"/>
  <c r="I152" i="1"/>
  <c r="H152" i="1"/>
  <c r="G14" i="3"/>
  <c r="G13" i="3"/>
  <c r="G12" i="3"/>
  <c r="C14" i="3"/>
  <c r="C13" i="3"/>
  <c r="C12" i="3"/>
  <c r="S5" i="3"/>
  <c r="S4" i="3"/>
  <c r="S3" i="3"/>
  <c r="O5" i="3"/>
  <c r="O4" i="3"/>
  <c r="O3" i="3"/>
  <c r="K5" i="2"/>
  <c r="C32" i="2"/>
  <c r="C31" i="2"/>
  <c r="C30" i="2"/>
  <c r="C23" i="2"/>
  <c r="C21" i="2"/>
  <c r="G14" i="2"/>
  <c r="G13" i="2"/>
  <c r="G12" i="2"/>
  <c r="S5" i="2"/>
  <c r="S4" i="2"/>
  <c r="S3" i="2"/>
  <c r="C14" i="2"/>
  <c r="C13" i="2"/>
  <c r="C12" i="2"/>
  <c r="G5" i="2"/>
  <c r="G4" i="2"/>
  <c r="G3" i="2"/>
  <c r="O5" i="2"/>
  <c r="O4" i="2"/>
  <c r="O3" i="2"/>
  <c r="K4" i="2"/>
  <c r="K3" i="2"/>
  <c r="C5" i="2"/>
  <c r="C4" i="2"/>
  <c r="C3" i="2"/>
</calcChain>
</file>

<file path=xl/sharedStrings.xml><?xml version="1.0" encoding="utf-8"?>
<sst xmlns="http://schemas.openxmlformats.org/spreadsheetml/2006/main" count="849" uniqueCount="262">
  <si>
    <t>Nest</t>
  </si>
  <si>
    <t>Contents</t>
  </si>
  <si>
    <t>Parasitized</t>
  </si>
  <si>
    <t>Date</t>
  </si>
  <si>
    <t>Start Time</t>
  </si>
  <si>
    <t>A</t>
  </si>
  <si>
    <t>1e</t>
  </si>
  <si>
    <t>No</t>
  </si>
  <si>
    <t>Mount</t>
  </si>
  <si>
    <t>Playback</t>
  </si>
  <si>
    <t>FNC</t>
  </si>
  <si>
    <t>junglewald</t>
  </si>
  <si>
    <t>MCB</t>
  </si>
  <si>
    <t>naturesong</t>
  </si>
  <si>
    <t>FCB</t>
  </si>
  <si>
    <t>drc</t>
  </si>
  <si>
    <t>1 Male</t>
  </si>
  <si>
    <t>&gt;1 Male</t>
  </si>
  <si>
    <t>Check</t>
  </si>
  <si>
    <t>Growl</t>
  </si>
  <si>
    <t>Whistle</t>
  </si>
  <si>
    <t>Tititi</t>
  </si>
  <si>
    <t>Chase Call</t>
  </si>
  <si>
    <t>Song</t>
  </si>
  <si>
    <t>Fly Away</t>
  </si>
  <si>
    <t>No Reaction</t>
  </si>
  <si>
    <t>PLM</t>
  </si>
  <si>
    <t>Fly Over</t>
  </si>
  <si>
    <t>Hover</t>
  </si>
  <si>
    <t>Dive</t>
  </si>
  <si>
    <t>Strike</t>
  </si>
  <si>
    <t>1 Female</t>
  </si>
  <si>
    <t>&gt;1 Female</t>
  </si>
  <si>
    <t>Chit</t>
  </si>
  <si>
    <t>Other Bird</t>
  </si>
  <si>
    <t>E</t>
  </si>
  <si>
    <t>4e</t>
  </si>
  <si>
    <t>&gt;3 m</t>
  </si>
  <si>
    <t>&lt;3 m</t>
  </si>
  <si>
    <t>H</t>
  </si>
  <si>
    <t>3e</t>
  </si>
  <si>
    <t>female</t>
  </si>
  <si>
    <t>plexus</t>
  </si>
  <si>
    <t>chiolink</t>
  </si>
  <si>
    <t>AL</t>
  </si>
  <si>
    <t>Yes</t>
  </si>
  <si>
    <t>AP</t>
  </si>
  <si>
    <t>2e</t>
  </si>
  <si>
    <t>AM</t>
  </si>
  <si>
    <t>O</t>
  </si>
  <si>
    <t>M</t>
  </si>
  <si>
    <t>drc 3</t>
  </si>
  <si>
    <t>N</t>
  </si>
  <si>
    <t>AE</t>
  </si>
  <si>
    <t>Male cowbird perched &amp; displayed to mount</t>
  </si>
  <si>
    <t>Male cowbird copulated with mout</t>
  </si>
  <si>
    <t>Female oriole</t>
  </si>
  <si>
    <t>Male cowbirds</t>
  </si>
  <si>
    <t>Male cowbird</t>
  </si>
  <si>
    <t>Male cowbird displayed &amp; copulated with mount</t>
  </si>
  <si>
    <t>Male cowbird displayed &amp; copulated with mount, 2nd male perched near mount; female attacked mount &amp; male cowbird</t>
  </si>
  <si>
    <t>AF</t>
  </si>
  <si>
    <t>EXP</t>
  </si>
  <si>
    <t>Female hovered twice</t>
  </si>
  <si>
    <t>AD</t>
  </si>
  <si>
    <t>Female 3 hover 1 dive</t>
  </si>
  <si>
    <t>AJ</t>
  </si>
  <si>
    <t>Male cowbird on perch with mount</t>
  </si>
  <si>
    <t>AQ</t>
  </si>
  <si>
    <t>AV</t>
  </si>
  <si>
    <t>Female attacked; Male cowbird copulated</t>
  </si>
  <si>
    <t>AX</t>
  </si>
  <si>
    <t>drc 2</t>
  </si>
  <si>
    <t>Female hovered</t>
  </si>
  <si>
    <t>Male checked nest twice; Male cowbird copulated</t>
  </si>
  <si>
    <t>AG</t>
  </si>
  <si>
    <t>Female hover</t>
  </si>
  <si>
    <t>Female fly over</t>
  </si>
  <si>
    <t>AS</t>
  </si>
  <si>
    <t>BD</t>
  </si>
  <si>
    <t>S</t>
  </si>
  <si>
    <t>Female on nest</t>
  </si>
  <si>
    <t>AN</t>
  </si>
  <si>
    <t>Female hovered; perched &lt;1 m</t>
  </si>
  <si>
    <t>BE</t>
  </si>
  <si>
    <t>ohiolink</t>
  </si>
  <si>
    <t>3 male cowbirds; attacked mount</t>
  </si>
  <si>
    <t>AW</t>
  </si>
  <si>
    <t>BA</t>
  </si>
  <si>
    <t>1 male &amp; 1 female cowbird</t>
  </si>
  <si>
    <t>BF</t>
  </si>
  <si>
    <t>BB</t>
  </si>
  <si>
    <t>bird sounds</t>
  </si>
  <si>
    <t>Male cowbird copulated with mount</t>
  </si>
  <si>
    <t>BJ</t>
  </si>
  <si>
    <t>BK</t>
  </si>
  <si>
    <t>BG</t>
  </si>
  <si>
    <t>ftc 2</t>
  </si>
  <si>
    <t>BN</t>
  </si>
  <si>
    <t>1 female attacked</t>
  </si>
  <si>
    <t>BH</t>
  </si>
  <si>
    <t>BQ</t>
  </si>
  <si>
    <t>BL</t>
  </si>
  <si>
    <t>Female 3 hover fly over, strike</t>
  </si>
  <si>
    <t>Female 2 fly over</t>
  </si>
  <si>
    <t>BO</t>
  </si>
  <si>
    <t>BP</t>
  </si>
  <si>
    <t>BR</t>
  </si>
  <si>
    <t>BV</t>
  </si>
  <si>
    <t>Female cowbird</t>
  </si>
  <si>
    <t>BW</t>
  </si>
  <si>
    <t>BT</t>
  </si>
  <si>
    <t>(cold)</t>
  </si>
  <si>
    <t>BU</t>
  </si>
  <si>
    <t>BX</t>
  </si>
  <si>
    <t>CE</t>
  </si>
  <si>
    <t>Total</t>
  </si>
  <si>
    <t>Female Cardinal</t>
  </si>
  <si>
    <t>Male Cowbird</t>
  </si>
  <si>
    <t>Female Cowbird</t>
  </si>
  <si>
    <t>Whistle alarm</t>
  </si>
  <si>
    <t>Hover/Dive/Strike</t>
  </si>
  <si>
    <t>&gt; 1 male</t>
  </si>
  <si>
    <t>&gt; 1 female</t>
  </si>
  <si>
    <t>No reaction</t>
  </si>
  <si>
    <t>Female cardinal</t>
  </si>
  <si>
    <t>CD</t>
  </si>
  <si>
    <t>CF</t>
  </si>
  <si>
    <t>2 male cowbirds; couplated with mount</t>
  </si>
  <si>
    <t>CH</t>
  </si>
  <si>
    <t>CI</t>
  </si>
  <si>
    <t>Male chasing female cowbird near nest</t>
  </si>
  <si>
    <t>CM</t>
  </si>
  <si>
    <t>Growl/Scream/Chatter</t>
  </si>
  <si>
    <t>Male Redwing</t>
  </si>
  <si>
    <t>Female Redwing</t>
  </si>
  <si>
    <t>Exp</t>
  </si>
  <si>
    <t>CP</t>
  </si>
  <si>
    <t>Male cowbird copulated with mount; male redwing feeding fledglings</t>
  </si>
  <si>
    <t>Male cowbird; male redwing feeding fledglings</t>
  </si>
  <si>
    <t>CQ</t>
  </si>
  <si>
    <t>Female on nest after 0:45</t>
  </si>
  <si>
    <t>G = 6.55</t>
  </si>
  <si>
    <t>G = 2.82</t>
  </si>
  <si>
    <t>P = 0.24</t>
  </si>
  <si>
    <t>G = 2.55</t>
  </si>
  <si>
    <t>P = 0.28</t>
  </si>
  <si>
    <t>G = 35.18</t>
  </si>
  <si>
    <t>P &lt; 0.0001</t>
  </si>
  <si>
    <t>G = 5.24</t>
  </si>
  <si>
    <t>G = 17.37</t>
  </si>
  <si>
    <t>P = 0.0002</t>
  </si>
  <si>
    <t>G = 0.48</t>
  </si>
  <si>
    <t>P = 0.79</t>
  </si>
  <si>
    <t>G = 6.22</t>
  </si>
  <si>
    <t>P = 0.045</t>
  </si>
  <si>
    <t>G = 0.41</t>
  </si>
  <si>
    <t>P = 0.81</t>
  </si>
  <si>
    <t>P = 0.038</t>
  </si>
  <si>
    <t>CN</t>
  </si>
  <si>
    <t>&lt; 3 m</t>
  </si>
  <si>
    <t>FNC-MCB</t>
  </si>
  <si>
    <t>MCB-FCB</t>
  </si>
  <si>
    <t>FNC-FCB</t>
  </si>
  <si>
    <t>P</t>
  </si>
  <si>
    <t>&lt; 0.0001</t>
  </si>
  <si>
    <t>G = 0.18</t>
  </si>
  <si>
    <t>P = 0.91</t>
  </si>
  <si>
    <t>G = 6.65</t>
  </si>
  <si>
    <t>P = 0.036</t>
  </si>
  <si>
    <t>G = 18.99</t>
  </si>
  <si>
    <t>G = 2.23</t>
  </si>
  <si>
    <t>P = 0.33</t>
  </si>
  <si>
    <t>G = 14.6</t>
  </si>
  <si>
    <t>P = 0.0007</t>
  </si>
  <si>
    <t>G = 0.78</t>
  </si>
  <si>
    <t>P = 0.68</t>
  </si>
  <si>
    <t>G = 3.77</t>
  </si>
  <si>
    <t>P = 0.15</t>
  </si>
  <si>
    <t>G = 1.10</t>
  </si>
  <si>
    <t>P = 0.57</t>
  </si>
  <si>
    <t>Aggressive Response</t>
  </si>
  <si>
    <t>Scream/Chatter</t>
  </si>
  <si>
    <t>Intimidation</t>
  </si>
  <si>
    <t>Agg Male Voc</t>
  </si>
  <si>
    <t>Close Male Female</t>
  </si>
  <si>
    <t>Fly over</t>
  </si>
  <si>
    <t>43.5 (.0045)</t>
  </si>
  <si>
    <t>47.5 (.12)</t>
  </si>
  <si>
    <t>81.0 (.0012)</t>
  </si>
  <si>
    <t>41.5 (.002)</t>
  </si>
  <si>
    <t>64.5 (.0068)</t>
  </si>
  <si>
    <t>68.0 (&lt;.0001)</t>
  </si>
  <si>
    <t>57.5 (.0043)</t>
  </si>
  <si>
    <t>43.0 (.14)</t>
  </si>
  <si>
    <t>105.0 (&lt;.0001)</t>
  </si>
  <si>
    <t>70.0 (.42)</t>
  </si>
  <si>
    <t>37.5 (.66)</t>
  </si>
  <si>
    <t>164.0 (.054)</t>
  </si>
  <si>
    <t>99.0 (.22)</t>
  </si>
  <si>
    <t>44.5 (.60)</t>
  </si>
  <si>
    <t>155.0 (.043)</t>
  </si>
  <si>
    <t>227.5 (.011)</t>
  </si>
  <si>
    <t>96.5 (.18)</t>
  </si>
  <si>
    <t>301.0 (.0003)</t>
  </si>
  <si>
    <t>0.0 (1.0)</t>
  </si>
  <si>
    <t>14.0 (.16)</t>
  </si>
  <si>
    <t>87.0 (.21)</t>
  </si>
  <si>
    <t>108.5 (.11)</t>
  </si>
  <si>
    <t>198.0 (.0042)</t>
  </si>
  <si>
    <t>Female strikes mount</t>
  </si>
  <si>
    <t>Female perches and looks at mount</t>
  </si>
  <si>
    <t>Male approaches within 3 m and perches and looks at mount</t>
  </si>
  <si>
    <t>Male gives check and whistle vocalizations</t>
  </si>
  <si>
    <t>More than one redwing responds to mount</t>
  </si>
  <si>
    <t>Yes H/D/S</t>
  </si>
  <si>
    <t>No H/D/S</t>
  </si>
  <si>
    <t>Not parasitized</t>
  </si>
  <si>
    <t>PC1</t>
  </si>
  <si>
    <t>PC2</t>
  </si>
  <si>
    <t>PC3</t>
  </si>
  <si>
    <t>PC4</t>
  </si>
  <si>
    <t>Aggressive Response PC Score</t>
  </si>
  <si>
    <t>Comparison</t>
  </si>
  <si>
    <t>FNC-MCB t</t>
  </si>
  <si>
    <t>FNC-MCB P</t>
  </si>
  <si>
    <t>MCB-FCB t</t>
  </si>
  <si>
    <t>MCB-FCB P</t>
  </si>
  <si>
    <t>FNC-FCB t</t>
  </si>
  <si>
    <t>FNC-FCB P</t>
  </si>
  <si>
    <t>&lt;.001</t>
  </si>
  <si>
    <t>Aggressive Male Vocalization PC Score</t>
  </si>
  <si>
    <t>Close Male, Female Any Distance PC Score</t>
  </si>
  <si>
    <t>G = 3.99</t>
  </si>
  <si>
    <t>P = 0.046</t>
  </si>
  <si>
    <t>No Attack</t>
  </si>
  <si>
    <t>Attack</t>
  </si>
  <si>
    <t>Attack (Hover/Dive/Strike)</t>
  </si>
  <si>
    <t>Male flies over and attacks mount</t>
  </si>
  <si>
    <t>G = 7.86</t>
  </si>
  <si>
    <t>P = 0.020</t>
  </si>
  <si>
    <t>G = 0.60</t>
  </si>
  <si>
    <t>P = 0.74</t>
  </si>
  <si>
    <t>Q = 6.00</t>
  </si>
  <si>
    <t>P = 0.049</t>
  </si>
  <si>
    <t>Q = 13.58</t>
  </si>
  <si>
    <t>P = 0.001</t>
  </si>
  <si>
    <t>Q = 1.82</t>
  </si>
  <si>
    <t>P = 0.40</t>
  </si>
  <si>
    <t>Q = 18.54</t>
  </si>
  <si>
    <t>P = 0.027</t>
  </si>
  <si>
    <t>Q = 7.22</t>
  </si>
  <si>
    <t>Q = 2.66</t>
  </si>
  <si>
    <t>P = 0.26</t>
  </si>
  <si>
    <t>Attack **</t>
  </si>
  <si>
    <t>&lt; 3 m **</t>
  </si>
  <si>
    <t>PLM *</t>
  </si>
  <si>
    <t>Male response variables</t>
  </si>
  <si>
    <t>Aggressive male vocalizations</t>
  </si>
  <si>
    <t>Aggressive response *</t>
  </si>
  <si>
    <t>Close male, female any distance *</t>
  </si>
  <si>
    <t>Intimidation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</si>
</sst>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1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b/>
      <sz val="14"/>
      <color theme="1"/>
      <name val="Arial"/>
    </font>
    <font>
      <b/>
      <sz val="14"/>
      <color rgb="FF00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5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164" fontId="0" fillId="0" borderId="0" xfId="0" applyNumberFormat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165" fontId="5" fillId="0" borderId="0" xfId="0" applyNumberFormat="1" applyFont="1" applyAlignment="1">
      <alignment horizontal="center"/>
    </xf>
    <xf numFmtId="165" fontId="5" fillId="0" borderId="0" xfId="0" applyNumberFormat="1" applyFont="1"/>
    <xf numFmtId="165" fontId="0" fillId="0" borderId="0" xfId="0" applyNumberFormat="1"/>
    <xf numFmtId="0" fontId="0" fillId="0" borderId="0" xfId="0" applyFill="1" applyBorder="1"/>
    <xf numFmtId="2" fontId="0" fillId="0" borderId="0" xfId="0" applyNumberFormat="1"/>
    <xf numFmtId="2" fontId="5" fillId="0" borderId="0" xfId="0" applyNumberFormat="1" applyFont="1"/>
    <xf numFmtId="0" fontId="6" fillId="0" borderId="0" xfId="0" applyFont="1"/>
    <xf numFmtId="16" fontId="6" fillId="0" borderId="0" xfId="0" applyNumberFormat="1" applyFont="1" applyFill="1" applyAlignment="1">
      <alignment horizontal="center"/>
    </xf>
    <xf numFmtId="20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5" fontId="6" fillId="0" borderId="3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 applyAlignment="1">
      <alignment horizontal="center"/>
    </xf>
    <xf numFmtId="16" fontId="6" fillId="0" borderId="3" xfId="0" applyNumberFormat="1" applyFont="1" applyFill="1" applyBorder="1" applyAlignment="1">
      <alignment horizontal="center"/>
    </xf>
    <xf numFmtId="20" fontId="6" fillId="0" borderId="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</cellXfs>
  <cellStyles count="5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&gt; 1 male *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Summary Data'!$B$2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Data'!$B$3:$B$5</c:f>
              <c:numCache>
                <c:formatCode>General</c:formatCode>
                <c:ptCount val="3"/>
                <c:pt idx="0">
                  <c:v>2.0</c:v>
                </c:pt>
                <c:pt idx="1">
                  <c:v>6.0</c:v>
                </c:pt>
                <c:pt idx="2">
                  <c:v>10.0</c:v>
                </c:pt>
              </c:numCache>
            </c:numRef>
          </c:val>
        </c:ser>
        <c:ser>
          <c:idx val="1"/>
          <c:order val="1"/>
          <c:tx>
            <c:strRef>
              <c:f>'Full Summary Data'!$C$2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Data'!$C$3:$C$5</c:f>
              <c:numCache>
                <c:formatCode>General</c:formatCode>
                <c:ptCount val="3"/>
                <c:pt idx="0">
                  <c:v>48.0</c:v>
                </c:pt>
                <c:pt idx="1">
                  <c:v>44.0</c:v>
                </c:pt>
                <c:pt idx="2">
                  <c:v>40.0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559944"/>
        <c:axId val="-2119563000"/>
      </c:barChart>
      <c:catAx>
        <c:axId val="-2119559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563000"/>
        <c:crosses val="autoZero"/>
        <c:auto val="1"/>
        <c:lblAlgn val="ctr"/>
        <c:lblOffset val="100"/>
        <c:noMultiLvlLbl val="0"/>
      </c:catAx>
      <c:valAx>
        <c:axId val="-2119563000"/>
        <c:scaling>
          <c:orientation val="minMax"/>
          <c:max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layout>
            <c:manualLayout>
              <c:xMode val="edge"/>
              <c:yMode val="edge"/>
              <c:x val="0.0333333333333333"/>
              <c:y val="0.30443665578388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55994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 3 m from mount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0.55</c:v>
                </c:pt>
                <c:pt idx="1">
                  <c:v>0.78</c:v>
                </c:pt>
                <c:pt idx="2">
                  <c:v>0.85</c:v>
                </c:pt>
              </c:numLit>
            </c:plus>
            <c:minus>
              <c:numLit>
                <c:formatCode>General</c:formatCode>
                <c:ptCount val="3"/>
                <c:pt idx="0">
                  <c:v>0.55</c:v>
                </c:pt>
                <c:pt idx="1">
                  <c:v>0.78</c:v>
                </c:pt>
                <c:pt idx="2">
                  <c:v>0.85</c:v>
                </c:pt>
              </c:numLit>
            </c:minus>
          </c:errBars>
          <c:cat>
            <c:strRef>
              <c:f>'Full Summary Data'!$AB$41:$AB$43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Data'!$AC$41:$AC$43</c:f>
              <c:numCache>
                <c:formatCode>General</c:formatCode>
                <c:ptCount val="3"/>
                <c:pt idx="0">
                  <c:v>1.74</c:v>
                </c:pt>
                <c:pt idx="1">
                  <c:v>3.44</c:v>
                </c:pt>
                <c:pt idx="2">
                  <c:v>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343032"/>
        <c:axId val="-2119339768"/>
      </c:barChart>
      <c:catAx>
        <c:axId val="-2119343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339768"/>
        <c:crosses val="autoZero"/>
        <c:auto val="1"/>
        <c:lblAlgn val="ctr"/>
        <c:lblOffset val="100"/>
        <c:noMultiLvlLbl val="0"/>
      </c:catAx>
      <c:valAx>
        <c:axId val="-2119339768"/>
        <c:scaling>
          <c:orientation val="minMax"/>
          <c:max val="8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periods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34303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Hover/Dive/Strike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0.08</c:v>
                </c:pt>
                <c:pt idx="1">
                  <c:v>0.16</c:v>
                </c:pt>
                <c:pt idx="2">
                  <c:v>0.39</c:v>
                </c:pt>
              </c:numLit>
            </c:plus>
            <c:minus>
              <c:numLit>
                <c:formatCode>General</c:formatCode>
                <c:ptCount val="3"/>
                <c:pt idx="0">
                  <c:v>0.08</c:v>
                </c:pt>
                <c:pt idx="1">
                  <c:v>0.16</c:v>
                </c:pt>
                <c:pt idx="2">
                  <c:v>0.39</c:v>
                </c:pt>
              </c:numLit>
            </c:minus>
          </c:errBars>
          <c:cat>
            <c:strRef>
              <c:f>'Full Summary Data'!$AB$41:$AB$43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Data'!$AD$41:$AD$43</c:f>
              <c:numCache>
                <c:formatCode>General</c:formatCode>
                <c:ptCount val="3"/>
                <c:pt idx="0">
                  <c:v>0.12</c:v>
                </c:pt>
                <c:pt idx="1">
                  <c:v>0.72</c:v>
                </c:pt>
                <c:pt idx="2">
                  <c:v>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381848"/>
        <c:axId val="-2131121320"/>
      </c:barChart>
      <c:catAx>
        <c:axId val="-2131381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121320"/>
        <c:crosses val="autoZero"/>
        <c:auto val="1"/>
        <c:lblAlgn val="ctr"/>
        <c:lblOffset val="100"/>
        <c:noMultiLvlLbl val="0"/>
      </c:catAx>
      <c:valAx>
        <c:axId val="-2131121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periods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381848"/>
        <c:crosses val="autoZero"/>
        <c:crossBetween val="between"/>
        <c:majorUnit val="1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reaction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1.01</c:v>
                </c:pt>
                <c:pt idx="1">
                  <c:v>1.14</c:v>
                </c:pt>
                <c:pt idx="2">
                  <c:v>1.17</c:v>
                </c:pt>
              </c:numLit>
            </c:plus>
            <c:minus>
              <c:numLit>
                <c:formatCode>General</c:formatCode>
                <c:ptCount val="3"/>
                <c:pt idx="0">
                  <c:v>1.01</c:v>
                </c:pt>
                <c:pt idx="1">
                  <c:v>1.14</c:v>
                </c:pt>
                <c:pt idx="2">
                  <c:v>1.17</c:v>
                </c:pt>
              </c:numLit>
            </c:minus>
          </c:errBars>
          <c:cat>
            <c:strRef>
              <c:f>'Full Summary Data'!$AB$41:$AB$43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Data'!$AE$41:$AE$43</c:f>
              <c:numCache>
                <c:formatCode>General</c:formatCode>
                <c:ptCount val="3"/>
                <c:pt idx="0">
                  <c:v>15.32</c:v>
                </c:pt>
                <c:pt idx="1">
                  <c:v>13.1</c:v>
                </c:pt>
                <c:pt idx="2">
                  <c:v>11.3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587224"/>
        <c:axId val="-2131583960"/>
      </c:barChart>
      <c:catAx>
        <c:axId val="-2131587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583960"/>
        <c:crosses val="autoZero"/>
        <c:auto val="1"/>
        <c:lblAlgn val="ctr"/>
        <c:lblOffset val="100"/>
        <c:noMultiLvlLbl val="0"/>
      </c:catAx>
      <c:valAx>
        <c:axId val="-21315839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periods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5872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Summary Data'!$B$20</c:f>
              <c:strCache>
                <c:ptCount val="1"/>
                <c:pt idx="0">
                  <c:v>Yes H/D/S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Data'!$A$21:$A$22</c:f>
              <c:strCache>
                <c:ptCount val="2"/>
                <c:pt idx="0">
                  <c:v>Parasitized</c:v>
                </c:pt>
                <c:pt idx="1">
                  <c:v>Not parasitized</c:v>
                </c:pt>
              </c:strCache>
            </c:strRef>
          </c:cat>
          <c:val>
            <c:numRef>
              <c:f>'Full Summary Data'!$B$21:$B$22</c:f>
              <c:numCache>
                <c:formatCode>General</c:formatCode>
                <c:ptCount val="2"/>
                <c:pt idx="0">
                  <c:v>4.0</c:v>
                </c:pt>
                <c:pt idx="1">
                  <c:v>17.0</c:v>
                </c:pt>
              </c:numCache>
            </c:numRef>
          </c:val>
        </c:ser>
        <c:ser>
          <c:idx val="1"/>
          <c:order val="1"/>
          <c:tx>
            <c:strRef>
              <c:f>'Full Summary Data'!$C$20</c:f>
              <c:strCache>
                <c:ptCount val="1"/>
                <c:pt idx="0">
                  <c:v>No H/D/S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Data'!$A$21:$A$22</c:f>
              <c:strCache>
                <c:ptCount val="2"/>
                <c:pt idx="0">
                  <c:v>Parasitized</c:v>
                </c:pt>
                <c:pt idx="1">
                  <c:v>Not parasitized</c:v>
                </c:pt>
              </c:strCache>
            </c:strRef>
          </c:cat>
          <c:val>
            <c:numRef>
              <c:f>'Full Summary Data'!$C$21:$C$22</c:f>
              <c:numCache>
                <c:formatCode>General</c:formatCode>
                <c:ptCount val="2"/>
                <c:pt idx="0">
                  <c:v>0.0</c:v>
                </c:pt>
                <c:pt idx="1">
                  <c:v>12.0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548376"/>
        <c:axId val="-2131542872"/>
      </c:barChart>
      <c:catAx>
        <c:axId val="-2131548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Parasitism status</a:t>
                </a:r>
              </a:p>
            </c:rich>
          </c:tx>
          <c:overlay val="0"/>
        </c:title>
        <c:majorTickMark val="out"/>
        <c:minorTickMark val="none"/>
        <c:tickLblPos val="nextTo"/>
        <c:crossAx val="-2131542872"/>
        <c:crosses val="autoZero"/>
        <c:auto val="1"/>
        <c:lblAlgn val="ctr"/>
        <c:lblOffset val="100"/>
        <c:noMultiLvlLbl val="0"/>
      </c:catAx>
      <c:valAx>
        <c:axId val="-2131542872"/>
        <c:scaling>
          <c:orientation val="minMax"/>
          <c:max val="3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548376"/>
        <c:crosses val="autoZero"/>
        <c:crossBetween val="between"/>
        <c:majorUnit val="10.0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&gt; 1 male **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'N=25 Summary Data'!$B$2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Data'!$B$3:$B$5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8.0</c:v>
                </c:pt>
              </c:numCache>
            </c:numRef>
          </c:val>
        </c:ser>
        <c:ser>
          <c:idx val="1"/>
          <c:order val="1"/>
          <c:tx>
            <c:strRef>
              <c:f>'N=25 Summary Data'!$C$2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Data'!$C$3:$C$5</c:f>
              <c:numCache>
                <c:formatCode>General</c:formatCode>
                <c:ptCount val="3"/>
                <c:pt idx="0">
                  <c:v>24.0</c:v>
                </c:pt>
                <c:pt idx="1">
                  <c:v>22.0</c:v>
                </c:pt>
                <c:pt idx="2">
                  <c:v>17.0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503640"/>
        <c:axId val="-2119321000"/>
      </c:barChart>
      <c:catAx>
        <c:axId val="-2119503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321000"/>
        <c:crosses val="autoZero"/>
        <c:auto val="1"/>
        <c:lblAlgn val="ctr"/>
        <c:lblOffset val="100"/>
        <c:noMultiLvlLbl val="0"/>
      </c:catAx>
      <c:valAx>
        <c:axId val="-2119321000"/>
        <c:scaling>
          <c:orientation val="minMax"/>
          <c:max val="24.0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503640"/>
        <c:crosses val="autoZero"/>
        <c:crossBetween val="between"/>
        <c:majorUnit val="4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Whistle alarm *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Yes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Data'!$J$3:$J$5</c:f>
              <c:numCache>
                <c:formatCode>General</c:formatCode>
                <c:ptCount val="3"/>
                <c:pt idx="0">
                  <c:v>18.0</c:v>
                </c:pt>
                <c:pt idx="1">
                  <c:v>23.0</c:v>
                </c:pt>
                <c:pt idx="2">
                  <c:v>17.0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Data'!$K$3:$K$5</c:f>
              <c:numCache>
                <c:formatCode>General</c:formatCode>
                <c:ptCount val="3"/>
                <c:pt idx="0">
                  <c:v>6.0</c:v>
                </c:pt>
                <c:pt idx="1">
                  <c:v>1.0</c:v>
                </c:pt>
                <c:pt idx="2">
                  <c:v>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431336"/>
        <c:axId val="-2119397800"/>
      </c:barChart>
      <c:catAx>
        <c:axId val="-2119431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397800"/>
        <c:crosses val="autoZero"/>
        <c:auto val="1"/>
        <c:lblAlgn val="ctr"/>
        <c:lblOffset val="100"/>
        <c:noMultiLvlLbl val="0"/>
      </c:catAx>
      <c:valAx>
        <c:axId val="-2119397800"/>
        <c:scaling>
          <c:orientation val="minMax"/>
          <c:max val="24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431336"/>
        <c:crosses val="autoZero"/>
        <c:crossBetween val="between"/>
        <c:majorUnit val="4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Hover/Dive/Strike **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'N=25 Summary Data'!$N$2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Data'!$N$3:$N$5</c:f>
              <c:numCache>
                <c:formatCode>General</c:formatCode>
                <c:ptCount val="3"/>
                <c:pt idx="0">
                  <c:v>1.0</c:v>
                </c:pt>
                <c:pt idx="1">
                  <c:v>9.0</c:v>
                </c:pt>
                <c:pt idx="2">
                  <c:v>14.0</c:v>
                </c:pt>
              </c:numCache>
            </c:numRef>
          </c:val>
        </c:ser>
        <c:ser>
          <c:idx val="1"/>
          <c:order val="1"/>
          <c:tx>
            <c:strRef>
              <c:f>'N=25 Summary Data'!$O$2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Data'!$O$3:$O$5</c:f>
              <c:numCache>
                <c:formatCode>General</c:formatCode>
                <c:ptCount val="3"/>
                <c:pt idx="0">
                  <c:v>23.0</c:v>
                </c:pt>
                <c:pt idx="1">
                  <c:v>15.0</c:v>
                </c:pt>
                <c:pt idx="2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0778008"/>
        <c:axId val="-2119979896"/>
      </c:barChart>
      <c:catAx>
        <c:axId val="-21307780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979896"/>
        <c:crosses val="autoZero"/>
        <c:auto val="1"/>
        <c:lblAlgn val="ctr"/>
        <c:lblOffset val="100"/>
        <c:noMultiLvlLbl val="0"/>
      </c:catAx>
      <c:valAx>
        <c:axId val="-2119979896"/>
        <c:scaling>
          <c:orientation val="minMax"/>
          <c:max val="24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0778008"/>
        <c:crosses val="autoZero"/>
        <c:crossBetween val="between"/>
        <c:majorUnit val="4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reaction **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'N=25 Summary Data'!$B$11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Data'!$A$12:$A$14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Data'!$B$12:$B$14</c:f>
              <c:numCache>
                <c:formatCode>General</c:formatCode>
                <c:ptCount val="3"/>
                <c:pt idx="0">
                  <c:v>23.0</c:v>
                </c:pt>
                <c:pt idx="1">
                  <c:v>14.0</c:v>
                </c:pt>
                <c:pt idx="2">
                  <c:v>13.0</c:v>
                </c:pt>
              </c:numCache>
            </c:numRef>
          </c:val>
        </c:ser>
        <c:ser>
          <c:idx val="1"/>
          <c:order val="1"/>
          <c:tx>
            <c:strRef>
              <c:f>'N=25 Summary Data'!$C$11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Data'!$A$12:$A$14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Data'!$C$12:$C$14</c:f>
              <c:numCache>
                <c:formatCode>General</c:formatCode>
                <c:ptCount val="3"/>
                <c:pt idx="0">
                  <c:v>1.0</c:v>
                </c:pt>
                <c:pt idx="1">
                  <c:v>10.0</c:v>
                </c:pt>
                <c:pt idx="2">
                  <c:v>11.0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0188888"/>
        <c:axId val="-2120185624"/>
      </c:barChart>
      <c:catAx>
        <c:axId val="-21201888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0185624"/>
        <c:crosses val="autoZero"/>
        <c:auto val="1"/>
        <c:lblAlgn val="ctr"/>
        <c:lblOffset val="100"/>
        <c:noMultiLvlLbl val="0"/>
      </c:catAx>
      <c:valAx>
        <c:axId val="-2120185624"/>
        <c:scaling>
          <c:orientation val="minMax"/>
          <c:max val="24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0188888"/>
        <c:crosses val="autoZero"/>
        <c:crossBetween val="between"/>
        <c:majorUnit val="4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&gt; 1 female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'N=25 Summary Data'!$F$2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Data'!$F$3:$F$5</c:f>
              <c:numCache>
                <c:formatCode>General</c:formatCode>
                <c:ptCount val="3"/>
                <c:pt idx="0">
                  <c:v>4.0</c:v>
                </c:pt>
                <c:pt idx="1">
                  <c:v>4.0</c:v>
                </c:pt>
                <c:pt idx="2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'N=25 Summary Data'!$G$2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Data'!$G$3:$G$5</c:f>
              <c:numCache>
                <c:formatCode>General</c:formatCode>
                <c:ptCount val="3"/>
                <c:pt idx="0">
                  <c:v>20.0</c:v>
                </c:pt>
                <c:pt idx="1">
                  <c:v>20.0</c:v>
                </c:pt>
                <c:pt idx="2">
                  <c:v>19.0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0149576"/>
        <c:axId val="-2120146600"/>
      </c:barChart>
      <c:catAx>
        <c:axId val="-212014957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20146600"/>
        <c:crosses val="autoZero"/>
        <c:auto val="1"/>
        <c:lblAlgn val="ctr"/>
        <c:lblOffset val="100"/>
        <c:noMultiLvlLbl val="0"/>
      </c:catAx>
      <c:valAx>
        <c:axId val="-2120146600"/>
        <c:scaling>
          <c:orientation val="minMax"/>
          <c:max val="24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0149576"/>
        <c:crosses val="autoZero"/>
        <c:crossBetween val="between"/>
        <c:majorUnit val="4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Growl/Scream/Chatter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'N=25 Summary Data'!$R$2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Data'!$R$3:$R$5</c:f>
              <c:numCache>
                <c:formatCode>General</c:formatCode>
                <c:ptCount val="3"/>
                <c:pt idx="0">
                  <c:v>0.0</c:v>
                </c:pt>
                <c:pt idx="1">
                  <c:v>0.0</c:v>
                </c:pt>
                <c:pt idx="2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'N=25 Summary Data'!$S$2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Data'!$S$3:$S$5</c:f>
              <c:numCache>
                <c:formatCode>General</c:formatCode>
                <c:ptCount val="3"/>
                <c:pt idx="0">
                  <c:v>24.0</c:v>
                </c:pt>
                <c:pt idx="1">
                  <c:v>24.0</c:v>
                </c:pt>
                <c:pt idx="2">
                  <c:v>23.0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0109592"/>
        <c:axId val="-2120106328"/>
      </c:barChart>
      <c:catAx>
        <c:axId val="-2120109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0106328"/>
        <c:crosses val="autoZero"/>
        <c:auto val="1"/>
        <c:lblAlgn val="ctr"/>
        <c:lblOffset val="100"/>
        <c:noMultiLvlLbl val="0"/>
      </c:catAx>
      <c:valAx>
        <c:axId val="-2120106328"/>
        <c:scaling>
          <c:orientation val="minMax"/>
          <c:max val="24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0109592"/>
        <c:crosses val="autoZero"/>
        <c:crossBetween val="between"/>
        <c:majorUnit val="4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&gt; 1 female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Summary Data'!$F$2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Data'!$F$3:$F$5</c:f>
              <c:numCache>
                <c:formatCode>General</c:formatCode>
                <c:ptCount val="3"/>
                <c:pt idx="0">
                  <c:v>5.0</c:v>
                </c:pt>
                <c:pt idx="1">
                  <c:v>9.0</c:v>
                </c:pt>
                <c:pt idx="2">
                  <c:v>11.0</c:v>
                </c:pt>
              </c:numCache>
            </c:numRef>
          </c:val>
        </c:ser>
        <c:ser>
          <c:idx val="1"/>
          <c:order val="1"/>
          <c:tx>
            <c:strRef>
              <c:f>'Full Summary Data'!$G$2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Data'!$G$3:$G$5</c:f>
              <c:numCache>
                <c:formatCode>General</c:formatCode>
                <c:ptCount val="3"/>
                <c:pt idx="0">
                  <c:v>45.0</c:v>
                </c:pt>
                <c:pt idx="1">
                  <c:v>41.0</c:v>
                </c:pt>
                <c:pt idx="2">
                  <c:v>39.0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367448"/>
        <c:axId val="-2119469032"/>
      </c:barChart>
      <c:catAx>
        <c:axId val="-21193674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469032"/>
        <c:crosses val="autoZero"/>
        <c:auto val="1"/>
        <c:lblAlgn val="ctr"/>
        <c:lblOffset val="100"/>
        <c:noMultiLvlLbl val="0"/>
      </c:catAx>
      <c:valAx>
        <c:axId val="-2119469032"/>
        <c:scaling>
          <c:orientation val="minMax"/>
          <c:max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367448"/>
        <c:crosses val="autoZero"/>
        <c:crossBetween val="between"/>
        <c:majorUnit val="10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Song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'N=25 Summary Data'!$F$11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Data'!$A$12:$A$14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Data'!$F$12:$F$14</c:f>
              <c:numCache>
                <c:formatCode>General</c:formatCode>
                <c:ptCount val="3"/>
                <c:pt idx="0">
                  <c:v>12.0</c:v>
                </c:pt>
                <c:pt idx="1">
                  <c:v>14.0</c:v>
                </c:pt>
                <c:pt idx="2">
                  <c:v>11.0</c:v>
                </c:pt>
              </c:numCache>
            </c:numRef>
          </c:val>
        </c:ser>
        <c:ser>
          <c:idx val="1"/>
          <c:order val="1"/>
          <c:tx>
            <c:strRef>
              <c:f>'N=25 Summary Data'!$G$11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Data'!$A$12:$A$14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Data'!$G$12:$G$14</c:f>
              <c:numCache>
                <c:formatCode>General</c:formatCode>
                <c:ptCount val="3"/>
                <c:pt idx="0">
                  <c:v>12.0</c:v>
                </c:pt>
                <c:pt idx="1">
                  <c:v>10.0</c:v>
                </c:pt>
                <c:pt idx="2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0068952"/>
        <c:axId val="-2120065688"/>
      </c:barChart>
      <c:catAx>
        <c:axId val="-21200689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0065688"/>
        <c:crosses val="autoZero"/>
        <c:auto val="1"/>
        <c:lblAlgn val="ctr"/>
        <c:lblOffset val="100"/>
        <c:noMultiLvlLbl val="0"/>
      </c:catAx>
      <c:valAx>
        <c:axId val="-2120065688"/>
        <c:scaling>
          <c:orientation val="minMax"/>
          <c:max val="24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0068952"/>
        <c:crosses val="autoZero"/>
        <c:crossBetween val="between"/>
        <c:majorUnit val="4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redwing</a:t>
            </a:r>
          </a:p>
          <a:p>
            <a:pPr>
              <a:defRPr/>
            </a:pPr>
            <a:r>
              <a:rPr lang="en-US"/>
              <a:t>Hover/Dive/Strike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'N=25 Summary Data'!$B$20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Data'!$A$21:$A$23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Exp</c:v>
                </c:pt>
              </c:strCache>
            </c:strRef>
          </c:cat>
          <c:val>
            <c:numRef>
              <c:f>'N=25 Summary Data'!$B$21:$B$23</c:f>
              <c:numCache>
                <c:formatCode>General</c:formatCode>
                <c:ptCount val="3"/>
                <c:pt idx="0">
                  <c:v>2.0</c:v>
                </c:pt>
                <c:pt idx="1">
                  <c:v>9.0</c:v>
                </c:pt>
                <c:pt idx="2">
                  <c:v>3.0</c:v>
                </c:pt>
              </c:numCache>
            </c:numRef>
          </c:val>
        </c:ser>
        <c:ser>
          <c:idx val="1"/>
          <c:order val="1"/>
          <c:tx>
            <c:strRef>
              <c:f>'N=25 Summary Data'!$C$20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Data'!$A$21:$A$23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Exp</c:v>
                </c:pt>
              </c:strCache>
            </c:strRef>
          </c:cat>
          <c:val>
            <c:numRef>
              <c:f>'N=25 Summary Data'!$C$21:$C$23</c:f>
              <c:numCache>
                <c:formatCode>General</c:formatCode>
                <c:ptCount val="3"/>
                <c:pt idx="0">
                  <c:v>0.0</c:v>
                </c:pt>
                <c:pt idx="1">
                  <c:v>5.0</c:v>
                </c:pt>
                <c:pt idx="2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602696"/>
        <c:axId val="-2119494616"/>
      </c:barChart>
      <c:catAx>
        <c:axId val="-2131602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Parasitism status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494616"/>
        <c:crosses val="autoZero"/>
        <c:auto val="1"/>
        <c:lblAlgn val="ctr"/>
        <c:lblOffset val="100"/>
        <c:noMultiLvlLbl val="0"/>
      </c:catAx>
      <c:valAx>
        <c:axId val="-2119494616"/>
        <c:scaling>
          <c:orientation val="minMax"/>
          <c:max val="15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presentations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602696"/>
        <c:crosses val="autoZero"/>
        <c:crossBetween val="between"/>
        <c:majorUnit val="5.0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 redwing</a:t>
            </a:r>
          </a:p>
          <a:p>
            <a:pPr>
              <a:defRPr/>
            </a:pPr>
            <a:r>
              <a:rPr lang="en-US"/>
              <a:t>Growl/Scream/Chatter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'N=25 Summary Data'!$B$29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Data'!$A$30:$A$32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Exp</c:v>
                </c:pt>
              </c:strCache>
            </c:strRef>
          </c:cat>
          <c:val>
            <c:numRef>
              <c:f>'N=25 Summary Data'!$B$30:$B$32</c:f>
              <c:numCache>
                <c:formatCode>General</c:formatCode>
                <c:ptCount val="3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</c:numCache>
            </c:numRef>
          </c:val>
        </c:ser>
        <c:ser>
          <c:idx val="1"/>
          <c:order val="1"/>
          <c:tx>
            <c:strRef>
              <c:f>'N=25 Summary Data'!$C$29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Data'!$A$30:$A$32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Exp</c:v>
                </c:pt>
              </c:strCache>
            </c:strRef>
          </c:cat>
          <c:val>
            <c:numRef>
              <c:f>'N=25 Summary Data'!$C$30:$C$32</c:f>
              <c:numCache>
                <c:formatCode>General</c:formatCode>
                <c:ptCount val="3"/>
                <c:pt idx="0">
                  <c:v>2.0</c:v>
                </c:pt>
                <c:pt idx="1">
                  <c:v>13.0</c:v>
                </c:pt>
                <c:pt idx="2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226472"/>
        <c:axId val="-2131220760"/>
      </c:barChart>
      <c:catAx>
        <c:axId val="-2131226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Parasitism status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220760"/>
        <c:crosses val="autoZero"/>
        <c:auto val="1"/>
        <c:lblAlgn val="ctr"/>
        <c:lblOffset val="100"/>
        <c:noMultiLvlLbl val="0"/>
      </c:catAx>
      <c:valAx>
        <c:axId val="-21312207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presentations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22647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&lt; 3 m from mount *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0.74</c:v>
                </c:pt>
                <c:pt idx="1">
                  <c:v>1.39</c:v>
                </c:pt>
                <c:pt idx="2">
                  <c:v>1.2</c:v>
                </c:pt>
              </c:numLit>
            </c:plus>
            <c:minus>
              <c:numLit>
                <c:formatCode>General</c:formatCode>
                <c:ptCount val="3"/>
                <c:pt idx="0">
                  <c:v>0.74</c:v>
                </c:pt>
                <c:pt idx="1">
                  <c:v>1.39</c:v>
                </c:pt>
                <c:pt idx="2">
                  <c:v>1.2</c:v>
                </c:pt>
              </c:numLit>
            </c:minus>
          </c:errBars>
          <c:cat>
            <c:strRef>
              <c:f>'N=25 Summary Data'!$AB$41:$AB$43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Data'!$AC$41:$AC$43</c:f>
              <c:numCache>
                <c:formatCode>General</c:formatCode>
                <c:ptCount val="3"/>
                <c:pt idx="0">
                  <c:v>1.88</c:v>
                </c:pt>
                <c:pt idx="1">
                  <c:v>5.33</c:v>
                </c:pt>
                <c:pt idx="2">
                  <c:v>6.79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188968"/>
        <c:axId val="-2131185704"/>
      </c:barChart>
      <c:catAx>
        <c:axId val="-21311889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185704"/>
        <c:crosses val="autoZero"/>
        <c:auto val="1"/>
        <c:lblAlgn val="ctr"/>
        <c:lblOffset val="100"/>
        <c:noMultiLvlLbl val="0"/>
      </c:catAx>
      <c:valAx>
        <c:axId val="-21311857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periods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18896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Hover/Dive/Strike **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0.04</c:v>
                </c:pt>
                <c:pt idx="1">
                  <c:v>0.17</c:v>
                </c:pt>
                <c:pt idx="2">
                  <c:v>0.63</c:v>
                </c:pt>
              </c:numLit>
            </c:plus>
            <c:minus>
              <c:numLit>
                <c:formatCode>General</c:formatCode>
                <c:ptCount val="3"/>
                <c:pt idx="0">
                  <c:v>0.04</c:v>
                </c:pt>
                <c:pt idx="1">
                  <c:v>0.17</c:v>
                </c:pt>
                <c:pt idx="2">
                  <c:v>0.63</c:v>
                </c:pt>
              </c:numLit>
            </c:minus>
          </c:errBars>
          <c:cat>
            <c:strRef>
              <c:f>'N=25 Summary Data'!$AB$41:$AB$43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Data'!$AD$41:$AD$43</c:f>
              <c:numCache>
                <c:formatCode>General</c:formatCode>
                <c:ptCount val="3"/>
                <c:pt idx="0">
                  <c:v>0.042</c:v>
                </c:pt>
                <c:pt idx="1">
                  <c:v>0.75</c:v>
                </c:pt>
                <c:pt idx="2">
                  <c:v>2.42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0843464"/>
        <c:axId val="-2130752920"/>
      </c:barChart>
      <c:catAx>
        <c:axId val="-213084346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0752920"/>
        <c:crosses val="autoZero"/>
        <c:auto val="1"/>
        <c:lblAlgn val="ctr"/>
        <c:lblOffset val="100"/>
        <c:noMultiLvlLbl val="0"/>
      </c:catAx>
      <c:valAx>
        <c:axId val="-21307529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periods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0843464"/>
        <c:crosses val="autoZero"/>
        <c:crossBetween val="between"/>
        <c:majorUnit val="1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reaction *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1.38</c:v>
                </c:pt>
                <c:pt idx="1">
                  <c:v>1.33</c:v>
                </c:pt>
                <c:pt idx="2">
                  <c:v>1.27</c:v>
                </c:pt>
              </c:numLit>
            </c:plus>
            <c:minus>
              <c:numLit>
                <c:formatCode>General</c:formatCode>
                <c:ptCount val="3"/>
                <c:pt idx="0">
                  <c:v>1.38</c:v>
                </c:pt>
                <c:pt idx="1">
                  <c:v>1.33</c:v>
                </c:pt>
                <c:pt idx="2">
                  <c:v>1.27</c:v>
                </c:pt>
              </c:numLit>
            </c:minus>
          </c:errBars>
          <c:cat>
            <c:strRef>
              <c:f>'N=25 Summary Data'!$AB$41:$AB$43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Data'!$AE$41:$AE$43</c:f>
              <c:numCache>
                <c:formatCode>General</c:formatCode>
                <c:ptCount val="3"/>
                <c:pt idx="0">
                  <c:v>10.7</c:v>
                </c:pt>
                <c:pt idx="1">
                  <c:v>5.08</c:v>
                </c:pt>
                <c:pt idx="2">
                  <c:v>3.83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490760"/>
        <c:axId val="-2119525080"/>
      </c:barChart>
      <c:catAx>
        <c:axId val="-2119490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525080"/>
        <c:crosses val="autoZero"/>
        <c:auto val="1"/>
        <c:lblAlgn val="ctr"/>
        <c:lblOffset val="100"/>
        <c:noMultiLvlLbl val="0"/>
      </c:catAx>
      <c:valAx>
        <c:axId val="-2119525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periods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49076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&gt; 1 male responding **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'N=25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Data'!$B$3:$B$5</c:f>
              <c:numCache>
                <c:formatCode>General</c:formatCode>
                <c:ptCount val="3"/>
                <c:pt idx="0">
                  <c:v>1.0</c:v>
                </c:pt>
                <c:pt idx="1">
                  <c:v>3.0</c:v>
                </c:pt>
                <c:pt idx="2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1036328"/>
        <c:axId val="-2131016184"/>
      </c:barChart>
      <c:catAx>
        <c:axId val="-213103632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31016184"/>
        <c:crosses val="autoZero"/>
        <c:auto val="1"/>
        <c:lblAlgn val="ctr"/>
        <c:lblOffset val="100"/>
        <c:noMultiLvlLbl val="0"/>
      </c:catAx>
      <c:valAx>
        <c:axId val="-21310161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presentations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036328"/>
        <c:crosses val="autoZero"/>
        <c:crossBetween val="between"/>
        <c:majorUnit val="2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4684509727764"/>
          <c:y val="0.0620366724992709"/>
          <c:w val="0.646451514188529"/>
          <c:h val="0.7861118401866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'N=25 Summary Data'!$B$51</c:f>
              <c:strCache>
                <c:ptCount val="1"/>
                <c:pt idx="0">
                  <c:v>Aggressive response *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0.042</c:v>
                </c:pt>
                <c:pt idx="1">
                  <c:v>0.049</c:v>
                </c:pt>
                <c:pt idx="2">
                  <c:v>0.045</c:v>
                </c:pt>
              </c:numLit>
            </c:plus>
            <c:minus>
              <c:numLit>
                <c:formatCode>General</c:formatCode>
                <c:ptCount val="3"/>
                <c:pt idx="0">
                  <c:v>0.042</c:v>
                </c:pt>
                <c:pt idx="1">
                  <c:v>0.049</c:v>
                </c:pt>
                <c:pt idx="2">
                  <c:v>0.045</c:v>
                </c:pt>
              </c:numLit>
            </c:minus>
          </c:errBars>
          <c:cat>
            <c:strRef>
              <c:f>'N=25 Summary Data'!$A$52:$A$54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Data'!$B$52:$B$54</c:f>
              <c:numCache>
                <c:formatCode>0.000</c:formatCode>
                <c:ptCount val="3"/>
                <c:pt idx="0">
                  <c:v>-0.028</c:v>
                </c:pt>
                <c:pt idx="1">
                  <c:v>0.209</c:v>
                </c:pt>
                <c:pt idx="2">
                  <c:v>0.416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537880"/>
        <c:axId val="-2131052664"/>
      </c:barChart>
      <c:catAx>
        <c:axId val="-2119537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layout>
            <c:manualLayout>
              <c:xMode val="edge"/>
              <c:yMode val="edge"/>
              <c:x val="0.495458729093841"/>
              <c:y val="0.87037037037037"/>
            </c:manualLayout>
          </c:layout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052664"/>
        <c:crosses val="autoZero"/>
        <c:auto val="1"/>
        <c:lblAlgn val="ctr"/>
        <c:lblOffset val="1000"/>
        <c:noMultiLvlLbl val="0"/>
      </c:catAx>
      <c:valAx>
        <c:axId val="-2131052664"/>
        <c:scaling>
          <c:orientation val="minMax"/>
          <c:min val="-1.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Aggressive Response</a:t>
                </a:r>
              </a:p>
              <a:p>
                <a:pPr>
                  <a:defRPr b="0"/>
                </a:pPr>
                <a:r>
                  <a:rPr lang="en-US" b="0"/>
                  <a:t>(PC Score)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5378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030126668949"/>
          <c:y val="0.0620366724992709"/>
          <c:w val="0.648989363585924"/>
          <c:h val="0.786111840186643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0.067</c:v>
                </c:pt>
                <c:pt idx="1">
                  <c:v>0.065</c:v>
                </c:pt>
                <c:pt idx="2">
                  <c:v>0.064</c:v>
                </c:pt>
              </c:numLit>
            </c:plus>
            <c:minus>
              <c:numLit>
                <c:formatCode>General</c:formatCode>
                <c:ptCount val="3"/>
                <c:pt idx="0">
                  <c:v>0.067</c:v>
                </c:pt>
                <c:pt idx="1">
                  <c:v>0.065</c:v>
                </c:pt>
                <c:pt idx="2">
                  <c:v>0.064</c:v>
                </c:pt>
              </c:numLit>
            </c:minus>
          </c:errBars>
          <c:cat>
            <c:strRef>
              <c:f>'N=25 Summary Data'!$A$52:$A$54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Data'!$C$52:$C$54</c:f>
              <c:numCache>
                <c:formatCode>0.000</c:formatCode>
                <c:ptCount val="3"/>
                <c:pt idx="0">
                  <c:v>0.338</c:v>
                </c:pt>
                <c:pt idx="1">
                  <c:v>0.462</c:v>
                </c:pt>
                <c:pt idx="2">
                  <c:v>0.418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9511768"/>
        <c:axId val="-2119556152"/>
      </c:barChart>
      <c:catAx>
        <c:axId val="-2119511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layout>
            <c:manualLayout>
              <c:xMode val="edge"/>
              <c:yMode val="edge"/>
              <c:x val="0.48649777473468"/>
              <c:y val="0.885185549722951"/>
            </c:manualLayout>
          </c:layout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556152"/>
        <c:crosses val="autoZero"/>
        <c:auto val="1"/>
        <c:lblAlgn val="ctr"/>
        <c:lblOffset val="1000"/>
        <c:noMultiLvlLbl val="0"/>
      </c:catAx>
      <c:valAx>
        <c:axId val="-2119556152"/>
        <c:scaling>
          <c:orientation val="minMax"/>
          <c:max val="1.0"/>
          <c:min val="-1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Aggressive Male Vocalizations</a:t>
                </a:r>
              </a:p>
              <a:p>
                <a:pPr>
                  <a:defRPr b="0"/>
                </a:pPr>
                <a:r>
                  <a:rPr lang="en-US" b="0"/>
                  <a:t>(PC Score)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511768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4086837799983"/>
          <c:y val="0.0620366724992709"/>
          <c:w val="0.647049186116309"/>
          <c:h val="0.786111840186643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0.046</c:v>
                </c:pt>
                <c:pt idx="1">
                  <c:v>0.058</c:v>
                </c:pt>
                <c:pt idx="2">
                  <c:v>0.025</c:v>
                </c:pt>
              </c:numLit>
            </c:plus>
            <c:minus>
              <c:numLit>
                <c:formatCode>General</c:formatCode>
                <c:ptCount val="3"/>
                <c:pt idx="0">
                  <c:v>0.046</c:v>
                </c:pt>
                <c:pt idx="1">
                  <c:v>0.058</c:v>
                </c:pt>
                <c:pt idx="2">
                  <c:v>0.025</c:v>
                </c:pt>
              </c:numLit>
            </c:minus>
          </c:errBars>
          <c:cat>
            <c:strRef>
              <c:f>'N=25 Summary Data'!$A$52:$A$54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Data'!$D$52:$D$54</c:f>
              <c:numCache>
                <c:formatCode>0.000</c:formatCode>
                <c:ptCount val="3"/>
                <c:pt idx="0">
                  <c:v>0.448</c:v>
                </c:pt>
                <c:pt idx="1">
                  <c:v>0.604</c:v>
                </c:pt>
                <c:pt idx="2">
                  <c:v>0.879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8466184"/>
        <c:axId val="-2121404056"/>
      </c:barChart>
      <c:catAx>
        <c:axId val="2138466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layout>
            <c:manualLayout>
              <c:xMode val="edge"/>
              <c:yMode val="edge"/>
              <c:x val="0.502060804899388"/>
              <c:y val="0.885185549722951"/>
            </c:manualLayout>
          </c:layout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1404056"/>
        <c:crosses val="autoZero"/>
        <c:auto val="1"/>
        <c:lblAlgn val="ctr"/>
        <c:lblOffset val="1000"/>
        <c:noMultiLvlLbl val="0"/>
      </c:catAx>
      <c:valAx>
        <c:axId val="-2121404056"/>
        <c:scaling>
          <c:orientation val="minMax"/>
          <c:max val="1.0"/>
          <c:min val="-1.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Close Male, Female Any Distance</a:t>
                </a:r>
              </a:p>
              <a:p>
                <a:pPr>
                  <a:defRPr b="0"/>
                </a:pPr>
                <a:r>
                  <a:rPr lang="en-US" b="0"/>
                  <a:t>(PC Score)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38466184"/>
        <c:crosses val="autoZero"/>
        <c:crossBetween val="between"/>
        <c:majorUnit val="0.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Whistle alarm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Yes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Data'!$J$3:$J$5</c:f>
              <c:numCache>
                <c:formatCode>General</c:formatCode>
                <c:ptCount val="3"/>
                <c:pt idx="0">
                  <c:v>32.0</c:v>
                </c:pt>
                <c:pt idx="1">
                  <c:v>39.0</c:v>
                </c:pt>
                <c:pt idx="2">
                  <c:v>37.0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Data'!$K$3:$K$5</c:f>
              <c:numCache>
                <c:formatCode>General</c:formatCode>
                <c:ptCount val="3"/>
                <c:pt idx="0">
                  <c:v>18.0</c:v>
                </c:pt>
                <c:pt idx="1">
                  <c:v>11.0</c:v>
                </c:pt>
                <c:pt idx="2">
                  <c:v>13.0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547912"/>
        <c:axId val="-2130992168"/>
      </c:barChart>
      <c:catAx>
        <c:axId val="-21195479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0992168"/>
        <c:crosses val="autoZero"/>
        <c:auto val="1"/>
        <c:lblAlgn val="ctr"/>
        <c:lblOffset val="100"/>
        <c:noMultiLvlLbl val="0"/>
      </c:catAx>
      <c:valAx>
        <c:axId val="-2130992168"/>
        <c:scaling>
          <c:orientation val="minMax"/>
          <c:max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547912"/>
        <c:crosses val="autoZero"/>
        <c:crossBetween val="between"/>
        <c:majorUnit val="10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aseline="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7796920907275"/>
          <c:y val="0.0620366724992709"/>
          <c:w val="0.643397108943471"/>
          <c:h val="0.786111840186643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0.037</c:v>
                </c:pt>
                <c:pt idx="1">
                  <c:v>0.034</c:v>
                </c:pt>
                <c:pt idx="2">
                  <c:v>0.022</c:v>
                </c:pt>
              </c:numLit>
            </c:plus>
            <c:minus>
              <c:numLit>
                <c:formatCode>General</c:formatCode>
                <c:ptCount val="3"/>
                <c:pt idx="0">
                  <c:v>0.037</c:v>
                </c:pt>
                <c:pt idx="1">
                  <c:v>0.034</c:v>
                </c:pt>
                <c:pt idx="2">
                  <c:v>0.022</c:v>
                </c:pt>
              </c:numLit>
            </c:minus>
          </c:errBars>
          <c:cat>
            <c:strRef>
              <c:f>'N=25 Summary Data'!$A$52:$A$54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Data'!$E$52:$E$54</c:f>
              <c:numCache>
                <c:formatCode>0.000</c:formatCode>
                <c:ptCount val="3"/>
                <c:pt idx="0">
                  <c:v>0.079</c:v>
                </c:pt>
                <c:pt idx="1">
                  <c:v>-0.055</c:v>
                </c:pt>
                <c:pt idx="2">
                  <c:v>-0.214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6965784"/>
        <c:axId val="2136057704"/>
      </c:barChart>
      <c:catAx>
        <c:axId val="2136965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layout>
            <c:manualLayout>
              <c:xMode val="edge"/>
              <c:yMode val="edge"/>
              <c:x val="0.485465507110119"/>
              <c:y val="0.880555920093322"/>
            </c:manualLayout>
          </c:layout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36057704"/>
        <c:crosses val="autoZero"/>
        <c:auto val="1"/>
        <c:lblAlgn val="ctr"/>
        <c:lblOffset val="1000"/>
        <c:noMultiLvlLbl val="0"/>
      </c:catAx>
      <c:valAx>
        <c:axId val="2136057704"/>
        <c:scaling>
          <c:orientation val="minMax"/>
          <c:max val="1.0"/>
          <c:min val="-1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Intimidation (PC Score)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369657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'N=25 Summary Data'!$B$51</c:f>
              <c:strCache>
                <c:ptCount val="1"/>
                <c:pt idx="0">
                  <c:v>Aggressive response *</c:v>
                </c:pt>
              </c:strCache>
            </c:strRef>
          </c:tx>
          <c:spPr>
            <a:pattFill prst="divot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0.042</c:v>
                </c:pt>
                <c:pt idx="1">
                  <c:v>0.049</c:v>
                </c:pt>
                <c:pt idx="2">
                  <c:v>0.045</c:v>
                </c:pt>
              </c:numLit>
            </c:plus>
            <c:minus>
              <c:numLit>
                <c:formatCode>General</c:formatCode>
                <c:ptCount val="3"/>
                <c:pt idx="0">
                  <c:v>0.042</c:v>
                </c:pt>
                <c:pt idx="1">
                  <c:v>0.049</c:v>
                </c:pt>
                <c:pt idx="2">
                  <c:v>0.045</c:v>
                </c:pt>
              </c:numLit>
            </c:minus>
          </c:errBars>
          <c:cat>
            <c:strRef>
              <c:f>'N=25 Summary Data'!$A$52:$A$54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Data'!$B$52:$B$54</c:f>
              <c:numCache>
                <c:formatCode>0.000</c:formatCode>
                <c:ptCount val="3"/>
                <c:pt idx="0">
                  <c:v>-0.028</c:v>
                </c:pt>
                <c:pt idx="1">
                  <c:v>0.209</c:v>
                </c:pt>
                <c:pt idx="2">
                  <c:v>0.416</c:v>
                </c:pt>
              </c:numCache>
            </c:numRef>
          </c:val>
        </c:ser>
        <c:ser>
          <c:idx val="1"/>
          <c:order val="1"/>
          <c:tx>
            <c:strRef>
              <c:f>'N=25 Summary Data'!$C$51</c:f>
              <c:strCache>
                <c:ptCount val="1"/>
                <c:pt idx="0">
                  <c:v>Aggressive male vocalizations</c:v>
                </c:pt>
              </c:strCache>
            </c:strRef>
          </c:tx>
          <c:spPr>
            <a:pattFill prst="pct20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0.067</c:v>
                </c:pt>
                <c:pt idx="1">
                  <c:v>0.065</c:v>
                </c:pt>
                <c:pt idx="2">
                  <c:v>0.064</c:v>
                </c:pt>
              </c:numLit>
            </c:plus>
            <c:minus>
              <c:numLit>
                <c:formatCode>General</c:formatCode>
                <c:ptCount val="3"/>
                <c:pt idx="0">
                  <c:v>0.067</c:v>
                </c:pt>
                <c:pt idx="1">
                  <c:v>0.065</c:v>
                </c:pt>
                <c:pt idx="2">
                  <c:v>0.064</c:v>
                </c:pt>
              </c:numLit>
            </c:minus>
          </c:errBars>
          <c:cat>
            <c:strRef>
              <c:f>'N=25 Summary Data'!$A$52:$A$54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Data'!$C$52:$C$54</c:f>
              <c:numCache>
                <c:formatCode>0.000</c:formatCode>
                <c:ptCount val="3"/>
                <c:pt idx="0">
                  <c:v>0.338</c:v>
                </c:pt>
                <c:pt idx="1">
                  <c:v>0.462</c:v>
                </c:pt>
                <c:pt idx="2">
                  <c:v>0.418</c:v>
                </c:pt>
              </c:numCache>
            </c:numRef>
          </c:val>
        </c:ser>
        <c:ser>
          <c:idx val="2"/>
          <c:order val="2"/>
          <c:tx>
            <c:strRef>
              <c:f>'N=25 Summary Data'!$D$51</c:f>
              <c:strCache>
                <c:ptCount val="1"/>
                <c:pt idx="0">
                  <c:v>Close male, female any distance *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0.046</c:v>
                </c:pt>
                <c:pt idx="1">
                  <c:v>0.058</c:v>
                </c:pt>
                <c:pt idx="2">
                  <c:v>0.025</c:v>
                </c:pt>
              </c:numLit>
            </c:plus>
            <c:minus>
              <c:numLit>
                <c:formatCode>General</c:formatCode>
                <c:ptCount val="3"/>
                <c:pt idx="0">
                  <c:v>0.046</c:v>
                </c:pt>
                <c:pt idx="1">
                  <c:v>0.058</c:v>
                </c:pt>
                <c:pt idx="2">
                  <c:v>0.025</c:v>
                </c:pt>
              </c:numLit>
            </c:minus>
          </c:errBars>
          <c:cat>
            <c:strRef>
              <c:f>'N=25 Summary Data'!$A$52:$A$54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Data'!$D$52:$D$54</c:f>
              <c:numCache>
                <c:formatCode>0.000</c:formatCode>
                <c:ptCount val="3"/>
                <c:pt idx="0">
                  <c:v>0.448</c:v>
                </c:pt>
                <c:pt idx="1">
                  <c:v>0.604</c:v>
                </c:pt>
                <c:pt idx="2">
                  <c:v>0.879</c:v>
                </c:pt>
              </c:numCache>
            </c:numRef>
          </c:val>
        </c:ser>
        <c:ser>
          <c:idx val="3"/>
          <c:order val="3"/>
          <c:tx>
            <c:strRef>
              <c:f>'N=25 Summary Data'!$E$51</c:f>
              <c:strCache>
                <c:ptCount val="1"/>
                <c:pt idx="0">
                  <c:v>Intimidation *</c:v>
                </c:pt>
              </c:strCache>
            </c:strRef>
          </c:tx>
          <c:spPr>
            <a:pattFill prst="ltUpDiag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0.037</c:v>
                </c:pt>
                <c:pt idx="1">
                  <c:v>0.034</c:v>
                </c:pt>
                <c:pt idx="2">
                  <c:v>0.022</c:v>
                </c:pt>
              </c:numLit>
            </c:plus>
            <c:minus>
              <c:numLit>
                <c:formatCode>General</c:formatCode>
                <c:ptCount val="3"/>
                <c:pt idx="0">
                  <c:v>0.037</c:v>
                </c:pt>
                <c:pt idx="1">
                  <c:v>0.034</c:v>
                </c:pt>
                <c:pt idx="2">
                  <c:v>0.022</c:v>
                </c:pt>
              </c:numLit>
            </c:minus>
          </c:errBars>
          <c:cat>
            <c:strRef>
              <c:f>'N=25 Summary Data'!$A$52:$A$54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'N=25 Summary Data'!$E$52:$E$54</c:f>
              <c:numCache>
                <c:formatCode>0.000</c:formatCode>
                <c:ptCount val="3"/>
                <c:pt idx="0">
                  <c:v>0.079</c:v>
                </c:pt>
                <c:pt idx="1">
                  <c:v>-0.055</c:v>
                </c:pt>
                <c:pt idx="2">
                  <c:v>-0.214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452168"/>
        <c:axId val="2063780104"/>
      </c:barChart>
      <c:catAx>
        <c:axId val="2137452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layout>
            <c:manualLayout>
              <c:xMode val="edge"/>
              <c:yMode val="edge"/>
              <c:x val="0.278357960068128"/>
              <c:y val="0.908333697871099"/>
            </c:manualLayout>
          </c:layout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63780104"/>
        <c:crosses val="autoZero"/>
        <c:auto val="1"/>
        <c:lblAlgn val="ctr"/>
        <c:lblOffset val="1000"/>
        <c:noMultiLvlLbl val="0"/>
      </c:catAx>
      <c:valAx>
        <c:axId val="2063780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PC score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37452168"/>
        <c:crosses val="autoZero"/>
        <c:crossBetween val="between"/>
      </c:val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 baseline="0">
          <a:latin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Males</c:v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Summary'!$B$3:$B$5</c:f>
              <c:numCache>
                <c:formatCode>General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8.0</c:v>
                </c:pt>
              </c:numCache>
            </c:numRef>
          </c:val>
        </c:ser>
        <c:ser>
          <c:idx val="1"/>
          <c:order val="1"/>
          <c:tx>
            <c:v>Females</c:v>
          </c:tx>
          <c:spPr>
            <a:pattFill prst="pct20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Summary'!$B$13:$B$15</c:f>
              <c:numCache>
                <c:formatCode>General</c:formatCode>
                <c:ptCount val="3"/>
                <c:pt idx="0">
                  <c:v>3.0</c:v>
                </c:pt>
                <c:pt idx="1">
                  <c:v>4.0</c:v>
                </c:pt>
                <c:pt idx="2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163112"/>
        <c:axId val="-2122058744"/>
      </c:barChart>
      <c:catAx>
        <c:axId val="-212216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Mount presented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2058744"/>
        <c:crosses val="autoZero"/>
        <c:auto val="1"/>
        <c:lblAlgn val="ctr"/>
        <c:lblOffset val="100"/>
        <c:noMultiLvlLbl val="0"/>
      </c:catAx>
      <c:valAx>
        <c:axId val="-21220587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presentations</a:t>
                </a:r>
              </a:p>
            </c:rich>
          </c:tx>
          <c:layout>
            <c:manualLayout>
              <c:xMode val="edge"/>
              <c:yMode val="edge"/>
              <c:x val="0.0361111111111111"/>
              <c:y val="0.27332604257801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21631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'Revised Full Summary'!$F$2</c:f>
              <c:strCache>
                <c:ptCount val="1"/>
                <c:pt idx="0">
                  <c:v>Fly over</c:v>
                </c:pt>
              </c:strCache>
            </c:strRef>
          </c:tx>
          <c:spPr>
            <a:pattFill prst="pct25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0.093</c:v>
                </c:pt>
                <c:pt idx="1">
                  <c:v>0.17</c:v>
                </c:pt>
                <c:pt idx="2">
                  <c:v>0.25</c:v>
                </c:pt>
              </c:numLit>
            </c:plus>
            <c:minus>
              <c:numLit>
                <c:formatCode>General</c:formatCode>
                <c:ptCount val="3"/>
                <c:pt idx="0">
                  <c:v>0.093</c:v>
                </c:pt>
                <c:pt idx="1">
                  <c:v>0.17</c:v>
                </c:pt>
                <c:pt idx="2">
                  <c:v>0.25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Summary'!$F$3:$F$5</c:f>
              <c:numCache>
                <c:formatCode>0.00</c:formatCode>
                <c:ptCount val="3"/>
                <c:pt idx="0">
                  <c:v>0.2</c:v>
                </c:pt>
                <c:pt idx="1">
                  <c:v>0.72</c:v>
                </c:pt>
                <c:pt idx="2">
                  <c:v>1.12</c:v>
                </c:pt>
              </c:numCache>
            </c:numRef>
          </c:val>
        </c:ser>
        <c:ser>
          <c:idx val="1"/>
          <c:order val="1"/>
          <c:tx>
            <c:strRef>
              <c:f>'Revised Full Summary'!$G$2</c:f>
              <c:strCache>
                <c:ptCount val="1"/>
                <c:pt idx="0">
                  <c:v>Attack **</c:v>
                </c:pt>
              </c:strCache>
            </c:strRef>
          </c:tx>
          <c:spPr>
            <a:pattFill prst="pct60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0.042</c:v>
                </c:pt>
                <c:pt idx="1">
                  <c:v>0.17</c:v>
                </c:pt>
                <c:pt idx="2">
                  <c:v>0.63</c:v>
                </c:pt>
              </c:numLit>
            </c:plus>
            <c:minus>
              <c:numLit>
                <c:formatCode>General</c:formatCode>
                <c:ptCount val="3"/>
                <c:pt idx="0">
                  <c:v>0.042</c:v>
                </c:pt>
                <c:pt idx="1">
                  <c:v>0.17</c:v>
                </c:pt>
                <c:pt idx="2">
                  <c:v>0.63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Summary'!$G$3:$G$5</c:f>
              <c:numCache>
                <c:formatCode>0.00</c:formatCode>
                <c:ptCount val="3"/>
                <c:pt idx="0">
                  <c:v>0.04</c:v>
                </c:pt>
                <c:pt idx="1">
                  <c:v>0.72</c:v>
                </c:pt>
                <c:pt idx="2">
                  <c:v>2.32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1558664"/>
        <c:axId val="-2121553000"/>
      </c:barChart>
      <c:catAx>
        <c:axId val="-2121558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1553000"/>
        <c:crosses val="autoZero"/>
        <c:auto val="1"/>
        <c:lblAlgn val="ctr"/>
        <c:lblOffset val="100"/>
        <c:noMultiLvlLbl val="0"/>
      </c:catAx>
      <c:valAx>
        <c:axId val="-2121553000"/>
        <c:scaling>
          <c:orientation val="minMax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periods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15586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'Revised Full Summary'!$H$2</c:f>
              <c:strCache>
                <c:ptCount val="1"/>
                <c:pt idx="0">
                  <c:v>&lt; 3 m **</c:v>
                </c:pt>
              </c:strCache>
            </c:strRef>
          </c:tx>
          <c:spPr>
            <a:pattFill prst="pct25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0.55</c:v>
                </c:pt>
                <c:pt idx="1">
                  <c:v>0.77</c:v>
                </c:pt>
                <c:pt idx="2">
                  <c:v>0.85</c:v>
                </c:pt>
              </c:numLit>
            </c:plus>
            <c:minus>
              <c:numLit>
                <c:formatCode>General</c:formatCode>
                <c:ptCount val="3"/>
                <c:pt idx="0">
                  <c:v>0.55</c:v>
                </c:pt>
                <c:pt idx="1">
                  <c:v>0.77</c:v>
                </c:pt>
                <c:pt idx="2">
                  <c:v>0.85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Summary'!$H$3:$H$5</c:f>
              <c:numCache>
                <c:formatCode>0.00</c:formatCode>
                <c:ptCount val="3"/>
                <c:pt idx="0">
                  <c:v>1.8</c:v>
                </c:pt>
                <c:pt idx="1">
                  <c:v>5.12</c:v>
                </c:pt>
                <c:pt idx="2">
                  <c:v>6.52</c:v>
                </c:pt>
              </c:numCache>
            </c:numRef>
          </c:val>
        </c:ser>
        <c:ser>
          <c:idx val="1"/>
          <c:order val="1"/>
          <c:tx>
            <c:strRef>
              <c:f>'Revised Full Summary'!$I$2</c:f>
              <c:strCache>
                <c:ptCount val="1"/>
                <c:pt idx="0">
                  <c:v>PLM *</c:v>
                </c:pt>
              </c:strCache>
            </c:strRef>
          </c:tx>
          <c:spPr>
            <a:pattFill prst="pct60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0.97</c:v>
                </c:pt>
                <c:pt idx="1">
                  <c:v>1.07</c:v>
                </c:pt>
                <c:pt idx="2">
                  <c:v>1.04</c:v>
                </c:pt>
              </c:numLit>
            </c:plus>
            <c:minus>
              <c:numLit>
                <c:formatCode>General</c:formatCode>
                <c:ptCount val="3"/>
                <c:pt idx="0">
                  <c:v>0.97</c:v>
                </c:pt>
                <c:pt idx="1">
                  <c:v>1.07</c:v>
                </c:pt>
                <c:pt idx="2">
                  <c:v>1.04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Summary'!$I$3:$I$5</c:f>
              <c:numCache>
                <c:formatCode>0.00</c:formatCode>
                <c:ptCount val="3"/>
                <c:pt idx="0">
                  <c:v>7.32</c:v>
                </c:pt>
                <c:pt idx="1">
                  <c:v>13.36</c:v>
                </c:pt>
                <c:pt idx="2">
                  <c:v>12.68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1514600"/>
        <c:axId val="-2121508936"/>
      </c:barChart>
      <c:catAx>
        <c:axId val="-2121514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1508936"/>
        <c:crosses val="autoZero"/>
        <c:auto val="1"/>
        <c:lblAlgn val="ctr"/>
        <c:lblOffset val="100"/>
        <c:noMultiLvlLbl val="0"/>
      </c:catAx>
      <c:valAx>
        <c:axId val="-2121508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periods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15146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'Revised Full Summary'!$J$2</c:f>
              <c:strCache>
                <c:ptCount val="1"/>
                <c:pt idx="0">
                  <c:v>Check</c:v>
                </c:pt>
              </c:strCache>
            </c:strRef>
          </c:tx>
          <c:spPr>
            <a:pattFill prst="pct25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0.87</c:v>
                </c:pt>
                <c:pt idx="1">
                  <c:v>1.04</c:v>
                </c:pt>
                <c:pt idx="2">
                  <c:v>0.89</c:v>
                </c:pt>
              </c:numLit>
            </c:plus>
            <c:minus>
              <c:numLit>
                <c:formatCode>General</c:formatCode>
                <c:ptCount val="3"/>
                <c:pt idx="0">
                  <c:v>0.87</c:v>
                </c:pt>
                <c:pt idx="1">
                  <c:v>1.04</c:v>
                </c:pt>
                <c:pt idx="2">
                  <c:v>0.89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Summary'!$J$3:$J$5</c:f>
              <c:numCache>
                <c:formatCode>0.00</c:formatCode>
                <c:ptCount val="3"/>
                <c:pt idx="0">
                  <c:v>7.8</c:v>
                </c:pt>
                <c:pt idx="1">
                  <c:v>11.12</c:v>
                </c:pt>
                <c:pt idx="2">
                  <c:v>10.84</c:v>
                </c:pt>
              </c:numCache>
            </c:numRef>
          </c:val>
        </c:ser>
        <c:ser>
          <c:idx val="1"/>
          <c:order val="1"/>
          <c:tx>
            <c:strRef>
              <c:f>'Revised Full Summary'!$K$2</c:f>
              <c:strCache>
                <c:ptCount val="1"/>
                <c:pt idx="0">
                  <c:v>Whistle</c:v>
                </c:pt>
              </c:strCache>
            </c:strRef>
          </c:tx>
          <c:spPr>
            <a:pattFill prst="pct60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0.89</c:v>
                </c:pt>
                <c:pt idx="1">
                  <c:v>0.86</c:v>
                </c:pt>
                <c:pt idx="2">
                  <c:v>0.86</c:v>
                </c:pt>
              </c:numLit>
            </c:plus>
            <c:minus>
              <c:numLit>
                <c:formatCode>General</c:formatCode>
                <c:ptCount val="3"/>
                <c:pt idx="0">
                  <c:v>0.89</c:v>
                </c:pt>
                <c:pt idx="1">
                  <c:v>0.86</c:v>
                </c:pt>
                <c:pt idx="2">
                  <c:v>0.86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Summary'!$K$3:$K$5</c:f>
              <c:numCache>
                <c:formatCode>0.00</c:formatCode>
                <c:ptCount val="3"/>
                <c:pt idx="0">
                  <c:v>5.72</c:v>
                </c:pt>
                <c:pt idx="1">
                  <c:v>7.32</c:v>
                </c:pt>
                <c:pt idx="2">
                  <c:v>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1304520"/>
        <c:axId val="-2121698408"/>
      </c:barChart>
      <c:catAx>
        <c:axId val="-2121304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1698408"/>
        <c:crosses val="autoZero"/>
        <c:auto val="1"/>
        <c:lblAlgn val="ctr"/>
        <c:lblOffset val="100"/>
        <c:noMultiLvlLbl val="0"/>
      </c:catAx>
      <c:valAx>
        <c:axId val="-21216984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periods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13045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'Revised Full Summary'!$F$12</c:f>
              <c:strCache>
                <c:ptCount val="1"/>
                <c:pt idx="0">
                  <c:v>Strike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0.02</c:v>
                </c:pt>
                <c:pt idx="1">
                  <c:v>0.02</c:v>
                </c:pt>
                <c:pt idx="2">
                  <c:v>0.09</c:v>
                </c:pt>
              </c:numLit>
            </c:plus>
            <c:minus>
              <c:numLit>
                <c:formatCode>General</c:formatCode>
                <c:ptCount val="3"/>
                <c:pt idx="0">
                  <c:v>0.02</c:v>
                </c:pt>
                <c:pt idx="1">
                  <c:v>0.02</c:v>
                </c:pt>
                <c:pt idx="2">
                  <c:v>0.09</c:v>
                </c:pt>
              </c:numLit>
            </c:minus>
          </c:errBars>
          <c:cat>
            <c:strRef>
              <c:f>'Revised Full Summary'!$A$13:$A$15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Summary'!$F$13:$F$15</c:f>
              <c:numCache>
                <c:formatCode>General</c:formatCode>
                <c:ptCount val="3"/>
                <c:pt idx="0">
                  <c:v>0.02</c:v>
                </c:pt>
                <c:pt idx="1">
                  <c:v>0.02</c:v>
                </c:pt>
                <c:pt idx="2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169528"/>
        <c:axId val="-2122165880"/>
      </c:barChart>
      <c:catAx>
        <c:axId val="-2122169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2165880"/>
        <c:crossesAt val="0.0"/>
        <c:auto val="1"/>
        <c:lblAlgn val="ctr"/>
        <c:lblOffset val="100"/>
        <c:noMultiLvlLbl val="0"/>
      </c:catAx>
      <c:valAx>
        <c:axId val="-2122165880"/>
        <c:scaling>
          <c:orientation val="minMax"/>
          <c:max val="0.4"/>
          <c:min val="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strikes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2169528"/>
        <c:crosses val="autoZero"/>
        <c:crossBetween val="between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 baseline="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2278929793462"/>
          <c:y val="0.0620366724992709"/>
          <c:w val="0.712345852056451"/>
          <c:h val="0.582192694663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'Revised Full Summary'!$G$12</c:f>
              <c:strCache>
                <c:ptCount val="1"/>
                <c:pt idx="0">
                  <c:v>PLM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1"/>
            <c:plus>
              <c:numLit>
                <c:formatCode>General</c:formatCode>
                <c:ptCount val="3"/>
                <c:pt idx="0">
                  <c:v>1.16</c:v>
                </c:pt>
                <c:pt idx="1">
                  <c:v>1.18</c:v>
                </c:pt>
                <c:pt idx="2">
                  <c:v>1.12</c:v>
                </c:pt>
              </c:numLit>
            </c:plus>
            <c:minus>
              <c:numLit>
                <c:formatCode>General</c:formatCode>
                <c:ptCount val="3"/>
                <c:pt idx="0">
                  <c:v>1.16</c:v>
                </c:pt>
                <c:pt idx="1">
                  <c:v>1.18</c:v>
                </c:pt>
                <c:pt idx="2">
                  <c:v>1.12</c:v>
                </c:pt>
              </c:numLit>
            </c:minus>
          </c:errBars>
          <c:cat>
            <c:strRef>
              <c:f>'Revised Full Summary'!$A$13:$A$15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Summary'!$G$13:$G$15</c:f>
              <c:numCache>
                <c:formatCode>General</c:formatCode>
                <c:ptCount val="3"/>
                <c:pt idx="0">
                  <c:v>9.48</c:v>
                </c:pt>
                <c:pt idx="1">
                  <c:v>11.32</c:v>
                </c:pt>
                <c:pt idx="2">
                  <c:v>13.36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231272"/>
        <c:axId val="-2122225544"/>
      </c:barChart>
      <c:catAx>
        <c:axId val="-2122231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2225544"/>
        <c:crosses val="autoZero"/>
        <c:auto val="1"/>
        <c:lblAlgn val="ctr"/>
        <c:lblOffset val="100"/>
        <c:noMultiLvlLbl val="0"/>
      </c:catAx>
      <c:valAx>
        <c:axId val="-21222255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# </a:t>
                </a:r>
                <a:r>
                  <a:rPr lang="en-US" b="0"/>
                  <a:t>periods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2231272"/>
        <c:crosses val="autoZero"/>
        <c:crossBetween val="between"/>
        <c:majorUnit val="4.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'Revised Full Summary'!$N$2</c:f>
              <c:strCache>
                <c:ptCount val="1"/>
                <c:pt idx="0">
                  <c:v>Attack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'Revised Full Summary'!$M$3:$M$4</c:f>
              <c:strCache>
                <c:ptCount val="2"/>
                <c:pt idx="0">
                  <c:v>Parasitized</c:v>
                </c:pt>
                <c:pt idx="1">
                  <c:v>Not parasitized</c:v>
                </c:pt>
              </c:strCache>
            </c:strRef>
          </c:cat>
          <c:val>
            <c:numRef>
              <c:f>'Revised Full Summary'!$N$3:$N$4</c:f>
              <c:numCache>
                <c:formatCode>General</c:formatCode>
                <c:ptCount val="2"/>
                <c:pt idx="0">
                  <c:v>4.0</c:v>
                </c:pt>
                <c:pt idx="1">
                  <c:v>12.0</c:v>
                </c:pt>
              </c:numCache>
            </c:numRef>
          </c:val>
        </c:ser>
        <c:ser>
          <c:idx val="1"/>
          <c:order val="1"/>
          <c:tx>
            <c:strRef>
              <c:f>'Revised Full Summary'!$O$2</c:f>
              <c:strCache>
                <c:ptCount val="1"/>
                <c:pt idx="0">
                  <c:v>No Attack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'Revised Full Summary'!$M$3:$M$4</c:f>
              <c:strCache>
                <c:ptCount val="2"/>
                <c:pt idx="0">
                  <c:v>Parasitized</c:v>
                </c:pt>
                <c:pt idx="1">
                  <c:v>Not parasitized</c:v>
                </c:pt>
              </c:strCache>
            </c:strRef>
          </c:cat>
          <c:val>
            <c:numRef>
              <c:f>'Revised Full Summary'!$O$3:$O$4</c:f>
              <c:numCache>
                <c:formatCode>General</c:formatCode>
                <c:ptCount val="2"/>
                <c:pt idx="0">
                  <c:v>0.0</c:v>
                </c:pt>
                <c:pt idx="1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1703896"/>
        <c:axId val="-2121605288"/>
      </c:barChart>
      <c:catAx>
        <c:axId val="-2121703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Parasitism status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1605288"/>
        <c:crosses val="autoZero"/>
        <c:auto val="1"/>
        <c:lblAlgn val="ctr"/>
        <c:lblOffset val="100"/>
        <c:noMultiLvlLbl val="0"/>
      </c:catAx>
      <c:valAx>
        <c:axId val="-21216052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170389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'Revised Full Summary'!$F$2</c:f>
              <c:strCache>
                <c:ptCount val="1"/>
                <c:pt idx="0">
                  <c:v>Fly over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Lit>
                <c:formatCode>General</c:formatCode>
                <c:ptCount val="3"/>
                <c:pt idx="0">
                  <c:v>0.13</c:v>
                </c:pt>
                <c:pt idx="1">
                  <c:v>0.29</c:v>
                </c:pt>
                <c:pt idx="2">
                  <c:v>0.43</c:v>
                </c:pt>
              </c:numLit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Summary'!$F$3:$F$5</c:f>
              <c:numCache>
                <c:formatCode>0.00</c:formatCode>
                <c:ptCount val="3"/>
                <c:pt idx="0">
                  <c:v>0.2</c:v>
                </c:pt>
                <c:pt idx="1">
                  <c:v>0.72</c:v>
                </c:pt>
                <c:pt idx="2">
                  <c:v>1.12</c:v>
                </c:pt>
              </c:numCache>
            </c:numRef>
          </c:val>
        </c:ser>
        <c:ser>
          <c:idx val="1"/>
          <c:order val="1"/>
          <c:tx>
            <c:strRef>
              <c:f>'Revised Full Summary'!$G$2</c:f>
              <c:strCache>
                <c:ptCount val="1"/>
                <c:pt idx="0">
                  <c:v>Attack **</c:v>
                </c:pt>
              </c:strCache>
            </c:strRef>
          </c:tx>
          <c:spPr>
            <a:pattFill prst="pct20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Lit>
                <c:formatCode>General</c:formatCode>
                <c:ptCount val="3"/>
                <c:pt idx="0">
                  <c:v>0.04</c:v>
                </c:pt>
                <c:pt idx="1">
                  <c:v>0.17</c:v>
                </c:pt>
                <c:pt idx="2">
                  <c:v>0.61</c:v>
                </c:pt>
              </c:numLit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Summary'!$G$3:$G$5</c:f>
              <c:numCache>
                <c:formatCode>0.00</c:formatCode>
                <c:ptCount val="3"/>
                <c:pt idx="0">
                  <c:v>0.04</c:v>
                </c:pt>
                <c:pt idx="1">
                  <c:v>0.72</c:v>
                </c:pt>
                <c:pt idx="2">
                  <c:v>2.32</c:v>
                </c:pt>
              </c:numCache>
            </c:numRef>
          </c:val>
        </c:ser>
        <c:ser>
          <c:idx val="2"/>
          <c:order val="2"/>
          <c:tx>
            <c:strRef>
              <c:f>'Revised Full Summary'!$H$2</c:f>
              <c:strCache>
                <c:ptCount val="1"/>
                <c:pt idx="0">
                  <c:v>&lt; 3 m **</c:v>
                </c:pt>
              </c:strCache>
            </c:strRef>
          </c:tx>
          <c:spPr>
            <a:pattFill prst="pct70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Lit>
                <c:formatCode>General</c:formatCode>
                <c:ptCount val="3"/>
                <c:pt idx="0">
                  <c:v>0.72</c:v>
                </c:pt>
                <c:pt idx="1">
                  <c:v>1.35</c:v>
                </c:pt>
                <c:pt idx="2">
                  <c:v>1.18</c:v>
                </c:pt>
              </c:numLit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Summary'!$H$3:$H$5</c:f>
              <c:numCache>
                <c:formatCode>0.00</c:formatCode>
                <c:ptCount val="3"/>
                <c:pt idx="0">
                  <c:v>1.8</c:v>
                </c:pt>
                <c:pt idx="1">
                  <c:v>5.12</c:v>
                </c:pt>
                <c:pt idx="2">
                  <c:v>6.52</c:v>
                </c:pt>
              </c:numCache>
            </c:numRef>
          </c:val>
        </c:ser>
        <c:ser>
          <c:idx val="3"/>
          <c:order val="3"/>
          <c:tx>
            <c:strRef>
              <c:f>'Revised Full Summary'!$I$2</c:f>
              <c:strCache>
                <c:ptCount val="1"/>
                <c:pt idx="0">
                  <c:v>PLM *</c:v>
                </c:pt>
              </c:strCache>
            </c:strRef>
          </c:tx>
          <c:spPr>
            <a:pattFill prst="pct30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Lit>
                <c:formatCode>General</c:formatCode>
                <c:ptCount val="3"/>
                <c:pt idx="0">
                  <c:v>1.21</c:v>
                </c:pt>
                <c:pt idx="1">
                  <c:v>1.32</c:v>
                </c:pt>
                <c:pt idx="2">
                  <c:v>1.42</c:v>
                </c:pt>
              </c:numLit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Summary'!$I$3:$I$5</c:f>
              <c:numCache>
                <c:formatCode>0.00</c:formatCode>
                <c:ptCount val="3"/>
                <c:pt idx="0">
                  <c:v>7.32</c:v>
                </c:pt>
                <c:pt idx="1">
                  <c:v>13.36</c:v>
                </c:pt>
                <c:pt idx="2">
                  <c:v>12.68</c:v>
                </c:pt>
              </c:numCache>
            </c:numRef>
          </c:val>
        </c:ser>
        <c:ser>
          <c:idx val="4"/>
          <c:order val="4"/>
          <c:tx>
            <c:strRef>
              <c:f>'Revised Full Summary'!$J$2</c:f>
              <c:strCache>
                <c:ptCount val="1"/>
                <c:pt idx="0">
                  <c:v>Check</c:v>
                </c:pt>
              </c:strCache>
            </c:strRef>
          </c:tx>
          <c:spPr>
            <a:pattFill prst="divot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Lit>
                <c:formatCode>General</c:formatCode>
                <c:ptCount val="3"/>
                <c:pt idx="0">
                  <c:v>1.29</c:v>
                </c:pt>
                <c:pt idx="1">
                  <c:v>1.45</c:v>
                </c:pt>
                <c:pt idx="2">
                  <c:v>1.29</c:v>
                </c:pt>
              </c:numLit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Summary'!$J$3:$J$5</c:f>
              <c:numCache>
                <c:formatCode>0.00</c:formatCode>
                <c:ptCount val="3"/>
                <c:pt idx="0">
                  <c:v>7.8</c:v>
                </c:pt>
                <c:pt idx="1">
                  <c:v>11.12</c:v>
                </c:pt>
                <c:pt idx="2">
                  <c:v>10.84</c:v>
                </c:pt>
              </c:numCache>
            </c:numRef>
          </c:val>
        </c:ser>
        <c:ser>
          <c:idx val="5"/>
          <c:order val="5"/>
          <c:tx>
            <c:strRef>
              <c:f>'Revised Full Summary'!$K$2</c:f>
              <c:strCache>
                <c:ptCount val="1"/>
                <c:pt idx="0">
                  <c:v>Whistle</c:v>
                </c:pt>
              </c:strCache>
            </c:strRef>
          </c:tx>
          <c:spPr>
            <a:pattFill prst="pct50">
              <a:fgClr>
                <a:prstClr val="black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Lit>
                <c:formatCode>General</c:formatCode>
                <c:ptCount val="3"/>
                <c:pt idx="0">
                  <c:v>1.28</c:v>
                </c:pt>
                <c:pt idx="1">
                  <c:v>1.18</c:v>
                </c:pt>
                <c:pt idx="2">
                  <c:v>1.3</c:v>
                </c:pt>
              </c:numLit>
            </c:plus>
            <c:minus>
              <c:numLit>
                <c:formatCode>General</c:formatCode>
                <c:ptCount val="1"/>
                <c:pt idx="0">
                  <c:v>1.0</c:v>
                </c:pt>
              </c:numLit>
            </c:minus>
          </c:errBars>
          <c:cat>
            <c:strRef>
              <c:f>'Revised Full Summary'!$A$3:$A$5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'Revised Full Summary'!$K$3:$K$5</c:f>
              <c:numCache>
                <c:formatCode>0.00</c:formatCode>
                <c:ptCount val="3"/>
                <c:pt idx="0">
                  <c:v>5.72</c:v>
                </c:pt>
                <c:pt idx="1">
                  <c:v>7.32</c:v>
                </c:pt>
                <c:pt idx="2">
                  <c:v>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2305864"/>
        <c:axId val="-2121592984"/>
      </c:barChart>
      <c:catAx>
        <c:axId val="-212230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Mount presented</a:t>
                </a:r>
              </a:p>
            </c:rich>
          </c:tx>
          <c:overlay val="0"/>
        </c:title>
        <c:majorTickMark val="out"/>
        <c:minorTickMark val="none"/>
        <c:tickLblPos val="nextTo"/>
        <c:crossAx val="-2121592984"/>
        <c:crosses val="autoZero"/>
        <c:auto val="1"/>
        <c:lblAlgn val="ctr"/>
        <c:lblOffset val="100"/>
        <c:noMultiLvlLbl val="0"/>
      </c:catAx>
      <c:valAx>
        <c:axId val="-21215929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# of periods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22305864"/>
        <c:crosses val="autoZero"/>
        <c:crossBetween val="between"/>
        <c:majorUnit val="4.0"/>
      </c:valAx>
      <c:spPr>
        <a:ln>
          <a:solidFill>
            <a:schemeClr val="tx1"/>
          </a:solidFill>
        </a:ln>
      </c:spPr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Times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Growl/Scream/Chatter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Summary Data'!$R$2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Data'!$R$3:$R$5</c:f>
              <c:numCache>
                <c:formatCode>General</c:formatCode>
                <c:ptCount val="3"/>
                <c:pt idx="0">
                  <c:v>3.0</c:v>
                </c:pt>
                <c:pt idx="1">
                  <c:v>3.0</c:v>
                </c:pt>
                <c:pt idx="2">
                  <c:v>7.0</c:v>
                </c:pt>
              </c:numCache>
            </c:numRef>
          </c:val>
        </c:ser>
        <c:ser>
          <c:idx val="1"/>
          <c:order val="1"/>
          <c:tx>
            <c:strRef>
              <c:f>'Full Summary Data'!$S$2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Data'!$S$3:$S$5</c:f>
              <c:numCache>
                <c:formatCode>General</c:formatCode>
                <c:ptCount val="3"/>
                <c:pt idx="0">
                  <c:v>47.0</c:v>
                </c:pt>
                <c:pt idx="1">
                  <c:v>47.0</c:v>
                </c:pt>
                <c:pt idx="2">
                  <c:v>43.0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318520"/>
        <c:axId val="2038905448"/>
      </c:barChart>
      <c:catAx>
        <c:axId val="-2119318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38905448"/>
        <c:crosses val="autoZero"/>
        <c:auto val="1"/>
        <c:lblAlgn val="ctr"/>
        <c:lblOffset val="100"/>
        <c:noMultiLvlLbl val="0"/>
      </c:catAx>
      <c:valAx>
        <c:axId val="2038905448"/>
        <c:scaling>
          <c:orientation val="minMax"/>
          <c:max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3185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Hover/Dive/Strike **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Summary Data'!$J$2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Data'!$N$3:$N$5</c:f>
              <c:numCache>
                <c:formatCode>General</c:formatCode>
                <c:ptCount val="3"/>
                <c:pt idx="0">
                  <c:v>3.0</c:v>
                </c:pt>
                <c:pt idx="1">
                  <c:v>19.0</c:v>
                </c:pt>
                <c:pt idx="2">
                  <c:v>29.0</c:v>
                </c:pt>
              </c:numCache>
            </c:numRef>
          </c:val>
        </c:ser>
        <c:ser>
          <c:idx val="1"/>
          <c:order val="1"/>
          <c:tx>
            <c:strRef>
              <c:f>'Full Summary Data'!$K$2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Data'!$A$3:$A$5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Data'!$O$3:$O$5</c:f>
              <c:numCache>
                <c:formatCode>General</c:formatCode>
                <c:ptCount val="3"/>
                <c:pt idx="0">
                  <c:v>47.0</c:v>
                </c:pt>
                <c:pt idx="1">
                  <c:v>31.0</c:v>
                </c:pt>
                <c:pt idx="2">
                  <c:v>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621384"/>
        <c:axId val="-2119737032"/>
      </c:barChart>
      <c:catAx>
        <c:axId val="-2119621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737032"/>
        <c:crosses val="autoZero"/>
        <c:auto val="1"/>
        <c:lblAlgn val="ctr"/>
        <c:lblOffset val="100"/>
        <c:noMultiLvlLbl val="0"/>
      </c:catAx>
      <c:valAx>
        <c:axId val="-2119737032"/>
        <c:scaling>
          <c:orientation val="minMax"/>
          <c:max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6213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reaction **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Summary Data'!$B$11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Data'!$A$12:$A$14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Data'!$B$12:$B$14</c:f>
              <c:numCache>
                <c:formatCode>General</c:formatCode>
                <c:ptCount val="3"/>
                <c:pt idx="0">
                  <c:v>46.0</c:v>
                </c:pt>
                <c:pt idx="1">
                  <c:v>34.0</c:v>
                </c:pt>
                <c:pt idx="2">
                  <c:v>29.0</c:v>
                </c:pt>
              </c:numCache>
            </c:numRef>
          </c:val>
        </c:ser>
        <c:ser>
          <c:idx val="1"/>
          <c:order val="1"/>
          <c:tx>
            <c:strRef>
              <c:f>'Full Summary Data'!$C$11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Data'!$A$12:$A$14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Data'!$C$12:$C$14</c:f>
              <c:numCache>
                <c:formatCode>General</c:formatCode>
                <c:ptCount val="3"/>
                <c:pt idx="0">
                  <c:v>4.0</c:v>
                </c:pt>
                <c:pt idx="1">
                  <c:v>16.0</c:v>
                </c:pt>
                <c:pt idx="2">
                  <c:v>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379016"/>
        <c:axId val="-2119375752"/>
      </c:barChart>
      <c:catAx>
        <c:axId val="-2119379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375752"/>
        <c:crosses val="autoZero"/>
        <c:auto val="1"/>
        <c:lblAlgn val="ctr"/>
        <c:lblOffset val="100"/>
        <c:noMultiLvlLbl val="0"/>
      </c:catAx>
      <c:valAx>
        <c:axId val="-2119375752"/>
        <c:scaling>
          <c:orientation val="minMax"/>
          <c:max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37901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Song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Summary Data'!$F$11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Data'!$A$12:$A$14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Data'!$F$12:$F$14</c:f>
              <c:numCache>
                <c:formatCode>General</c:formatCode>
                <c:ptCount val="3"/>
                <c:pt idx="0">
                  <c:v>28.0</c:v>
                </c:pt>
                <c:pt idx="1">
                  <c:v>28.0</c:v>
                </c:pt>
                <c:pt idx="2">
                  <c:v>25.0</c:v>
                </c:pt>
              </c:numCache>
            </c:numRef>
          </c:val>
        </c:ser>
        <c:ser>
          <c:idx val="1"/>
          <c:order val="1"/>
          <c:tx>
            <c:strRef>
              <c:f>'Full Summary Data'!$G$11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Data'!$A$12:$A$14</c:f>
              <c:strCache>
                <c:ptCount val="3"/>
                <c:pt idx="0">
                  <c:v>Female Cardinal</c:v>
                </c:pt>
                <c:pt idx="1">
                  <c:v>Male Cowbird</c:v>
                </c:pt>
                <c:pt idx="2">
                  <c:v>Female Cowbird</c:v>
                </c:pt>
              </c:strCache>
            </c:strRef>
          </c:cat>
          <c:val>
            <c:numRef>
              <c:f>'Full Summary Data'!$G$12:$G$14</c:f>
              <c:numCache>
                <c:formatCode>General</c:formatCode>
                <c:ptCount val="3"/>
                <c:pt idx="0">
                  <c:v>22.0</c:v>
                </c:pt>
                <c:pt idx="1">
                  <c:v>22.0</c:v>
                </c:pt>
                <c:pt idx="2">
                  <c:v>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242456"/>
        <c:axId val="-2119239192"/>
      </c:barChart>
      <c:catAx>
        <c:axId val="-2119242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239192"/>
        <c:crosses val="autoZero"/>
        <c:auto val="1"/>
        <c:lblAlgn val="ctr"/>
        <c:lblOffset val="100"/>
        <c:noMultiLvlLbl val="0"/>
      </c:catAx>
      <c:valAx>
        <c:axId val="-2119239192"/>
        <c:scaling>
          <c:orientation val="minMax"/>
          <c:max val="5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2424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Male redwing </a:t>
            </a:r>
          </a:p>
          <a:p>
            <a:pPr>
              <a:defRPr/>
            </a:pPr>
            <a:r>
              <a:rPr lang="en-US"/>
              <a:t>Hover/Dive/Strike *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Summary Data'!$B$20</c:f>
              <c:strCache>
                <c:ptCount val="1"/>
                <c:pt idx="0">
                  <c:v>Yes H/D/S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Data'!$A$30:$A$32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Exp</c:v>
                </c:pt>
              </c:strCache>
            </c:strRef>
          </c:cat>
          <c:val>
            <c:numRef>
              <c:f>'Full Summary Data'!$B$21:$B$23</c:f>
              <c:numCache>
                <c:formatCode>General</c:formatCode>
                <c:ptCount val="3"/>
                <c:pt idx="0">
                  <c:v>4.0</c:v>
                </c:pt>
                <c:pt idx="1">
                  <c:v>17.0</c:v>
                </c:pt>
                <c:pt idx="2">
                  <c:v>7.0</c:v>
                </c:pt>
              </c:numCache>
            </c:numRef>
          </c:val>
        </c:ser>
        <c:ser>
          <c:idx val="1"/>
          <c:order val="1"/>
          <c:tx>
            <c:strRef>
              <c:f>'Full Summary Data'!$C$20</c:f>
              <c:strCache>
                <c:ptCount val="1"/>
                <c:pt idx="0">
                  <c:v>No H/D/S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Data'!$A$30:$A$32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Exp</c:v>
                </c:pt>
              </c:strCache>
            </c:strRef>
          </c:cat>
          <c:val>
            <c:numRef>
              <c:f>'Full Summary Data'!$C$21:$C$23</c:f>
              <c:numCache>
                <c:formatCode>General</c:formatCode>
                <c:ptCount val="3"/>
                <c:pt idx="0">
                  <c:v>0.0</c:v>
                </c:pt>
                <c:pt idx="1">
                  <c:v>12.0</c:v>
                </c:pt>
                <c:pt idx="2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19201656"/>
        <c:axId val="-2119196152"/>
      </c:barChart>
      <c:catAx>
        <c:axId val="-2119201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0"/>
                </a:pPr>
                <a:r>
                  <a:rPr lang="en-US" b="0" i="0"/>
                  <a:t>Parasitism status</a:t>
                </a:r>
              </a:p>
            </c:rich>
          </c:tx>
          <c:overlay val="0"/>
        </c:title>
        <c:majorTickMark val="out"/>
        <c:minorTickMark val="none"/>
        <c:tickLblPos val="nextTo"/>
        <c:crossAx val="-2119196152"/>
        <c:crosses val="autoZero"/>
        <c:auto val="1"/>
        <c:lblAlgn val="ctr"/>
        <c:lblOffset val="100"/>
        <c:noMultiLvlLbl val="0"/>
      </c:catAx>
      <c:valAx>
        <c:axId val="-2119196152"/>
        <c:scaling>
          <c:orientation val="minMax"/>
          <c:max val="3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20165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Female redwing </a:t>
            </a:r>
          </a:p>
          <a:p>
            <a:pPr>
              <a:defRPr/>
            </a:pPr>
            <a:r>
              <a:rPr lang="en-US"/>
              <a:t>Growl/Scream/Chatter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'Full Summary Data'!$B$29</c:f>
              <c:strCache>
                <c:ptCount val="1"/>
                <c:pt idx="0">
                  <c:v>Yes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Data'!$A$30:$A$32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Exp</c:v>
                </c:pt>
              </c:strCache>
            </c:strRef>
          </c:cat>
          <c:val>
            <c:numRef>
              <c:f>'Full Summary Data'!$B$30:$B$32</c:f>
              <c:numCache>
                <c:formatCode>General</c:formatCode>
                <c:ptCount val="3"/>
                <c:pt idx="0">
                  <c:v>1.0</c:v>
                </c:pt>
                <c:pt idx="1">
                  <c:v>4.0</c:v>
                </c:pt>
                <c:pt idx="2">
                  <c:v>2.0</c:v>
                </c:pt>
              </c:numCache>
            </c:numRef>
          </c:val>
        </c:ser>
        <c:ser>
          <c:idx val="1"/>
          <c:order val="1"/>
          <c:tx>
            <c:strRef>
              <c:f>'Full Summary Data'!$C$29</c:f>
              <c:strCache>
                <c:ptCount val="1"/>
                <c:pt idx="0">
                  <c:v>No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'Full Summary Data'!$A$30:$A$32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Exp</c:v>
                </c:pt>
              </c:strCache>
            </c:strRef>
          </c:cat>
          <c:val>
            <c:numRef>
              <c:f>'Full Summary Data'!$C$30:$C$32</c:f>
              <c:numCache>
                <c:formatCode>General</c:formatCode>
                <c:ptCount val="3"/>
                <c:pt idx="0">
                  <c:v>3.0</c:v>
                </c:pt>
                <c:pt idx="1">
                  <c:v>25.0</c:v>
                </c:pt>
                <c:pt idx="2">
                  <c:v>15.0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1360328"/>
        <c:axId val="-2119509432"/>
      </c:barChart>
      <c:catAx>
        <c:axId val="-2131360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 i="0"/>
                </a:pPr>
                <a:r>
                  <a:rPr lang="en-US" b="0" i="0"/>
                  <a:t>Parasitism status</a:t>
                </a:r>
              </a:p>
            </c:rich>
          </c:tx>
          <c:overlay val="0"/>
        </c:title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19509432"/>
        <c:crosses val="autoZero"/>
        <c:auto val="1"/>
        <c:lblAlgn val="ctr"/>
        <c:lblOffset val="100"/>
        <c:noMultiLvlLbl val="0"/>
      </c:catAx>
      <c:valAx>
        <c:axId val="-2119509432"/>
        <c:scaling>
          <c:orientation val="minMax"/>
          <c:max val="30.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 i="0"/>
                </a:pPr>
                <a:r>
                  <a:rPr lang="en-US" b="0" i="0"/>
                  <a:t># presentations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2131360328"/>
        <c:crosses val="autoZero"/>
        <c:crossBetween val="between"/>
        <c:majorUnit val="10.0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400">
          <a:latin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0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1" Type="http://schemas.openxmlformats.org/officeDocument/2006/relationships/chart" Target="../charts/chart24.xml"/><Relationship Id="rId12" Type="http://schemas.openxmlformats.org/officeDocument/2006/relationships/chart" Target="../charts/chart25.xml"/><Relationship Id="rId13" Type="http://schemas.openxmlformats.org/officeDocument/2006/relationships/chart" Target="../charts/chart26.xml"/><Relationship Id="rId14" Type="http://schemas.openxmlformats.org/officeDocument/2006/relationships/chart" Target="../charts/chart27.xml"/><Relationship Id="rId15" Type="http://schemas.openxmlformats.org/officeDocument/2006/relationships/chart" Target="../charts/chart28.xml"/><Relationship Id="rId16" Type="http://schemas.openxmlformats.org/officeDocument/2006/relationships/chart" Target="../charts/chart29.xml"/><Relationship Id="rId17" Type="http://schemas.openxmlformats.org/officeDocument/2006/relationships/chart" Target="../charts/chart30.xml"/><Relationship Id="rId18" Type="http://schemas.openxmlformats.org/officeDocument/2006/relationships/chart" Target="../charts/chart31.xml"/><Relationship Id="rId1" Type="http://schemas.openxmlformats.org/officeDocument/2006/relationships/chart" Target="../charts/chart14.xml"/><Relationship Id="rId2" Type="http://schemas.openxmlformats.org/officeDocument/2006/relationships/chart" Target="../charts/chart15.xml"/><Relationship Id="rId3" Type="http://schemas.openxmlformats.org/officeDocument/2006/relationships/chart" Target="../charts/chart16.xml"/><Relationship Id="rId4" Type="http://schemas.openxmlformats.org/officeDocument/2006/relationships/chart" Target="../charts/chart17.xml"/><Relationship Id="rId5" Type="http://schemas.openxmlformats.org/officeDocument/2006/relationships/chart" Target="../charts/chart18.xml"/><Relationship Id="rId6" Type="http://schemas.openxmlformats.org/officeDocument/2006/relationships/chart" Target="../charts/chart19.xml"/><Relationship Id="rId7" Type="http://schemas.openxmlformats.org/officeDocument/2006/relationships/chart" Target="../charts/chart20.xml"/><Relationship Id="rId8" Type="http://schemas.openxmlformats.org/officeDocument/2006/relationships/chart" Target="../charts/chart21.xml"/><Relationship Id="rId9" Type="http://schemas.openxmlformats.org/officeDocument/2006/relationships/chart" Target="../charts/chart22.xml"/><Relationship Id="rId10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4" Type="http://schemas.openxmlformats.org/officeDocument/2006/relationships/chart" Target="../charts/chart35.xml"/><Relationship Id="rId5" Type="http://schemas.openxmlformats.org/officeDocument/2006/relationships/chart" Target="../charts/chart36.xml"/><Relationship Id="rId6" Type="http://schemas.openxmlformats.org/officeDocument/2006/relationships/chart" Target="../charts/chart37.xml"/><Relationship Id="rId7" Type="http://schemas.openxmlformats.org/officeDocument/2006/relationships/chart" Target="../charts/chart38.xml"/><Relationship Id="rId8" Type="http://schemas.openxmlformats.org/officeDocument/2006/relationships/chart" Target="../charts/chart39.xml"/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25400</xdr:colOff>
      <xdr:row>0</xdr:row>
      <xdr:rowOff>25400</xdr:rowOff>
    </xdr:from>
    <xdr:to>
      <xdr:col>26</xdr:col>
      <xdr:colOff>469900</xdr:colOff>
      <xdr:row>16</xdr:row>
      <xdr:rowOff>101600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38100</xdr:colOff>
      <xdr:row>18</xdr:row>
      <xdr:rowOff>25400</xdr:rowOff>
    </xdr:from>
    <xdr:to>
      <xdr:col>26</xdr:col>
      <xdr:colOff>482600</xdr:colOff>
      <xdr:row>34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25400</xdr:colOff>
      <xdr:row>0</xdr:row>
      <xdr:rowOff>38100</xdr:rowOff>
    </xdr:from>
    <xdr:to>
      <xdr:col>32</xdr:col>
      <xdr:colOff>469900</xdr:colOff>
      <xdr:row>16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12700</xdr:colOff>
      <xdr:row>18</xdr:row>
      <xdr:rowOff>25400</xdr:rowOff>
    </xdr:from>
    <xdr:to>
      <xdr:col>32</xdr:col>
      <xdr:colOff>457200</xdr:colOff>
      <xdr:row>34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0</xdr:colOff>
      <xdr:row>0</xdr:row>
      <xdr:rowOff>38100</xdr:rowOff>
    </xdr:from>
    <xdr:to>
      <xdr:col>38</xdr:col>
      <xdr:colOff>444500</xdr:colOff>
      <xdr:row>17</xdr:row>
      <xdr:rowOff>12700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63500</xdr:colOff>
      <xdr:row>18</xdr:row>
      <xdr:rowOff>25400</xdr:rowOff>
    </xdr:from>
    <xdr:to>
      <xdr:col>20</xdr:col>
      <xdr:colOff>342900</xdr:colOff>
      <xdr:row>34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12700</xdr:colOff>
      <xdr:row>18</xdr:row>
      <xdr:rowOff>12700</xdr:rowOff>
    </xdr:from>
    <xdr:to>
      <xdr:col>38</xdr:col>
      <xdr:colOff>457200</xdr:colOff>
      <xdr:row>34</xdr:row>
      <xdr:rowOff>152400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36</xdr:row>
      <xdr:rowOff>12700</xdr:rowOff>
    </xdr:from>
    <xdr:to>
      <xdr:col>20</xdr:col>
      <xdr:colOff>279400</xdr:colOff>
      <xdr:row>50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12700</xdr:colOff>
      <xdr:row>36</xdr:row>
      <xdr:rowOff>12700</xdr:rowOff>
    </xdr:from>
    <xdr:to>
      <xdr:col>26</xdr:col>
      <xdr:colOff>457200</xdr:colOff>
      <xdr:row>50</xdr:row>
      <xdr:rowOff>88900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101600</xdr:colOff>
      <xdr:row>36</xdr:row>
      <xdr:rowOff>38100</xdr:rowOff>
    </xdr:from>
    <xdr:to>
      <xdr:col>37</xdr:col>
      <xdr:colOff>774700</xdr:colOff>
      <xdr:row>50</xdr:row>
      <xdr:rowOff>114300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101600</xdr:colOff>
      <xdr:row>51</xdr:row>
      <xdr:rowOff>12700</xdr:rowOff>
    </xdr:from>
    <xdr:to>
      <xdr:col>37</xdr:col>
      <xdr:colOff>774700</xdr:colOff>
      <xdr:row>65</xdr:row>
      <xdr:rowOff>88900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101600</xdr:colOff>
      <xdr:row>67</xdr:row>
      <xdr:rowOff>0</xdr:rowOff>
    </xdr:from>
    <xdr:to>
      <xdr:col>37</xdr:col>
      <xdr:colOff>736600</xdr:colOff>
      <xdr:row>81</xdr:row>
      <xdr:rowOff>76200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304800</xdr:colOff>
      <xdr:row>53</xdr:row>
      <xdr:rowOff>38100</xdr:rowOff>
    </xdr:from>
    <xdr:to>
      <xdr:col>20</xdr:col>
      <xdr:colOff>584200</xdr:colOff>
      <xdr:row>67</xdr:row>
      <xdr:rowOff>114300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25400</xdr:colOff>
      <xdr:row>1</xdr:row>
      <xdr:rowOff>6350</xdr:rowOff>
    </xdr:from>
    <xdr:to>
      <xdr:col>26</xdr:col>
      <xdr:colOff>469900</xdr:colOff>
      <xdr:row>15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12700</xdr:colOff>
      <xdr:row>1</xdr:row>
      <xdr:rowOff>19050</xdr:rowOff>
    </xdr:from>
    <xdr:to>
      <xdr:col>32</xdr:col>
      <xdr:colOff>457200</xdr:colOff>
      <xdr:row>15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12700</xdr:colOff>
      <xdr:row>1</xdr:row>
      <xdr:rowOff>6350</xdr:rowOff>
    </xdr:from>
    <xdr:to>
      <xdr:col>38</xdr:col>
      <xdr:colOff>457200</xdr:colOff>
      <xdr:row>15</xdr:row>
      <xdr:rowOff>82550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25400</xdr:colOff>
      <xdr:row>18</xdr:row>
      <xdr:rowOff>19050</xdr:rowOff>
    </xdr:from>
    <xdr:to>
      <xdr:col>20</xdr:col>
      <xdr:colOff>304800</xdr:colOff>
      <xdr:row>32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12700</xdr:colOff>
      <xdr:row>18</xdr:row>
      <xdr:rowOff>19050</xdr:rowOff>
    </xdr:from>
    <xdr:to>
      <xdr:col>26</xdr:col>
      <xdr:colOff>457200</xdr:colOff>
      <xdr:row>32</xdr:row>
      <xdr:rowOff>95250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25400</xdr:colOff>
      <xdr:row>18</xdr:row>
      <xdr:rowOff>6350</xdr:rowOff>
    </xdr:from>
    <xdr:to>
      <xdr:col>32</xdr:col>
      <xdr:colOff>469900</xdr:colOff>
      <xdr:row>32</xdr:row>
      <xdr:rowOff>82550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0</xdr:colOff>
      <xdr:row>17</xdr:row>
      <xdr:rowOff>184150</xdr:rowOff>
    </xdr:from>
    <xdr:to>
      <xdr:col>38</xdr:col>
      <xdr:colOff>444500</xdr:colOff>
      <xdr:row>32</xdr:row>
      <xdr:rowOff>69850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25400</xdr:colOff>
      <xdr:row>33</xdr:row>
      <xdr:rowOff>6350</xdr:rowOff>
    </xdr:from>
    <xdr:to>
      <xdr:col>20</xdr:col>
      <xdr:colOff>304800</xdr:colOff>
      <xdr:row>47</xdr:row>
      <xdr:rowOff>82550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12700</xdr:colOff>
      <xdr:row>32</xdr:row>
      <xdr:rowOff>184150</xdr:rowOff>
    </xdr:from>
    <xdr:to>
      <xdr:col>26</xdr:col>
      <xdr:colOff>457200</xdr:colOff>
      <xdr:row>47</xdr:row>
      <xdr:rowOff>69850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63500</xdr:colOff>
      <xdr:row>35</xdr:row>
      <xdr:rowOff>19050</xdr:rowOff>
    </xdr:from>
    <xdr:to>
      <xdr:col>37</xdr:col>
      <xdr:colOff>444500</xdr:colOff>
      <xdr:row>49</xdr:row>
      <xdr:rowOff>95250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25400</xdr:colOff>
      <xdr:row>50</xdr:row>
      <xdr:rowOff>6350</xdr:rowOff>
    </xdr:from>
    <xdr:to>
      <xdr:col>37</xdr:col>
      <xdr:colOff>444500</xdr:colOff>
      <xdr:row>64</xdr:row>
      <xdr:rowOff>82550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33</xdr:col>
      <xdr:colOff>25400</xdr:colOff>
      <xdr:row>65</xdr:row>
      <xdr:rowOff>6350</xdr:rowOff>
    </xdr:from>
    <xdr:to>
      <xdr:col>37</xdr:col>
      <xdr:colOff>457200</xdr:colOff>
      <xdr:row>79</xdr:row>
      <xdr:rowOff>82550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32</xdr:col>
      <xdr:colOff>787400</xdr:colOff>
      <xdr:row>79</xdr:row>
      <xdr:rowOff>171450</xdr:rowOff>
    </xdr:from>
    <xdr:to>
      <xdr:col>37</xdr:col>
      <xdr:colOff>508000</xdr:colOff>
      <xdr:row>94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19050</xdr:colOff>
      <xdr:row>49</xdr:row>
      <xdr:rowOff>95250</xdr:rowOff>
    </xdr:from>
    <xdr:to>
      <xdr:col>19</xdr:col>
      <xdr:colOff>431800</xdr:colOff>
      <xdr:row>63</xdr:row>
      <xdr:rowOff>171450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31750</xdr:colOff>
      <xdr:row>65</xdr:row>
      <xdr:rowOff>44450</xdr:rowOff>
    </xdr:from>
    <xdr:to>
      <xdr:col>19</xdr:col>
      <xdr:colOff>431800</xdr:colOff>
      <xdr:row>79</xdr:row>
      <xdr:rowOff>120650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20</xdr:col>
      <xdr:colOff>819150</xdr:colOff>
      <xdr:row>49</xdr:row>
      <xdr:rowOff>12700</xdr:rowOff>
    </xdr:from>
    <xdr:to>
      <xdr:col>26</xdr:col>
      <xdr:colOff>114300</xdr:colOff>
      <xdr:row>63</xdr:row>
      <xdr:rowOff>88900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101600</xdr:colOff>
      <xdr:row>65</xdr:row>
      <xdr:rowOff>82550</xdr:rowOff>
    </xdr:from>
    <xdr:to>
      <xdr:col>26</xdr:col>
      <xdr:colOff>228600</xdr:colOff>
      <xdr:row>79</xdr:row>
      <xdr:rowOff>158750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26</xdr:col>
      <xdr:colOff>171450</xdr:colOff>
      <xdr:row>63</xdr:row>
      <xdr:rowOff>12700</xdr:rowOff>
    </xdr:from>
    <xdr:to>
      <xdr:col>33</xdr:col>
      <xdr:colOff>0</xdr:colOff>
      <xdr:row>77</xdr:row>
      <xdr:rowOff>88900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23</xdr:row>
      <xdr:rowOff>12700</xdr:rowOff>
    </xdr:from>
    <xdr:to>
      <xdr:col>5</xdr:col>
      <xdr:colOff>863600</xdr:colOff>
      <xdr:row>37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19</xdr:row>
      <xdr:rowOff>12700</xdr:rowOff>
    </xdr:from>
    <xdr:to>
      <xdr:col>11</xdr:col>
      <xdr:colOff>12700</xdr:colOff>
      <xdr:row>33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6350</xdr:colOff>
      <xdr:row>35</xdr:row>
      <xdr:rowOff>38100</xdr:rowOff>
    </xdr:from>
    <xdr:to>
      <xdr:col>11</xdr:col>
      <xdr:colOff>0</xdr:colOff>
      <xdr:row>49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6350</xdr:colOff>
      <xdr:row>51</xdr:row>
      <xdr:rowOff>127000</xdr:rowOff>
    </xdr:from>
    <xdr:to>
      <xdr:col>11</xdr:col>
      <xdr:colOff>0</xdr:colOff>
      <xdr:row>66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19050</xdr:colOff>
      <xdr:row>12</xdr:row>
      <xdr:rowOff>114300</xdr:rowOff>
    </xdr:from>
    <xdr:to>
      <xdr:col>16</xdr:col>
      <xdr:colOff>355600</xdr:colOff>
      <xdr:row>27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6350</xdr:colOff>
      <xdr:row>29</xdr:row>
      <xdr:rowOff>12700</xdr:rowOff>
    </xdr:from>
    <xdr:to>
      <xdr:col>16</xdr:col>
      <xdr:colOff>342900</xdr:colOff>
      <xdr:row>43</xdr:row>
      <xdr:rowOff>88900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</xdr:row>
      <xdr:rowOff>19050</xdr:rowOff>
    </xdr:from>
    <xdr:to>
      <xdr:col>22</xdr:col>
      <xdr:colOff>444500</xdr:colOff>
      <xdr:row>17</xdr:row>
      <xdr:rowOff>44450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6350</xdr:colOff>
      <xdr:row>19</xdr:row>
      <xdr:rowOff>12700</xdr:rowOff>
    </xdr:from>
    <xdr:to>
      <xdr:col>22</xdr:col>
      <xdr:colOff>450850</xdr:colOff>
      <xdr:row>33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T167"/>
  <sheetViews>
    <sheetView tabSelected="1" workbookViewId="0">
      <pane xSplit="7600" ySplit="560" topLeftCell="A82" activePane="topRight"/>
      <selection activeCell="A11" sqref="A1:A1048576"/>
      <selection pane="topRight" activeCell="H1" sqref="H1:K1"/>
      <selection pane="bottomLeft" activeCell="A2" sqref="A2:XFD151"/>
      <selection pane="bottomRight" activeCell="AO1" sqref="AO1"/>
    </sheetView>
  </sheetViews>
  <sheetFormatPr baseColWidth="10" defaultRowHeight="15" x14ac:dyDescent="0"/>
  <cols>
    <col min="1" max="6" width="9.6640625" customWidth="1"/>
    <col min="8" max="8" width="10.83203125" style="23"/>
    <col min="9" max="11" width="10.83203125" style="24"/>
    <col min="12" max="36" width="9.6640625" customWidth="1"/>
  </cols>
  <sheetData>
    <row r="1" spans="1:38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8</v>
      </c>
      <c r="G1" s="2" t="s">
        <v>9</v>
      </c>
      <c r="H1" s="47" t="s">
        <v>181</v>
      </c>
      <c r="I1" s="47" t="s">
        <v>184</v>
      </c>
      <c r="J1" s="47" t="s">
        <v>185</v>
      </c>
      <c r="K1" s="47" t="s">
        <v>183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2" t="s">
        <v>26</v>
      </c>
      <c r="W1" s="2" t="s">
        <v>37</v>
      </c>
      <c r="X1" s="2" t="s">
        <v>38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31</v>
      </c>
      <c r="AD1" s="2" t="s">
        <v>32</v>
      </c>
      <c r="AE1" s="2" t="s">
        <v>33</v>
      </c>
      <c r="AF1" s="2" t="s">
        <v>19</v>
      </c>
      <c r="AG1" s="2" t="s">
        <v>182</v>
      </c>
      <c r="AH1" s="2" t="s">
        <v>30</v>
      </c>
      <c r="AI1" s="2" t="s">
        <v>26</v>
      </c>
      <c r="AJ1" s="2" t="s">
        <v>34</v>
      </c>
    </row>
    <row r="2" spans="1:38" s="10" customFormat="1">
      <c r="A2" s="10" t="s">
        <v>5</v>
      </c>
      <c r="B2" s="10" t="s">
        <v>6</v>
      </c>
      <c r="C2" s="10" t="s">
        <v>7</v>
      </c>
      <c r="D2" s="30">
        <v>42143</v>
      </c>
      <c r="E2" s="31">
        <v>0.32291666666666669</v>
      </c>
      <c r="F2" s="10" t="s">
        <v>10</v>
      </c>
      <c r="G2" s="10" t="s">
        <v>11</v>
      </c>
      <c r="H2" s="32">
        <f t="shared" ref="H2:H65" si="0">(AB2/20*0.35)+(AH2/20*0.32)+(AA2/20*0.27)+(Z2/20*0.4)-(U2/20*0.33)+(Y2/20*0.41)+(V2/20*0.38)+(T2/20*0.1)</f>
        <v>0.38</v>
      </c>
      <c r="I2" s="33">
        <f>(N2/20*0.53)+(P2/20*0.56)-(AG2/20*0.13)-(S2/20*0.42)</f>
        <v>0.82500000000000007</v>
      </c>
      <c r="J2" s="33">
        <f>(AC2/20*0.53)+(L2/20*0.53)-(AD2/20*0.41)-(M2/20*0.43)-(AJ2/20*0.02)+(X3/20*0.21)+(AI2/20*0.01)-((20-AI2)/20*0.01)-(W2/20*0.21)</f>
        <v>0.21350000000000005</v>
      </c>
      <c r="K2" s="33">
        <f>-(AB2/20*0.17)-(AH2/20*0.21)+(AA2/20*0.59)+(Z2/20*0.36)+(U2/20*0.32)+(Y2/20*0.13)-(V2/20*0.28)+(AI2/20*0.09)-(T2/20*0.44)</f>
        <v>-0.20800000000000002</v>
      </c>
      <c r="L2" s="10">
        <v>20</v>
      </c>
      <c r="M2" s="10">
        <v>0</v>
      </c>
      <c r="N2" s="10">
        <v>10</v>
      </c>
      <c r="O2" s="10">
        <v>0</v>
      </c>
      <c r="P2" s="10">
        <v>20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20</v>
      </c>
      <c r="W2" s="10">
        <v>20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5</v>
      </c>
      <c r="AE2" s="10">
        <v>11</v>
      </c>
      <c r="AF2" s="10">
        <v>0</v>
      </c>
      <c r="AG2" s="10">
        <v>0</v>
      </c>
      <c r="AH2" s="10">
        <v>0</v>
      </c>
      <c r="AI2" s="10">
        <v>16</v>
      </c>
      <c r="AJ2" s="10">
        <v>10</v>
      </c>
      <c r="AK2" s="10">
        <v>1</v>
      </c>
      <c r="AL2" s="10">
        <v>2</v>
      </c>
    </row>
    <row r="3" spans="1:38" s="10" customFormat="1">
      <c r="A3" s="34">
        <v>1</v>
      </c>
      <c r="F3" s="10" t="s">
        <v>12</v>
      </c>
      <c r="G3" s="10" t="s">
        <v>13</v>
      </c>
      <c r="H3" s="32">
        <f t="shared" si="0"/>
        <v>0.38150000000000001</v>
      </c>
      <c r="I3" s="33">
        <f t="shared" ref="I3:I66" si="1">(N3/20*0.53)+(P3/20*0.56)-(AG3/20*0.13)-(S3/20*0.42)</f>
        <v>1.0900000000000001</v>
      </c>
      <c r="J3" s="33">
        <f t="shared" ref="J3:J66" si="2">(AC3/20*0.53)+(L3/20*0.53)-(AD3/20*0.41)-(M3/20*0.43)-(AJ3/20*0.02)+(X4/20*0.21)+(AI3/20*0.01)-((20-AI3)/20*0.01)-(W3/20*0.21)</f>
        <v>3.4000000000000086E-2</v>
      </c>
      <c r="K3" s="33">
        <f t="shared" ref="K3:K66" si="3">-(AB3/20*0.17)-(AH3/20*0.21)+(AA3/20*0.59)+(Z3/20*0.36)+(U3/20*0.32)+(Y3/20*0.13)-(V3/20*0.28)+(AI3/20*0.09)-(T3/20*0.44)</f>
        <v>-0.17400000000000002</v>
      </c>
      <c r="L3" s="10">
        <v>20</v>
      </c>
      <c r="M3" s="10">
        <v>0</v>
      </c>
      <c r="N3" s="10">
        <v>20</v>
      </c>
      <c r="O3" s="10">
        <v>0</v>
      </c>
      <c r="P3" s="10">
        <v>20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19</v>
      </c>
      <c r="W3" s="10">
        <v>20</v>
      </c>
      <c r="X3" s="10">
        <v>0</v>
      </c>
      <c r="Y3" s="10">
        <v>1</v>
      </c>
      <c r="Z3" s="10">
        <v>0</v>
      </c>
      <c r="AA3" s="10">
        <v>0</v>
      </c>
      <c r="AB3" s="10">
        <v>0</v>
      </c>
      <c r="AC3" s="10">
        <v>0</v>
      </c>
      <c r="AD3" s="10">
        <v>19</v>
      </c>
      <c r="AE3" s="10">
        <v>15</v>
      </c>
      <c r="AF3" s="10">
        <v>0</v>
      </c>
      <c r="AG3" s="10">
        <v>0</v>
      </c>
      <c r="AH3" s="10">
        <v>0</v>
      </c>
      <c r="AI3" s="10">
        <v>19</v>
      </c>
      <c r="AJ3" s="10">
        <v>0</v>
      </c>
    </row>
    <row r="4" spans="1:38" s="10" customFormat="1">
      <c r="A4" s="35"/>
      <c r="B4" s="35"/>
      <c r="C4" s="35"/>
      <c r="D4" s="35"/>
      <c r="E4" s="35"/>
      <c r="F4" s="35" t="s">
        <v>14</v>
      </c>
      <c r="G4" s="35" t="s">
        <v>15</v>
      </c>
      <c r="H4" s="36">
        <f t="shared" si="0"/>
        <v>0.2505</v>
      </c>
      <c r="I4" s="36">
        <f t="shared" si="1"/>
        <v>0.95000000000000007</v>
      </c>
      <c r="J4" s="36">
        <f t="shared" si="2"/>
        <v>0.38799999999999996</v>
      </c>
      <c r="K4" s="36">
        <f t="shared" si="3"/>
        <v>-0.11350000000000003</v>
      </c>
      <c r="L4" s="35">
        <v>20</v>
      </c>
      <c r="M4" s="35">
        <v>0</v>
      </c>
      <c r="N4" s="35">
        <v>20</v>
      </c>
      <c r="O4" s="35">
        <v>0</v>
      </c>
      <c r="P4" s="35">
        <v>15</v>
      </c>
      <c r="Q4" s="35">
        <v>0</v>
      </c>
      <c r="R4" s="35">
        <v>0</v>
      </c>
      <c r="S4" s="35">
        <v>0</v>
      </c>
      <c r="T4" s="35">
        <v>4</v>
      </c>
      <c r="U4" s="35">
        <v>0</v>
      </c>
      <c r="V4" s="35">
        <v>10</v>
      </c>
      <c r="W4" s="35">
        <v>11</v>
      </c>
      <c r="X4" s="35">
        <v>9</v>
      </c>
      <c r="Y4" s="35">
        <v>1</v>
      </c>
      <c r="Z4" s="35">
        <v>1</v>
      </c>
      <c r="AA4" s="35">
        <v>0</v>
      </c>
      <c r="AB4" s="35">
        <v>0</v>
      </c>
      <c r="AC4" s="35">
        <v>7</v>
      </c>
      <c r="AD4" s="35">
        <v>13</v>
      </c>
      <c r="AE4" s="35">
        <v>9</v>
      </c>
      <c r="AF4" s="35">
        <v>0</v>
      </c>
      <c r="AG4" s="35">
        <v>0</v>
      </c>
      <c r="AH4" s="35">
        <v>0</v>
      </c>
      <c r="AI4" s="35">
        <v>20</v>
      </c>
      <c r="AJ4" s="35">
        <v>8</v>
      </c>
      <c r="AK4" s="37" t="s">
        <v>54</v>
      </c>
    </row>
    <row r="5" spans="1:38" s="10" customFormat="1">
      <c r="A5" s="10" t="s">
        <v>35</v>
      </c>
      <c r="B5" s="10" t="s">
        <v>36</v>
      </c>
      <c r="C5" s="10" t="s">
        <v>7</v>
      </c>
      <c r="D5" s="30">
        <v>42143</v>
      </c>
      <c r="E5" s="31">
        <v>0.33124999999999999</v>
      </c>
      <c r="F5" s="10" t="s">
        <v>12</v>
      </c>
      <c r="G5" s="10">
        <v>2</v>
      </c>
      <c r="H5" s="38">
        <f t="shared" si="0"/>
        <v>0.32350000000000001</v>
      </c>
      <c r="I5" s="33">
        <f t="shared" si="1"/>
        <v>0.39200000000000002</v>
      </c>
      <c r="J5" s="33">
        <f t="shared" si="2"/>
        <v>0.64750000000000019</v>
      </c>
      <c r="K5" s="33">
        <f t="shared" si="3"/>
        <v>-2.0500000000000025E-2</v>
      </c>
      <c r="L5" s="10">
        <v>13</v>
      </c>
      <c r="M5" s="10">
        <v>7</v>
      </c>
      <c r="N5" s="10">
        <v>0</v>
      </c>
      <c r="O5" s="10">
        <v>0</v>
      </c>
      <c r="P5" s="10">
        <v>14</v>
      </c>
      <c r="Q5" s="10">
        <v>0</v>
      </c>
      <c r="R5" s="10">
        <v>0</v>
      </c>
      <c r="S5" s="10">
        <v>0</v>
      </c>
      <c r="T5" s="10">
        <v>2</v>
      </c>
      <c r="U5" s="10">
        <v>0</v>
      </c>
      <c r="V5" s="10">
        <v>9</v>
      </c>
      <c r="W5" s="10">
        <v>15</v>
      </c>
      <c r="X5" s="10">
        <v>5</v>
      </c>
      <c r="Y5" s="10">
        <v>5</v>
      </c>
      <c r="Z5" s="10">
        <v>2</v>
      </c>
      <c r="AA5" s="10">
        <v>0</v>
      </c>
      <c r="AB5" s="10">
        <v>0</v>
      </c>
      <c r="AC5" s="10">
        <v>18</v>
      </c>
      <c r="AD5" s="10">
        <v>0</v>
      </c>
      <c r="AE5" s="10">
        <v>7</v>
      </c>
      <c r="AF5" s="10">
        <v>0</v>
      </c>
      <c r="AG5" s="10">
        <v>0</v>
      </c>
      <c r="AH5" s="10">
        <v>0</v>
      </c>
      <c r="AI5" s="10">
        <v>18</v>
      </c>
      <c r="AJ5" s="10">
        <v>0</v>
      </c>
    </row>
    <row r="6" spans="1:38" s="10" customFormat="1">
      <c r="A6" s="34">
        <v>2</v>
      </c>
      <c r="F6" s="10" t="s">
        <v>10</v>
      </c>
      <c r="G6" s="10" t="s">
        <v>13</v>
      </c>
      <c r="H6" s="32">
        <f t="shared" si="0"/>
        <v>0.17750000000000002</v>
      </c>
      <c r="I6" s="33">
        <f t="shared" si="1"/>
        <v>0.81750000000000012</v>
      </c>
      <c r="J6" s="33">
        <f t="shared" si="2"/>
        <v>0.29550000000000004</v>
      </c>
      <c r="K6" s="33">
        <f t="shared" si="3"/>
        <v>-4.6500000000000014E-2</v>
      </c>
      <c r="L6" s="10">
        <v>20</v>
      </c>
      <c r="M6" s="10">
        <v>0</v>
      </c>
      <c r="N6" s="10">
        <v>15</v>
      </c>
      <c r="O6" s="10">
        <v>0</v>
      </c>
      <c r="P6" s="10">
        <v>15</v>
      </c>
      <c r="Q6" s="10">
        <v>0</v>
      </c>
      <c r="R6" s="10">
        <v>0</v>
      </c>
      <c r="S6" s="10">
        <v>0</v>
      </c>
      <c r="T6" s="10">
        <v>1</v>
      </c>
      <c r="U6" s="10">
        <v>0</v>
      </c>
      <c r="V6" s="10">
        <v>8</v>
      </c>
      <c r="W6" s="10">
        <v>8</v>
      </c>
      <c r="X6" s="10">
        <v>12</v>
      </c>
      <c r="Y6" s="10">
        <v>1</v>
      </c>
      <c r="Z6" s="10">
        <v>0</v>
      </c>
      <c r="AA6" s="10">
        <v>0</v>
      </c>
      <c r="AB6" s="10">
        <v>0</v>
      </c>
      <c r="AC6" s="10">
        <v>2</v>
      </c>
      <c r="AD6" s="10">
        <v>18</v>
      </c>
      <c r="AE6" s="10">
        <v>6</v>
      </c>
      <c r="AF6" s="10">
        <v>0</v>
      </c>
      <c r="AG6" s="10">
        <v>0</v>
      </c>
      <c r="AH6" s="10">
        <v>0</v>
      </c>
      <c r="AI6" s="10">
        <v>18</v>
      </c>
      <c r="AJ6" s="10">
        <v>0</v>
      </c>
    </row>
    <row r="7" spans="1:38" s="10" customFormat="1">
      <c r="A7" s="35"/>
      <c r="B7" s="35"/>
      <c r="C7" s="35"/>
      <c r="D7" s="35"/>
      <c r="E7" s="35"/>
      <c r="F7" s="35" t="s">
        <v>14</v>
      </c>
      <c r="G7" s="35" t="s">
        <v>15</v>
      </c>
      <c r="H7" s="36">
        <f t="shared" si="0"/>
        <v>0.11550000000000001</v>
      </c>
      <c r="I7" s="36">
        <f t="shared" si="1"/>
        <v>0.95000000000000007</v>
      </c>
      <c r="J7" s="36">
        <f t="shared" si="2"/>
        <v>0.31350000000000011</v>
      </c>
      <c r="K7" s="36">
        <f t="shared" si="3"/>
        <v>2.6499999999999996E-2</v>
      </c>
      <c r="L7" s="35">
        <v>20</v>
      </c>
      <c r="M7" s="35">
        <v>0</v>
      </c>
      <c r="N7" s="35">
        <v>20</v>
      </c>
      <c r="O7" s="35">
        <v>0</v>
      </c>
      <c r="P7" s="35">
        <v>15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5</v>
      </c>
      <c r="W7" s="35">
        <v>5</v>
      </c>
      <c r="X7" s="35">
        <v>15</v>
      </c>
      <c r="Y7" s="35">
        <v>1</v>
      </c>
      <c r="Z7" s="35">
        <v>0</v>
      </c>
      <c r="AA7" s="35">
        <v>0</v>
      </c>
      <c r="AB7" s="35">
        <v>0</v>
      </c>
      <c r="AC7" s="35">
        <v>2</v>
      </c>
      <c r="AD7" s="35">
        <v>18</v>
      </c>
      <c r="AE7" s="35">
        <v>15</v>
      </c>
      <c r="AF7" s="35">
        <v>0</v>
      </c>
      <c r="AG7" s="35">
        <v>0</v>
      </c>
      <c r="AH7" s="35">
        <v>0</v>
      </c>
      <c r="AI7" s="35">
        <v>20</v>
      </c>
      <c r="AJ7" s="35">
        <v>5</v>
      </c>
      <c r="AK7" s="37" t="s">
        <v>55</v>
      </c>
    </row>
    <row r="8" spans="1:38" s="10" customFormat="1">
      <c r="A8" s="10" t="s">
        <v>39</v>
      </c>
      <c r="B8" s="10" t="s">
        <v>40</v>
      </c>
      <c r="C8" s="10" t="s">
        <v>7</v>
      </c>
      <c r="D8" s="30">
        <v>42143</v>
      </c>
      <c r="E8" s="31">
        <v>0.33958333333333335</v>
      </c>
      <c r="F8" s="10" t="s">
        <v>14</v>
      </c>
      <c r="G8" s="10" t="s">
        <v>41</v>
      </c>
      <c r="H8" s="38">
        <f t="shared" si="0"/>
        <v>0.23199999999999998</v>
      </c>
      <c r="I8" s="33">
        <f t="shared" si="1"/>
        <v>0.16500000000000004</v>
      </c>
      <c r="J8" s="33">
        <f t="shared" si="2"/>
        <v>1.0255000000000003</v>
      </c>
      <c r="K8" s="33">
        <f t="shared" si="3"/>
        <v>0.16649999999999998</v>
      </c>
      <c r="L8" s="10">
        <v>18</v>
      </c>
      <c r="M8" s="10">
        <v>2</v>
      </c>
      <c r="N8" s="10">
        <v>2</v>
      </c>
      <c r="O8" s="10">
        <v>0</v>
      </c>
      <c r="P8" s="10">
        <v>4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3</v>
      </c>
      <c r="W8" s="10">
        <v>6</v>
      </c>
      <c r="X8" s="10">
        <v>14</v>
      </c>
      <c r="Y8" s="10">
        <v>0</v>
      </c>
      <c r="Z8" s="10">
        <v>1</v>
      </c>
      <c r="AA8" s="10">
        <v>5</v>
      </c>
      <c r="AB8" s="10">
        <v>5</v>
      </c>
      <c r="AC8" s="10">
        <v>20</v>
      </c>
      <c r="AD8" s="10">
        <v>0</v>
      </c>
      <c r="AE8" s="10">
        <v>9</v>
      </c>
      <c r="AF8" s="10">
        <v>0</v>
      </c>
      <c r="AG8" s="10">
        <v>0</v>
      </c>
      <c r="AH8" s="10">
        <v>0</v>
      </c>
      <c r="AI8" s="10">
        <v>19</v>
      </c>
      <c r="AJ8" s="10">
        <v>0</v>
      </c>
    </row>
    <row r="9" spans="1:38" s="10" customFormat="1">
      <c r="A9" s="34">
        <v>3</v>
      </c>
      <c r="F9" s="10" t="s">
        <v>12</v>
      </c>
      <c r="G9" s="10" t="s">
        <v>42</v>
      </c>
      <c r="H9" s="32">
        <f t="shared" si="0"/>
        <v>0.18099999999999999</v>
      </c>
      <c r="I9" s="33">
        <f t="shared" si="1"/>
        <v>0.41400000000000003</v>
      </c>
      <c r="J9" s="33">
        <f t="shared" si="2"/>
        <v>0.97550000000000003</v>
      </c>
      <c r="K9" s="33">
        <f t="shared" si="3"/>
        <v>2.5999999999999985E-2</v>
      </c>
      <c r="L9" s="10">
        <v>20</v>
      </c>
      <c r="M9" s="10">
        <v>0</v>
      </c>
      <c r="N9" s="10">
        <v>4</v>
      </c>
      <c r="O9" s="10">
        <v>0</v>
      </c>
      <c r="P9" s="10">
        <v>11</v>
      </c>
      <c r="Q9" s="10">
        <v>0</v>
      </c>
      <c r="R9" s="10">
        <v>0</v>
      </c>
      <c r="S9" s="10">
        <v>0</v>
      </c>
      <c r="T9" s="10">
        <v>1</v>
      </c>
      <c r="U9" s="10">
        <v>0</v>
      </c>
      <c r="V9" s="10">
        <v>6</v>
      </c>
      <c r="W9" s="10">
        <v>9</v>
      </c>
      <c r="X9" s="10">
        <v>11</v>
      </c>
      <c r="Y9" s="10">
        <v>0</v>
      </c>
      <c r="Z9" s="10">
        <v>0</v>
      </c>
      <c r="AA9" s="10">
        <v>2</v>
      </c>
      <c r="AB9" s="10">
        <v>2</v>
      </c>
      <c r="AC9" s="10">
        <v>20</v>
      </c>
      <c r="AD9" s="10">
        <v>0</v>
      </c>
      <c r="AE9" s="10">
        <v>13</v>
      </c>
      <c r="AF9" s="10">
        <v>0</v>
      </c>
      <c r="AG9" s="10">
        <v>0</v>
      </c>
      <c r="AH9" s="10">
        <v>0</v>
      </c>
      <c r="AI9" s="10">
        <v>20</v>
      </c>
      <c r="AJ9" s="10">
        <v>0</v>
      </c>
    </row>
    <row r="10" spans="1:38" s="10" customFormat="1">
      <c r="A10" s="35"/>
      <c r="B10" s="35"/>
      <c r="C10" s="35"/>
      <c r="D10" s="35"/>
      <c r="E10" s="35"/>
      <c r="F10" s="35" t="s">
        <v>10</v>
      </c>
      <c r="G10" s="35" t="s">
        <v>43</v>
      </c>
      <c r="H10" s="36">
        <f t="shared" si="0"/>
        <v>7.85E-2</v>
      </c>
      <c r="I10" s="36">
        <f t="shared" si="1"/>
        <v>9.1000000000000011E-2</v>
      </c>
      <c r="J10" s="36">
        <f t="shared" si="2"/>
        <v>0.8600000000000001</v>
      </c>
      <c r="K10" s="36">
        <f t="shared" si="3"/>
        <v>3.599999999999999E-2</v>
      </c>
      <c r="L10" s="35">
        <v>20</v>
      </c>
      <c r="M10" s="35">
        <v>0</v>
      </c>
      <c r="N10" s="35">
        <v>0</v>
      </c>
      <c r="O10" s="35">
        <v>0</v>
      </c>
      <c r="P10" s="35">
        <v>4</v>
      </c>
      <c r="Q10" s="35">
        <v>0</v>
      </c>
      <c r="R10" s="35">
        <v>0</v>
      </c>
      <c r="S10" s="35">
        <v>1</v>
      </c>
      <c r="T10" s="35">
        <v>0</v>
      </c>
      <c r="U10" s="35">
        <v>1</v>
      </c>
      <c r="V10" s="35">
        <v>5</v>
      </c>
      <c r="W10" s="35">
        <v>20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20</v>
      </c>
      <c r="AD10" s="35">
        <v>0</v>
      </c>
      <c r="AE10" s="35">
        <v>2</v>
      </c>
      <c r="AF10" s="35">
        <v>0</v>
      </c>
      <c r="AG10" s="35">
        <v>0</v>
      </c>
      <c r="AH10" s="35">
        <v>0</v>
      </c>
      <c r="AI10" s="35">
        <v>20</v>
      </c>
      <c r="AJ10" s="35">
        <v>0</v>
      </c>
    </row>
    <row r="11" spans="1:38" s="10" customFormat="1">
      <c r="A11" s="10" t="s">
        <v>44</v>
      </c>
      <c r="B11" s="10" t="s">
        <v>40</v>
      </c>
      <c r="C11" s="10" t="s">
        <v>45</v>
      </c>
      <c r="D11" s="30">
        <v>42144</v>
      </c>
      <c r="E11" s="31">
        <v>0.32291666666666669</v>
      </c>
      <c r="F11" s="10" t="s">
        <v>10</v>
      </c>
      <c r="G11" s="10" t="s">
        <v>11</v>
      </c>
      <c r="H11" s="38">
        <f t="shared" si="0"/>
        <v>0.29250000000000004</v>
      </c>
      <c r="I11" s="33">
        <f t="shared" si="1"/>
        <v>0.76150000000000007</v>
      </c>
      <c r="J11" s="33">
        <f t="shared" si="2"/>
        <v>0.51550000000000018</v>
      </c>
      <c r="K11" s="33">
        <f t="shared" si="3"/>
        <v>-0.12750000000000006</v>
      </c>
      <c r="L11" s="10">
        <v>20</v>
      </c>
      <c r="M11" s="10">
        <v>0</v>
      </c>
      <c r="N11" s="10">
        <v>15</v>
      </c>
      <c r="O11" s="10">
        <v>0</v>
      </c>
      <c r="P11" s="10">
        <v>13</v>
      </c>
      <c r="Q11" s="10">
        <v>0</v>
      </c>
      <c r="R11" s="10">
        <v>0</v>
      </c>
      <c r="S11" s="10">
        <v>0</v>
      </c>
      <c r="T11" s="10">
        <v>0</v>
      </c>
      <c r="U11" s="10">
        <v>3</v>
      </c>
      <c r="V11" s="10">
        <v>18</v>
      </c>
      <c r="W11" s="10">
        <v>20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11</v>
      </c>
      <c r="AD11" s="10">
        <v>6</v>
      </c>
      <c r="AE11" s="10">
        <v>0</v>
      </c>
      <c r="AF11" s="10">
        <v>0</v>
      </c>
      <c r="AG11" s="10">
        <v>0</v>
      </c>
      <c r="AH11" s="10">
        <v>0</v>
      </c>
      <c r="AI11" s="10">
        <v>17</v>
      </c>
      <c r="AJ11" s="10">
        <v>1</v>
      </c>
      <c r="AK11" s="37" t="s">
        <v>56</v>
      </c>
    </row>
    <row r="12" spans="1:38" s="10" customFormat="1">
      <c r="A12" s="34">
        <v>4</v>
      </c>
      <c r="F12" s="10" t="s">
        <v>14</v>
      </c>
      <c r="G12" s="10" t="s">
        <v>15</v>
      </c>
      <c r="H12" s="32">
        <f t="shared" si="0"/>
        <v>0.42500000000000004</v>
      </c>
      <c r="I12" s="33">
        <f t="shared" si="1"/>
        <v>0.65100000000000002</v>
      </c>
      <c r="J12" s="33">
        <f t="shared" si="2"/>
        <v>0.60499999999999998</v>
      </c>
      <c r="K12" s="33">
        <f t="shared" si="3"/>
        <v>-0.18500000000000003</v>
      </c>
      <c r="L12" s="10">
        <v>20</v>
      </c>
      <c r="M12" s="10">
        <v>0</v>
      </c>
      <c r="N12" s="10">
        <v>14</v>
      </c>
      <c r="O12" s="10">
        <v>0</v>
      </c>
      <c r="P12" s="10">
        <v>10</v>
      </c>
      <c r="Q12" s="10">
        <v>0</v>
      </c>
      <c r="R12" s="10">
        <v>0</v>
      </c>
      <c r="S12" s="10">
        <v>0</v>
      </c>
      <c r="T12" s="10">
        <v>1</v>
      </c>
      <c r="U12" s="10">
        <v>0</v>
      </c>
      <c r="V12" s="10">
        <v>20</v>
      </c>
      <c r="W12" s="10">
        <v>18</v>
      </c>
      <c r="X12" s="10">
        <v>2</v>
      </c>
      <c r="Y12" s="10">
        <v>0</v>
      </c>
      <c r="Z12" s="10">
        <v>2</v>
      </c>
      <c r="AA12" s="10">
        <v>0</v>
      </c>
      <c r="AB12" s="10">
        <v>0</v>
      </c>
      <c r="AC12" s="10">
        <v>12</v>
      </c>
      <c r="AD12" s="10">
        <v>6</v>
      </c>
      <c r="AE12" s="10">
        <v>4</v>
      </c>
      <c r="AF12" s="10">
        <v>0</v>
      </c>
      <c r="AG12" s="10">
        <v>0</v>
      </c>
      <c r="AH12" s="10">
        <v>0</v>
      </c>
      <c r="AI12" s="10">
        <v>18</v>
      </c>
      <c r="AJ12" s="10">
        <v>2</v>
      </c>
      <c r="AK12" s="37" t="s">
        <v>57</v>
      </c>
    </row>
    <row r="13" spans="1:38" s="10" customFormat="1">
      <c r="A13" s="35"/>
      <c r="B13" s="35"/>
      <c r="C13" s="35"/>
      <c r="D13" s="35"/>
      <c r="E13" s="35"/>
      <c r="F13" s="35" t="s">
        <v>12</v>
      </c>
      <c r="G13" s="35" t="s">
        <v>42</v>
      </c>
      <c r="H13" s="36">
        <f t="shared" si="0"/>
        <v>0.40350000000000003</v>
      </c>
      <c r="I13" s="36">
        <f t="shared" si="1"/>
        <v>0.81</v>
      </c>
      <c r="J13" s="36">
        <f t="shared" si="2"/>
        <v>1.0850000000000002</v>
      </c>
      <c r="K13" s="36">
        <f t="shared" si="3"/>
        <v>-0.20450000000000007</v>
      </c>
      <c r="L13" s="35">
        <v>20</v>
      </c>
      <c r="M13" s="35">
        <v>0</v>
      </c>
      <c r="N13" s="35">
        <v>20</v>
      </c>
      <c r="O13" s="35">
        <v>0</v>
      </c>
      <c r="P13" s="35">
        <v>10</v>
      </c>
      <c r="Q13" s="35">
        <v>0</v>
      </c>
      <c r="R13" s="35">
        <v>0</v>
      </c>
      <c r="S13" s="35">
        <v>0</v>
      </c>
      <c r="T13" s="35">
        <v>2</v>
      </c>
      <c r="U13" s="35">
        <v>0</v>
      </c>
      <c r="V13" s="35">
        <v>20</v>
      </c>
      <c r="W13" s="35">
        <v>14</v>
      </c>
      <c r="X13" s="35">
        <v>6</v>
      </c>
      <c r="Y13" s="35">
        <v>0</v>
      </c>
      <c r="Z13" s="35">
        <v>0</v>
      </c>
      <c r="AA13" s="35">
        <v>1</v>
      </c>
      <c r="AB13" s="35">
        <v>0</v>
      </c>
      <c r="AC13" s="35">
        <v>19</v>
      </c>
      <c r="AD13" s="35">
        <v>1</v>
      </c>
      <c r="AE13" s="35">
        <v>1</v>
      </c>
      <c r="AF13" s="35">
        <v>0</v>
      </c>
      <c r="AG13" s="35">
        <v>0</v>
      </c>
      <c r="AH13" s="35">
        <v>0</v>
      </c>
      <c r="AI13" s="35">
        <v>20</v>
      </c>
      <c r="AJ13" s="35">
        <v>1</v>
      </c>
      <c r="AK13" s="37" t="s">
        <v>58</v>
      </c>
    </row>
    <row r="14" spans="1:38" s="10" customFormat="1">
      <c r="A14" s="10" t="s">
        <v>46</v>
      </c>
      <c r="B14" s="10" t="s">
        <v>47</v>
      </c>
      <c r="C14" s="10" t="s">
        <v>7</v>
      </c>
      <c r="D14" s="30">
        <v>42144</v>
      </c>
      <c r="E14" s="31">
        <v>0.33333333333333331</v>
      </c>
      <c r="F14" s="10" t="s">
        <v>12</v>
      </c>
      <c r="G14" s="10" t="s">
        <v>15</v>
      </c>
      <c r="H14" s="38">
        <f t="shared" si="0"/>
        <v>0.38</v>
      </c>
      <c r="I14" s="33">
        <f t="shared" si="1"/>
        <v>0.70700000000000007</v>
      </c>
      <c r="J14" s="33">
        <f t="shared" si="2"/>
        <v>0.8135</v>
      </c>
      <c r="K14" s="33">
        <f t="shared" si="3"/>
        <v>-0.24400000000000002</v>
      </c>
      <c r="L14" s="10">
        <v>20</v>
      </c>
      <c r="M14" s="10">
        <v>0</v>
      </c>
      <c r="N14" s="10">
        <v>14</v>
      </c>
      <c r="O14" s="10">
        <v>0</v>
      </c>
      <c r="P14" s="10">
        <v>12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20</v>
      </c>
      <c r="W14" s="10">
        <v>0</v>
      </c>
      <c r="X14" s="10">
        <v>20</v>
      </c>
      <c r="Y14" s="10">
        <v>0</v>
      </c>
      <c r="Z14" s="10">
        <v>0</v>
      </c>
      <c r="AA14" s="10">
        <v>0</v>
      </c>
      <c r="AB14" s="10">
        <v>0</v>
      </c>
      <c r="AC14" s="10">
        <v>8</v>
      </c>
      <c r="AD14" s="10">
        <v>0</v>
      </c>
      <c r="AE14" s="10">
        <v>4</v>
      </c>
      <c r="AF14" s="10">
        <v>0</v>
      </c>
      <c r="AG14" s="10">
        <v>0</v>
      </c>
      <c r="AH14" s="10">
        <v>0</v>
      </c>
      <c r="AI14" s="10">
        <v>8</v>
      </c>
      <c r="AJ14" s="10">
        <v>0</v>
      </c>
    </row>
    <row r="15" spans="1:38" s="10" customFormat="1">
      <c r="A15" s="34">
        <v>5</v>
      </c>
      <c r="F15" s="10" t="s">
        <v>14</v>
      </c>
      <c r="G15" s="10" t="s">
        <v>15</v>
      </c>
      <c r="H15" s="32">
        <f t="shared" si="0"/>
        <v>0.4</v>
      </c>
      <c r="I15" s="33">
        <f t="shared" si="1"/>
        <v>0.30000000000000004</v>
      </c>
      <c r="J15" s="33">
        <f t="shared" si="2"/>
        <v>0.47800000000000004</v>
      </c>
      <c r="K15" s="33">
        <f t="shared" si="3"/>
        <v>-0.23050000000000001</v>
      </c>
      <c r="L15" s="10">
        <v>18</v>
      </c>
      <c r="M15" s="10">
        <v>2</v>
      </c>
      <c r="N15" s="10">
        <v>10</v>
      </c>
      <c r="O15" s="10">
        <v>0</v>
      </c>
      <c r="P15" s="10">
        <v>5</v>
      </c>
      <c r="Q15" s="10">
        <v>0</v>
      </c>
      <c r="R15" s="10">
        <v>0</v>
      </c>
      <c r="S15" s="10">
        <v>5</v>
      </c>
      <c r="T15" s="10">
        <v>0</v>
      </c>
      <c r="U15" s="10">
        <v>0</v>
      </c>
      <c r="V15" s="10">
        <v>20</v>
      </c>
      <c r="W15" s="10">
        <v>13</v>
      </c>
      <c r="X15" s="10">
        <v>7</v>
      </c>
      <c r="Y15" s="10">
        <v>0</v>
      </c>
      <c r="Z15" s="10">
        <v>1</v>
      </c>
      <c r="AA15" s="10">
        <v>0</v>
      </c>
      <c r="AB15" s="10">
        <v>0</v>
      </c>
      <c r="AC15" s="10">
        <v>7</v>
      </c>
      <c r="AD15" s="10">
        <v>0</v>
      </c>
      <c r="AE15" s="10">
        <v>1</v>
      </c>
      <c r="AF15" s="10">
        <v>0</v>
      </c>
      <c r="AG15" s="10">
        <v>0</v>
      </c>
      <c r="AH15" s="10">
        <v>0</v>
      </c>
      <c r="AI15" s="10">
        <v>7</v>
      </c>
      <c r="AJ15" s="10">
        <v>2</v>
      </c>
      <c r="AK15" s="37" t="s">
        <v>58</v>
      </c>
    </row>
    <row r="16" spans="1:38" s="10" customFormat="1">
      <c r="A16" s="35"/>
      <c r="B16" s="35"/>
      <c r="C16" s="35"/>
      <c r="D16" s="35"/>
      <c r="E16" s="35"/>
      <c r="F16" s="35" t="s">
        <v>10</v>
      </c>
      <c r="G16" s="35" t="s">
        <v>13</v>
      </c>
      <c r="H16" s="36">
        <f t="shared" si="0"/>
        <v>-0.33</v>
      </c>
      <c r="I16" s="36">
        <f t="shared" si="1"/>
        <v>0</v>
      </c>
      <c r="J16" s="36">
        <f t="shared" si="2"/>
        <v>0.39450000000000007</v>
      </c>
      <c r="K16" s="36">
        <f t="shared" si="3"/>
        <v>0.38750000000000001</v>
      </c>
      <c r="L16" s="35">
        <v>1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20</v>
      </c>
      <c r="V16" s="35">
        <v>0</v>
      </c>
      <c r="W16" s="35">
        <v>20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15</v>
      </c>
      <c r="AD16" s="35">
        <v>0</v>
      </c>
      <c r="AE16" s="35">
        <v>4</v>
      </c>
      <c r="AF16" s="35">
        <v>0</v>
      </c>
      <c r="AG16" s="35">
        <v>0</v>
      </c>
      <c r="AH16" s="35">
        <v>0</v>
      </c>
      <c r="AI16" s="35">
        <v>15</v>
      </c>
      <c r="AJ16" s="35">
        <v>3</v>
      </c>
      <c r="AK16" s="37" t="s">
        <v>58</v>
      </c>
    </row>
    <row r="17" spans="1:37" s="10" customFormat="1">
      <c r="A17" s="10" t="s">
        <v>48</v>
      </c>
      <c r="B17" s="10" t="s">
        <v>40</v>
      </c>
      <c r="C17" s="10" t="s">
        <v>7</v>
      </c>
      <c r="D17" s="30">
        <v>42144</v>
      </c>
      <c r="E17" s="31">
        <v>0.34097222222222223</v>
      </c>
      <c r="F17" s="10" t="s">
        <v>14</v>
      </c>
      <c r="G17" s="10" t="s">
        <v>15</v>
      </c>
      <c r="H17" s="38">
        <f t="shared" si="0"/>
        <v>0.58349999999999991</v>
      </c>
      <c r="I17" s="33">
        <f t="shared" si="1"/>
        <v>0.46700000000000008</v>
      </c>
      <c r="J17" s="33">
        <f t="shared" si="2"/>
        <v>0.91</v>
      </c>
      <c r="K17" s="33">
        <f t="shared" si="3"/>
        <v>-0.1905</v>
      </c>
      <c r="L17" s="10">
        <v>19</v>
      </c>
      <c r="M17" s="10">
        <v>1</v>
      </c>
      <c r="N17" s="10">
        <v>6</v>
      </c>
      <c r="O17" s="10">
        <v>0</v>
      </c>
      <c r="P17" s="10">
        <v>11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19</v>
      </c>
      <c r="W17" s="10">
        <v>0</v>
      </c>
      <c r="X17" s="10">
        <v>17</v>
      </c>
      <c r="Y17" s="10">
        <v>0</v>
      </c>
      <c r="Z17" s="10">
        <v>5</v>
      </c>
      <c r="AA17" s="10">
        <v>0</v>
      </c>
      <c r="AB17" s="10">
        <v>7</v>
      </c>
      <c r="AC17" s="10">
        <v>10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10</v>
      </c>
      <c r="AJ17" s="10">
        <v>5</v>
      </c>
      <c r="AK17" s="37" t="s">
        <v>58</v>
      </c>
    </row>
    <row r="18" spans="1:37" s="10" customFormat="1">
      <c r="A18" s="34">
        <v>6</v>
      </c>
      <c r="F18" s="10" t="s">
        <v>10</v>
      </c>
      <c r="G18" s="10" t="s">
        <v>43</v>
      </c>
      <c r="H18" s="32">
        <f t="shared" si="0"/>
        <v>0.38</v>
      </c>
      <c r="I18" s="33">
        <f t="shared" si="1"/>
        <v>0.69950000000000001</v>
      </c>
      <c r="J18" s="33">
        <f t="shared" si="2"/>
        <v>1.1645000000000001</v>
      </c>
      <c r="K18" s="33">
        <f t="shared" si="3"/>
        <v>-0.19000000000000003</v>
      </c>
      <c r="L18" s="10">
        <v>20</v>
      </c>
      <c r="M18" s="10">
        <v>0</v>
      </c>
      <c r="N18" s="10">
        <v>19</v>
      </c>
      <c r="O18" s="10">
        <v>0</v>
      </c>
      <c r="P18" s="10">
        <v>7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20</v>
      </c>
      <c r="W18" s="10">
        <v>0</v>
      </c>
      <c r="X18" s="10">
        <v>16</v>
      </c>
      <c r="Y18" s="10">
        <v>0</v>
      </c>
      <c r="Z18" s="10">
        <v>0</v>
      </c>
      <c r="AA18" s="10">
        <v>0</v>
      </c>
      <c r="AB18" s="10">
        <v>0</v>
      </c>
      <c r="AC18" s="10">
        <v>20</v>
      </c>
      <c r="AD18" s="10">
        <v>0</v>
      </c>
      <c r="AE18" s="10">
        <v>1</v>
      </c>
      <c r="AF18" s="10">
        <v>0</v>
      </c>
      <c r="AG18" s="10">
        <v>0</v>
      </c>
      <c r="AH18" s="10">
        <v>0</v>
      </c>
      <c r="AI18" s="10">
        <v>20</v>
      </c>
      <c r="AJ18" s="10">
        <v>0</v>
      </c>
    </row>
    <row r="19" spans="1:37" s="35" customFormat="1">
      <c r="F19" s="35" t="s">
        <v>12</v>
      </c>
      <c r="G19" s="35" t="s">
        <v>51</v>
      </c>
      <c r="H19" s="36">
        <f t="shared" si="0"/>
        <v>0.38150000000000001</v>
      </c>
      <c r="I19" s="36">
        <f t="shared" si="1"/>
        <v>0.50349999999999995</v>
      </c>
      <c r="J19" s="36">
        <f t="shared" si="2"/>
        <v>1.016</v>
      </c>
      <c r="K19" s="36">
        <f t="shared" si="3"/>
        <v>-0.16950000000000001</v>
      </c>
      <c r="L19" s="35">
        <v>18</v>
      </c>
      <c r="M19" s="35">
        <v>2</v>
      </c>
      <c r="N19" s="35">
        <v>19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19</v>
      </c>
      <c r="W19" s="35">
        <v>0</v>
      </c>
      <c r="X19" s="35">
        <v>9</v>
      </c>
      <c r="Y19" s="35">
        <v>1</v>
      </c>
      <c r="Z19" s="35">
        <v>0</v>
      </c>
      <c r="AA19" s="35">
        <v>0</v>
      </c>
      <c r="AB19" s="35">
        <v>0</v>
      </c>
      <c r="AC19" s="35">
        <v>20</v>
      </c>
      <c r="AD19" s="35">
        <v>0</v>
      </c>
      <c r="AE19" s="35">
        <v>2</v>
      </c>
      <c r="AF19" s="35">
        <v>0</v>
      </c>
      <c r="AG19" s="35">
        <v>0</v>
      </c>
      <c r="AH19" s="35">
        <v>0</v>
      </c>
      <c r="AI19" s="35">
        <v>20</v>
      </c>
      <c r="AJ19" s="35">
        <v>0</v>
      </c>
    </row>
    <row r="20" spans="1:37" s="10" customFormat="1">
      <c r="A20" s="10" t="s">
        <v>49</v>
      </c>
      <c r="B20" s="10" t="s">
        <v>40</v>
      </c>
      <c r="C20" s="10" t="s">
        <v>7</v>
      </c>
      <c r="D20" s="30">
        <v>42145</v>
      </c>
      <c r="E20" s="31">
        <v>0.3125</v>
      </c>
      <c r="F20" s="10" t="s">
        <v>14</v>
      </c>
      <c r="G20" s="10" t="s">
        <v>15</v>
      </c>
      <c r="H20" s="38">
        <f t="shared" si="0"/>
        <v>0.40050000000000002</v>
      </c>
      <c r="I20" s="33">
        <f t="shared" si="1"/>
        <v>0.39750000000000002</v>
      </c>
      <c r="J20" s="33">
        <f t="shared" si="2"/>
        <v>0.43599999999999994</v>
      </c>
      <c r="K20" s="33">
        <f t="shared" si="3"/>
        <v>-0.24750000000000005</v>
      </c>
      <c r="L20" s="10">
        <v>20</v>
      </c>
      <c r="M20" s="10">
        <v>0</v>
      </c>
      <c r="N20" s="10">
        <v>15</v>
      </c>
      <c r="O20" s="10">
        <v>0</v>
      </c>
      <c r="P20" s="10">
        <v>3</v>
      </c>
      <c r="Q20" s="10">
        <v>0</v>
      </c>
      <c r="R20" s="10">
        <v>0</v>
      </c>
      <c r="S20" s="10">
        <v>4</v>
      </c>
      <c r="T20" s="10">
        <v>0</v>
      </c>
      <c r="U20" s="10">
        <v>0</v>
      </c>
      <c r="V20" s="10">
        <v>18</v>
      </c>
      <c r="W20" s="10">
        <v>16</v>
      </c>
      <c r="X20" s="10">
        <v>4</v>
      </c>
      <c r="Y20" s="10">
        <v>2</v>
      </c>
      <c r="Z20" s="10">
        <v>0</v>
      </c>
      <c r="AA20" s="10">
        <v>0</v>
      </c>
      <c r="AB20" s="10">
        <v>1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</row>
    <row r="21" spans="1:37" s="10" customFormat="1">
      <c r="A21" s="34">
        <v>7</v>
      </c>
      <c r="F21" s="10" t="s">
        <v>12</v>
      </c>
      <c r="G21" s="10" t="s">
        <v>15</v>
      </c>
      <c r="H21" s="32">
        <f t="shared" si="0"/>
        <v>0.49950000000000006</v>
      </c>
      <c r="I21" s="33">
        <f t="shared" si="1"/>
        <v>0.70650000000000002</v>
      </c>
      <c r="J21" s="33">
        <f t="shared" si="2"/>
        <v>0.42549999999999999</v>
      </c>
      <c r="K21" s="33">
        <f t="shared" si="3"/>
        <v>-0.24950000000000006</v>
      </c>
      <c r="L21" s="10">
        <v>20</v>
      </c>
      <c r="M21" s="10">
        <v>0</v>
      </c>
      <c r="N21" s="10">
        <v>19</v>
      </c>
      <c r="O21" s="10">
        <v>0</v>
      </c>
      <c r="P21" s="10">
        <v>8</v>
      </c>
      <c r="Q21" s="10">
        <v>0</v>
      </c>
      <c r="R21" s="10">
        <v>0</v>
      </c>
      <c r="S21" s="10">
        <v>1</v>
      </c>
      <c r="T21" s="10">
        <v>3</v>
      </c>
      <c r="U21" s="10">
        <v>0</v>
      </c>
      <c r="V21" s="10">
        <v>18</v>
      </c>
      <c r="W21" s="10">
        <v>12</v>
      </c>
      <c r="X21" s="10">
        <v>8</v>
      </c>
      <c r="Y21" s="10">
        <v>5</v>
      </c>
      <c r="Z21" s="10">
        <v>2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</row>
    <row r="22" spans="1:37" s="10" customFormat="1">
      <c r="A22" s="35"/>
      <c r="B22" s="35"/>
      <c r="C22" s="35"/>
      <c r="D22" s="35"/>
      <c r="E22" s="35"/>
      <c r="F22" s="35" t="s">
        <v>10</v>
      </c>
      <c r="G22" s="35" t="s">
        <v>13</v>
      </c>
      <c r="H22" s="36">
        <f t="shared" si="0"/>
        <v>0.189</v>
      </c>
      <c r="I22" s="36">
        <f t="shared" si="1"/>
        <v>0.38550000000000001</v>
      </c>
      <c r="J22" s="36">
        <f t="shared" si="2"/>
        <v>0.35199999999999998</v>
      </c>
      <c r="K22" s="36">
        <f t="shared" si="3"/>
        <v>-0.10250000000000004</v>
      </c>
      <c r="L22" s="35">
        <v>20</v>
      </c>
      <c r="M22" s="35">
        <v>0</v>
      </c>
      <c r="N22" s="35">
        <v>9</v>
      </c>
      <c r="O22" s="35">
        <v>0</v>
      </c>
      <c r="P22" s="35">
        <v>6</v>
      </c>
      <c r="Q22" s="35">
        <v>0</v>
      </c>
      <c r="R22" s="35">
        <v>0</v>
      </c>
      <c r="S22" s="35">
        <v>1</v>
      </c>
      <c r="T22" s="35">
        <v>3</v>
      </c>
      <c r="U22" s="35">
        <v>7</v>
      </c>
      <c r="V22" s="35">
        <v>12</v>
      </c>
      <c r="W22" s="35">
        <v>17</v>
      </c>
      <c r="X22" s="35">
        <v>3</v>
      </c>
      <c r="Y22" s="35">
        <v>3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</row>
    <row r="23" spans="1:37" s="10" customFormat="1">
      <c r="A23" s="10" t="s">
        <v>50</v>
      </c>
      <c r="B23" s="10" t="s">
        <v>47</v>
      </c>
      <c r="C23" s="10" t="s">
        <v>7</v>
      </c>
      <c r="D23" s="30">
        <v>42145</v>
      </c>
      <c r="E23" s="31">
        <v>0.31944444444444448</v>
      </c>
      <c r="F23" s="10" t="s">
        <v>12</v>
      </c>
      <c r="G23" s="10" t="s">
        <v>51</v>
      </c>
      <c r="H23" s="38">
        <f t="shared" si="0"/>
        <v>4.8500000000000008E-2</v>
      </c>
      <c r="I23" s="33">
        <f t="shared" si="1"/>
        <v>0.20500000000000002</v>
      </c>
      <c r="J23" s="33">
        <f t="shared" si="2"/>
        <v>0.48350000000000004</v>
      </c>
      <c r="K23" s="33">
        <f t="shared" si="3"/>
        <v>5.0499999999999982E-2</v>
      </c>
      <c r="L23" s="10">
        <v>13</v>
      </c>
      <c r="M23" s="10">
        <v>0</v>
      </c>
      <c r="N23" s="10">
        <v>8</v>
      </c>
      <c r="O23" s="10">
        <v>0</v>
      </c>
      <c r="P23" s="10">
        <v>2</v>
      </c>
      <c r="Q23" s="10">
        <v>0</v>
      </c>
      <c r="R23" s="10">
        <v>0</v>
      </c>
      <c r="S23" s="10">
        <v>3</v>
      </c>
      <c r="T23" s="10">
        <v>2</v>
      </c>
      <c r="U23" s="10">
        <v>10</v>
      </c>
      <c r="V23" s="10">
        <v>10</v>
      </c>
      <c r="W23" s="10">
        <v>19</v>
      </c>
      <c r="X23" s="10">
        <v>1</v>
      </c>
      <c r="Y23" s="10">
        <v>0</v>
      </c>
      <c r="Z23" s="10">
        <v>0</v>
      </c>
      <c r="AA23" s="10">
        <v>1</v>
      </c>
      <c r="AB23" s="10">
        <v>0</v>
      </c>
      <c r="AC23" s="10">
        <v>10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10</v>
      </c>
      <c r="AJ23" s="10">
        <v>0</v>
      </c>
    </row>
    <row r="24" spans="1:37" s="10" customFormat="1">
      <c r="A24" s="34">
        <v>8</v>
      </c>
      <c r="F24" s="10" t="s">
        <v>14</v>
      </c>
      <c r="G24" s="10" t="s">
        <v>15</v>
      </c>
      <c r="H24" s="32">
        <f t="shared" si="0"/>
        <v>0.45750000000000002</v>
      </c>
      <c r="I24" s="33">
        <f t="shared" si="1"/>
        <v>0.24400000000000005</v>
      </c>
      <c r="J24" s="33">
        <f t="shared" si="2"/>
        <v>0.3715</v>
      </c>
      <c r="K24" s="33">
        <f t="shared" si="3"/>
        <v>-0.19650000000000004</v>
      </c>
      <c r="L24" s="10">
        <v>20</v>
      </c>
      <c r="M24" s="10">
        <v>0</v>
      </c>
      <c r="N24" s="10">
        <v>10</v>
      </c>
      <c r="O24" s="10">
        <v>0</v>
      </c>
      <c r="P24" s="10">
        <v>3</v>
      </c>
      <c r="Q24" s="10">
        <v>0</v>
      </c>
      <c r="R24" s="10">
        <v>0</v>
      </c>
      <c r="S24" s="10">
        <v>5</v>
      </c>
      <c r="T24" s="10">
        <v>1</v>
      </c>
      <c r="U24" s="10">
        <v>2</v>
      </c>
      <c r="V24" s="10">
        <v>18</v>
      </c>
      <c r="W24" s="10">
        <v>13</v>
      </c>
      <c r="X24" s="10">
        <v>7</v>
      </c>
      <c r="Y24" s="10">
        <v>7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12</v>
      </c>
      <c r="AK24" s="37" t="s">
        <v>59</v>
      </c>
    </row>
    <row r="25" spans="1:37" s="10" customFormat="1">
      <c r="A25" s="35"/>
      <c r="B25" s="35"/>
      <c r="C25" s="35"/>
      <c r="D25" s="35"/>
      <c r="E25" s="35"/>
      <c r="F25" s="35" t="s">
        <v>10</v>
      </c>
      <c r="G25" s="35" t="s">
        <v>13</v>
      </c>
      <c r="H25" s="36">
        <f t="shared" si="0"/>
        <v>1.150000000000001E-2</v>
      </c>
      <c r="I25" s="36">
        <f t="shared" si="1"/>
        <v>-5.7500000000000002E-2</v>
      </c>
      <c r="J25" s="36">
        <f t="shared" si="2"/>
        <v>0.25400000000000011</v>
      </c>
      <c r="K25" s="36">
        <f t="shared" si="3"/>
        <v>-0.21900000000000003</v>
      </c>
      <c r="L25" s="35">
        <v>20</v>
      </c>
      <c r="M25" s="35">
        <v>0</v>
      </c>
      <c r="N25" s="35">
        <v>1</v>
      </c>
      <c r="O25" s="35">
        <v>0</v>
      </c>
      <c r="P25" s="35">
        <v>0</v>
      </c>
      <c r="Q25" s="35">
        <v>0</v>
      </c>
      <c r="R25" s="35">
        <v>0</v>
      </c>
      <c r="S25" s="35">
        <v>4</v>
      </c>
      <c r="T25" s="35">
        <v>15</v>
      </c>
      <c r="U25" s="35">
        <v>5</v>
      </c>
      <c r="V25" s="35">
        <v>1</v>
      </c>
      <c r="W25" s="35">
        <v>20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3</v>
      </c>
      <c r="AD25" s="35">
        <v>7</v>
      </c>
      <c r="AE25" s="35">
        <v>4</v>
      </c>
      <c r="AF25" s="35">
        <v>0</v>
      </c>
      <c r="AG25" s="35">
        <v>0</v>
      </c>
      <c r="AH25" s="35">
        <v>0</v>
      </c>
      <c r="AI25" s="35">
        <v>10</v>
      </c>
      <c r="AJ25" s="35">
        <v>2</v>
      </c>
      <c r="AK25" s="37" t="s">
        <v>58</v>
      </c>
    </row>
    <row r="26" spans="1:37" s="10" customFormat="1">
      <c r="A26" s="10" t="s">
        <v>52</v>
      </c>
      <c r="B26" s="10" t="s">
        <v>36</v>
      </c>
      <c r="C26" s="10" t="s">
        <v>7</v>
      </c>
      <c r="D26" s="30">
        <v>42145</v>
      </c>
      <c r="E26" s="31">
        <v>0.3263888888888889</v>
      </c>
      <c r="F26" s="10" t="s">
        <v>10</v>
      </c>
      <c r="G26" s="10" t="s">
        <v>13</v>
      </c>
      <c r="H26" s="38">
        <f t="shared" si="0"/>
        <v>0.33050000000000002</v>
      </c>
      <c r="I26" s="33">
        <f t="shared" si="1"/>
        <v>0.87350000000000005</v>
      </c>
      <c r="J26" s="33">
        <f t="shared" si="2"/>
        <v>0.9335</v>
      </c>
      <c r="K26" s="33">
        <f t="shared" si="3"/>
        <v>-0.16800000000000004</v>
      </c>
      <c r="L26" s="10">
        <v>20</v>
      </c>
      <c r="M26" s="10">
        <v>0</v>
      </c>
      <c r="N26" s="10">
        <v>15</v>
      </c>
      <c r="O26" s="10">
        <v>0</v>
      </c>
      <c r="P26" s="10">
        <v>17</v>
      </c>
      <c r="Q26" s="10">
        <v>0</v>
      </c>
      <c r="R26" s="10">
        <v>0</v>
      </c>
      <c r="S26" s="10">
        <v>0</v>
      </c>
      <c r="T26" s="10">
        <v>1</v>
      </c>
      <c r="U26" s="10">
        <v>1</v>
      </c>
      <c r="V26" s="10">
        <v>18</v>
      </c>
      <c r="W26" s="10">
        <v>20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20</v>
      </c>
      <c r="AD26" s="10">
        <v>0</v>
      </c>
      <c r="AE26" s="10">
        <v>10</v>
      </c>
      <c r="AF26" s="10">
        <v>0</v>
      </c>
      <c r="AG26" s="10">
        <v>0</v>
      </c>
      <c r="AH26" s="10">
        <v>0</v>
      </c>
      <c r="AI26" s="10">
        <v>20</v>
      </c>
      <c r="AJ26" s="10">
        <v>0</v>
      </c>
    </row>
    <row r="27" spans="1:37" s="10" customFormat="1">
      <c r="A27" s="34">
        <v>9</v>
      </c>
      <c r="F27" s="10" t="s">
        <v>14</v>
      </c>
      <c r="G27" s="10" t="s">
        <v>15</v>
      </c>
      <c r="H27" s="32">
        <f t="shared" si="0"/>
        <v>0.49249999999999999</v>
      </c>
      <c r="I27" s="33">
        <f t="shared" si="1"/>
        <v>0.95000000000000007</v>
      </c>
      <c r="J27" s="33">
        <f t="shared" si="2"/>
        <v>0.3745</v>
      </c>
      <c r="K27" s="33">
        <f t="shared" si="3"/>
        <v>-0.29150000000000004</v>
      </c>
      <c r="L27" s="10">
        <v>20</v>
      </c>
      <c r="M27" s="10">
        <v>0</v>
      </c>
      <c r="N27" s="10">
        <v>20</v>
      </c>
      <c r="O27" s="10">
        <v>0</v>
      </c>
      <c r="P27" s="10">
        <v>15</v>
      </c>
      <c r="Q27" s="10">
        <v>0</v>
      </c>
      <c r="R27" s="10">
        <v>0</v>
      </c>
      <c r="S27" s="10">
        <v>0</v>
      </c>
      <c r="T27" s="10">
        <v>2</v>
      </c>
      <c r="U27" s="10">
        <v>0</v>
      </c>
      <c r="V27" s="10">
        <v>20</v>
      </c>
      <c r="W27" s="10">
        <v>13</v>
      </c>
      <c r="X27" s="10">
        <v>7</v>
      </c>
      <c r="Y27" s="10">
        <v>5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9</v>
      </c>
      <c r="AK27" s="37" t="s">
        <v>59</v>
      </c>
    </row>
    <row r="28" spans="1:37" s="10" customFormat="1">
      <c r="A28" s="35"/>
      <c r="B28" s="35"/>
      <c r="C28" s="35"/>
      <c r="D28" s="35"/>
      <c r="E28" s="35"/>
      <c r="F28" s="35" t="s">
        <v>12</v>
      </c>
      <c r="G28" s="35" t="s">
        <v>13</v>
      </c>
      <c r="H28" s="36">
        <f t="shared" si="0"/>
        <v>0.28350000000000003</v>
      </c>
      <c r="I28" s="36">
        <f t="shared" si="1"/>
        <v>0.97950000000000004</v>
      </c>
      <c r="J28" s="36">
        <f t="shared" si="2"/>
        <v>0.31000000000000005</v>
      </c>
      <c r="K28" s="36">
        <f t="shared" si="3"/>
        <v>-0.23400000000000001</v>
      </c>
      <c r="L28" s="35">
        <v>20</v>
      </c>
      <c r="M28" s="35">
        <v>0</v>
      </c>
      <c r="N28" s="35">
        <v>19</v>
      </c>
      <c r="O28" s="35">
        <v>0</v>
      </c>
      <c r="P28" s="35">
        <v>17</v>
      </c>
      <c r="Q28" s="35">
        <v>0</v>
      </c>
      <c r="R28" s="35">
        <v>0</v>
      </c>
      <c r="S28" s="35">
        <v>0</v>
      </c>
      <c r="T28" s="35">
        <v>2</v>
      </c>
      <c r="U28" s="35">
        <v>3</v>
      </c>
      <c r="V28" s="35">
        <v>17</v>
      </c>
      <c r="W28" s="35">
        <v>20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</row>
    <row r="29" spans="1:37" s="10" customFormat="1">
      <c r="A29" s="10" t="s">
        <v>53</v>
      </c>
      <c r="B29" s="10" t="s">
        <v>36</v>
      </c>
      <c r="C29" s="10" t="s">
        <v>7</v>
      </c>
      <c r="D29" s="30">
        <v>42145</v>
      </c>
      <c r="E29" s="31">
        <v>0.33680555555555558</v>
      </c>
      <c r="F29" s="10" t="s">
        <v>12</v>
      </c>
      <c r="G29" s="10" t="s">
        <v>15</v>
      </c>
      <c r="H29" s="38">
        <f t="shared" si="0"/>
        <v>0.12099999999999998</v>
      </c>
      <c r="I29" s="33">
        <f t="shared" si="1"/>
        <v>0.22200000000000003</v>
      </c>
      <c r="J29" s="33">
        <f t="shared" si="2"/>
        <v>0.58500000000000008</v>
      </c>
      <c r="K29" s="33">
        <f t="shared" si="3"/>
        <v>9.999999999999766E-4</v>
      </c>
      <c r="L29" s="10">
        <v>20</v>
      </c>
      <c r="M29" s="10">
        <v>0</v>
      </c>
      <c r="N29" s="10">
        <v>6</v>
      </c>
      <c r="O29" s="10">
        <v>0</v>
      </c>
      <c r="P29" s="10">
        <v>6</v>
      </c>
      <c r="Q29" s="10">
        <v>0</v>
      </c>
      <c r="R29" s="10">
        <v>0</v>
      </c>
      <c r="S29" s="10">
        <v>5</v>
      </c>
      <c r="T29" s="10">
        <v>1</v>
      </c>
      <c r="U29" s="10">
        <v>8</v>
      </c>
      <c r="V29" s="10">
        <v>12</v>
      </c>
      <c r="W29" s="10">
        <v>20</v>
      </c>
      <c r="X29" s="10">
        <v>0</v>
      </c>
      <c r="Y29" s="10">
        <v>0</v>
      </c>
      <c r="Z29" s="10">
        <v>1</v>
      </c>
      <c r="AA29" s="10">
        <v>0</v>
      </c>
      <c r="AB29" s="10">
        <v>0</v>
      </c>
      <c r="AC29" s="10">
        <v>10</v>
      </c>
      <c r="AD29" s="10">
        <v>0</v>
      </c>
      <c r="AE29" s="10">
        <v>6</v>
      </c>
      <c r="AF29" s="10">
        <v>0</v>
      </c>
      <c r="AG29" s="10">
        <v>0</v>
      </c>
      <c r="AH29" s="10">
        <v>0</v>
      </c>
      <c r="AI29" s="10">
        <v>10</v>
      </c>
      <c r="AJ29" s="10">
        <v>0</v>
      </c>
    </row>
    <row r="30" spans="1:37" s="10" customFormat="1">
      <c r="A30" s="34">
        <v>10</v>
      </c>
      <c r="F30" s="10" t="s">
        <v>10</v>
      </c>
      <c r="G30" s="10" t="s">
        <v>13</v>
      </c>
      <c r="H30" s="32">
        <f t="shared" si="0"/>
        <v>-0.33</v>
      </c>
      <c r="I30" s="33">
        <f t="shared" si="1"/>
        <v>0</v>
      </c>
      <c r="J30" s="33">
        <f t="shared" si="2"/>
        <v>0.33000000000000007</v>
      </c>
      <c r="K30" s="33">
        <f t="shared" si="3"/>
        <v>0.41000000000000003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20</v>
      </c>
      <c r="V30" s="10">
        <v>0</v>
      </c>
      <c r="W30" s="10">
        <v>20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20</v>
      </c>
      <c r="AD30" s="10">
        <v>0</v>
      </c>
      <c r="AE30" s="10">
        <v>13</v>
      </c>
      <c r="AF30" s="10">
        <v>0</v>
      </c>
      <c r="AG30" s="10">
        <v>0</v>
      </c>
      <c r="AH30" s="10">
        <v>0</v>
      </c>
      <c r="AI30" s="10">
        <v>20</v>
      </c>
      <c r="AJ30" s="10">
        <v>0</v>
      </c>
    </row>
    <row r="31" spans="1:37" s="10" customFormat="1">
      <c r="A31" s="35"/>
      <c r="B31" s="35"/>
      <c r="C31" s="35"/>
      <c r="D31" s="35"/>
      <c r="E31" s="35"/>
      <c r="F31" s="35" t="s">
        <v>14</v>
      </c>
      <c r="G31" s="35" t="s">
        <v>15</v>
      </c>
      <c r="H31" s="36">
        <f t="shared" si="0"/>
        <v>-0.33</v>
      </c>
      <c r="I31" s="36">
        <f t="shared" si="1"/>
        <v>-2.6000000000000002E-2</v>
      </c>
      <c r="J31" s="36">
        <f t="shared" si="2"/>
        <v>0.31500000000000006</v>
      </c>
      <c r="K31" s="36">
        <f t="shared" si="3"/>
        <v>0.41000000000000003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20</v>
      </c>
      <c r="V31" s="35">
        <v>0</v>
      </c>
      <c r="W31" s="35">
        <v>20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20</v>
      </c>
      <c r="AD31" s="35">
        <v>0</v>
      </c>
      <c r="AE31" s="35">
        <v>18</v>
      </c>
      <c r="AF31" s="35">
        <v>2</v>
      </c>
      <c r="AG31" s="35">
        <v>4</v>
      </c>
      <c r="AH31" s="35">
        <v>0</v>
      </c>
      <c r="AI31" s="35">
        <v>20</v>
      </c>
      <c r="AJ31" s="35">
        <v>15</v>
      </c>
      <c r="AK31" s="37" t="s">
        <v>60</v>
      </c>
    </row>
    <row r="32" spans="1:37" s="10" customFormat="1">
      <c r="A32" s="10" t="s">
        <v>61</v>
      </c>
      <c r="B32" s="10" t="s">
        <v>40</v>
      </c>
      <c r="C32" s="10" t="s">
        <v>62</v>
      </c>
      <c r="D32" s="30">
        <v>42146</v>
      </c>
      <c r="E32" s="31">
        <v>0.30555555555555552</v>
      </c>
      <c r="F32" s="10" t="s">
        <v>12</v>
      </c>
      <c r="G32" s="10" t="s">
        <v>15</v>
      </c>
      <c r="H32" s="38">
        <f t="shared" si="0"/>
        <v>1.1000000000000006E-2</v>
      </c>
      <c r="I32" s="33">
        <f t="shared" si="1"/>
        <v>-7.5000000000000067E-3</v>
      </c>
      <c r="J32" s="33">
        <f t="shared" si="2"/>
        <v>0.31000000000000005</v>
      </c>
      <c r="K32" s="33">
        <f t="shared" si="3"/>
        <v>1.1999999999999972E-2</v>
      </c>
      <c r="L32" s="10">
        <v>20</v>
      </c>
      <c r="M32" s="10">
        <v>0</v>
      </c>
      <c r="N32" s="10">
        <v>5</v>
      </c>
      <c r="O32" s="10">
        <v>0</v>
      </c>
      <c r="P32" s="10">
        <v>1</v>
      </c>
      <c r="Q32" s="10">
        <v>0</v>
      </c>
      <c r="R32" s="10">
        <v>0</v>
      </c>
      <c r="S32" s="10">
        <v>8</v>
      </c>
      <c r="T32" s="10">
        <v>1</v>
      </c>
      <c r="U32" s="10">
        <v>10</v>
      </c>
      <c r="V32" s="10">
        <v>9</v>
      </c>
      <c r="W32" s="10">
        <v>20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8" s="10" customFormat="1">
      <c r="A33" s="34">
        <v>11</v>
      </c>
      <c r="F33" s="10" t="s">
        <v>10</v>
      </c>
      <c r="G33" s="10" t="s">
        <v>13</v>
      </c>
      <c r="H33" s="32">
        <f t="shared" si="0"/>
        <v>-0.11199999999999999</v>
      </c>
      <c r="I33" s="33">
        <f t="shared" si="1"/>
        <v>-6.2E-2</v>
      </c>
      <c r="J33" s="33">
        <f t="shared" si="2"/>
        <v>0.75400000000000011</v>
      </c>
      <c r="K33" s="33">
        <f t="shared" si="3"/>
        <v>0.20799999999999996</v>
      </c>
      <c r="L33" s="10">
        <v>16</v>
      </c>
      <c r="M33" s="10">
        <v>0</v>
      </c>
      <c r="N33" s="10">
        <v>4</v>
      </c>
      <c r="O33" s="10">
        <v>0</v>
      </c>
      <c r="P33" s="10">
        <v>0</v>
      </c>
      <c r="Q33" s="10">
        <v>0</v>
      </c>
      <c r="R33" s="10">
        <v>0</v>
      </c>
      <c r="S33" s="10">
        <v>8</v>
      </c>
      <c r="T33" s="10">
        <v>1</v>
      </c>
      <c r="U33" s="10">
        <v>14</v>
      </c>
      <c r="V33" s="10">
        <v>6</v>
      </c>
      <c r="W33" s="10">
        <v>20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20</v>
      </c>
      <c r="AD33" s="10">
        <v>0</v>
      </c>
      <c r="AE33" s="10">
        <v>12</v>
      </c>
      <c r="AF33" s="10">
        <v>0</v>
      </c>
      <c r="AG33" s="10">
        <v>0</v>
      </c>
      <c r="AH33" s="10">
        <v>0</v>
      </c>
      <c r="AI33" s="10">
        <v>20</v>
      </c>
      <c r="AJ33" s="10">
        <v>0</v>
      </c>
    </row>
    <row r="34" spans="1:38" s="10" customFormat="1">
      <c r="A34" s="35"/>
      <c r="B34" s="35"/>
      <c r="C34" s="35"/>
      <c r="D34" s="35"/>
      <c r="E34" s="35"/>
      <c r="F34" s="35" t="s">
        <v>14</v>
      </c>
      <c r="G34" s="35" t="s">
        <v>15</v>
      </c>
      <c r="H34" s="36">
        <f t="shared" si="0"/>
        <v>-0.309</v>
      </c>
      <c r="I34" s="36">
        <f t="shared" si="1"/>
        <v>-8.8500000000000009E-2</v>
      </c>
      <c r="J34" s="36">
        <f t="shared" si="2"/>
        <v>0.80500000000000016</v>
      </c>
      <c r="K34" s="36">
        <f t="shared" si="3"/>
        <v>0.36849999999999999</v>
      </c>
      <c r="L34" s="35">
        <v>20</v>
      </c>
      <c r="M34" s="35">
        <v>0</v>
      </c>
      <c r="N34" s="35">
        <v>3</v>
      </c>
      <c r="O34" s="35">
        <v>0</v>
      </c>
      <c r="P34" s="35">
        <v>0</v>
      </c>
      <c r="Q34" s="35">
        <v>0</v>
      </c>
      <c r="R34" s="35">
        <v>0</v>
      </c>
      <c r="S34" s="35">
        <v>8</v>
      </c>
      <c r="T34" s="35">
        <v>1</v>
      </c>
      <c r="U34" s="35">
        <v>20</v>
      </c>
      <c r="V34" s="35">
        <v>0</v>
      </c>
      <c r="W34" s="35">
        <v>20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18</v>
      </c>
      <c r="AD34" s="35">
        <v>0</v>
      </c>
      <c r="AE34" s="35">
        <v>9</v>
      </c>
      <c r="AF34" s="35">
        <v>0</v>
      </c>
      <c r="AG34" s="35">
        <v>0</v>
      </c>
      <c r="AH34" s="35">
        <v>1</v>
      </c>
      <c r="AI34" s="35">
        <v>18</v>
      </c>
      <c r="AJ34" s="35">
        <v>0</v>
      </c>
      <c r="AK34" s="37" t="s">
        <v>63</v>
      </c>
    </row>
    <row r="35" spans="1:38" s="10" customFormat="1">
      <c r="A35" s="10" t="s">
        <v>64</v>
      </c>
      <c r="B35" s="10" t="s">
        <v>36</v>
      </c>
      <c r="C35" s="10" t="s">
        <v>7</v>
      </c>
      <c r="D35" s="30">
        <v>42146</v>
      </c>
      <c r="E35" s="31">
        <v>0.3125</v>
      </c>
      <c r="F35" s="10" t="s">
        <v>14</v>
      </c>
      <c r="G35" s="10" t="s">
        <v>15</v>
      </c>
      <c r="H35" s="38">
        <f t="shared" si="0"/>
        <v>-0.314</v>
      </c>
      <c r="I35" s="33">
        <f t="shared" si="1"/>
        <v>0</v>
      </c>
      <c r="J35" s="33">
        <f t="shared" si="2"/>
        <v>0.18600000000000003</v>
      </c>
      <c r="K35" s="33">
        <f t="shared" si="3"/>
        <v>0.39949999999999997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20</v>
      </c>
      <c r="V35" s="10">
        <v>0</v>
      </c>
      <c r="W35" s="10">
        <v>20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17</v>
      </c>
      <c r="AD35" s="10">
        <v>3</v>
      </c>
      <c r="AE35" s="10">
        <v>1</v>
      </c>
      <c r="AF35" s="10">
        <v>0</v>
      </c>
      <c r="AG35" s="10">
        <v>0</v>
      </c>
      <c r="AH35" s="10">
        <v>1</v>
      </c>
      <c r="AI35" s="10">
        <v>20</v>
      </c>
      <c r="AJ35" s="10">
        <v>3</v>
      </c>
      <c r="AK35" s="37" t="s">
        <v>65</v>
      </c>
    </row>
    <row r="36" spans="1:38" s="10" customFormat="1">
      <c r="A36" s="34">
        <v>12</v>
      </c>
      <c r="F36" s="10" t="s">
        <v>10</v>
      </c>
      <c r="G36" s="10" t="s">
        <v>13</v>
      </c>
      <c r="H36" s="32">
        <f t="shared" si="0"/>
        <v>-0.32</v>
      </c>
      <c r="I36" s="33">
        <f t="shared" si="1"/>
        <v>0.24000000000000002</v>
      </c>
      <c r="J36" s="33">
        <f t="shared" si="2"/>
        <v>0.74600000000000011</v>
      </c>
      <c r="K36" s="33">
        <f t="shared" si="3"/>
        <v>0.33</v>
      </c>
      <c r="L36" s="10">
        <v>20</v>
      </c>
      <c r="M36" s="10">
        <v>0</v>
      </c>
      <c r="N36" s="10">
        <v>8</v>
      </c>
      <c r="O36" s="10">
        <v>0</v>
      </c>
      <c r="P36" s="10">
        <v>1</v>
      </c>
      <c r="Q36" s="10">
        <v>0</v>
      </c>
      <c r="R36" s="10">
        <v>0</v>
      </c>
      <c r="S36" s="10">
        <v>0</v>
      </c>
      <c r="T36" s="10">
        <v>2</v>
      </c>
      <c r="U36" s="10">
        <v>20</v>
      </c>
      <c r="V36" s="10">
        <v>0</v>
      </c>
      <c r="W36" s="10">
        <v>20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16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12</v>
      </c>
      <c r="AJ36" s="10">
        <v>0</v>
      </c>
    </row>
    <row r="37" spans="1:38" s="10" customFormat="1">
      <c r="A37" s="35"/>
      <c r="B37" s="35"/>
      <c r="C37" s="35"/>
      <c r="D37" s="35"/>
      <c r="E37" s="35"/>
      <c r="F37" s="35" t="s">
        <v>12</v>
      </c>
      <c r="G37" s="35" t="s">
        <v>51</v>
      </c>
      <c r="H37" s="36">
        <f t="shared" si="0"/>
        <v>-0.249</v>
      </c>
      <c r="I37" s="36">
        <f t="shared" si="1"/>
        <v>0.21800000000000003</v>
      </c>
      <c r="J37" s="36">
        <f t="shared" si="2"/>
        <v>0.78950000000000009</v>
      </c>
      <c r="K37" s="36">
        <f t="shared" si="3"/>
        <v>0.27</v>
      </c>
      <c r="L37" s="35">
        <v>20</v>
      </c>
      <c r="M37" s="35">
        <v>0</v>
      </c>
      <c r="N37" s="35">
        <v>4</v>
      </c>
      <c r="O37" s="35">
        <v>0</v>
      </c>
      <c r="P37" s="35">
        <v>4</v>
      </c>
      <c r="Q37" s="35">
        <v>0</v>
      </c>
      <c r="R37" s="35">
        <v>0</v>
      </c>
      <c r="S37" s="35">
        <v>0</v>
      </c>
      <c r="T37" s="35">
        <v>2</v>
      </c>
      <c r="U37" s="35">
        <v>18</v>
      </c>
      <c r="V37" s="35">
        <v>2</v>
      </c>
      <c r="W37" s="35">
        <v>20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12</v>
      </c>
      <c r="AD37" s="35">
        <v>0</v>
      </c>
      <c r="AE37" s="35">
        <v>1</v>
      </c>
      <c r="AF37" s="35">
        <v>0</v>
      </c>
      <c r="AG37" s="35">
        <v>0</v>
      </c>
      <c r="AH37" s="35">
        <v>0</v>
      </c>
      <c r="AI37" s="35">
        <v>12</v>
      </c>
      <c r="AJ37" s="35">
        <v>8</v>
      </c>
      <c r="AK37" s="37" t="s">
        <v>55</v>
      </c>
    </row>
    <row r="38" spans="1:38" s="10" customFormat="1">
      <c r="A38" s="10" t="s">
        <v>66</v>
      </c>
      <c r="B38" s="10" t="s">
        <v>36</v>
      </c>
      <c r="C38" s="10" t="s">
        <v>62</v>
      </c>
      <c r="D38" s="30">
        <v>42146</v>
      </c>
      <c r="E38" s="31">
        <v>0.32013888888888892</v>
      </c>
      <c r="F38" s="10" t="s">
        <v>14</v>
      </c>
      <c r="G38" s="10" t="s">
        <v>15</v>
      </c>
      <c r="H38" s="38">
        <f t="shared" si="0"/>
        <v>0.88350000000000006</v>
      </c>
      <c r="I38" s="33">
        <f t="shared" si="1"/>
        <v>0.67900000000000005</v>
      </c>
      <c r="J38" s="33">
        <f t="shared" si="2"/>
        <v>0.44199999999999989</v>
      </c>
      <c r="K38" s="33">
        <f t="shared" si="3"/>
        <v>0.31899999999999995</v>
      </c>
      <c r="L38" s="10">
        <v>15</v>
      </c>
      <c r="M38" s="10">
        <v>5</v>
      </c>
      <c r="N38" s="10">
        <v>14</v>
      </c>
      <c r="O38" s="10">
        <v>0</v>
      </c>
      <c r="P38" s="10">
        <v>11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16</v>
      </c>
      <c r="W38" s="10">
        <v>5</v>
      </c>
      <c r="X38" s="10">
        <v>15</v>
      </c>
      <c r="Y38" s="10">
        <v>0</v>
      </c>
      <c r="Z38" s="10">
        <v>13</v>
      </c>
      <c r="AA38" s="10">
        <v>12</v>
      </c>
      <c r="AB38" s="10">
        <v>9</v>
      </c>
      <c r="AC38" s="10">
        <v>7</v>
      </c>
      <c r="AD38" s="10">
        <v>0</v>
      </c>
      <c r="AE38" s="10">
        <v>3</v>
      </c>
      <c r="AF38" s="10">
        <v>0</v>
      </c>
      <c r="AG38" s="10">
        <v>0</v>
      </c>
      <c r="AH38" s="10">
        <v>0</v>
      </c>
      <c r="AI38" s="10">
        <v>7</v>
      </c>
      <c r="AJ38" s="10">
        <v>20</v>
      </c>
      <c r="AK38" s="37" t="s">
        <v>67</v>
      </c>
    </row>
    <row r="39" spans="1:38" s="10" customFormat="1">
      <c r="A39" s="34">
        <v>13</v>
      </c>
      <c r="F39" s="10" t="s">
        <v>10</v>
      </c>
      <c r="G39" s="10" t="s">
        <v>13</v>
      </c>
      <c r="H39" s="32">
        <f t="shared" si="0"/>
        <v>0.36349999999999999</v>
      </c>
      <c r="I39" s="33">
        <f t="shared" si="1"/>
        <v>0.78</v>
      </c>
      <c r="J39" s="33">
        <f t="shared" si="2"/>
        <v>0.55149999999999999</v>
      </c>
      <c r="K39" s="33">
        <f t="shared" si="3"/>
        <v>-0.26400000000000001</v>
      </c>
      <c r="L39" s="10">
        <v>20</v>
      </c>
      <c r="M39" s="10">
        <v>0</v>
      </c>
      <c r="N39" s="10">
        <v>12</v>
      </c>
      <c r="O39" s="10">
        <v>0</v>
      </c>
      <c r="P39" s="10">
        <v>18</v>
      </c>
      <c r="Q39" s="10">
        <v>0</v>
      </c>
      <c r="R39" s="10">
        <v>0</v>
      </c>
      <c r="S39" s="10">
        <v>2</v>
      </c>
      <c r="T39" s="10">
        <v>0</v>
      </c>
      <c r="U39" s="10">
        <v>1</v>
      </c>
      <c r="V39" s="10">
        <v>20</v>
      </c>
      <c r="W39" s="10">
        <v>16</v>
      </c>
      <c r="X39" s="10">
        <v>4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8" s="10" customFormat="1">
      <c r="A40" s="35"/>
      <c r="B40" s="35"/>
      <c r="C40" s="35"/>
      <c r="D40" s="35"/>
      <c r="E40" s="35"/>
      <c r="F40" s="35" t="s">
        <v>12</v>
      </c>
      <c r="G40" s="35" t="s">
        <v>51</v>
      </c>
      <c r="H40" s="36">
        <f t="shared" si="0"/>
        <v>0.42000000000000004</v>
      </c>
      <c r="I40" s="36">
        <f t="shared" si="1"/>
        <v>0.81</v>
      </c>
      <c r="J40" s="36">
        <f t="shared" si="2"/>
        <v>0.86900000000000011</v>
      </c>
      <c r="K40" s="36">
        <f t="shared" si="3"/>
        <v>-0.17650000000000002</v>
      </c>
      <c r="L40" s="35">
        <v>13</v>
      </c>
      <c r="M40" s="35">
        <v>0</v>
      </c>
      <c r="N40" s="35">
        <v>20</v>
      </c>
      <c r="O40" s="35">
        <v>0</v>
      </c>
      <c r="P40" s="35">
        <v>10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20</v>
      </c>
      <c r="W40" s="35">
        <v>1</v>
      </c>
      <c r="X40" s="35">
        <v>19</v>
      </c>
      <c r="Y40" s="35">
        <v>0</v>
      </c>
      <c r="Z40" s="35">
        <v>2</v>
      </c>
      <c r="AA40" s="35">
        <v>0</v>
      </c>
      <c r="AB40" s="35">
        <v>0</v>
      </c>
      <c r="AC40" s="35">
        <v>20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15</v>
      </c>
      <c r="AJ40" s="35">
        <v>0</v>
      </c>
    </row>
    <row r="41" spans="1:38" s="10" customFormat="1">
      <c r="A41" s="10" t="s">
        <v>68</v>
      </c>
      <c r="B41" s="10" t="s">
        <v>36</v>
      </c>
      <c r="C41" s="10" t="s">
        <v>7</v>
      </c>
      <c r="D41" s="30">
        <v>42146</v>
      </c>
      <c r="E41" s="31">
        <v>0.32916666666666666</v>
      </c>
      <c r="F41" s="10" t="s">
        <v>10</v>
      </c>
      <c r="G41" s="10" t="s">
        <v>13</v>
      </c>
      <c r="H41" s="38">
        <f t="shared" si="0"/>
        <v>-0.254</v>
      </c>
      <c r="I41" s="33">
        <f t="shared" si="1"/>
        <v>0.29699999999999999</v>
      </c>
      <c r="J41" s="33">
        <f t="shared" si="2"/>
        <v>0.34799999999999998</v>
      </c>
      <c r="K41" s="33">
        <f t="shared" si="3"/>
        <v>0.24250000000000002</v>
      </c>
      <c r="L41" s="10">
        <v>20</v>
      </c>
      <c r="M41" s="10">
        <v>0</v>
      </c>
      <c r="N41" s="10">
        <v>12</v>
      </c>
      <c r="O41" s="10">
        <v>0</v>
      </c>
      <c r="P41" s="10">
        <v>0</v>
      </c>
      <c r="Q41" s="10">
        <v>0</v>
      </c>
      <c r="R41" s="10">
        <v>0</v>
      </c>
      <c r="S41" s="10">
        <v>1</v>
      </c>
      <c r="T41" s="10">
        <v>1</v>
      </c>
      <c r="U41" s="10">
        <v>18</v>
      </c>
      <c r="V41" s="10">
        <v>2</v>
      </c>
      <c r="W41" s="10">
        <v>20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1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1</v>
      </c>
      <c r="AJ41" s="10">
        <v>0</v>
      </c>
    </row>
    <row r="42" spans="1:38" s="10" customFormat="1">
      <c r="A42" s="34">
        <v>14</v>
      </c>
      <c r="F42" s="10" t="s">
        <v>12</v>
      </c>
      <c r="G42" s="10" t="s">
        <v>72</v>
      </c>
      <c r="H42" s="32">
        <f t="shared" si="0"/>
        <v>-5.5500000000000028E-2</v>
      </c>
      <c r="I42" s="33">
        <f t="shared" si="1"/>
        <v>0.222</v>
      </c>
      <c r="J42" s="33">
        <f t="shared" si="2"/>
        <v>0.72950000000000004</v>
      </c>
      <c r="K42" s="33">
        <f t="shared" si="3"/>
        <v>0.23800000000000002</v>
      </c>
      <c r="L42" s="10">
        <v>20</v>
      </c>
      <c r="M42" s="10">
        <v>0</v>
      </c>
      <c r="N42" s="10">
        <v>6</v>
      </c>
      <c r="O42" s="10">
        <v>0</v>
      </c>
      <c r="P42" s="10">
        <v>3</v>
      </c>
      <c r="Q42" s="10">
        <v>0</v>
      </c>
      <c r="R42" s="10">
        <v>0</v>
      </c>
      <c r="S42" s="10">
        <v>1</v>
      </c>
      <c r="T42" s="10">
        <v>2</v>
      </c>
      <c r="U42" s="10">
        <v>13</v>
      </c>
      <c r="V42" s="10">
        <v>5</v>
      </c>
      <c r="W42" s="10">
        <v>19</v>
      </c>
      <c r="X42" s="10">
        <v>1</v>
      </c>
      <c r="Y42" s="10">
        <v>1</v>
      </c>
      <c r="Z42" s="10">
        <v>1</v>
      </c>
      <c r="AA42" s="10">
        <v>1</v>
      </c>
      <c r="AB42" s="10">
        <v>0</v>
      </c>
      <c r="AC42" s="10">
        <v>17</v>
      </c>
      <c r="AD42" s="10">
        <v>3</v>
      </c>
      <c r="AE42" s="10">
        <v>4</v>
      </c>
      <c r="AF42" s="10">
        <v>0</v>
      </c>
      <c r="AG42" s="10">
        <v>0</v>
      </c>
      <c r="AH42" s="10">
        <v>0</v>
      </c>
      <c r="AI42" s="10">
        <v>20</v>
      </c>
      <c r="AJ42" s="10">
        <v>0</v>
      </c>
    </row>
    <row r="43" spans="1:38" s="10" customFormat="1">
      <c r="A43" s="35"/>
      <c r="B43" s="35"/>
      <c r="C43" s="35"/>
      <c r="D43" s="35"/>
      <c r="E43" s="35"/>
      <c r="F43" s="35" t="s">
        <v>14</v>
      </c>
      <c r="G43" s="35" t="s">
        <v>15</v>
      </c>
      <c r="H43" s="36">
        <f t="shared" si="0"/>
        <v>-6.0000000000000026E-2</v>
      </c>
      <c r="I43" s="36">
        <f t="shared" si="1"/>
        <v>0.11849999999999999</v>
      </c>
      <c r="J43" s="36">
        <f t="shared" si="2"/>
        <v>0.36250000000000016</v>
      </c>
      <c r="K43" s="36">
        <f t="shared" si="3"/>
        <v>0.1575</v>
      </c>
      <c r="L43" s="35">
        <v>20</v>
      </c>
      <c r="M43" s="35">
        <v>0</v>
      </c>
      <c r="N43" s="35">
        <v>5</v>
      </c>
      <c r="O43" s="35">
        <v>0</v>
      </c>
      <c r="P43" s="35">
        <v>1</v>
      </c>
      <c r="Q43" s="35">
        <v>0</v>
      </c>
      <c r="R43" s="35">
        <v>0</v>
      </c>
      <c r="S43" s="35">
        <v>2</v>
      </c>
      <c r="T43" s="35">
        <v>1</v>
      </c>
      <c r="U43" s="35">
        <v>12</v>
      </c>
      <c r="V43" s="35">
        <v>7</v>
      </c>
      <c r="W43" s="35">
        <v>20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9</v>
      </c>
      <c r="AD43" s="35">
        <v>10</v>
      </c>
      <c r="AE43" s="35">
        <v>8</v>
      </c>
      <c r="AF43" s="35">
        <v>0</v>
      </c>
      <c r="AG43" s="35">
        <v>0</v>
      </c>
      <c r="AH43" s="35">
        <v>0</v>
      </c>
      <c r="AI43" s="35">
        <v>19</v>
      </c>
      <c r="AJ43" s="35">
        <v>0</v>
      </c>
    </row>
    <row r="44" spans="1:38" s="10" customFormat="1">
      <c r="A44" s="10" t="s">
        <v>69</v>
      </c>
      <c r="B44" s="10" t="s">
        <v>40</v>
      </c>
      <c r="C44" s="10" t="s">
        <v>7</v>
      </c>
      <c r="D44" s="30">
        <v>42147</v>
      </c>
      <c r="E44" s="31">
        <v>0.26458333333333334</v>
      </c>
      <c r="F44" s="10" t="s">
        <v>10</v>
      </c>
      <c r="G44" s="10" t="s">
        <v>11</v>
      </c>
      <c r="H44" s="38">
        <f t="shared" si="0"/>
        <v>-0.32</v>
      </c>
      <c r="I44" s="33">
        <f t="shared" si="1"/>
        <v>0.30049999999999993</v>
      </c>
      <c r="J44" s="33">
        <f t="shared" si="2"/>
        <v>0.40300000000000002</v>
      </c>
      <c r="K44" s="33">
        <f t="shared" si="3"/>
        <v>0.28950000000000004</v>
      </c>
      <c r="L44" s="10">
        <v>20</v>
      </c>
      <c r="M44" s="10">
        <v>0</v>
      </c>
      <c r="N44" s="10">
        <v>19</v>
      </c>
      <c r="O44" s="10">
        <v>0</v>
      </c>
      <c r="P44" s="10">
        <v>4</v>
      </c>
      <c r="Q44" s="10">
        <v>0</v>
      </c>
      <c r="R44" s="10">
        <v>0</v>
      </c>
      <c r="S44" s="10">
        <v>15</v>
      </c>
      <c r="T44" s="10">
        <v>2</v>
      </c>
      <c r="U44" s="10">
        <v>20</v>
      </c>
      <c r="V44" s="10">
        <v>0</v>
      </c>
      <c r="W44" s="10">
        <v>20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3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3</v>
      </c>
      <c r="AJ44" s="10">
        <v>0</v>
      </c>
    </row>
    <row r="45" spans="1:38" s="10" customFormat="1">
      <c r="A45" s="34">
        <v>15</v>
      </c>
      <c r="F45" s="10" t="s">
        <v>12</v>
      </c>
      <c r="G45" s="10" t="s">
        <v>72</v>
      </c>
      <c r="H45" s="32">
        <f t="shared" si="0"/>
        <v>0.254</v>
      </c>
      <c r="I45" s="33">
        <f t="shared" si="1"/>
        <v>0.4355</v>
      </c>
      <c r="J45" s="33">
        <f t="shared" si="2"/>
        <v>0.94399999999999995</v>
      </c>
      <c r="K45" s="33">
        <f t="shared" si="3"/>
        <v>-0.21000000000000002</v>
      </c>
      <c r="L45" s="10">
        <v>20</v>
      </c>
      <c r="M45" s="10">
        <v>0</v>
      </c>
      <c r="N45" s="10">
        <v>13</v>
      </c>
      <c r="O45" s="10">
        <v>0</v>
      </c>
      <c r="P45" s="10">
        <v>4</v>
      </c>
      <c r="Q45" s="10">
        <v>0</v>
      </c>
      <c r="R45" s="10">
        <v>0</v>
      </c>
      <c r="S45" s="10">
        <v>1</v>
      </c>
      <c r="T45" s="10">
        <v>7</v>
      </c>
      <c r="U45" s="10">
        <v>4</v>
      </c>
      <c r="V45" s="10">
        <v>15</v>
      </c>
      <c r="W45" s="10">
        <v>19</v>
      </c>
      <c r="X45" s="10">
        <v>1</v>
      </c>
      <c r="Y45" s="10">
        <v>0</v>
      </c>
      <c r="Z45" s="10">
        <v>0</v>
      </c>
      <c r="AA45" s="10">
        <v>0</v>
      </c>
      <c r="AB45" s="10">
        <v>0</v>
      </c>
      <c r="AC45" s="10">
        <v>20</v>
      </c>
      <c r="AD45" s="10">
        <v>0</v>
      </c>
      <c r="AE45" s="10">
        <v>4</v>
      </c>
      <c r="AF45" s="10">
        <v>0</v>
      </c>
      <c r="AG45" s="10">
        <v>0</v>
      </c>
      <c r="AH45" s="10">
        <v>0</v>
      </c>
      <c r="AI45" s="10">
        <v>20</v>
      </c>
      <c r="AJ45" s="10">
        <v>0</v>
      </c>
    </row>
    <row r="46" spans="1:38" s="40" customFormat="1">
      <c r="A46" s="39"/>
      <c r="B46" s="39"/>
      <c r="C46" s="39"/>
      <c r="D46" s="39"/>
      <c r="E46" s="39"/>
      <c r="F46" s="35" t="s">
        <v>14</v>
      </c>
      <c r="G46" s="35" t="s">
        <v>15</v>
      </c>
      <c r="H46" s="36">
        <f t="shared" si="0"/>
        <v>0.35900000000000004</v>
      </c>
      <c r="I46" s="36">
        <f t="shared" si="1"/>
        <v>0.441</v>
      </c>
      <c r="J46" s="36">
        <f t="shared" si="2"/>
        <v>0.99150000000000005</v>
      </c>
      <c r="K46" s="36">
        <f t="shared" si="3"/>
        <v>-0.20450000000000002</v>
      </c>
      <c r="L46" s="35">
        <v>20</v>
      </c>
      <c r="M46" s="35">
        <v>0</v>
      </c>
      <c r="N46" s="35">
        <v>14</v>
      </c>
      <c r="O46" s="35">
        <v>0</v>
      </c>
      <c r="P46" s="35">
        <v>4</v>
      </c>
      <c r="Q46" s="35">
        <v>0</v>
      </c>
      <c r="R46" s="35">
        <v>0</v>
      </c>
      <c r="S46" s="35">
        <v>2</v>
      </c>
      <c r="T46" s="35">
        <v>5</v>
      </c>
      <c r="U46" s="35">
        <v>2</v>
      </c>
      <c r="V46" s="35">
        <v>15</v>
      </c>
      <c r="W46" s="35">
        <v>13</v>
      </c>
      <c r="X46" s="35">
        <v>7</v>
      </c>
      <c r="Y46" s="35">
        <v>0</v>
      </c>
      <c r="Z46" s="35">
        <v>0</v>
      </c>
      <c r="AA46" s="35">
        <v>1</v>
      </c>
      <c r="AB46" s="35">
        <v>3</v>
      </c>
      <c r="AC46" s="35">
        <v>20</v>
      </c>
      <c r="AD46" s="35">
        <v>0</v>
      </c>
      <c r="AE46" s="35">
        <v>4</v>
      </c>
      <c r="AF46" s="35">
        <v>0</v>
      </c>
      <c r="AG46" s="35">
        <v>0</v>
      </c>
      <c r="AH46" s="35">
        <v>1</v>
      </c>
      <c r="AI46" s="35">
        <v>20</v>
      </c>
      <c r="AJ46" s="35">
        <v>5</v>
      </c>
      <c r="AK46" s="37" t="s">
        <v>70</v>
      </c>
    </row>
    <row r="47" spans="1:38" s="40" customFormat="1">
      <c r="A47" s="10" t="s">
        <v>71</v>
      </c>
      <c r="B47" s="10" t="s">
        <v>36</v>
      </c>
      <c r="C47" s="10" t="s">
        <v>7</v>
      </c>
      <c r="D47" s="30">
        <v>42147</v>
      </c>
      <c r="E47" s="31">
        <v>0.27083333333333331</v>
      </c>
      <c r="F47" s="41" t="s">
        <v>14</v>
      </c>
      <c r="G47" s="10" t="s">
        <v>15</v>
      </c>
      <c r="H47" s="38">
        <f t="shared" si="0"/>
        <v>0.33750000000000008</v>
      </c>
      <c r="I47" s="33">
        <f t="shared" si="1"/>
        <v>0.28600000000000003</v>
      </c>
      <c r="J47" s="33">
        <f t="shared" si="2"/>
        <v>0.69600000000000006</v>
      </c>
      <c r="K47" s="33">
        <f t="shared" si="3"/>
        <v>0.26099999999999995</v>
      </c>
      <c r="L47" s="10">
        <v>20</v>
      </c>
      <c r="M47" s="10">
        <v>0</v>
      </c>
      <c r="N47" s="10">
        <v>10</v>
      </c>
      <c r="O47" s="10">
        <v>3</v>
      </c>
      <c r="P47" s="10">
        <v>3</v>
      </c>
      <c r="Q47" s="10">
        <v>0</v>
      </c>
      <c r="R47" s="10">
        <v>0</v>
      </c>
      <c r="S47" s="10">
        <v>3</v>
      </c>
      <c r="T47" s="10">
        <v>4</v>
      </c>
      <c r="U47" s="10">
        <v>7</v>
      </c>
      <c r="V47" s="10">
        <v>4</v>
      </c>
      <c r="W47" s="10">
        <v>14</v>
      </c>
      <c r="X47" s="10">
        <v>6</v>
      </c>
      <c r="Y47" s="10">
        <v>4</v>
      </c>
      <c r="Z47" s="10">
        <v>6</v>
      </c>
      <c r="AA47" s="10">
        <v>5</v>
      </c>
      <c r="AB47" s="10">
        <v>5</v>
      </c>
      <c r="AC47" s="10">
        <v>12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12</v>
      </c>
      <c r="AJ47" s="10">
        <v>7</v>
      </c>
      <c r="AK47" s="40" t="s">
        <v>74</v>
      </c>
    </row>
    <row r="48" spans="1:38" s="40" customFormat="1">
      <c r="A48" s="34">
        <v>16</v>
      </c>
      <c r="B48" s="10"/>
      <c r="C48" s="10"/>
      <c r="D48" s="10"/>
      <c r="E48" s="10"/>
      <c r="F48" s="41" t="s">
        <v>12</v>
      </c>
      <c r="G48" s="10" t="s">
        <v>72</v>
      </c>
      <c r="H48" s="32">
        <f t="shared" si="0"/>
        <v>-0.32500000000000001</v>
      </c>
      <c r="I48" s="33">
        <f t="shared" si="1"/>
        <v>5.3000000000000019E-2</v>
      </c>
      <c r="J48" s="33">
        <f t="shared" si="2"/>
        <v>0.71850000000000003</v>
      </c>
      <c r="K48" s="33">
        <f t="shared" si="3"/>
        <v>0.34749999999999998</v>
      </c>
      <c r="L48" s="10">
        <v>20</v>
      </c>
      <c r="M48" s="10">
        <v>0</v>
      </c>
      <c r="N48" s="10">
        <v>2</v>
      </c>
      <c r="O48" s="10">
        <v>0</v>
      </c>
      <c r="P48" s="10">
        <v>6</v>
      </c>
      <c r="Q48" s="10">
        <v>0</v>
      </c>
      <c r="R48" s="10">
        <v>0</v>
      </c>
      <c r="S48" s="10">
        <v>8</v>
      </c>
      <c r="T48" s="10">
        <v>1</v>
      </c>
      <c r="U48" s="10">
        <v>20</v>
      </c>
      <c r="V48" s="10">
        <v>0</v>
      </c>
      <c r="W48" s="10">
        <v>20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15</v>
      </c>
      <c r="AD48" s="10">
        <v>0</v>
      </c>
      <c r="AE48" s="10">
        <v>7</v>
      </c>
      <c r="AF48" s="10">
        <v>0</v>
      </c>
      <c r="AG48" s="10">
        <v>0</v>
      </c>
      <c r="AH48" s="10">
        <v>0</v>
      </c>
      <c r="AI48" s="10">
        <v>11</v>
      </c>
      <c r="AJ48" s="10">
        <v>0</v>
      </c>
      <c r="AK48" s="40" t="s">
        <v>73</v>
      </c>
      <c r="AL48" s="10">
        <v>0</v>
      </c>
    </row>
    <row r="49" spans="1:37" s="40" customFormat="1">
      <c r="A49" s="35"/>
      <c r="B49" s="35"/>
      <c r="C49" s="35"/>
      <c r="D49" s="35"/>
      <c r="E49" s="35"/>
      <c r="F49" s="35" t="s">
        <v>10</v>
      </c>
      <c r="G49" s="35" t="s">
        <v>13</v>
      </c>
      <c r="H49" s="36">
        <f t="shared" si="0"/>
        <v>-0.32500000000000001</v>
      </c>
      <c r="I49" s="36">
        <f t="shared" si="1"/>
        <v>4.4500000000000012E-2</v>
      </c>
      <c r="J49" s="36">
        <f t="shared" si="2"/>
        <v>0.84950000000000014</v>
      </c>
      <c r="K49" s="36">
        <f t="shared" si="3"/>
        <v>0.307</v>
      </c>
      <c r="L49" s="35">
        <v>20</v>
      </c>
      <c r="M49" s="35">
        <v>0</v>
      </c>
      <c r="N49" s="35">
        <v>3</v>
      </c>
      <c r="O49" s="35">
        <v>0</v>
      </c>
      <c r="P49" s="35">
        <v>4</v>
      </c>
      <c r="Q49" s="35">
        <v>0</v>
      </c>
      <c r="R49" s="35">
        <v>0</v>
      </c>
      <c r="S49" s="35">
        <v>7</v>
      </c>
      <c r="T49" s="35">
        <v>1</v>
      </c>
      <c r="U49" s="35">
        <v>20</v>
      </c>
      <c r="V49" s="35">
        <v>0</v>
      </c>
      <c r="W49" s="35">
        <v>20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35">
        <v>20</v>
      </c>
      <c r="AD49" s="35">
        <v>0</v>
      </c>
      <c r="AE49" s="35">
        <v>0</v>
      </c>
      <c r="AF49" s="35">
        <v>0</v>
      </c>
      <c r="AG49" s="35">
        <v>0</v>
      </c>
      <c r="AH49" s="35">
        <v>0</v>
      </c>
      <c r="AI49" s="35">
        <v>2</v>
      </c>
      <c r="AJ49" s="35">
        <v>3</v>
      </c>
    </row>
    <row r="50" spans="1:37" s="40" customFormat="1">
      <c r="A50" s="10" t="s">
        <v>75</v>
      </c>
      <c r="B50" s="10" t="s">
        <v>36</v>
      </c>
      <c r="C50" s="10" t="s">
        <v>7</v>
      </c>
      <c r="D50" s="30">
        <v>42147</v>
      </c>
      <c r="E50" s="31">
        <v>0.27777777777777779</v>
      </c>
      <c r="F50" s="10" t="s">
        <v>12</v>
      </c>
      <c r="G50" s="10" t="s">
        <v>13</v>
      </c>
      <c r="H50" s="38">
        <f t="shared" si="0"/>
        <v>0.38550000000000001</v>
      </c>
      <c r="I50" s="33">
        <f t="shared" si="1"/>
        <v>0.76800000000000002</v>
      </c>
      <c r="J50" s="33">
        <f t="shared" si="2"/>
        <v>0.83549999999999991</v>
      </c>
      <c r="K50" s="33">
        <f t="shared" si="3"/>
        <v>-0.16050000000000003</v>
      </c>
      <c r="L50" s="10">
        <v>20</v>
      </c>
      <c r="M50" s="10">
        <v>0</v>
      </c>
      <c r="N50" s="41">
        <v>20</v>
      </c>
      <c r="O50" s="10">
        <v>0</v>
      </c>
      <c r="P50" s="10">
        <v>10</v>
      </c>
      <c r="Q50" s="10">
        <v>0</v>
      </c>
      <c r="R50" s="10">
        <v>0</v>
      </c>
      <c r="S50" s="10">
        <v>2</v>
      </c>
      <c r="T50" s="10">
        <v>0</v>
      </c>
      <c r="U50" s="10">
        <v>1</v>
      </c>
      <c r="V50" s="10">
        <v>19</v>
      </c>
      <c r="W50" s="10">
        <v>19</v>
      </c>
      <c r="X50" s="10">
        <v>1</v>
      </c>
      <c r="Y50" s="10">
        <v>2</v>
      </c>
      <c r="Z50" s="10">
        <v>0</v>
      </c>
      <c r="AA50" s="10">
        <v>0</v>
      </c>
      <c r="AB50" s="10">
        <v>0</v>
      </c>
      <c r="AC50" s="10">
        <v>18</v>
      </c>
      <c r="AD50" s="10">
        <v>0</v>
      </c>
      <c r="AE50" s="10">
        <v>1</v>
      </c>
      <c r="AF50" s="10">
        <v>0</v>
      </c>
      <c r="AG50" s="10">
        <v>0</v>
      </c>
      <c r="AH50" s="10">
        <v>0</v>
      </c>
      <c r="AI50" s="10">
        <v>17</v>
      </c>
      <c r="AJ50" s="10">
        <v>0</v>
      </c>
    </row>
    <row r="51" spans="1:37" s="40" customFormat="1">
      <c r="A51" s="34">
        <v>17</v>
      </c>
      <c r="B51" s="10"/>
      <c r="C51" s="10"/>
      <c r="D51" s="10"/>
      <c r="E51" s="10"/>
      <c r="F51" s="10" t="s">
        <v>14</v>
      </c>
      <c r="G51" s="10" t="s">
        <v>15</v>
      </c>
      <c r="H51" s="32">
        <f t="shared" si="0"/>
        <v>0.33950000000000002</v>
      </c>
      <c r="I51" s="33">
        <f t="shared" si="1"/>
        <v>0.18099999999999999</v>
      </c>
      <c r="J51" s="33">
        <f t="shared" si="2"/>
        <v>0.75849999999999995</v>
      </c>
      <c r="K51" s="33">
        <f t="shared" si="3"/>
        <v>-0.16750000000000007</v>
      </c>
      <c r="L51" s="10">
        <v>17</v>
      </c>
      <c r="M51" s="10">
        <v>2</v>
      </c>
      <c r="N51" s="41">
        <v>10</v>
      </c>
      <c r="O51" s="10">
        <v>0</v>
      </c>
      <c r="P51" s="10">
        <v>0</v>
      </c>
      <c r="Q51" s="10">
        <v>0</v>
      </c>
      <c r="R51" s="10">
        <v>0</v>
      </c>
      <c r="S51" s="10">
        <v>4</v>
      </c>
      <c r="T51" s="10">
        <v>2</v>
      </c>
      <c r="U51" s="10">
        <v>2</v>
      </c>
      <c r="V51" s="10">
        <v>18</v>
      </c>
      <c r="W51" s="10">
        <v>18</v>
      </c>
      <c r="X51" s="10">
        <v>2</v>
      </c>
      <c r="Y51" s="10">
        <v>1</v>
      </c>
      <c r="Z51" s="10">
        <v>0</v>
      </c>
      <c r="AA51" s="10">
        <v>0</v>
      </c>
      <c r="AB51" s="10">
        <v>0</v>
      </c>
      <c r="AC51" s="10">
        <v>20</v>
      </c>
      <c r="AD51" s="10">
        <v>0</v>
      </c>
      <c r="AE51" s="10">
        <v>12</v>
      </c>
      <c r="AF51" s="10">
        <v>0</v>
      </c>
      <c r="AG51" s="10">
        <v>0</v>
      </c>
      <c r="AH51" s="10">
        <v>0</v>
      </c>
      <c r="AI51" s="10">
        <v>20</v>
      </c>
      <c r="AJ51" s="10">
        <v>0</v>
      </c>
      <c r="AK51" s="40" t="s">
        <v>77</v>
      </c>
    </row>
    <row r="52" spans="1:37" s="40" customFormat="1">
      <c r="A52" s="35"/>
      <c r="B52" s="35"/>
      <c r="C52" s="35"/>
      <c r="D52" s="35"/>
      <c r="E52" s="35"/>
      <c r="F52" s="35" t="s">
        <v>10</v>
      </c>
      <c r="G52" s="35" t="s">
        <v>13</v>
      </c>
      <c r="H52" s="36">
        <f t="shared" si="0"/>
        <v>-6.0000000000000005E-2</v>
      </c>
      <c r="I52" s="36">
        <f t="shared" si="1"/>
        <v>-7.5999999999999984E-2</v>
      </c>
      <c r="J52" s="36">
        <f t="shared" si="2"/>
        <v>0.83250000000000024</v>
      </c>
      <c r="K52" s="36">
        <f t="shared" si="3"/>
        <v>0.13149999999999998</v>
      </c>
      <c r="L52" s="35">
        <v>20</v>
      </c>
      <c r="M52" s="35">
        <v>0</v>
      </c>
      <c r="N52" s="35">
        <v>4</v>
      </c>
      <c r="O52" s="35">
        <v>0</v>
      </c>
      <c r="P52" s="35">
        <v>1</v>
      </c>
      <c r="Q52" s="35">
        <v>0</v>
      </c>
      <c r="R52" s="35">
        <v>0</v>
      </c>
      <c r="S52" s="35">
        <v>10</v>
      </c>
      <c r="T52" s="35">
        <v>2</v>
      </c>
      <c r="U52" s="35">
        <v>10</v>
      </c>
      <c r="V52" s="35">
        <v>5</v>
      </c>
      <c r="W52" s="35">
        <v>20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19</v>
      </c>
      <c r="AD52" s="35">
        <v>0</v>
      </c>
      <c r="AE52" s="35">
        <v>8</v>
      </c>
      <c r="AF52" s="35">
        <v>0</v>
      </c>
      <c r="AG52" s="35">
        <v>0</v>
      </c>
      <c r="AH52" s="35">
        <v>0</v>
      </c>
      <c r="AI52" s="35">
        <v>19</v>
      </c>
      <c r="AJ52" s="35">
        <v>0</v>
      </c>
      <c r="AK52" s="40" t="s">
        <v>76</v>
      </c>
    </row>
    <row r="53" spans="1:37" s="40" customFormat="1">
      <c r="A53" s="10" t="s">
        <v>78</v>
      </c>
      <c r="B53" s="10" t="s">
        <v>47</v>
      </c>
      <c r="C53" s="10" t="s">
        <v>7</v>
      </c>
      <c r="D53" s="30">
        <v>42147</v>
      </c>
      <c r="E53" s="31">
        <v>0.28680555555555554</v>
      </c>
      <c r="F53" s="10" t="s">
        <v>10</v>
      </c>
      <c r="G53" s="10" t="s">
        <v>11</v>
      </c>
      <c r="H53" s="38">
        <f t="shared" si="0"/>
        <v>2.4999999999999994E-2</v>
      </c>
      <c r="I53" s="33">
        <f t="shared" si="1"/>
        <v>0.7360000000000001</v>
      </c>
      <c r="J53" s="33">
        <f t="shared" si="2"/>
        <v>0.31000000000000005</v>
      </c>
      <c r="K53" s="33">
        <f t="shared" si="3"/>
        <v>1.999999999999999E-2</v>
      </c>
      <c r="L53" s="10">
        <v>20</v>
      </c>
      <c r="M53" s="10">
        <v>0</v>
      </c>
      <c r="N53" s="10">
        <v>18</v>
      </c>
      <c r="O53" s="10">
        <v>0</v>
      </c>
      <c r="P53" s="10">
        <v>10</v>
      </c>
      <c r="Q53" s="10">
        <v>0</v>
      </c>
      <c r="R53" s="10">
        <v>0</v>
      </c>
      <c r="S53" s="10">
        <v>1</v>
      </c>
      <c r="T53" s="10">
        <v>0</v>
      </c>
      <c r="U53" s="10">
        <v>10</v>
      </c>
      <c r="V53" s="10">
        <v>10</v>
      </c>
      <c r="W53" s="10">
        <v>20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7" s="40" customFormat="1">
      <c r="A54" s="34">
        <v>18</v>
      </c>
      <c r="B54" s="10"/>
      <c r="C54" s="10"/>
      <c r="D54" s="10"/>
      <c r="E54" s="10"/>
      <c r="F54" s="10" t="s">
        <v>14</v>
      </c>
      <c r="G54" s="10" t="s">
        <v>15</v>
      </c>
      <c r="H54" s="32">
        <f t="shared" si="0"/>
        <v>7.0500000000000007E-2</v>
      </c>
      <c r="I54" s="33">
        <f t="shared" si="1"/>
        <v>-0.1305</v>
      </c>
      <c r="J54" s="33">
        <f t="shared" si="2"/>
        <v>0.21400000000000005</v>
      </c>
      <c r="K54" s="33">
        <f t="shared" si="3"/>
        <v>-5.4000000000000013E-2</v>
      </c>
      <c r="L54" s="10">
        <v>18</v>
      </c>
      <c r="M54" s="10">
        <v>2</v>
      </c>
      <c r="N54" s="10">
        <v>3</v>
      </c>
      <c r="O54" s="10">
        <v>0</v>
      </c>
      <c r="P54" s="10">
        <v>0</v>
      </c>
      <c r="Q54" s="10">
        <v>0</v>
      </c>
      <c r="R54" s="10">
        <v>0</v>
      </c>
      <c r="S54" s="10">
        <v>10</v>
      </c>
      <c r="T54" s="10">
        <v>2</v>
      </c>
      <c r="U54" s="10">
        <v>9</v>
      </c>
      <c r="V54" s="10">
        <v>11</v>
      </c>
      <c r="W54" s="10">
        <v>20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7" s="40" customFormat="1">
      <c r="A55" s="35"/>
      <c r="B55" s="35"/>
      <c r="C55" s="35"/>
      <c r="D55" s="35"/>
      <c r="E55" s="35"/>
      <c r="F55" s="35" t="s">
        <v>12</v>
      </c>
      <c r="G55" s="35" t="s">
        <v>15</v>
      </c>
      <c r="H55" s="36">
        <f t="shared" si="0"/>
        <v>-0.32</v>
      </c>
      <c r="I55" s="36">
        <f t="shared" si="1"/>
        <v>-7.6999999999999985E-2</v>
      </c>
      <c r="J55" s="36">
        <f t="shared" si="2"/>
        <v>0.31000000000000005</v>
      </c>
      <c r="K55" s="36">
        <f t="shared" si="3"/>
        <v>0.27600000000000002</v>
      </c>
      <c r="L55" s="35">
        <v>20</v>
      </c>
      <c r="M55" s="35">
        <v>0</v>
      </c>
      <c r="N55" s="35">
        <v>0</v>
      </c>
      <c r="O55" s="35">
        <v>0</v>
      </c>
      <c r="P55" s="35">
        <v>1</v>
      </c>
      <c r="Q55" s="35">
        <v>0</v>
      </c>
      <c r="R55" s="35">
        <v>0</v>
      </c>
      <c r="S55" s="35">
        <v>5</v>
      </c>
      <c r="T55" s="35">
        <v>2</v>
      </c>
      <c r="U55" s="35">
        <v>20</v>
      </c>
      <c r="V55" s="35">
        <v>0</v>
      </c>
      <c r="W55" s="35">
        <v>20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>
        <v>0</v>
      </c>
      <c r="AI55" s="35">
        <v>0</v>
      </c>
      <c r="AJ55" s="35">
        <v>0</v>
      </c>
    </row>
    <row r="56" spans="1:37" s="40" customFormat="1">
      <c r="A56" s="10" t="s">
        <v>79</v>
      </c>
      <c r="B56" s="10" t="s">
        <v>40</v>
      </c>
      <c r="C56" s="10" t="s">
        <v>45</v>
      </c>
      <c r="D56" s="30">
        <v>42150</v>
      </c>
      <c r="E56" s="31">
        <v>0.26944444444444443</v>
      </c>
      <c r="F56" s="10" t="s">
        <v>12</v>
      </c>
      <c r="G56" s="10" t="s">
        <v>72</v>
      </c>
      <c r="H56" s="38">
        <f t="shared" si="0"/>
        <v>0.38</v>
      </c>
      <c r="I56" s="33">
        <f t="shared" si="1"/>
        <v>0.83949999999999991</v>
      </c>
      <c r="J56" s="33">
        <f t="shared" si="2"/>
        <v>0.39000000000000012</v>
      </c>
      <c r="K56" s="33">
        <f t="shared" si="3"/>
        <v>-0.19000000000000003</v>
      </c>
      <c r="L56" s="10">
        <v>20</v>
      </c>
      <c r="M56" s="10">
        <v>0</v>
      </c>
      <c r="N56" s="10">
        <v>19</v>
      </c>
      <c r="O56" s="10">
        <v>0</v>
      </c>
      <c r="P56" s="10">
        <v>12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20</v>
      </c>
      <c r="W56" s="10">
        <v>20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10</v>
      </c>
      <c r="AD56" s="10">
        <v>10</v>
      </c>
      <c r="AE56" s="10">
        <v>2</v>
      </c>
      <c r="AF56" s="10">
        <v>0</v>
      </c>
      <c r="AG56" s="10">
        <v>0</v>
      </c>
      <c r="AH56" s="10">
        <v>0</v>
      </c>
      <c r="AI56" s="10">
        <v>20</v>
      </c>
      <c r="AJ56" s="10">
        <v>0</v>
      </c>
    </row>
    <row r="57" spans="1:37" s="40" customFormat="1">
      <c r="A57" s="34">
        <v>19</v>
      </c>
      <c r="B57" s="10"/>
      <c r="C57" s="10"/>
      <c r="D57" s="10"/>
      <c r="E57" s="10"/>
      <c r="F57" s="10" t="s">
        <v>10</v>
      </c>
      <c r="G57" s="10" t="s">
        <v>11</v>
      </c>
      <c r="H57" s="32">
        <f t="shared" si="0"/>
        <v>0.38</v>
      </c>
      <c r="I57" s="33">
        <f t="shared" si="1"/>
        <v>0.66050000000000009</v>
      </c>
      <c r="J57" s="33">
        <f t="shared" si="2"/>
        <v>0.76950000000000007</v>
      </c>
      <c r="K57" s="33">
        <f t="shared" si="3"/>
        <v>-0.19000000000000003</v>
      </c>
      <c r="L57" s="10">
        <v>20</v>
      </c>
      <c r="M57" s="10">
        <v>0</v>
      </c>
      <c r="N57" s="10">
        <v>17</v>
      </c>
      <c r="O57" s="10">
        <v>0</v>
      </c>
      <c r="P57" s="10">
        <v>9</v>
      </c>
      <c r="Q57" s="10">
        <v>0</v>
      </c>
      <c r="R57" s="10">
        <v>0</v>
      </c>
      <c r="S57" s="10">
        <v>2</v>
      </c>
      <c r="T57" s="10">
        <v>0</v>
      </c>
      <c r="U57" s="10">
        <v>0</v>
      </c>
      <c r="V57" s="10">
        <v>20</v>
      </c>
      <c r="W57" s="10">
        <v>20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15</v>
      </c>
      <c r="AD57" s="10">
        <v>0</v>
      </c>
      <c r="AE57" s="10">
        <v>1</v>
      </c>
      <c r="AF57" s="10">
        <v>0</v>
      </c>
      <c r="AG57" s="10">
        <v>0</v>
      </c>
      <c r="AH57" s="10">
        <v>0</v>
      </c>
      <c r="AI57" s="10">
        <v>20</v>
      </c>
      <c r="AJ57" s="10">
        <v>0</v>
      </c>
    </row>
    <row r="58" spans="1:37" s="40" customFormat="1">
      <c r="A58" s="35"/>
      <c r="B58" s="35"/>
      <c r="C58" s="35"/>
      <c r="D58" s="35"/>
      <c r="E58" s="35"/>
      <c r="F58" s="35" t="s">
        <v>14</v>
      </c>
      <c r="G58" s="35" t="s">
        <v>15</v>
      </c>
      <c r="H58" s="36">
        <f t="shared" si="0"/>
        <v>0.40399999999999997</v>
      </c>
      <c r="I58" s="36">
        <f t="shared" si="1"/>
        <v>0.75550000000000006</v>
      </c>
      <c r="J58" s="36">
        <f t="shared" si="2"/>
        <v>0.17200000000000007</v>
      </c>
      <c r="K58" s="36">
        <f t="shared" si="3"/>
        <v>-0.12750000000000003</v>
      </c>
      <c r="L58" s="35">
        <v>20</v>
      </c>
      <c r="M58" s="35">
        <v>0</v>
      </c>
      <c r="N58" s="35">
        <v>19</v>
      </c>
      <c r="O58" s="35">
        <v>0</v>
      </c>
      <c r="P58" s="35">
        <v>9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19</v>
      </c>
      <c r="W58" s="35">
        <v>16</v>
      </c>
      <c r="X58" s="35">
        <v>4</v>
      </c>
      <c r="Y58" s="35">
        <v>0</v>
      </c>
      <c r="Z58" s="35">
        <v>0</v>
      </c>
      <c r="AA58" s="35">
        <v>2</v>
      </c>
      <c r="AB58" s="35">
        <v>0</v>
      </c>
      <c r="AC58" s="35">
        <v>0</v>
      </c>
      <c r="AD58" s="35">
        <v>20</v>
      </c>
      <c r="AE58" s="35">
        <v>3</v>
      </c>
      <c r="AF58" s="35">
        <v>0</v>
      </c>
      <c r="AG58" s="35">
        <v>0</v>
      </c>
      <c r="AH58" s="35">
        <v>1</v>
      </c>
      <c r="AI58" s="35">
        <v>20</v>
      </c>
      <c r="AJ58" s="35">
        <v>0</v>
      </c>
      <c r="AK58" s="40" t="s">
        <v>77</v>
      </c>
    </row>
    <row r="59" spans="1:37" s="40" customFormat="1">
      <c r="A59" s="10" t="s">
        <v>80</v>
      </c>
      <c r="B59" s="10" t="s">
        <v>36</v>
      </c>
      <c r="C59" s="10" t="s">
        <v>7</v>
      </c>
      <c r="D59" s="30">
        <v>42150</v>
      </c>
      <c r="E59" s="31">
        <v>0.27569444444444446</v>
      </c>
      <c r="F59" s="10" t="s">
        <v>14</v>
      </c>
      <c r="G59" s="10" t="s">
        <v>15</v>
      </c>
      <c r="H59" s="38">
        <f t="shared" si="0"/>
        <v>0.53900000000000003</v>
      </c>
      <c r="I59" s="33">
        <f t="shared" si="1"/>
        <v>0.55800000000000005</v>
      </c>
      <c r="J59" s="33">
        <f t="shared" si="2"/>
        <v>0.60099999999999998</v>
      </c>
      <c r="K59" s="33">
        <f t="shared" si="3"/>
        <v>-6.3000000000000014E-2</v>
      </c>
      <c r="L59" s="10">
        <v>20</v>
      </c>
      <c r="M59" s="10">
        <v>0</v>
      </c>
      <c r="N59" s="10">
        <v>20</v>
      </c>
      <c r="O59" s="10">
        <v>0</v>
      </c>
      <c r="P59" s="10">
        <v>1</v>
      </c>
      <c r="Q59" s="10">
        <v>0</v>
      </c>
      <c r="R59" s="10">
        <v>0</v>
      </c>
      <c r="S59" s="10">
        <v>0</v>
      </c>
      <c r="T59" s="10">
        <v>1</v>
      </c>
      <c r="U59" s="10">
        <v>0</v>
      </c>
      <c r="V59" s="10">
        <v>19</v>
      </c>
      <c r="W59" s="10">
        <v>0</v>
      </c>
      <c r="X59" s="10">
        <v>20</v>
      </c>
      <c r="Y59" s="10">
        <v>0</v>
      </c>
      <c r="Z59" s="10">
        <v>4</v>
      </c>
      <c r="AA59" s="10">
        <v>3</v>
      </c>
      <c r="AB59" s="10">
        <v>3</v>
      </c>
      <c r="AC59" s="10">
        <v>8</v>
      </c>
      <c r="AD59" s="10">
        <v>13</v>
      </c>
      <c r="AE59" s="10">
        <v>15</v>
      </c>
      <c r="AF59" s="10">
        <v>0</v>
      </c>
      <c r="AG59" s="10">
        <v>0</v>
      </c>
      <c r="AH59" s="10">
        <v>0</v>
      </c>
      <c r="AI59" s="10">
        <v>20</v>
      </c>
      <c r="AJ59" s="10">
        <v>0</v>
      </c>
    </row>
    <row r="60" spans="1:37" s="40" customFormat="1">
      <c r="A60" s="34">
        <v>20</v>
      </c>
      <c r="B60" s="10"/>
      <c r="C60" s="10"/>
      <c r="D60" s="10"/>
      <c r="E60" s="10"/>
      <c r="F60" s="10" t="s">
        <v>10</v>
      </c>
      <c r="G60" s="10" t="s">
        <v>11</v>
      </c>
      <c r="H60" s="32">
        <f t="shared" si="0"/>
        <v>2.9999999999999995E-2</v>
      </c>
      <c r="I60" s="33">
        <f t="shared" si="1"/>
        <v>0.61549999999999994</v>
      </c>
      <c r="J60" s="33">
        <f t="shared" si="2"/>
        <v>0.85850000000000004</v>
      </c>
      <c r="K60" s="33">
        <f t="shared" si="3"/>
        <v>-2.0000000000000122E-3</v>
      </c>
      <c r="L60" s="10">
        <v>20</v>
      </c>
      <c r="M60" s="10">
        <v>0</v>
      </c>
      <c r="N60" s="10">
        <v>19</v>
      </c>
      <c r="O60" s="10">
        <v>0</v>
      </c>
      <c r="P60" s="10">
        <v>4</v>
      </c>
      <c r="Q60" s="10">
        <v>0</v>
      </c>
      <c r="R60" s="10">
        <v>0</v>
      </c>
      <c r="S60" s="10">
        <v>0</v>
      </c>
      <c r="T60" s="10">
        <v>1</v>
      </c>
      <c r="U60" s="10">
        <v>10</v>
      </c>
      <c r="V60" s="10">
        <v>10</v>
      </c>
      <c r="W60" s="10">
        <v>9</v>
      </c>
      <c r="X60" s="10">
        <v>11</v>
      </c>
      <c r="Y60" s="10">
        <v>0</v>
      </c>
      <c r="Z60" s="10">
        <v>0</v>
      </c>
      <c r="AA60" s="10">
        <v>0</v>
      </c>
      <c r="AB60" s="10">
        <v>0</v>
      </c>
      <c r="AC60" s="10">
        <v>10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7" s="40" customFormat="1">
      <c r="A61" s="35"/>
      <c r="B61" s="35"/>
      <c r="C61" s="35"/>
      <c r="D61" s="35"/>
      <c r="E61" s="35"/>
      <c r="F61" s="35" t="s">
        <v>12</v>
      </c>
      <c r="G61" s="35" t="s">
        <v>15</v>
      </c>
      <c r="H61" s="36">
        <f t="shared" si="0"/>
        <v>0.46450000000000002</v>
      </c>
      <c r="I61" s="36">
        <f t="shared" si="1"/>
        <v>0.58749999999999991</v>
      </c>
      <c r="J61" s="36">
        <f t="shared" si="2"/>
        <v>0.94450000000000001</v>
      </c>
      <c r="K61" s="36">
        <f t="shared" si="3"/>
        <v>-0.12150000000000004</v>
      </c>
      <c r="L61" s="35">
        <v>20</v>
      </c>
      <c r="M61" s="35">
        <v>0</v>
      </c>
      <c r="N61" s="35">
        <v>19</v>
      </c>
      <c r="O61" s="35">
        <v>0</v>
      </c>
      <c r="P61" s="35">
        <v>3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20</v>
      </c>
      <c r="W61" s="35">
        <v>4</v>
      </c>
      <c r="X61" s="35">
        <v>16</v>
      </c>
      <c r="Y61" s="35">
        <v>0</v>
      </c>
      <c r="Z61" s="35">
        <v>2</v>
      </c>
      <c r="AA61" s="35">
        <v>2</v>
      </c>
      <c r="AB61" s="35">
        <v>1</v>
      </c>
      <c r="AC61" s="35">
        <v>17</v>
      </c>
      <c r="AD61" s="35">
        <v>0</v>
      </c>
      <c r="AE61" s="35">
        <v>4</v>
      </c>
      <c r="AF61" s="35">
        <v>0</v>
      </c>
      <c r="AG61" s="35">
        <v>0</v>
      </c>
      <c r="AH61" s="35">
        <v>0</v>
      </c>
      <c r="AI61" s="35">
        <v>16</v>
      </c>
      <c r="AJ61" s="35">
        <v>0</v>
      </c>
      <c r="AK61" s="40" t="s">
        <v>81</v>
      </c>
    </row>
    <row r="62" spans="1:37" s="40" customFormat="1">
      <c r="A62" s="10" t="s">
        <v>82</v>
      </c>
      <c r="B62" s="10" t="s">
        <v>36</v>
      </c>
      <c r="C62" s="10" t="s">
        <v>62</v>
      </c>
      <c r="D62" s="30">
        <v>42150</v>
      </c>
      <c r="E62" s="31">
        <v>0.28472222222222221</v>
      </c>
      <c r="F62" s="10" t="s">
        <v>10</v>
      </c>
      <c r="G62" s="10" t="s">
        <v>11</v>
      </c>
      <c r="H62" s="38">
        <f t="shared" si="0"/>
        <v>-0.22350000000000003</v>
      </c>
      <c r="I62" s="33">
        <f t="shared" si="1"/>
        <v>0.61850000000000005</v>
      </c>
      <c r="J62" s="33">
        <f t="shared" si="2"/>
        <v>0.4930000000000001</v>
      </c>
      <c r="K62" s="33">
        <f t="shared" si="3"/>
        <v>0.24350000000000002</v>
      </c>
      <c r="L62" s="10">
        <v>20</v>
      </c>
      <c r="M62" s="10">
        <v>0</v>
      </c>
      <c r="N62" s="10">
        <v>17</v>
      </c>
      <c r="O62" s="10">
        <v>0</v>
      </c>
      <c r="P62" s="10">
        <v>6</v>
      </c>
      <c r="Q62" s="10">
        <v>0</v>
      </c>
      <c r="R62" s="10">
        <v>0</v>
      </c>
      <c r="S62" s="10">
        <v>0</v>
      </c>
      <c r="T62" s="10">
        <v>0</v>
      </c>
      <c r="U62" s="10">
        <v>17</v>
      </c>
      <c r="V62" s="10">
        <v>3</v>
      </c>
      <c r="W62" s="10">
        <v>20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6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3</v>
      </c>
      <c r="AJ62" s="10">
        <v>0</v>
      </c>
    </row>
    <row r="63" spans="1:37" s="40" customFormat="1">
      <c r="A63" s="34">
        <v>21</v>
      </c>
      <c r="B63" s="10"/>
      <c r="C63" s="10"/>
      <c r="D63" s="10"/>
      <c r="E63" s="10"/>
      <c r="F63" s="10" t="s">
        <v>12</v>
      </c>
      <c r="G63" s="10" t="s">
        <v>15</v>
      </c>
      <c r="H63" s="32">
        <f t="shared" si="0"/>
        <v>0.25950000000000001</v>
      </c>
      <c r="I63" s="33">
        <f t="shared" si="1"/>
        <v>0.52750000000000008</v>
      </c>
      <c r="J63" s="33">
        <f t="shared" si="2"/>
        <v>0.7410000000000001</v>
      </c>
      <c r="K63" s="33">
        <f t="shared" si="3"/>
        <v>-6.9000000000000006E-2</v>
      </c>
      <c r="L63" s="10">
        <v>20</v>
      </c>
      <c r="M63" s="10">
        <v>0</v>
      </c>
      <c r="N63" s="10">
        <v>17</v>
      </c>
      <c r="O63" s="10">
        <v>0</v>
      </c>
      <c r="P63" s="10">
        <v>5</v>
      </c>
      <c r="Q63" s="10">
        <v>0</v>
      </c>
      <c r="R63" s="10">
        <v>0</v>
      </c>
      <c r="S63" s="10">
        <v>3</v>
      </c>
      <c r="T63" s="10">
        <v>0</v>
      </c>
      <c r="U63" s="10">
        <v>5</v>
      </c>
      <c r="V63" s="10">
        <v>15</v>
      </c>
      <c r="W63" s="10">
        <v>18</v>
      </c>
      <c r="X63" s="10">
        <v>2</v>
      </c>
      <c r="Y63" s="10">
        <v>2</v>
      </c>
      <c r="Z63" s="10">
        <v>0</v>
      </c>
      <c r="AA63" s="10">
        <v>0</v>
      </c>
      <c r="AB63" s="10">
        <v>0</v>
      </c>
      <c r="AC63" s="10">
        <v>13</v>
      </c>
      <c r="AD63" s="10">
        <v>0</v>
      </c>
      <c r="AE63" s="10">
        <v>2</v>
      </c>
      <c r="AF63" s="10">
        <v>0</v>
      </c>
      <c r="AG63" s="10">
        <v>0</v>
      </c>
      <c r="AH63" s="10">
        <v>1</v>
      </c>
      <c r="AI63" s="10">
        <v>13</v>
      </c>
      <c r="AJ63" s="10">
        <v>0</v>
      </c>
      <c r="AK63" s="40" t="s">
        <v>77</v>
      </c>
    </row>
    <row r="64" spans="1:37" s="40" customFormat="1">
      <c r="A64" s="35"/>
      <c r="B64" s="35"/>
      <c r="C64" s="35"/>
      <c r="D64" s="35"/>
      <c r="E64" s="35"/>
      <c r="F64" s="35" t="s">
        <v>14</v>
      </c>
      <c r="G64" s="35" t="s">
        <v>15</v>
      </c>
      <c r="H64" s="36">
        <f t="shared" si="0"/>
        <v>0.36650000000000005</v>
      </c>
      <c r="I64" s="36">
        <f t="shared" si="1"/>
        <v>0.58900000000000008</v>
      </c>
      <c r="J64" s="36">
        <f t="shared" si="2"/>
        <v>0.98599999999999999</v>
      </c>
      <c r="K64" s="36">
        <f t="shared" si="3"/>
        <v>-9.2000000000000054E-2</v>
      </c>
      <c r="L64" s="35">
        <v>20</v>
      </c>
      <c r="M64" s="35">
        <v>0</v>
      </c>
      <c r="N64" s="35">
        <v>18</v>
      </c>
      <c r="O64" s="35">
        <v>0</v>
      </c>
      <c r="P64" s="35">
        <v>4</v>
      </c>
      <c r="Q64" s="35">
        <v>0</v>
      </c>
      <c r="R64" s="35">
        <v>0</v>
      </c>
      <c r="S64" s="35">
        <v>0</v>
      </c>
      <c r="T64" s="35">
        <v>2</v>
      </c>
      <c r="U64" s="35">
        <v>4</v>
      </c>
      <c r="V64" s="35">
        <v>16</v>
      </c>
      <c r="W64" s="35">
        <v>15</v>
      </c>
      <c r="X64" s="35">
        <v>5</v>
      </c>
      <c r="Y64" s="35">
        <v>5</v>
      </c>
      <c r="Z64" s="35">
        <v>0</v>
      </c>
      <c r="AA64" s="35">
        <v>0</v>
      </c>
      <c r="AB64" s="35">
        <v>0</v>
      </c>
      <c r="AC64" s="35">
        <v>20</v>
      </c>
      <c r="AD64" s="35">
        <v>0</v>
      </c>
      <c r="AE64" s="35">
        <v>14</v>
      </c>
      <c r="AF64" s="35">
        <v>0</v>
      </c>
      <c r="AG64" s="35">
        <v>0</v>
      </c>
      <c r="AH64" s="35">
        <v>1</v>
      </c>
      <c r="AI64" s="35">
        <v>20</v>
      </c>
      <c r="AJ64" s="35">
        <v>0</v>
      </c>
      <c r="AK64" s="37" t="s">
        <v>83</v>
      </c>
    </row>
    <row r="65" spans="1:37" s="40" customFormat="1">
      <c r="A65" s="10" t="s">
        <v>84</v>
      </c>
      <c r="B65" s="10" t="s">
        <v>36</v>
      </c>
      <c r="C65" s="10" t="s">
        <v>45</v>
      </c>
      <c r="D65" s="30">
        <v>42150</v>
      </c>
      <c r="E65" s="31">
        <v>0.30763888888888891</v>
      </c>
      <c r="F65" s="10" t="s">
        <v>12</v>
      </c>
      <c r="G65" s="10" t="s">
        <v>15</v>
      </c>
      <c r="H65" s="38">
        <f t="shared" si="0"/>
        <v>0.32950000000000002</v>
      </c>
      <c r="I65" s="33">
        <f t="shared" si="1"/>
        <v>0.35550000000000004</v>
      </c>
      <c r="J65" s="33">
        <f t="shared" si="2"/>
        <v>0.62250000000000005</v>
      </c>
      <c r="K65" s="33">
        <f t="shared" si="3"/>
        <v>-8.3000000000000032E-2</v>
      </c>
      <c r="L65" s="10">
        <v>11</v>
      </c>
      <c r="M65" s="10">
        <v>9</v>
      </c>
      <c r="N65" s="10">
        <v>15</v>
      </c>
      <c r="O65" s="10">
        <v>0</v>
      </c>
      <c r="P65" s="10">
        <v>0</v>
      </c>
      <c r="Q65" s="10">
        <v>0</v>
      </c>
      <c r="R65" s="10">
        <v>0</v>
      </c>
      <c r="S65" s="10">
        <v>2</v>
      </c>
      <c r="T65" s="10">
        <v>1</v>
      </c>
      <c r="U65" s="10">
        <v>3</v>
      </c>
      <c r="V65" s="10">
        <v>17</v>
      </c>
      <c r="W65" s="10">
        <v>13</v>
      </c>
      <c r="X65" s="10">
        <v>7</v>
      </c>
      <c r="Y65" s="10">
        <v>0</v>
      </c>
      <c r="Z65" s="10">
        <v>1</v>
      </c>
      <c r="AA65" s="10">
        <v>1</v>
      </c>
      <c r="AB65" s="10">
        <v>1</v>
      </c>
      <c r="AC65" s="10">
        <v>19</v>
      </c>
      <c r="AD65" s="10">
        <v>1</v>
      </c>
      <c r="AE65" s="10">
        <v>5</v>
      </c>
      <c r="AF65" s="10">
        <v>0</v>
      </c>
      <c r="AG65" s="10">
        <v>0</v>
      </c>
      <c r="AH65" s="10">
        <v>0</v>
      </c>
      <c r="AI65" s="10">
        <v>20</v>
      </c>
      <c r="AJ65" s="10">
        <v>0</v>
      </c>
      <c r="AK65" s="40" t="s">
        <v>81</v>
      </c>
    </row>
    <row r="66" spans="1:37" s="40" customFormat="1">
      <c r="A66" s="34">
        <v>22</v>
      </c>
      <c r="B66" s="10"/>
      <c r="C66" s="10"/>
      <c r="D66" s="10"/>
      <c r="E66" s="10"/>
      <c r="F66" s="10" t="s">
        <v>14</v>
      </c>
      <c r="G66" s="10" t="s">
        <v>15</v>
      </c>
      <c r="H66" s="32">
        <f t="shared" ref="H66:H102" si="4">(AB66/20*0.35)+(AH66/20*0.32)+(AA66/20*0.27)+(Z66/20*0.4)-(U66/20*0.33)+(Y66/20*0.41)+(V66/20*0.38)+(T66/20*0.1)</f>
        <v>0.30650000000000005</v>
      </c>
      <c r="I66" s="33">
        <f t="shared" si="1"/>
        <v>9.6000000000000002E-2</v>
      </c>
      <c r="J66" s="33">
        <f t="shared" si="2"/>
        <v>0.73199999999999998</v>
      </c>
      <c r="K66" s="33">
        <f t="shared" si="3"/>
        <v>-0.10800000000000001</v>
      </c>
      <c r="L66" s="10">
        <v>14</v>
      </c>
      <c r="M66" s="10">
        <v>6</v>
      </c>
      <c r="N66" s="10">
        <v>6</v>
      </c>
      <c r="O66" s="10">
        <v>0</v>
      </c>
      <c r="P66" s="10">
        <v>0</v>
      </c>
      <c r="Q66" s="10">
        <v>0</v>
      </c>
      <c r="R66" s="10">
        <v>0</v>
      </c>
      <c r="S66" s="10">
        <v>3</v>
      </c>
      <c r="T66" s="10">
        <v>2</v>
      </c>
      <c r="U66" s="10">
        <v>0</v>
      </c>
      <c r="V66" s="10">
        <v>13</v>
      </c>
      <c r="W66" s="10">
        <v>4</v>
      </c>
      <c r="X66" s="10">
        <v>16</v>
      </c>
      <c r="Y66" s="10">
        <v>0</v>
      </c>
      <c r="Z66" s="10">
        <v>1</v>
      </c>
      <c r="AA66" s="10">
        <v>1</v>
      </c>
      <c r="AB66" s="10">
        <v>0</v>
      </c>
      <c r="AC66" s="10">
        <v>20</v>
      </c>
      <c r="AD66" s="10">
        <v>0</v>
      </c>
      <c r="AE66" s="10">
        <v>8</v>
      </c>
      <c r="AF66" s="10">
        <v>0</v>
      </c>
      <c r="AG66" s="10">
        <v>0</v>
      </c>
      <c r="AH66" s="10">
        <v>1</v>
      </c>
      <c r="AI66" s="10">
        <v>18</v>
      </c>
      <c r="AJ66" s="10">
        <v>6</v>
      </c>
      <c r="AK66" s="40" t="s">
        <v>86</v>
      </c>
    </row>
    <row r="67" spans="1:37" s="40" customFormat="1">
      <c r="A67" s="35"/>
      <c r="B67" s="35"/>
      <c r="C67" s="35"/>
      <c r="D67" s="35"/>
      <c r="E67" s="35"/>
      <c r="F67" s="35" t="s">
        <v>10</v>
      </c>
      <c r="G67" s="35" t="s">
        <v>85</v>
      </c>
      <c r="H67" s="36">
        <f t="shared" si="4"/>
        <v>-9.0500000000000025E-2</v>
      </c>
      <c r="I67" s="36">
        <f t="shared" ref="I67:I130" si="5">(N67/20*0.53)+(P67/20*0.56)-(AG67/20*0.13)-(S67/20*0.42)</f>
        <v>0.374</v>
      </c>
      <c r="J67" s="36">
        <f t="shared" ref="J67:J130" si="6">(AC67/20*0.53)+(L67/20*0.53)-(AD67/20*0.41)-(M67/20*0.43)-(AJ67/20*0.02)+(X68/20*0.21)+(AI67/20*0.01)-((20-AI67)/20*0.01)-(W67/20*0.21)</f>
        <v>0.2965000000000001</v>
      </c>
      <c r="K67" s="36">
        <f t="shared" ref="K67:K130" si="7">-(AB67/20*0.17)-(AH67/20*0.21)+(AA67/20*0.59)+(Z67/20*0.36)+(U67/20*0.32)+(Y67/20*0.13)-(V67/20*0.28)+(AI67/20*0.09)-(T67/20*0.44)</f>
        <v>0.10700000000000001</v>
      </c>
      <c r="L67" s="35">
        <v>13</v>
      </c>
      <c r="M67" s="35">
        <v>7</v>
      </c>
      <c r="N67" s="35">
        <v>12</v>
      </c>
      <c r="O67" s="35">
        <v>0</v>
      </c>
      <c r="P67" s="35">
        <v>2</v>
      </c>
      <c r="Q67" s="35">
        <v>0</v>
      </c>
      <c r="R67" s="35">
        <v>0</v>
      </c>
      <c r="S67" s="35">
        <v>0</v>
      </c>
      <c r="T67" s="35">
        <v>2</v>
      </c>
      <c r="U67" s="35">
        <v>13</v>
      </c>
      <c r="V67" s="35">
        <v>6</v>
      </c>
      <c r="W67" s="35">
        <v>20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6</v>
      </c>
      <c r="AD67" s="35">
        <v>0</v>
      </c>
      <c r="AE67" s="35">
        <v>3</v>
      </c>
      <c r="AF67" s="35">
        <v>0</v>
      </c>
      <c r="AG67" s="35">
        <v>0</v>
      </c>
      <c r="AH67" s="35">
        <v>0</v>
      </c>
      <c r="AI67" s="35">
        <v>6</v>
      </c>
      <c r="AJ67" s="35">
        <v>0</v>
      </c>
    </row>
    <row r="68" spans="1:37" s="40" customFormat="1">
      <c r="A68" s="10" t="s">
        <v>87</v>
      </c>
      <c r="B68" s="10" t="s">
        <v>36</v>
      </c>
      <c r="C68" s="10" t="s">
        <v>62</v>
      </c>
      <c r="D68" s="30">
        <v>42151</v>
      </c>
      <c r="E68" s="31">
        <v>0.27777777777777779</v>
      </c>
      <c r="F68" s="10" t="s">
        <v>14</v>
      </c>
      <c r="G68" s="10" t="s">
        <v>15</v>
      </c>
      <c r="H68" s="38">
        <f t="shared" si="4"/>
        <v>0.57350000000000001</v>
      </c>
      <c r="I68" s="33">
        <f t="shared" si="5"/>
        <v>0.67300000000000004</v>
      </c>
      <c r="J68" s="33">
        <f t="shared" si="6"/>
        <v>0.9524999999999999</v>
      </c>
      <c r="K68" s="33">
        <f t="shared" si="7"/>
        <v>-3.3500000000000071E-2</v>
      </c>
      <c r="L68" s="10">
        <v>17</v>
      </c>
      <c r="M68" s="10">
        <v>3</v>
      </c>
      <c r="N68" s="10">
        <v>18</v>
      </c>
      <c r="O68" s="10">
        <v>0</v>
      </c>
      <c r="P68" s="10">
        <v>7</v>
      </c>
      <c r="Q68" s="10">
        <v>0</v>
      </c>
      <c r="R68" s="10">
        <v>0</v>
      </c>
      <c r="S68" s="10">
        <v>0</v>
      </c>
      <c r="T68" s="10">
        <v>1</v>
      </c>
      <c r="U68" s="10">
        <v>0</v>
      </c>
      <c r="V68" s="10">
        <v>18</v>
      </c>
      <c r="W68" s="10">
        <v>5</v>
      </c>
      <c r="X68" s="10">
        <v>15</v>
      </c>
      <c r="Y68" s="10">
        <v>1</v>
      </c>
      <c r="Z68" s="10">
        <v>1</v>
      </c>
      <c r="AA68" s="10">
        <v>6</v>
      </c>
      <c r="AB68" s="10">
        <v>6</v>
      </c>
      <c r="AC68" s="10">
        <v>20</v>
      </c>
      <c r="AD68" s="10">
        <v>0</v>
      </c>
      <c r="AE68" s="10">
        <v>17</v>
      </c>
      <c r="AF68" s="10">
        <v>0</v>
      </c>
      <c r="AG68" s="10">
        <v>0</v>
      </c>
      <c r="AH68" s="10">
        <v>0</v>
      </c>
      <c r="AI68" s="10">
        <v>20</v>
      </c>
      <c r="AJ68" s="10">
        <v>5</v>
      </c>
      <c r="AK68" s="40" t="s">
        <v>58</v>
      </c>
    </row>
    <row r="69" spans="1:37" s="40" customFormat="1">
      <c r="A69" s="34">
        <v>23</v>
      </c>
      <c r="B69" s="10"/>
      <c r="C69" s="10"/>
      <c r="D69" s="10"/>
      <c r="E69" s="10"/>
      <c r="F69" s="10" t="s">
        <v>12</v>
      </c>
      <c r="G69" s="10" t="s">
        <v>15</v>
      </c>
      <c r="H69" s="32">
        <f t="shared" si="4"/>
        <v>0.34800000000000003</v>
      </c>
      <c r="I69" s="33">
        <f t="shared" si="5"/>
        <v>0.371</v>
      </c>
      <c r="J69" s="33">
        <f t="shared" si="6"/>
        <v>0.95499999999999996</v>
      </c>
      <c r="K69" s="33">
        <f t="shared" si="7"/>
        <v>9.8499999999999949E-2</v>
      </c>
      <c r="L69" s="10">
        <v>20</v>
      </c>
      <c r="M69" s="10">
        <v>0</v>
      </c>
      <c r="N69" s="10">
        <v>14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2</v>
      </c>
      <c r="U69" s="10">
        <v>3</v>
      </c>
      <c r="V69" s="10">
        <v>11</v>
      </c>
      <c r="W69" s="10">
        <v>12</v>
      </c>
      <c r="X69" s="10">
        <v>8</v>
      </c>
      <c r="Y69" s="10">
        <v>1</v>
      </c>
      <c r="Z69" s="10">
        <v>5</v>
      </c>
      <c r="AA69" s="10">
        <v>3</v>
      </c>
      <c r="AB69" s="10">
        <v>1</v>
      </c>
      <c r="AC69" s="10">
        <v>17</v>
      </c>
      <c r="AD69" s="10">
        <v>0</v>
      </c>
      <c r="AE69" s="10">
        <v>5</v>
      </c>
      <c r="AF69" s="10">
        <v>0</v>
      </c>
      <c r="AG69" s="10">
        <v>0</v>
      </c>
      <c r="AH69" s="10">
        <v>0</v>
      </c>
      <c r="AI69" s="10">
        <v>16</v>
      </c>
      <c r="AJ69" s="10">
        <v>0</v>
      </c>
      <c r="AK69" s="40" t="s">
        <v>81</v>
      </c>
    </row>
    <row r="70" spans="1:37" s="40" customFormat="1">
      <c r="A70" s="35"/>
      <c r="B70" s="35"/>
      <c r="C70" s="35"/>
      <c r="D70" s="35"/>
      <c r="E70" s="35"/>
      <c r="F70" s="35" t="s">
        <v>10</v>
      </c>
      <c r="G70" s="35" t="s">
        <v>13</v>
      </c>
      <c r="H70" s="36">
        <f t="shared" si="4"/>
        <v>0.37</v>
      </c>
      <c r="I70" s="36">
        <f t="shared" si="5"/>
        <v>0.53</v>
      </c>
      <c r="J70" s="36">
        <f t="shared" si="6"/>
        <v>0.92499999999999993</v>
      </c>
      <c r="K70" s="36">
        <f t="shared" si="7"/>
        <v>-0.18900000000000003</v>
      </c>
      <c r="L70" s="35">
        <v>20</v>
      </c>
      <c r="M70" s="35">
        <v>0</v>
      </c>
      <c r="N70" s="35">
        <v>20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1</v>
      </c>
      <c r="U70" s="35">
        <v>1</v>
      </c>
      <c r="V70" s="35">
        <v>19</v>
      </c>
      <c r="W70" s="35">
        <v>11</v>
      </c>
      <c r="X70" s="35">
        <v>9</v>
      </c>
      <c r="Y70" s="35">
        <v>1</v>
      </c>
      <c r="Z70" s="35">
        <v>0</v>
      </c>
      <c r="AA70" s="35">
        <v>0</v>
      </c>
      <c r="AB70" s="35">
        <v>0</v>
      </c>
      <c r="AC70" s="35">
        <v>19</v>
      </c>
      <c r="AD70" s="35">
        <v>0</v>
      </c>
      <c r="AE70" s="35">
        <v>7</v>
      </c>
      <c r="AF70" s="35">
        <v>0</v>
      </c>
      <c r="AG70" s="35">
        <v>0</v>
      </c>
      <c r="AH70" s="35">
        <v>0</v>
      </c>
      <c r="AI70" s="35">
        <v>17</v>
      </c>
      <c r="AJ70" s="35">
        <v>0</v>
      </c>
    </row>
    <row r="71" spans="1:37" s="40" customFormat="1">
      <c r="A71" s="10" t="s">
        <v>88</v>
      </c>
      <c r="B71" s="10" t="s">
        <v>36</v>
      </c>
      <c r="C71" s="10" t="s">
        <v>62</v>
      </c>
      <c r="D71" s="30">
        <v>42151</v>
      </c>
      <c r="E71" s="31">
        <v>0.28680555555555554</v>
      </c>
      <c r="F71" s="10" t="s">
        <v>10</v>
      </c>
      <c r="G71" s="10" t="s">
        <v>15</v>
      </c>
      <c r="H71" s="38">
        <f t="shared" si="4"/>
        <v>-0.32500000000000001</v>
      </c>
      <c r="I71" s="33">
        <f t="shared" si="5"/>
        <v>4.9500000000000016E-2</v>
      </c>
      <c r="J71" s="33">
        <f t="shared" si="6"/>
        <v>0.22950000000000001</v>
      </c>
      <c r="K71" s="33">
        <f t="shared" si="7"/>
        <v>0.29799999999999999</v>
      </c>
      <c r="L71" s="10">
        <v>15</v>
      </c>
      <c r="M71" s="10">
        <v>0</v>
      </c>
      <c r="N71" s="10">
        <v>9</v>
      </c>
      <c r="O71" s="10">
        <v>0</v>
      </c>
      <c r="P71" s="10">
        <v>0</v>
      </c>
      <c r="Q71" s="10">
        <v>0</v>
      </c>
      <c r="R71" s="10">
        <v>0</v>
      </c>
      <c r="S71" s="10">
        <v>9</v>
      </c>
      <c r="T71" s="10">
        <v>1</v>
      </c>
      <c r="U71" s="10">
        <v>20</v>
      </c>
      <c r="V71" s="10">
        <v>0</v>
      </c>
      <c r="W71" s="10">
        <v>20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2</v>
      </c>
      <c r="AD71" s="10">
        <v>0</v>
      </c>
      <c r="AE71" s="10">
        <v>1</v>
      </c>
      <c r="AF71" s="10">
        <v>0</v>
      </c>
      <c r="AG71" s="10">
        <v>0</v>
      </c>
      <c r="AH71" s="10">
        <v>0</v>
      </c>
      <c r="AI71" s="10">
        <v>0</v>
      </c>
      <c r="AJ71" s="10">
        <v>1</v>
      </c>
      <c r="AK71" s="40" t="s">
        <v>58</v>
      </c>
    </row>
    <row r="72" spans="1:37" s="40" customFormat="1">
      <c r="A72" s="34">
        <v>24</v>
      </c>
      <c r="B72" s="10"/>
      <c r="C72" s="10"/>
      <c r="D72" s="10"/>
      <c r="E72" s="10"/>
      <c r="F72" s="10" t="s">
        <v>12</v>
      </c>
      <c r="G72" s="10" t="s">
        <v>15</v>
      </c>
      <c r="H72" s="32">
        <f t="shared" si="4"/>
        <v>-0.22350000000000003</v>
      </c>
      <c r="I72" s="33">
        <f t="shared" si="5"/>
        <v>-0.13600000000000001</v>
      </c>
      <c r="J72" s="33">
        <f t="shared" si="6"/>
        <v>0.8600000000000001</v>
      </c>
      <c r="K72" s="33">
        <f t="shared" si="7"/>
        <v>0.32</v>
      </c>
      <c r="L72" s="10">
        <v>20</v>
      </c>
      <c r="M72" s="10">
        <v>0</v>
      </c>
      <c r="N72" s="10">
        <v>2</v>
      </c>
      <c r="O72" s="10">
        <v>0</v>
      </c>
      <c r="P72" s="10">
        <v>0</v>
      </c>
      <c r="Q72" s="10">
        <v>0</v>
      </c>
      <c r="R72" s="10">
        <v>0</v>
      </c>
      <c r="S72" s="10">
        <v>9</v>
      </c>
      <c r="T72" s="10">
        <v>0</v>
      </c>
      <c r="U72" s="10">
        <v>17</v>
      </c>
      <c r="V72" s="10">
        <v>3</v>
      </c>
      <c r="W72" s="10">
        <v>20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20</v>
      </c>
      <c r="AD72" s="10">
        <v>0</v>
      </c>
      <c r="AE72" s="10">
        <v>9</v>
      </c>
      <c r="AF72" s="10">
        <v>0</v>
      </c>
      <c r="AG72" s="10">
        <v>0</v>
      </c>
      <c r="AH72" s="10">
        <v>0</v>
      </c>
      <c r="AI72" s="10">
        <v>20</v>
      </c>
      <c r="AJ72" s="10">
        <v>0</v>
      </c>
      <c r="AK72" s="40" t="s">
        <v>77</v>
      </c>
    </row>
    <row r="73" spans="1:37" s="40" customFormat="1">
      <c r="A73" s="35"/>
      <c r="B73" s="35"/>
      <c r="C73" s="35"/>
      <c r="D73" s="35"/>
      <c r="E73" s="35"/>
      <c r="F73" s="35" t="s">
        <v>14</v>
      </c>
      <c r="G73" s="35" t="s">
        <v>15</v>
      </c>
      <c r="H73" s="36">
        <f t="shared" si="4"/>
        <v>-0.152</v>
      </c>
      <c r="I73" s="36">
        <f t="shared" si="5"/>
        <v>0.22000000000000003</v>
      </c>
      <c r="J73" s="36">
        <f t="shared" si="6"/>
        <v>0.8530000000000002</v>
      </c>
      <c r="K73" s="36">
        <f t="shared" si="7"/>
        <v>0.27300000000000002</v>
      </c>
      <c r="L73" s="35">
        <v>20</v>
      </c>
      <c r="M73" s="35">
        <v>0</v>
      </c>
      <c r="N73" s="35">
        <v>12</v>
      </c>
      <c r="O73" s="35">
        <v>0</v>
      </c>
      <c r="P73" s="35">
        <v>1</v>
      </c>
      <c r="Q73" s="35">
        <v>0</v>
      </c>
      <c r="R73" s="35">
        <v>0</v>
      </c>
      <c r="S73" s="35">
        <v>6</v>
      </c>
      <c r="T73" s="35">
        <v>1</v>
      </c>
      <c r="U73" s="35">
        <v>12</v>
      </c>
      <c r="V73" s="35">
        <v>0</v>
      </c>
      <c r="W73" s="35">
        <v>20</v>
      </c>
      <c r="X73" s="35">
        <v>0</v>
      </c>
      <c r="Y73" s="35">
        <v>2</v>
      </c>
      <c r="Z73" s="35">
        <v>0</v>
      </c>
      <c r="AA73" s="35">
        <v>0</v>
      </c>
      <c r="AB73" s="35">
        <v>0</v>
      </c>
      <c r="AC73" s="35">
        <v>20</v>
      </c>
      <c r="AD73" s="35">
        <v>0</v>
      </c>
      <c r="AE73" s="35">
        <v>9</v>
      </c>
      <c r="AF73" s="35">
        <v>0</v>
      </c>
      <c r="AG73" s="35">
        <v>0</v>
      </c>
      <c r="AH73" s="35">
        <v>0</v>
      </c>
      <c r="AI73" s="35">
        <v>20</v>
      </c>
      <c r="AJ73" s="35">
        <v>7</v>
      </c>
      <c r="AK73" s="40" t="s">
        <v>89</v>
      </c>
    </row>
    <row r="74" spans="1:37" s="40" customFormat="1">
      <c r="A74" s="10" t="s">
        <v>90</v>
      </c>
      <c r="B74" s="10" t="s">
        <v>36</v>
      </c>
      <c r="C74" s="10" t="s">
        <v>45</v>
      </c>
      <c r="D74" s="30">
        <v>42151</v>
      </c>
      <c r="E74" s="31">
        <v>0.30069444444444443</v>
      </c>
      <c r="F74" s="10" t="s">
        <v>10</v>
      </c>
      <c r="G74" s="10" t="s">
        <v>15</v>
      </c>
      <c r="H74" s="38">
        <f t="shared" si="4"/>
        <v>0.21649999999999997</v>
      </c>
      <c r="I74" s="33">
        <f t="shared" si="5"/>
        <v>0.623</v>
      </c>
      <c r="J74" s="33">
        <f t="shared" si="6"/>
        <v>0.49900000000000011</v>
      </c>
      <c r="K74" s="33">
        <f t="shared" si="7"/>
        <v>-0.14800000000000002</v>
      </c>
      <c r="L74" s="10">
        <v>17</v>
      </c>
      <c r="M74" s="10">
        <v>0</v>
      </c>
      <c r="N74" s="10">
        <v>14</v>
      </c>
      <c r="O74" s="10">
        <v>0</v>
      </c>
      <c r="P74" s="10">
        <v>9</v>
      </c>
      <c r="Q74" s="10">
        <v>0</v>
      </c>
      <c r="R74" s="10">
        <v>0</v>
      </c>
      <c r="S74" s="10">
        <v>0</v>
      </c>
      <c r="T74" s="10">
        <v>0</v>
      </c>
      <c r="U74" s="10">
        <v>3</v>
      </c>
      <c r="V74" s="10">
        <v>14</v>
      </c>
      <c r="W74" s="10">
        <v>20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3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7" s="40" customFormat="1">
      <c r="A75" s="34">
        <v>25</v>
      </c>
      <c r="B75" s="10"/>
      <c r="C75" s="10"/>
      <c r="D75" s="10"/>
      <c r="E75" s="10"/>
      <c r="F75" s="10" t="s">
        <v>14</v>
      </c>
      <c r="G75" s="10" t="s">
        <v>15</v>
      </c>
      <c r="H75" s="32">
        <f t="shared" si="4"/>
        <v>0.72599999999999998</v>
      </c>
      <c r="I75" s="33">
        <f t="shared" si="5"/>
        <v>0.68149999999999999</v>
      </c>
      <c r="J75" s="33">
        <f t="shared" si="6"/>
        <v>0.91549999999999998</v>
      </c>
      <c r="K75" s="33">
        <f t="shared" si="7"/>
        <v>4.1999999999999968E-2</v>
      </c>
      <c r="L75" s="10">
        <v>20</v>
      </c>
      <c r="M75" s="10">
        <v>0</v>
      </c>
      <c r="N75" s="10">
        <v>19</v>
      </c>
      <c r="O75" s="10">
        <v>0</v>
      </c>
      <c r="P75" s="10">
        <v>11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19</v>
      </c>
      <c r="W75" s="10">
        <v>2</v>
      </c>
      <c r="X75" s="10">
        <v>18</v>
      </c>
      <c r="Y75" s="10">
        <v>3</v>
      </c>
      <c r="Z75" s="10">
        <v>5</v>
      </c>
      <c r="AA75" s="10">
        <v>6</v>
      </c>
      <c r="AB75" s="10">
        <v>7</v>
      </c>
      <c r="AC75" s="10">
        <v>17</v>
      </c>
      <c r="AD75" s="10">
        <v>3</v>
      </c>
      <c r="AE75" s="10">
        <v>5</v>
      </c>
      <c r="AF75" s="10">
        <v>0</v>
      </c>
      <c r="AG75" s="10">
        <v>20</v>
      </c>
      <c r="AH75" s="10">
        <v>0</v>
      </c>
      <c r="AI75" s="10">
        <v>18</v>
      </c>
      <c r="AJ75" s="10">
        <v>1</v>
      </c>
      <c r="AK75" s="40" t="s">
        <v>58</v>
      </c>
    </row>
    <row r="76" spans="1:37" s="40" customFormat="1">
      <c r="A76" s="35"/>
      <c r="B76" s="35"/>
      <c r="C76" s="35"/>
      <c r="D76" s="35"/>
      <c r="E76" s="35"/>
      <c r="F76" s="35" t="s">
        <v>12</v>
      </c>
      <c r="G76" s="35" t="s">
        <v>51</v>
      </c>
      <c r="H76" s="36">
        <f t="shared" si="4"/>
        <v>0.4</v>
      </c>
      <c r="I76" s="36">
        <f t="shared" si="5"/>
        <v>0.7350000000000001</v>
      </c>
      <c r="J76" s="36">
        <f t="shared" si="6"/>
        <v>0.57300000000000006</v>
      </c>
      <c r="K76" s="36">
        <f t="shared" si="7"/>
        <v>-0.17200000000000001</v>
      </c>
      <c r="L76" s="35">
        <v>20</v>
      </c>
      <c r="M76" s="35">
        <v>0</v>
      </c>
      <c r="N76" s="35">
        <v>18</v>
      </c>
      <c r="O76" s="35">
        <v>0</v>
      </c>
      <c r="P76" s="35">
        <v>12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20</v>
      </c>
      <c r="W76" s="35">
        <v>19</v>
      </c>
      <c r="X76" s="35">
        <v>1</v>
      </c>
      <c r="Y76" s="35">
        <v>0</v>
      </c>
      <c r="Z76" s="35">
        <v>1</v>
      </c>
      <c r="AA76" s="35">
        <v>0</v>
      </c>
      <c r="AB76" s="35">
        <v>0</v>
      </c>
      <c r="AC76" s="35">
        <v>13</v>
      </c>
      <c r="AD76" s="35">
        <v>7</v>
      </c>
      <c r="AE76" s="35">
        <v>7</v>
      </c>
      <c r="AF76" s="35">
        <v>0</v>
      </c>
      <c r="AG76" s="35">
        <v>12</v>
      </c>
      <c r="AH76" s="35">
        <v>0</v>
      </c>
      <c r="AI76" s="35">
        <v>20</v>
      </c>
      <c r="AJ76" s="35">
        <v>0</v>
      </c>
    </row>
    <row r="77" spans="1:37" s="40" customFormat="1">
      <c r="A77" s="10" t="s">
        <v>91</v>
      </c>
      <c r="B77" s="10" t="s">
        <v>40</v>
      </c>
      <c r="C77" s="10" t="s">
        <v>62</v>
      </c>
      <c r="D77" s="30">
        <v>42153</v>
      </c>
      <c r="E77" s="31">
        <v>0.27777777777777779</v>
      </c>
      <c r="F77" s="10" t="s">
        <v>10</v>
      </c>
      <c r="G77" s="10" t="s">
        <v>92</v>
      </c>
      <c r="H77" s="38">
        <f t="shared" si="4"/>
        <v>-0.11599999999999996</v>
      </c>
      <c r="I77" s="33">
        <f t="shared" si="5"/>
        <v>0</v>
      </c>
      <c r="J77" s="33">
        <f t="shared" si="6"/>
        <v>0.10750000000000004</v>
      </c>
      <c r="K77" s="33">
        <f t="shared" si="7"/>
        <v>0.18199999999999997</v>
      </c>
      <c r="L77" s="10">
        <v>8</v>
      </c>
      <c r="M77" s="41">
        <v>0</v>
      </c>
      <c r="N77" s="10">
        <v>0</v>
      </c>
      <c r="O77" s="41">
        <v>0</v>
      </c>
      <c r="P77" s="10">
        <v>0</v>
      </c>
      <c r="Q77" s="10">
        <v>0</v>
      </c>
      <c r="R77" s="10">
        <v>0</v>
      </c>
      <c r="S77" s="10">
        <v>0</v>
      </c>
      <c r="T77" s="10">
        <v>1</v>
      </c>
      <c r="U77" s="10">
        <v>14</v>
      </c>
      <c r="V77" s="10">
        <v>4</v>
      </c>
      <c r="W77" s="10">
        <v>17</v>
      </c>
      <c r="X77" s="10">
        <v>3</v>
      </c>
      <c r="Y77" s="10">
        <v>1</v>
      </c>
      <c r="Z77" s="10">
        <v>0</v>
      </c>
      <c r="AA77" s="10">
        <v>1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7" s="40" customFormat="1">
      <c r="A78" s="34">
        <v>26</v>
      </c>
      <c r="B78" s="10"/>
      <c r="C78" s="10"/>
      <c r="D78" s="10"/>
      <c r="E78" s="10"/>
      <c r="F78" s="10" t="s">
        <v>14</v>
      </c>
      <c r="G78" s="10" t="s">
        <v>15</v>
      </c>
      <c r="H78" s="32">
        <f t="shared" si="4"/>
        <v>0.34150000000000003</v>
      </c>
      <c r="I78" s="33">
        <f t="shared" si="5"/>
        <v>0.14000000000000001</v>
      </c>
      <c r="J78" s="33">
        <f t="shared" si="6"/>
        <v>0.43100000000000005</v>
      </c>
      <c r="K78" s="33">
        <f t="shared" si="7"/>
        <v>6.7499999999999949E-2</v>
      </c>
      <c r="L78" s="10">
        <v>18</v>
      </c>
      <c r="M78" s="41">
        <v>0</v>
      </c>
      <c r="N78" s="10">
        <v>0</v>
      </c>
      <c r="O78" s="41">
        <v>0</v>
      </c>
      <c r="P78" s="10">
        <v>5</v>
      </c>
      <c r="Q78" s="10">
        <v>0</v>
      </c>
      <c r="R78" s="10">
        <v>0</v>
      </c>
      <c r="S78" s="10">
        <v>0</v>
      </c>
      <c r="T78" s="10">
        <v>2</v>
      </c>
      <c r="U78" s="10">
        <v>2</v>
      </c>
      <c r="V78" s="10">
        <v>9</v>
      </c>
      <c r="W78" s="10">
        <v>12</v>
      </c>
      <c r="X78" s="10">
        <v>8</v>
      </c>
      <c r="Y78" s="10">
        <v>0</v>
      </c>
      <c r="Z78" s="10">
        <v>3</v>
      </c>
      <c r="AA78" s="10">
        <v>6</v>
      </c>
      <c r="AB78" s="10">
        <v>3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15</v>
      </c>
      <c r="AK78" s="40" t="s">
        <v>93</v>
      </c>
    </row>
    <row r="79" spans="1:37" s="40" customFormat="1">
      <c r="A79" s="35"/>
      <c r="B79" s="35"/>
      <c r="C79" s="35"/>
      <c r="D79" s="35"/>
      <c r="E79" s="35"/>
      <c r="F79" s="35" t="s">
        <v>12</v>
      </c>
      <c r="G79" s="35" t="s">
        <v>51</v>
      </c>
      <c r="H79" s="36">
        <f t="shared" si="4"/>
        <v>-1.9499999999999997E-2</v>
      </c>
      <c r="I79" s="36">
        <f t="shared" si="5"/>
        <v>1.4000000000000005E-2</v>
      </c>
      <c r="J79" s="36">
        <f t="shared" si="6"/>
        <v>0.28450000000000003</v>
      </c>
      <c r="K79" s="36">
        <f t="shared" si="7"/>
        <v>2.8999999999999991E-2</v>
      </c>
      <c r="L79" s="35">
        <v>13</v>
      </c>
      <c r="M79" s="35">
        <v>0</v>
      </c>
      <c r="N79" s="35">
        <v>0</v>
      </c>
      <c r="O79" s="35">
        <v>0</v>
      </c>
      <c r="P79" s="35">
        <v>2</v>
      </c>
      <c r="Q79" s="35">
        <v>0</v>
      </c>
      <c r="R79" s="35">
        <v>0</v>
      </c>
      <c r="S79" s="35">
        <v>2</v>
      </c>
      <c r="T79" s="35">
        <v>2</v>
      </c>
      <c r="U79" s="35">
        <v>11</v>
      </c>
      <c r="V79" s="35">
        <v>8</v>
      </c>
      <c r="W79" s="35">
        <v>10</v>
      </c>
      <c r="X79" s="35">
        <v>10</v>
      </c>
      <c r="Y79" s="35">
        <v>0</v>
      </c>
      <c r="Z79" s="35">
        <v>0</v>
      </c>
      <c r="AA79" s="35">
        <v>0</v>
      </c>
      <c r="AB79" s="35">
        <v>0</v>
      </c>
      <c r="AC79" s="35">
        <v>2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2</v>
      </c>
      <c r="AJ79" s="35">
        <v>0</v>
      </c>
    </row>
    <row r="80" spans="1:37" s="40" customFormat="1">
      <c r="A80" s="10" t="s">
        <v>94</v>
      </c>
      <c r="B80" s="10" t="s">
        <v>40</v>
      </c>
      <c r="C80" s="10" t="s">
        <v>62</v>
      </c>
      <c r="D80" s="30">
        <v>42153</v>
      </c>
      <c r="E80" s="31">
        <v>0.28611111111111115</v>
      </c>
      <c r="F80" s="10" t="s">
        <v>12</v>
      </c>
      <c r="G80" s="10" t="s">
        <v>15</v>
      </c>
      <c r="H80" s="38">
        <f t="shared" si="4"/>
        <v>-0.28949999999999998</v>
      </c>
      <c r="I80" s="33">
        <f t="shared" si="5"/>
        <v>2.8000000000000004E-2</v>
      </c>
      <c r="J80" s="33">
        <f t="shared" si="6"/>
        <v>0.12550000000000003</v>
      </c>
      <c r="K80" s="33">
        <f t="shared" si="7"/>
        <v>0.27249999999999996</v>
      </c>
      <c r="L80" s="10">
        <v>1</v>
      </c>
      <c r="M80" s="10">
        <v>0</v>
      </c>
      <c r="N80" s="10">
        <v>0</v>
      </c>
      <c r="O80" s="10">
        <v>0</v>
      </c>
      <c r="P80" s="10">
        <v>1</v>
      </c>
      <c r="Q80" s="10">
        <v>0</v>
      </c>
      <c r="R80" s="10">
        <v>0</v>
      </c>
      <c r="S80" s="10">
        <v>0</v>
      </c>
      <c r="T80" s="10">
        <v>1</v>
      </c>
      <c r="U80" s="10">
        <v>19</v>
      </c>
      <c r="V80" s="10">
        <v>1</v>
      </c>
      <c r="W80" s="10">
        <v>20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12</v>
      </c>
      <c r="AD80" s="10">
        <v>0</v>
      </c>
      <c r="AE80" s="10">
        <v>10</v>
      </c>
      <c r="AF80" s="10">
        <v>0</v>
      </c>
      <c r="AG80" s="10">
        <v>0</v>
      </c>
      <c r="AH80" s="10">
        <v>0</v>
      </c>
      <c r="AI80" s="10">
        <v>1</v>
      </c>
      <c r="AJ80" s="10">
        <v>0</v>
      </c>
    </row>
    <row r="81" spans="1:37" s="40" customFormat="1">
      <c r="A81" s="34">
        <v>27</v>
      </c>
      <c r="F81" s="10" t="s">
        <v>10</v>
      </c>
      <c r="G81" s="10" t="s">
        <v>11</v>
      </c>
      <c r="H81" s="32">
        <f t="shared" si="4"/>
        <v>-0.33</v>
      </c>
      <c r="I81" s="33">
        <f t="shared" si="5"/>
        <v>0</v>
      </c>
      <c r="J81" s="33">
        <f t="shared" si="6"/>
        <v>0.31000000000000005</v>
      </c>
      <c r="K81" s="33">
        <f t="shared" si="7"/>
        <v>0.32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20</v>
      </c>
      <c r="V81" s="10">
        <v>0</v>
      </c>
      <c r="W81" s="10">
        <v>20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20</v>
      </c>
      <c r="AD81" s="10">
        <v>0</v>
      </c>
      <c r="AE81" s="10">
        <v>2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7" s="40" customFormat="1">
      <c r="A82" s="39"/>
      <c r="B82" s="39"/>
      <c r="C82" s="39"/>
      <c r="D82" s="39"/>
      <c r="E82" s="39"/>
      <c r="F82" s="35" t="s">
        <v>14</v>
      </c>
      <c r="G82" s="35" t="s">
        <v>15</v>
      </c>
      <c r="H82" s="36">
        <f t="shared" si="4"/>
        <v>-0.33</v>
      </c>
      <c r="I82" s="36">
        <f t="shared" si="5"/>
        <v>0</v>
      </c>
      <c r="J82" s="36">
        <f t="shared" si="6"/>
        <v>-0.10349999999999998</v>
      </c>
      <c r="K82" s="36">
        <f t="shared" si="7"/>
        <v>0.32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20</v>
      </c>
      <c r="V82" s="35">
        <v>0</v>
      </c>
      <c r="W82" s="35">
        <v>20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0</v>
      </c>
      <c r="AI82" s="35">
        <v>0</v>
      </c>
      <c r="AJ82" s="35">
        <v>20</v>
      </c>
      <c r="AK82" s="40" t="s">
        <v>58</v>
      </c>
    </row>
    <row r="83" spans="1:37" s="40" customFormat="1">
      <c r="A83" s="10" t="s">
        <v>95</v>
      </c>
      <c r="B83" s="10" t="s">
        <v>40</v>
      </c>
      <c r="C83" s="10" t="s">
        <v>62</v>
      </c>
      <c r="D83" s="30">
        <v>42156</v>
      </c>
      <c r="E83" s="31">
        <v>0.27083333333333331</v>
      </c>
      <c r="F83" s="10" t="s">
        <v>14</v>
      </c>
      <c r="G83" s="10" t="s">
        <v>15</v>
      </c>
      <c r="H83" s="38">
        <f t="shared" si="4"/>
        <v>0.78</v>
      </c>
      <c r="I83" s="33">
        <f t="shared" si="5"/>
        <v>0.71450000000000002</v>
      </c>
      <c r="J83" s="33">
        <f t="shared" si="6"/>
        <v>0.66099999999999992</v>
      </c>
      <c r="K83" s="33">
        <f t="shared" si="7"/>
        <v>-0.10400000000000004</v>
      </c>
      <c r="L83" s="10">
        <v>19</v>
      </c>
      <c r="M83" s="10">
        <v>1</v>
      </c>
      <c r="N83" s="10">
        <v>9</v>
      </c>
      <c r="O83" s="10">
        <v>0</v>
      </c>
      <c r="P83" s="10">
        <v>17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20</v>
      </c>
      <c r="W83" s="10">
        <v>0</v>
      </c>
      <c r="X83" s="10">
        <v>13</v>
      </c>
      <c r="Y83" s="10">
        <v>7</v>
      </c>
      <c r="Z83" s="10">
        <v>4</v>
      </c>
      <c r="AA83" s="10">
        <v>4</v>
      </c>
      <c r="AB83" s="10">
        <v>7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7" s="40" customFormat="1">
      <c r="A84" s="34">
        <v>28</v>
      </c>
      <c r="B84" s="10"/>
      <c r="C84" s="10"/>
      <c r="D84" s="10"/>
      <c r="E84" s="10"/>
      <c r="F84" s="10" t="s">
        <v>12</v>
      </c>
      <c r="G84" s="10" t="s">
        <v>51</v>
      </c>
      <c r="H84" s="32">
        <f t="shared" si="4"/>
        <v>0.51950000000000007</v>
      </c>
      <c r="I84" s="33">
        <f t="shared" si="5"/>
        <v>0.72000000000000008</v>
      </c>
      <c r="J84" s="33">
        <f t="shared" si="6"/>
        <v>0.37450000000000006</v>
      </c>
      <c r="K84" s="33">
        <f t="shared" si="7"/>
        <v>-0.26250000000000001</v>
      </c>
      <c r="L84" s="10">
        <v>15</v>
      </c>
      <c r="M84" s="10">
        <v>5</v>
      </c>
      <c r="N84" s="10">
        <v>10</v>
      </c>
      <c r="O84" s="10">
        <v>0</v>
      </c>
      <c r="P84" s="10">
        <v>17</v>
      </c>
      <c r="Q84" s="10">
        <v>0</v>
      </c>
      <c r="R84" s="10">
        <v>0</v>
      </c>
      <c r="S84" s="10">
        <v>1</v>
      </c>
      <c r="T84" s="10">
        <v>2</v>
      </c>
      <c r="U84" s="10">
        <v>0</v>
      </c>
      <c r="V84" s="10">
        <v>20</v>
      </c>
      <c r="W84" s="10">
        <v>0</v>
      </c>
      <c r="X84" s="10">
        <v>18</v>
      </c>
      <c r="Y84" s="10">
        <v>2</v>
      </c>
      <c r="Z84" s="10">
        <v>2</v>
      </c>
      <c r="AA84" s="10">
        <v>1</v>
      </c>
      <c r="AB84" s="10">
        <v>2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7" s="40" customFormat="1">
      <c r="A85" s="35"/>
      <c r="B85" s="35"/>
      <c r="C85" s="35"/>
      <c r="D85" s="35"/>
      <c r="E85" s="35"/>
      <c r="F85" s="35" t="s">
        <v>10</v>
      </c>
      <c r="G85" s="35" t="s">
        <v>13</v>
      </c>
      <c r="H85" s="36">
        <f t="shared" si="4"/>
        <v>-2.6999999999999996E-2</v>
      </c>
      <c r="I85" s="36">
        <f t="shared" si="5"/>
        <v>0.32700000000000001</v>
      </c>
      <c r="J85" s="36">
        <f t="shared" si="6"/>
        <v>0.41499999999999998</v>
      </c>
      <c r="K85" s="36">
        <f t="shared" si="7"/>
        <v>6.5999999999999975E-2</v>
      </c>
      <c r="L85" s="35">
        <v>20</v>
      </c>
      <c r="M85" s="35">
        <v>0</v>
      </c>
      <c r="N85" s="35">
        <v>6</v>
      </c>
      <c r="O85" s="35">
        <v>0</v>
      </c>
      <c r="P85" s="35">
        <v>6</v>
      </c>
      <c r="Q85" s="35">
        <v>0</v>
      </c>
      <c r="R85" s="35">
        <v>0</v>
      </c>
      <c r="S85" s="35">
        <v>0</v>
      </c>
      <c r="T85" s="35">
        <v>0</v>
      </c>
      <c r="U85" s="35">
        <v>12</v>
      </c>
      <c r="V85" s="35">
        <v>9</v>
      </c>
      <c r="W85" s="35">
        <v>11</v>
      </c>
      <c r="X85" s="35">
        <v>9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</row>
    <row r="86" spans="1:37" s="40" customFormat="1">
      <c r="A86" s="10" t="s">
        <v>96</v>
      </c>
      <c r="B86" s="10" t="s">
        <v>6</v>
      </c>
      <c r="C86" s="10" t="s">
        <v>62</v>
      </c>
      <c r="D86" s="30">
        <v>42156</v>
      </c>
      <c r="E86" s="31">
        <v>0.28472222222222221</v>
      </c>
      <c r="F86" s="10" t="s">
        <v>12</v>
      </c>
      <c r="G86" s="10" t="s">
        <v>97</v>
      </c>
      <c r="H86" s="38">
        <f t="shared" si="4"/>
        <v>-0.30499999999999999</v>
      </c>
      <c r="I86" s="33">
        <f t="shared" si="5"/>
        <v>0</v>
      </c>
      <c r="J86" s="33">
        <f t="shared" si="6"/>
        <v>-0.15149999999999997</v>
      </c>
      <c r="K86" s="33">
        <f t="shared" si="7"/>
        <v>0.316</v>
      </c>
      <c r="L86" s="10">
        <v>1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1</v>
      </c>
      <c r="U86" s="10">
        <v>20</v>
      </c>
      <c r="V86" s="10">
        <v>0</v>
      </c>
      <c r="W86" s="10">
        <v>19</v>
      </c>
      <c r="X86" s="10">
        <v>1</v>
      </c>
      <c r="Y86" s="10">
        <v>0</v>
      </c>
      <c r="Z86" s="10">
        <v>1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7" s="40" customFormat="1">
      <c r="A87" s="34">
        <v>29</v>
      </c>
      <c r="B87" s="10" t="s">
        <v>112</v>
      </c>
      <c r="C87" s="10"/>
      <c r="D87" s="10"/>
      <c r="E87" s="10"/>
      <c r="F87" s="10" t="s">
        <v>14</v>
      </c>
      <c r="G87" s="10" t="s">
        <v>15</v>
      </c>
      <c r="H87" s="32">
        <f t="shared" si="4"/>
        <v>4.6499999999999986E-2</v>
      </c>
      <c r="I87" s="33">
        <f t="shared" si="5"/>
        <v>0.10100000000000001</v>
      </c>
      <c r="J87" s="33">
        <f t="shared" si="6"/>
        <v>0.8650000000000001</v>
      </c>
      <c r="K87" s="33">
        <f t="shared" si="7"/>
        <v>7.1999999999999995E-2</v>
      </c>
      <c r="L87" s="10">
        <v>19</v>
      </c>
      <c r="M87" s="10">
        <v>0</v>
      </c>
      <c r="N87" s="10">
        <v>8</v>
      </c>
      <c r="O87" s="10">
        <v>0</v>
      </c>
      <c r="P87" s="10">
        <v>1</v>
      </c>
      <c r="Q87" s="10">
        <v>0</v>
      </c>
      <c r="R87" s="10">
        <v>0</v>
      </c>
      <c r="S87" s="10">
        <v>6</v>
      </c>
      <c r="T87" s="10">
        <v>1</v>
      </c>
      <c r="U87" s="10">
        <v>9</v>
      </c>
      <c r="V87" s="10">
        <v>10</v>
      </c>
      <c r="W87" s="10">
        <v>17</v>
      </c>
      <c r="X87" s="10">
        <v>3</v>
      </c>
      <c r="Y87" s="10">
        <v>0</v>
      </c>
      <c r="Z87" s="10">
        <v>0</v>
      </c>
      <c r="AA87" s="10">
        <v>0</v>
      </c>
      <c r="AB87" s="10">
        <v>0</v>
      </c>
      <c r="AC87" s="10">
        <v>20</v>
      </c>
      <c r="AD87" s="10">
        <v>0</v>
      </c>
      <c r="AE87" s="10">
        <v>4</v>
      </c>
      <c r="AF87" s="10">
        <v>0</v>
      </c>
      <c r="AG87" s="10">
        <v>2</v>
      </c>
      <c r="AH87" s="10">
        <v>0</v>
      </c>
      <c r="AI87" s="10">
        <v>20</v>
      </c>
      <c r="AJ87" s="10">
        <v>0</v>
      </c>
    </row>
    <row r="88" spans="1:37" s="40" customFormat="1">
      <c r="A88" s="35"/>
      <c r="B88" s="35"/>
      <c r="C88" s="35"/>
      <c r="D88" s="35"/>
      <c r="E88" s="35"/>
      <c r="F88" s="35" t="s">
        <v>10</v>
      </c>
      <c r="G88" s="35" t="s">
        <v>13</v>
      </c>
      <c r="H88" s="36">
        <f t="shared" si="4"/>
        <v>0.27850000000000003</v>
      </c>
      <c r="I88" s="36">
        <f t="shared" si="5"/>
        <v>0.29849999999999999</v>
      </c>
      <c r="J88" s="36">
        <f t="shared" si="6"/>
        <v>0.8600000000000001</v>
      </c>
      <c r="K88" s="36">
        <f t="shared" si="7"/>
        <v>-0.12200000000000001</v>
      </c>
      <c r="L88" s="35">
        <v>20</v>
      </c>
      <c r="M88" s="35">
        <v>0</v>
      </c>
      <c r="N88" s="35">
        <v>12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1</v>
      </c>
      <c r="U88" s="35">
        <v>3</v>
      </c>
      <c r="V88" s="35">
        <v>17</v>
      </c>
      <c r="W88" s="35">
        <v>20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20</v>
      </c>
      <c r="AD88" s="35">
        <v>0</v>
      </c>
      <c r="AE88" s="35">
        <v>15</v>
      </c>
      <c r="AF88" s="35">
        <v>0</v>
      </c>
      <c r="AG88" s="35">
        <v>3</v>
      </c>
      <c r="AH88" s="35">
        <v>0</v>
      </c>
      <c r="AI88" s="35">
        <v>20</v>
      </c>
      <c r="AJ88" s="35">
        <v>0</v>
      </c>
    </row>
    <row r="89" spans="1:37" s="40" customFormat="1">
      <c r="A89" s="10" t="s">
        <v>98</v>
      </c>
      <c r="B89" s="10" t="s">
        <v>36</v>
      </c>
      <c r="C89" s="10" t="s">
        <v>7</v>
      </c>
      <c r="D89" s="30">
        <v>42156</v>
      </c>
      <c r="E89" s="31">
        <v>0.29166666666666669</v>
      </c>
      <c r="F89" s="10" t="s">
        <v>10</v>
      </c>
      <c r="G89" s="10" t="s">
        <v>13</v>
      </c>
      <c r="H89" s="38">
        <f t="shared" si="4"/>
        <v>-0.21899999999999997</v>
      </c>
      <c r="I89" s="33">
        <f t="shared" si="5"/>
        <v>-0.14800000000000002</v>
      </c>
      <c r="J89" s="33">
        <f t="shared" si="6"/>
        <v>0.49399999999999999</v>
      </c>
      <c r="K89" s="33">
        <f t="shared" si="7"/>
        <v>0.2505</v>
      </c>
      <c r="L89" s="10">
        <v>14</v>
      </c>
      <c r="M89" s="10">
        <v>0</v>
      </c>
      <c r="N89" s="10">
        <v>1</v>
      </c>
      <c r="O89" s="10">
        <v>0</v>
      </c>
      <c r="P89" s="10">
        <v>0</v>
      </c>
      <c r="Q89" s="10">
        <v>0</v>
      </c>
      <c r="R89" s="10">
        <v>0</v>
      </c>
      <c r="S89" s="10">
        <v>8</v>
      </c>
      <c r="T89" s="10">
        <v>2</v>
      </c>
      <c r="U89" s="10">
        <v>16</v>
      </c>
      <c r="V89" s="10">
        <v>1</v>
      </c>
      <c r="W89" s="10">
        <v>20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14</v>
      </c>
      <c r="AD89" s="10">
        <v>2</v>
      </c>
      <c r="AE89" s="10">
        <v>14</v>
      </c>
      <c r="AF89" s="10">
        <v>0</v>
      </c>
      <c r="AG89" s="10">
        <v>1</v>
      </c>
      <c r="AH89" s="10">
        <v>1</v>
      </c>
      <c r="AI89" s="10">
        <v>14</v>
      </c>
      <c r="AJ89" s="10">
        <v>1</v>
      </c>
    </row>
    <row r="90" spans="1:37" s="40" customFormat="1">
      <c r="A90" s="34">
        <v>30</v>
      </c>
      <c r="B90" s="10"/>
      <c r="C90" s="10"/>
      <c r="D90" s="10"/>
      <c r="E90" s="10"/>
      <c r="F90" s="10" t="s">
        <v>12</v>
      </c>
      <c r="G90" s="10" t="s">
        <v>15</v>
      </c>
      <c r="H90" s="32">
        <f t="shared" si="4"/>
        <v>-0.33</v>
      </c>
      <c r="I90" s="33">
        <f t="shared" si="5"/>
        <v>-4.2000000000000003E-2</v>
      </c>
      <c r="J90" s="33">
        <f t="shared" si="6"/>
        <v>0.46800000000000008</v>
      </c>
      <c r="K90" s="33">
        <f t="shared" si="7"/>
        <v>0.41000000000000003</v>
      </c>
      <c r="L90" s="10">
        <v>5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2</v>
      </c>
      <c r="T90" s="10">
        <v>0</v>
      </c>
      <c r="U90" s="10">
        <v>20</v>
      </c>
      <c r="V90" s="10">
        <v>0</v>
      </c>
      <c r="W90" s="10">
        <v>20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20</v>
      </c>
      <c r="AD90" s="10">
        <v>0</v>
      </c>
      <c r="AE90" s="10">
        <v>15</v>
      </c>
      <c r="AF90" s="10">
        <v>0</v>
      </c>
      <c r="AG90" s="10">
        <v>0</v>
      </c>
      <c r="AH90" s="10">
        <v>0</v>
      </c>
      <c r="AI90" s="10">
        <v>20</v>
      </c>
      <c r="AJ90" s="10">
        <v>5</v>
      </c>
    </row>
    <row r="91" spans="1:37" s="40" customFormat="1">
      <c r="A91" s="35"/>
      <c r="B91" s="35"/>
      <c r="C91" s="35"/>
      <c r="D91" s="35"/>
      <c r="E91" s="35"/>
      <c r="F91" s="35" t="s">
        <v>14</v>
      </c>
      <c r="G91" s="35" t="s">
        <v>15</v>
      </c>
      <c r="H91" s="36">
        <f t="shared" si="4"/>
        <v>0.20499999999999999</v>
      </c>
      <c r="I91" s="36">
        <f t="shared" si="5"/>
        <v>0.1595</v>
      </c>
      <c r="J91" s="36">
        <f t="shared" si="6"/>
        <v>0.58700000000000019</v>
      </c>
      <c r="K91" s="36">
        <f t="shared" si="7"/>
        <v>2.8999999999999974E-2</v>
      </c>
      <c r="L91" s="35">
        <v>20</v>
      </c>
      <c r="M91" s="35">
        <v>0</v>
      </c>
      <c r="N91" s="35">
        <v>6</v>
      </c>
      <c r="O91" s="35">
        <v>0</v>
      </c>
      <c r="P91" s="35">
        <v>1</v>
      </c>
      <c r="Q91" s="35">
        <v>0</v>
      </c>
      <c r="R91" s="35">
        <v>0</v>
      </c>
      <c r="S91" s="35">
        <v>1</v>
      </c>
      <c r="T91" s="35">
        <v>1</v>
      </c>
      <c r="U91" s="35">
        <v>7</v>
      </c>
      <c r="V91" s="35">
        <v>12</v>
      </c>
      <c r="W91" s="35">
        <v>19</v>
      </c>
      <c r="X91" s="35">
        <v>1</v>
      </c>
      <c r="Y91" s="35">
        <v>1</v>
      </c>
      <c r="Z91" s="35">
        <v>1</v>
      </c>
      <c r="AA91" s="35">
        <v>1</v>
      </c>
      <c r="AB91" s="35">
        <v>1</v>
      </c>
      <c r="AC91" s="35">
        <v>11</v>
      </c>
      <c r="AD91" s="35">
        <v>4</v>
      </c>
      <c r="AE91" s="35">
        <v>11</v>
      </c>
      <c r="AF91" s="35">
        <v>0</v>
      </c>
      <c r="AG91" s="35">
        <v>1</v>
      </c>
      <c r="AH91" s="35">
        <v>1</v>
      </c>
      <c r="AI91" s="35">
        <v>16</v>
      </c>
      <c r="AJ91" s="35">
        <v>1</v>
      </c>
      <c r="AK91" s="40" t="s">
        <v>99</v>
      </c>
    </row>
    <row r="92" spans="1:37" s="40" customFormat="1">
      <c r="A92" s="10" t="s">
        <v>100</v>
      </c>
      <c r="B92" s="10" t="s">
        <v>6</v>
      </c>
      <c r="C92" s="10" t="s">
        <v>62</v>
      </c>
      <c r="D92" s="30">
        <v>42157</v>
      </c>
      <c r="E92" s="31">
        <v>0.2722222222222222</v>
      </c>
      <c r="F92" s="10" t="s">
        <v>14</v>
      </c>
      <c r="G92" s="10" t="s">
        <v>15</v>
      </c>
      <c r="H92" s="38">
        <f t="shared" si="4"/>
        <v>0.55100000000000005</v>
      </c>
      <c r="I92" s="33">
        <f t="shared" si="5"/>
        <v>0.57150000000000012</v>
      </c>
      <c r="J92" s="33">
        <f t="shared" si="6"/>
        <v>0.89649999999999996</v>
      </c>
      <c r="K92" s="33">
        <f t="shared" si="7"/>
        <v>-0.17600000000000005</v>
      </c>
      <c r="L92" s="10">
        <v>20</v>
      </c>
      <c r="M92" s="10">
        <v>0</v>
      </c>
      <c r="N92" s="10">
        <v>11</v>
      </c>
      <c r="O92" s="10">
        <v>0</v>
      </c>
      <c r="P92" s="10">
        <v>10</v>
      </c>
      <c r="Q92" s="10">
        <v>0</v>
      </c>
      <c r="R92" s="10">
        <v>0</v>
      </c>
      <c r="S92" s="10">
        <v>0</v>
      </c>
      <c r="T92" s="10">
        <v>1</v>
      </c>
      <c r="U92" s="10">
        <v>0</v>
      </c>
      <c r="V92" s="10">
        <v>20</v>
      </c>
      <c r="W92" s="10">
        <v>16</v>
      </c>
      <c r="X92" s="10">
        <v>4</v>
      </c>
      <c r="Y92" s="10">
        <v>0</v>
      </c>
      <c r="Z92" s="10">
        <v>2</v>
      </c>
      <c r="AA92" s="10">
        <v>2</v>
      </c>
      <c r="AB92" s="10">
        <v>2</v>
      </c>
      <c r="AC92" s="10">
        <v>19</v>
      </c>
      <c r="AD92" s="10">
        <v>0</v>
      </c>
      <c r="AE92" s="10">
        <v>16</v>
      </c>
      <c r="AF92" s="10">
        <v>0</v>
      </c>
      <c r="AG92" s="10">
        <v>0</v>
      </c>
      <c r="AH92" s="10">
        <v>4</v>
      </c>
      <c r="AI92" s="10">
        <v>20</v>
      </c>
      <c r="AJ92" s="10">
        <v>0</v>
      </c>
      <c r="AK92" s="40" t="s">
        <v>103</v>
      </c>
    </row>
    <row r="93" spans="1:37" s="40" customFormat="1">
      <c r="A93" s="34">
        <v>31</v>
      </c>
      <c r="B93" s="10" t="s">
        <v>112</v>
      </c>
      <c r="C93" s="10"/>
      <c r="D93" s="10"/>
      <c r="E93" s="10"/>
      <c r="F93" s="10" t="s">
        <v>12</v>
      </c>
      <c r="G93" s="10" t="s">
        <v>15</v>
      </c>
      <c r="H93" s="32">
        <f t="shared" si="4"/>
        <v>0.41400000000000003</v>
      </c>
      <c r="I93" s="33">
        <f t="shared" si="5"/>
        <v>0.53900000000000003</v>
      </c>
      <c r="J93" s="33">
        <f t="shared" si="6"/>
        <v>0.88100000000000001</v>
      </c>
      <c r="K93" s="33">
        <f t="shared" si="7"/>
        <v>-0.15400000000000003</v>
      </c>
      <c r="L93" s="10">
        <v>20</v>
      </c>
      <c r="M93" s="10">
        <v>0</v>
      </c>
      <c r="N93" s="10">
        <v>14</v>
      </c>
      <c r="O93" s="10">
        <v>0</v>
      </c>
      <c r="P93" s="10">
        <v>6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20</v>
      </c>
      <c r="W93" s="10">
        <v>18</v>
      </c>
      <c r="X93" s="10">
        <v>2</v>
      </c>
      <c r="Y93" s="10">
        <v>1</v>
      </c>
      <c r="Z93" s="10">
        <v>0</v>
      </c>
      <c r="AA93" s="10">
        <v>1</v>
      </c>
      <c r="AB93" s="10">
        <v>0</v>
      </c>
      <c r="AC93" s="10">
        <v>20</v>
      </c>
      <c r="AD93" s="10">
        <v>0</v>
      </c>
      <c r="AE93" s="10">
        <v>13</v>
      </c>
      <c r="AF93" s="10">
        <v>0</v>
      </c>
      <c r="AG93" s="10">
        <v>0</v>
      </c>
      <c r="AH93" s="10">
        <v>0</v>
      </c>
      <c r="AI93" s="10">
        <v>20</v>
      </c>
      <c r="AJ93" s="10">
        <v>0</v>
      </c>
      <c r="AK93" s="40" t="s">
        <v>104</v>
      </c>
    </row>
    <row r="94" spans="1:37" s="40" customFormat="1">
      <c r="A94" s="35"/>
      <c r="B94" s="35"/>
      <c r="C94" s="35"/>
      <c r="D94" s="35"/>
      <c r="E94" s="35"/>
      <c r="F94" s="35" t="s">
        <v>10</v>
      </c>
      <c r="G94" s="35" t="s">
        <v>13</v>
      </c>
      <c r="H94" s="36">
        <f t="shared" si="4"/>
        <v>0.20250000000000001</v>
      </c>
      <c r="I94" s="36">
        <f t="shared" si="5"/>
        <v>7.4999999999999997E-2</v>
      </c>
      <c r="J94" s="36">
        <f t="shared" si="6"/>
        <v>0.73150000000000004</v>
      </c>
      <c r="K94" s="36">
        <f t="shared" si="7"/>
        <v>-6.7000000000000004E-2</v>
      </c>
      <c r="L94" s="35">
        <v>20</v>
      </c>
      <c r="M94" s="35">
        <v>0</v>
      </c>
      <c r="N94" s="35">
        <v>6</v>
      </c>
      <c r="O94" s="35">
        <v>0</v>
      </c>
      <c r="P94" s="35">
        <v>0</v>
      </c>
      <c r="Q94" s="35">
        <v>0</v>
      </c>
      <c r="R94" s="35">
        <v>0</v>
      </c>
      <c r="S94" s="35">
        <v>4</v>
      </c>
      <c r="T94" s="35">
        <v>0</v>
      </c>
      <c r="U94" s="35">
        <v>5</v>
      </c>
      <c r="V94" s="35">
        <v>15</v>
      </c>
      <c r="W94" s="35">
        <v>20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13</v>
      </c>
      <c r="AD94" s="35">
        <v>0</v>
      </c>
      <c r="AE94" s="35">
        <v>13</v>
      </c>
      <c r="AF94" s="35">
        <v>0</v>
      </c>
      <c r="AG94" s="35">
        <v>0</v>
      </c>
      <c r="AH94" s="35">
        <v>0</v>
      </c>
      <c r="AI94" s="35">
        <v>14</v>
      </c>
      <c r="AJ94" s="35">
        <v>0</v>
      </c>
      <c r="AK94" s="40" t="s">
        <v>104</v>
      </c>
    </row>
    <row r="95" spans="1:37" s="40" customFormat="1">
      <c r="A95" s="10" t="s">
        <v>101</v>
      </c>
      <c r="B95" s="10" t="s">
        <v>36</v>
      </c>
      <c r="C95" s="10" t="s">
        <v>7</v>
      </c>
      <c r="D95" s="30">
        <v>42157</v>
      </c>
      <c r="E95" s="31">
        <v>0.27916666666666667</v>
      </c>
      <c r="F95" s="10" t="s">
        <v>14</v>
      </c>
      <c r="G95" s="10" t="s">
        <v>15</v>
      </c>
      <c r="H95" s="38">
        <f t="shared" si="4"/>
        <v>0.10499999999999998</v>
      </c>
      <c r="I95" s="33">
        <f t="shared" si="5"/>
        <v>0.29799999999999999</v>
      </c>
      <c r="J95" s="33">
        <f t="shared" si="6"/>
        <v>0.32800000000000007</v>
      </c>
      <c r="K95" s="33">
        <f t="shared" si="7"/>
        <v>0.26650000000000001</v>
      </c>
      <c r="L95" s="10">
        <v>10</v>
      </c>
      <c r="M95" s="10">
        <v>0</v>
      </c>
      <c r="N95" s="10">
        <v>7</v>
      </c>
      <c r="O95" s="10">
        <v>0</v>
      </c>
      <c r="P95" s="10">
        <v>5</v>
      </c>
      <c r="Q95" s="10">
        <v>0</v>
      </c>
      <c r="R95" s="10">
        <v>0</v>
      </c>
      <c r="S95" s="10">
        <v>1</v>
      </c>
      <c r="T95" s="10">
        <v>2</v>
      </c>
      <c r="U95" s="10">
        <v>13</v>
      </c>
      <c r="V95" s="10">
        <v>5</v>
      </c>
      <c r="W95" s="10">
        <v>14</v>
      </c>
      <c r="X95" s="10">
        <v>6</v>
      </c>
      <c r="Y95" s="10">
        <v>3</v>
      </c>
      <c r="Z95" s="10">
        <v>3</v>
      </c>
      <c r="AA95" s="10">
        <v>3</v>
      </c>
      <c r="AB95" s="10">
        <v>3</v>
      </c>
      <c r="AC95" s="10">
        <v>8</v>
      </c>
      <c r="AD95" s="10">
        <v>0</v>
      </c>
      <c r="AE95" s="10">
        <v>3</v>
      </c>
      <c r="AF95" s="10">
        <v>0</v>
      </c>
      <c r="AG95" s="10">
        <v>1</v>
      </c>
      <c r="AH95" s="10">
        <v>0</v>
      </c>
      <c r="AI95" s="10">
        <v>8</v>
      </c>
      <c r="AJ95" s="10">
        <v>0</v>
      </c>
    </row>
    <row r="96" spans="1:37" s="40" customFormat="1">
      <c r="A96" s="34">
        <v>32</v>
      </c>
      <c r="B96" s="10"/>
      <c r="C96" s="10"/>
      <c r="D96" s="10"/>
      <c r="E96" s="10"/>
      <c r="F96" s="10" t="s">
        <v>12</v>
      </c>
      <c r="G96" s="10" t="s">
        <v>15</v>
      </c>
      <c r="H96" s="32">
        <f t="shared" si="4"/>
        <v>9.5999999999999974E-2</v>
      </c>
      <c r="I96" s="33">
        <f t="shared" si="5"/>
        <v>0.46499999999999997</v>
      </c>
      <c r="J96" s="33">
        <f t="shared" si="6"/>
        <v>0.6725000000000001</v>
      </c>
      <c r="K96" s="33">
        <f t="shared" si="7"/>
        <v>1.8499999999999989E-2</v>
      </c>
      <c r="L96" s="10">
        <v>20</v>
      </c>
      <c r="M96" s="10">
        <v>0</v>
      </c>
      <c r="N96" s="10">
        <v>12</v>
      </c>
      <c r="O96" s="10">
        <v>0</v>
      </c>
      <c r="P96" s="10">
        <v>6</v>
      </c>
      <c r="Q96" s="10">
        <v>0</v>
      </c>
      <c r="R96" s="10">
        <v>0</v>
      </c>
      <c r="S96" s="10">
        <v>1</v>
      </c>
      <c r="T96" s="10">
        <v>0</v>
      </c>
      <c r="U96" s="10">
        <v>8</v>
      </c>
      <c r="V96" s="10">
        <v>12</v>
      </c>
      <c r="W96" s="10">
        <v>20</v>
      </c>
      <c r="X96" s="10"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12</v>
      </c>
      <c r="AD96" s="10">
        <v>0</v>
      </c>
      <c r="AE96" s="10">
        <v>1</v>
      </c>
      <c r="AF96" s="10">
        <v>0</v>
      </c>
      <c r="AG96" s="10">
        <v>0</v>
      </c>
      <c r="AH96" s="10">
        <v>0</v>
      </c>
      <c r="AI96" s="10">
        <v>13</v>
      </c>
      <c r="AJ96" s="10">
        <v>0</v>
      </c>
    </row>
    <row r="97" spans="1:37" s="40" customFormat="1">
      <c r="A97" s="35"/>
      <c r="B97" s="35"/>
      <c r="C97" s="35"/>
      <c r="D97" s="35"/>
      <c r="E97" s="35"/>
      <c r="F97" s="35" t="s">
        <v>10</v>
      </c>
      <c r="G97" s="35" t="s">
        <v>13</v>
      </c>
      <c r="H97" s="36">
        <f t="shared" si="4"/>
        <v>-0.10699999999999998</v>
      </c>
      <c r="I97" s="36">
        <f t="shared" si="5"/>
        <v>-3.5500000000000004E-2</v>
      </c>
      <c r="J97" s="36">
        <f t="shared" si="6"/>
        <v>0.5575</v>
      </c>
      <c r="K97" s="36">
        <f t="shared" si="7"/>
        <v>0.11399999999999993</v>
      </c>
      <c r="L97" s="35">
        <v>20</v>
      </c>
      <c r="M97" s="35">
        <v>0</v>
      </c>
      <c r="N97" s="35">
        <v>5</v>
      </c>
      <c r="O97" s="35">
        <v>0</v>
      </c>
      <c r="P97" s="35">
        <v>0</v>
      </c>
      <c r="Q97" s="35">
        <v>0</v>
      </c>
      <c r="R97" s="35">
        <v>0</v>
      </c>
      <c r="S97" s="35">
        <v>8</v>
      </c>
      <c r="T97" s="35">
        <v>2</v>
      </c>
      <c r="U97" s="35">
        <v>14</v>
      </c>
      <c r="V97" s="35">
        <v>6</v>
      </c>
      <c r="W97" s="35">
        <v>17</v>
      </c>
      <c r="X97" s="35">
        <v>3</v>
      </c>
      <c r="Y97" s="35">
        <v>0</v>
      </c>
      <c r="Z97" s="35">
        <v>0</v>
      </c>
      <c r="AA97" s="35">
        <v>0</v>
      </c>
      <c r="AB97" s="35">
        <v>0</v>
      </c>
      <c r="AC97" s="35">
        <v>8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4</v>
      </c>
      <c r="AJ97" s="35">
        <v>0</v>
      </c>
    </row>
    <row r="98" spans="1:37" s="40" customFormat="1">
      <c r="A98" s="10" t="s">
        <v>102</v>
      </c>
      <c r="B98" s="10" t="s">
        <v>40</v>
      </c>
      <c r="C98" s="10" t="s">
        <v>62</v>
      </c>
      <c r="D98" s="30">
        <v>42157</v>
      </c>
      <c r="E98" s="31">
        <v>0.29444444444444445</v>
      </c>
      <c r="F98" s="10" t="s">
        <v>12</v>
      </c>
      <c r="G98" s="10" t="s">
        <v>15</v>
      </c>
      <c r="H98" s="38">
        <f t="shared" si="4"/>
        <v>0.22400000000000003</v>
      </c>
      <c r="I98" s="33">
        <f t="shared" si="5"/>
        <v>0.63200000000000012</v>
      </c>
      <c r="J98" s="33">
        <f t="shared" si="6"/>
        <v>0.78</v>
      </c>
      <c r="K98" s="33">
        <f t="shared" si="7"/>
        <v>-7.8000000000000028E-2</v>
      </c>
      <c r="L98" s="10">
        <v>15</v>
      </c>
      <c r="M98" s="10">
        <v>0</v>
      </c>
      <c r="N98" s="10">
        <v>8</v>
      </c>
      <c r="O98" s="10">
        <v>0</v>
      </c>
      <c r="P98" s="10">
        <v>15</v>
      </c>
      <c r="Q98" s="10">
        <v>0</v>
      </c>
      <c r="R98" s="10">
        <v>0</v>
      </c>
      <c r="S98" s="10">
        <v>0</v>
      </c>
      <c r="T98" s="10">
        <v>1</v>
      </c>
      <c r="U98" s="10">
        <v>4</v>
      </c>
      <c r="V98" s="10">
        <v>15</v>
      </c>
      <c r="W98" s="10">
        <v>20</v>
      </c>
      <c r="X98" s="10"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20</v>
      </c>
      <c r="AD98" s="10">
        <v>0</v>
      </c>
      <c r="AE98" s="10">
        <v>11</v>
      </c>
      <c r="AF98" s="10">
        <v>0</v>
      </c>
      <c r="AG98" s="10">
        <v>0</v>
      </c>
      <c r="AH98" s="10">
        <v>0</v>
      </c>
      <c r="AI98" s="10">
        <v>20</v>
      </c>
      <c r="AJ98" s="10">
        <v>0</v>
      </c>
    </row>
    <row r="99" spans="1:37" s="40" customFormat="1">
      <c r="A99" s="34">
        <v>33</v>
      </c>
      <c r="B99" s="10"/>
      <c r="C99" s="10"/>
      <c r="D99" s="10"/>
      <c r="E99" s="10"/>
      <c r="F99" s="10" t="s">
        <v>14</v>
      </c>
      <c r="G99" s="10" t="s">
        <v>15</v>
      </c>
      <c r="H99" s="32">
        <f t="shared" si="4"/>
        <v>0.48</v>
      </c>
      <c r="I99" s="33">
        <f t="shared" si="5"/>
        <v>0.92800000000000016</v>
      </c>
      <c r="J99" s="33">
        <f t="shared" si="6"/>
        <v>0.91250000000000009</v>
      </c>
      <c r="K99" s="33">
        <f t="shared" si="7"/>
        <v>-0.10000000000000003</v>
      </c>
      <c r="L99" s="10">
        <v>20</v>
      </c>
      <c r="M99" s="10">
        <v>0</v>
      </c>
      <c r="N99" s="10">
        <v>16</v>
      </c>
      <c r="O99" s="10">
        <v>0</v>
      </c>
      <c r="P99" s="10">
        <v>18</v>
      </c>
      <c r="Q99" s="10">
        <v>0</v>
      </c>
      <c r="R99" s="10">
        <v>0</v>
      </c>
      <c r="S99" s="10">
        <v>0</v>
      </c>
      <c r="T99" s="10">
        <v>0</v>
      </c>
      <c r="U99" s="10">
        <v>0</v>
      </c>
      <c r="V99" s="10">
        <v>20</v>
      </c>
      <c r="W99" s="10">
        <v>15</v>
      </c>
      <c r="X99" s="10">
        <v>5</v>
      </c>
      <c r="Y99" s="10">
        <v>0</v>
      </c>
      <c r="Z99" s="10">
        <v>5</v>
      </c>
      <c r="AA99" s="10">
        <v>0</v>
      </c>
      <c r="AB99" s="10">
        <v>0</v>
      </c>
      <c r="AC99" s="10">
        <v>20</v>
      </c>
      <c r="AD99" s="10">
        <v>0</v>
      </c>
      <c r="AE99" s="10">
        <v>9</v>
      </c>
      <c r="AF99" s="10">
        <v>0</v>
      </c>
      <c r="AG99" s="10">
        <v>0</v>
      </c>
      <c r="AH99" s="10">
        <v>0</v>
      </c>
      <c r="AI99" s="10">
        <v>20</v>
      </c>
      <c r="AJ99" s="10">
        <v>0</v>
      </c>
    </row>
    <row r="100" spans="1:37" s="40" customFormat="1">
      <c r="A100" s="35"/>
      <c r="B100" s="35"/>
      <c r="C100" s="35"/>
      <c r="D100" s="35"/>
      <c r="E100" s="35"/>
      <c r="F100" s="35" t="s">
        <v>10</v>
      </c>
      <c r="G100" s="35" t="s">
        <v>13</v>
      </c>
      <c r="H100" s="36">
        <f t="shared" si="4"/>
        <v>2.4999999999999994E-2</v>
      </c>
      <c r="I100" s="36">
        <f t="shared" si="5"/>
        <v>0.90150000000000019</v>
      </c>
      <c r="J100" s="36">
        <f t="shared" si="6"/>
        <v>0.66300000000000014</v>
      </c>
      <c r="K100" s="36">
        <f t="shared" si="7"/>
        <v>6.0499999999999991E-2</v>
      </c>
      <c r="L100" s="35">
        <v>20</v>
      </c>
      <c r="M100" s="35">
        <v>0</v>
      </c>
      <c r="N100" s="35">
        <v>15</v>
      </c>
      <c r="O100" s="35">
        <v>0</v>
      </c>
      <c r="P100" s="35">
        <v>18</v>
      </c>
      <c r="Q100" s="35">
        <v>0</v>
      </c>
      <c r="R100" s="35">
        <v>0</v>
      </c>
      <c r="S100" s="35">
        <v>0</v>
      </c>
      <c r="T100" s="35">
        <v>0</v>
      </c>
      <c r="U100" s="35">
        <v>10</v>
      </c>
      <c r="V100" s="35">
        <v>10</v>
      </c>
      <c r="W100" s="35">
        <v>20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11</v>
      </c>
      <c r="AD100" s="35">
        <v>0</v>
      </c>
      <c r="AE100" s="35">
        <v>7</v>
      </c>
      <c r="AF100" s="35">
        <v>0</v>
      </c>
      <c r="AG100" s="35">
        <v>0</v>
      </c>
      <c r="AH100" s="35">
        <v>0</v>
      </c>
      <c r="AI100" s="35">
        <v>9</v>
      </c>
      <c r="AJ100" s="35">
        <v>0</v>
      </c>
    </row>
    <row r="101" spans="1:37" s="40" customFormat="1">
      <c r="A101" s="10" t="s">
        <v>105</v>
      </c>
      <c r="B101" s="10" t="s">
        <v>40</v>
      </c>
      <c r="C101" s="10" t="s">
        <v>7</v>
      </c>
      <c r="D101" s="30">
        <v>42158</v>
      </c>
      <c r="E101" s="31">
        <v>0.2673611111111111</v>
      </c>
      <c r="F101" s="41" t="s">
        <v>10</v>
      </c>
      <c r="G101" s="10" t="s">
        <v>13</v>
      </c>
      <c r="H101" s="38">
        <f t="shared" si="4"/>
        <v>0.53449999999999998</v>
      </c>
      <c r="I101" s="33">
        <f t="shared" si="5"/>
        <v>0.82500000000000007</v>
      </c>
      <c r="J101" s="33">
        <f t="shared" si="6"/>
        <v>0.4910000000000001</v>
      </c>
      <c r="K101" s="33">
        <f t="shared" si="7"/>
        <v>-0.13700000000000001</v>
      </c>
      <c r="L101" s="10">
        <v>20</v>
      </c>
      <c r="M101" s="10">
        <v>0</v>
      </c>
      <c r="N101" s="10">
        <v>10</v>
      </c>
      <c r="O101" s="10">
        <v>1</v>
      </c>
      <c r="P101" s="10">
        <v>20</v>
      </c>
      <c r="Q101" s="10">
        <v>0</v>
      </c>
      <c r="R101" s="10">
        <v>0</v>
      </c>
      <c r="S101" s="10">
        <v>0</v>
      </c>
      <c r="T101" s="10">
        <v>0</v>
      </c>
      <c r="U101" s="10">
        <v>1</v>
      </c>
      <c r="V101" s="10">
        <v>19</v>
      </c>
      <c r="W101" s="10">
        <v>15</v>
      </c>
      <c r="X101" s="41">
        <v>5</v>
      </c>
      <c r="Y101" s="10">
        <v>3</v>
      </c>
      <c r="Z101" s="10">
        <v>4</v>
      </c>
      <c r="AA101" s="10">
        <v>1</v>
      </c>
      <c r="AB101" s="10">
        <v>2</v>
      </c>
      <c r="AC101" s="10">
        <v>2</v>
      </c>
      <c r="AD101" s="10">
        <v>0</v>
      </c>
      <c r="AE101" s="10">
        <v>0</v>
      </c>
      <c r="AF101" s="10">
        <v>0</v>
      </c>
      <c r="AG101" s="10">
        <v>0</v>
      </c>
      <c r="AH101" s="10">
        <v>0</v>
      </c>
      <c r="AI101" s="10">
        <v>2</v>
      </c>
      <c r="AJ101" s="10">
        <v>0</v>
      </c>
    </row>
    <row r="102" spans="1:37" s="40" customFormat="1">
      <c r="A102" s="34">
        <v>34</v>
      </c>
      <c r="B102" s="10"/>
      <c r="C102" s="10"/>
      <c r="D102" s="10"/>
      <c r="E102" s="10"/>
      <c r="F102" s="41" t="s">
        <v>14</v>
      </c>
      <c r="G102" s="10" t="s">
        <v>15</v>
      </c>
      <c r="H102" s="32">
        <f t="shared" si="4"/>
        <v>0.51700000000000002</v>
      </c>
      <c r="I102" s="33">
        <f t="shared" si="5"/>
        <v>0.5465000000000001</v>
      </c>
      <c r="J102" s="33">
        <f t="shared" si="6"/>
        <v>0.69050000000000011</v>
      </c>
      <c r="K102" s="33">
        <f t="shared" si="7"/>
        <v>-0.18700000000000003</v>
      </c>
      <c r="L102" s="10">
        <v>20</v>
      </c>
      <c r="M102" s="10">
        <v>0</v>
      </c>
      <c r="N102" s="10">
        <v>9</v>
      </c>
      <c r="O102" s="10">
        <v>0</v>
      </c>
      <c r="P102" s="10">
        <v>11</v>
      </c>
      <c r="Q102" s="10">
        <v>0</v>
      </c>
      <c r="R102" s="10">
        <v>0</v>
      </c>
      <c r="S102" s="10">
        <v>0</v>
      </c>
      <c r="T102" s="10">
        <v>1</v>
      </c>
      <c r="U102" s="10">
        <v>0</v>
      </c>
      <c r="V102" s="10">
        <v>20</v>
      </c>
      <c r="W102" s="10">
        <v>13</v>
      </c>
      <c r="X102" s="41">
        <v>7</v>
      </c>
      <c r="Y102" s="10">
        <v>2</v>
      </c>
      <c r="Z102" s="10">
        <v>3</v>
      </c>
      <c r="AA102" s="10">
        <v>1</v>
      </c>
      <c r="AB102" s="10">
        <v>1</v>
      </c>
      <c r="AC102" s="10">
        <v>7</v>
      </c>
      <c r="AD102" s="10">
        <v>0</v>
      </c>
      <c r="AE102" s="10">
        <v>1</v>
      </c>
      <c r="AF102" s="10">
        <v>0</v>
      </c>
      <c r="AG102" s="10">
        <v>0</v>
      </c>
      <c r="AH102" s="10">
        <v>0</v>
      </c>
      <c r="AI102" s="10">
        <v>6</v>
      </c>
      <c r="AJ102" s="10">
        <v>0</v>
      </c>
    </row>
    <row r="103" spans="1:37" s="40" customFormat="1">
      <c r="A103" s="35"/>
      <c r="B103" s="35"/>
      <c r="C103" s="35"/>
      <c r="D103" s="35"/>
      <c r="E103" s="35"/>
      <c r="F103" s="35" t="s">
        <v>12</v>
      </c>
      <c r="G103" s="35" t="s">
        <v>72</v>
      </c>
      <c r="H103" s="36">
        <f>(AB103/20*0.35)+(AH103/20*0.32)+(AA103/20*0.27)+(Z103/20*0.4)-(U103/20*0.33)+(Y103/20*0.41)+(V103/20*0.38)+(T103/20*0.1)</f>
        <v>0.5625</v>
      </c>
      <c r="I103" s="36">
        <f t="shared" si="5"/>
        <v>0.79100000000000004</v>
      </c>
      <c r="J103" s="36">
        <f t="shared" si="6"/>
        <v>0.70050000000000001</v>
      </c>
      <c r="K103" s="36">
        <f t="shared" si="7"/>
        <v>-6.6500000000000045E-2</v>
      </c>
      <c r="L103" s="35">
        <v>20</v>
      </c>
      <c r="M103" s="35">
        <v>0</v>
      </c>
      <c r="N103" s="35">
        <v>14</v>
      </c>
      <c r="O103" s="35">
        <v>0</v>
      </c>
      <c r="P103" s="35">
        <v>15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20</v>
      </c>
      <c r="W103" s="35">
        <v>9</v>
      </c>
      <c r="X103" s="35">
        <v>11</v>
      </c>
      <c r="Y103" s="35">
        <v>4</v>
      </c>
      <c r="Z103" s="35">
        <v>3</v>
      </c>
      <c r="AA103" s="35">
        <v>3</v>
      </c>
      <c r="AB103" s="35">
        <v>0</v>
      </c>
      <c r="AC103" s="35">
        <v>10</v>
      </c>
      <c r="AD103" s="35">
        <v>0</v>
      </c>
      <c r="AE103" s="35">
        <v>1</v>
      </c>
      <c r="AF103" s="35">
        <v>0</v>
      </c>
      <c r="AG103" s="35">
        <v>0</v>
      </c>
      <c r="AH103" s="35">
        <v>0</v>
      </c>
      <c r="AI103" s="35">
        <v>10</v>
      </c>
      <c r="AJ103" s="35">
        <v>0</v>
      </c>
    </row>
    <row r="104" spans="1:37" s="40" customFormat="1">
      <c r="A104" s="10" t="s">
        <v>106</v>
      </c>
      <c r="B104" s="10" t="s">
        <v>36</v>
      </c>
      <c r="C104" s="10" t="s">
        <v>7</v>
      </c>
      <c r="D104" s="30">
        <v>42158</v>
      </c>
      <c r="E104" s="31">
        <v>0.28055555555555556</v>
      </c>
      <c r="F104" s="10" t="s">
        <v>14</v>
      </c>
      <c r="G104" s="10" t="s">
        <v>15</v>
      </c>
      <c r="H104" s="38">
        <f t="shared" ref="H104:H151" si="8">(AB104/20*0.35)+(AH104/20*0.32)+(AA104/20*0.27)+(Z104/20*0.4)-(U104/20*0.33)+(Y104/20*0.41)+(V104/20*0.38)+(T104/20*0.1)</f>
        <v>-0.21850000000000003</v>
      </c>
      <c r="I104" s="33">
        <f t="shared" si="5"/>
        <v>3.7500000000000006E-2</v>
      </c>
      <c r="J104" s="33">
        <f t="shared" si="6"/>
        <v>0.67400000000000004</v>
      </c>
      <c r="K104" s="33">
        <f t="shared" si="7"/>
        <v>0.26649999999999996</v>
      </c>
      <c r="L104" s="10">
        <v>20</v>
      </c>
      <c r="M104" s="10">
        <v>0</v>
      </c>
      <c r="N104" s="10">
        <v>3</v>
      </c>
      <c r="O104" s="10">
        <v>0</v>
      </c>
      <c r="P104" s="10">
        <v>3</v>
      </c>
      <c r="Q104" s="10">
        <v>0</v>
      </c>
      <c r="R104" s="10">
        <v>0</v>
      </c>
      <c r="S104" s="10">
        <v>6</v>
      </c>
      <c r="T104" s="10">
        <v>1</v>
      </c>
      <c r="U104" s="10">
        <v>17</v>
      </c>
      <c r="V104" s="10">
        <v>3</v>
      </c>
      <c r="W104" s="10">
        <v>20</v>
      </c>
      <c r="X104" s="10"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13</v>
      </c>
      <c r="AD104" s="10">
        <v>0</v>
      </c>
      <c r="AE104" s="10">
        <v>6</v>
      </c>
      <c r="AF104" s="10">
        <v>0</v>
      </c>
      <c r="AG104" s="10">
        <v>0</v>
      </c>
      <c r="AH104" s="10">
        <v>0</v>
      </c>
      <c r="AI104" s="10">
        <v>13</v>
      </c>
      <c r="AJ104" s="10">
        <v>4</v>
      </c>
      <c r="AK104" s="40" t="s">
        <v>93</v>
      </c>
    </row>
    <row r="105" spans="1:37" s="40" customFormat="1">
      <c r="A105" s="34">
        <v>35</v>
      </c>
      <c r="B105" s="10"/>
      <c r="C105" s="10"/>
      <c r="D105" s="10"/>
      <c r="E105" s="10"/>
      <c r="F105" s="10" t="s">
        <v>12</v>
      </c>
      <c r="G105" s="10" t="s">
        <v>72</v>
      </c>
      <c r="H105" s="32">
        <f t="shared" si="8"/>
        <v>-0.254</v>
      </c>
      <c r="I105" s="33">
        <f t="shared" si="5"/>
        <v>3.2000000000000015E-2</v>
      </c>
      <c r="J105" s="33">
        <f t="shared" si="6"/>
        <v>0.71650000000000003</v>
      </c>
      <c r="K105" s="33">
        <f t="shared" si="7"/>
        <v>0.32799999999999996</v>
      </c>
      <c r="L105" s="10">
        <v>15</v>
      </c>
      <c r="M105" s="10">
        <v>1</v>
      </c>
      <c r="N105" s="10">
        <v>2</v>
      </c>
      <c r="O105" s="10">
        <v>0</v>
      </c>
      <c r="P105" s="10">
        <v>3</v>
      </c>
      <c r="Q105" s="10">
        <v>0</v>
      </c>
      <c r="R105" s="10">
        <v>0</v>
      </c>
      <c r="S105" s="10">
        <v>5</v>
      </c>
      <c r="T105" s="10">
        <v>1</v>
      </c>
      <c r="U105" s="10">
        <v>18</v>
      </c>
      <c r="V105" s="10">
        <v>2</v>
      </c>
      <c r="W105" s="10">
        <v>19</v>
      </c>
      <c r="X105" s="10">
        <v>1</v>
      </c>
      <c r="Y105" s="10">
        <v>0</v>
      </c>
      <c r="Z105" s="10">
        <v>0</v>
      </c>
      <c r="AA105" s="10">
        <v>0</v>
      </c>
      <c r="AB105" s="10">
        <v>0</v>
      </c>
      <c r="AC105" s="10">
        <v>20</v>
      </c>
      <c r="AD105" s="10">
        <v>0</v>
      </c>
      <c r="AE105" s="10">
        <v>5</v>
      </c>
      <c r="AF105" s="10">
        <v>0</v>
      </c>
      <c r="AG105" s="10">
        <v>0</v>
      </c>
      <c r="AH105" s="10">
        <v>0</v>
      </c>
      <c r="AI105" s="10">
        <v>20</v>
      </c>
      <c r="AJ105" s="10">
        <v>0</v>
      </c>
    </row>
    <row r="106" spans="1:37" s="40" customFormat="1">
      <c r="A106" s="35"/>
      <c r="B106" s="35"/>
      <c r="C106" s="35"/>
      <c r="D106" s="35"/>
      <c r="E106" s="35"/>
      <c r="F106" s="35" t="s">
        <v>10</v>
      </c>
      <c r="G106" s="35" t="s">
        <v>13</v>
      </c>
      <c r="H106" s="36">
        <f t="shared" si="8"/>
        <v>-5.0000000000000738E-4</v>
      </c>
      <c r="I106" s="36">
        <f t="shared" si="5"/>
        <v>0.21750000000000003</v>
      </c>
      <c r="J106" s="36">
        <f t="shared" si="6"/>
        <v>0.46200000000000008</v>
      </c>
      <c r="K106" s="36">
        <f t="shared" si="7"/>
        <v>8.249999999999999E-2</v>
      </c>
      <c r="L106" s="35">
        <v>14</v>
      </c>
      <c r="M106" s="35">
        <v>6</v>
      </c>
      <c r="N106" s="35">
        <v>9</v>
      </c>
      <c r="O106" s="35">
        <v>0</v>
      </c>
      <c r="P106" s="35">
        <v>3</v>
      </c>
      <c r="Q106" s="35">
        <v>0</v>
      </c>
      <c r="R106" s="35">
        <v>0</v>
      </c>
      <c r="S106" s="35">
        <v>5</v>
      </c>
      <c r="T106" s="35">
        <v>2</v>
      </c>
      <c r="U106" s="35">
        <v>11</v>
      </c>
      <c r="V106" s="35">
        <v>9</v>
      </c>
      <c r="W106" s="35">
        <v>20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16</v>
      </c>
      <c r="AD106" s="35">
        <v>0</v>
      </c>
      <c r="AE106" s="35">
        <v>4</v>
      </c>
      <c r="AF106" s="35">
        <v>0</v>
      </c>
      <c r="AG106" s="35">
        <v>0</v>
      </c>
      <c r="AH106" s="35">
        <v>0</v>
      </c>
      <c r="AI106" s="35">
        <v>17</v>
      </c>
      <c r="AJ106" s="35">
        <v>1</v>
      </c>
      <c r="AK106" s="40" t="s">
        <v>58</v>
      </c>
    </row>
    <row r="107" spans="1:37" s="40" customFormat="1">
      <c r="A107" s="10" t="s">
        <v>107</v>
      </c>
      <c r="B107" s="10" t="s">
        <v>47</v>
      </c>
      <c r="C107" s="10" t="s">
        <v>62</v>
      </c>
      <c r="D107" s="30">
        <v>42159</v>
      </c>
      <c r="E107" s="31">
        <v>0.2673611111111111</v>
      </c>
      <c r="F107" s="10" t="s">
        <v>10</v>
      </c>
      <c r="G107" s="10" t="s">
        <v>13</v>
      </c>
      <c r="H107" s="38">
        <f t="shared" si="8"/>
        <v>-2.0499999999999994E-2</v>
      </c>
      <c r="I107" s="33">
        <f t="shared" si="5"/>
        <v>0.13450000000000004</v>
      </c>
      <c r="J107" s="33">
        <f t="shared" si="6"/>
        <v>0.66500000000000015</v>
      </c>
      <c r="K107" s="33">
        <f t="shared" si="7"/>
        <v>0.114</v>
      </c>
      <c r="L107" s="10">
        <v>20</v>
      </c>
      <c r="M107" s="10">
        <v>0</v>
      </c>
      <c r="N107" s="10">
        <v>13</v>
      </c>
      <c r="O107" s="10">
        <v>0</v>
      </c>
      <c r="P107" s="10">
        <v>0</v>
      </c>
      <c r="Q107" s="10">
        <v>0</v>
      </c>
      <c r="R107" s="10">
        <v>0</v>
      </c>
      <c r="S107" s="10">
        <v>10</v>
      </c>
      <c r="T107" s="10">
        <v>1</v>
      </c>
      <c r="U107" s="10">
        <v>12</v>
      </c>
      <c r="V107" s="10">
        <v>8</v>
      </c>
      <c r="W107" s="10">
        <v>20</v>
      </c>
      <c r="X107" s="10">
        <v>0</v>
      </c>
      <c r="Y107" s="10">
        <v>1</v>
      </c>
      <c r="Z107" s="10">
        <v>0</v>
      </c>
      <c r="AA107" s="10">
        <v>0</v>
      </c>
      <c r="AB107" s="10">
        <v>0</v>
      </c>
      <c r="AC107" s="10">
        <v>11</v>
      </c>
      <c r="AD107" s="10">
        <v>0</v>
      </c>
      <c r="AE107" s="10">
        <v>9</v>
      </c>
      <c r="AF107" s="10">
        <v>0</v>
      </c>
      <c r="AG107" s="10">
        <v>0</v>
      </c>
      <c r="AH107" s="10">
        <v>0</v>
      </c>
      <c r="AI107" s="10">
        <v>11</v>
      </c>
      <c r="AJ107" s="10">
        <v>0</v>
      </c>
    </row>
    <row r="108" spans="1:37" s="40" customFormat="1">
      <c r="A108" s="34">
        <v>36</v>
      </c>
      <c r="B108" s="10" t="s">
        <v>112</v>
      </c>
      <c r="C108" s="10"/>
      <c r="D108" s="10"/>
      <c r="E108" s="10"/>
      <c r="F108" s="10" t="s">
        <v>12</v>
      </c>
      <c r="G108" s="10" t="s">
        <v>72</v>
      </c>
      <c r="H108" s="32">
        <f t="shared" si="8"/>
        <v>0.21200000000000002</v>
      </c>
      <c r="I108" s="33">
        <f t="shared" si="5"/>
        <v>0.34150000000000003</v>
      </c>
      <c r="J108" s="33">
        <f t="shared" si="6"/>
        <v>0.86450000000000005</v>
      </c>
      <c r="K108" s="33">
        <f t="shared" si="7"/>
        <v>0.1865</v>
      </c>
      <c r="L108" s="10">
        <v>19</v>
      </c>
      <c r="M108" s="10">
        <v>1</v>
      </c>
      <c r="N108" s="10">
        <v>15</v>
      </c>
      <c r="O108" s="10">
        <v>2</v>
      </c>
      <c r="P108" s="10">
        <v>1</v>
      </c>
      <c r="Q108" s="10">
        <v>0</v>
      </c>
      <c r="R108" s="10">
        <v>0</v>
      </c>
      <c r="S108" s="10">
        <v>4</v>
      </c>
      <c r="T108" s="10">
        <v>1</v>
      </c>
      <c r="U108" s="10">
        <v>9</v>
      </c>
      <c r="V108" s="10">
        <v>11</v>
      </c>
      <c r="W108" s="10">
        <v>15</v>
      </c>
      <c r="X108" s="10">
        <v>5</v>
      </c>
      <c r="Y108" s="10">
        <v>0</v>
      </c>
      <c r="Z108" s="10">
        <v>2</v>
      </c>
      <c r="AA108" s="10">
        <v>4</v>
      </c>
      <c r="AB108" s="10">
        <v>3</v>
      </c>
      <c r="AC108" s="10">
        <v>20</v>
      </c>
      <c r="AD108" s="10">
        <v>0</v>
      </c>
      <c r="AE108" s="10">
        <v>8</v>
      </c>
      <c r="AF108" s="10">
        <v>0</v>
      </c>
      <c r="AG108" s="10">
        <v>0</v>
      </c>
      <c r="AH108" s="10">
        <v>0</v>
      </c>
      <c r="AI108" s="10">
        <v>20</v>
      </c>
      <c r="AJ108" s="10">
        <v>0</v>
      </c>
    </row>
    <row r="109" spans="1:37" s="40" customFormat="1">
      <c r="A109" s="35"/>
      <c r="B109" s="35"/>
      <c r="C109" s="35"/>
      <c r="D109" s="35"/>
      <c r="E109" s="35"/>
      <c r="F109" s="35" t="s">
        <v>14</v>
      </c>
      <c r="G109" s="35" t="s">
        <v>15</v>
      </c>
      <c r="H109" s="36">
        <f t="shared" si="8"/>
        <v>0.11650000000000001</v>
      </c>
      <c r="I109" s="36">
        <f t="shared" si="5"/>
        <v>0.33500000000000002</v>
      </c>
      <c r="J109" s="36">
        <f t="shared" si="6"/>
        <v>0.13500000000000004</v>
      </c>
      <c r="K109" s="36">
        <f t="shared" si="7"/>
        <v>6.0999999999999957E-2</v>
      </c>
      <c r="L109" s="35">
        <v>20</v>
      </c>
      <c r="M109" s="35">
        <v>0</v>
      </c>
      <c r="N109" s="35">
        <v>10</v>
      </c>
      <c r="O109" s="35">
        <v>0</v>
      </c>
      <c r="P109" s="35">
        <v>7</v>
      </c>
      <c r="Q109" s="35">
        <v>0</v>
      </c>
      <c r="R109" s="35">
        <v>0</v>
      </c>
      <c r="S109" s="35">
        <v>6</v>
      </c>
      <c r="T109" s="35">
        <v>1</v>
      </c>
      <c r="U109" s="35">
        <v>9</v>
      </c>
      <c r="V109" s="35">
        <v>11</v>
      </c>
      <c r="W109" s="35">
        <v>20</v>
      </c>
      <c r="X109" s="35">
        <v>0</v>
      </c>
      <c r="Y109" s="35">
        <v>0</v>
      </c>
      <c r="Z109" s="35">
        <v>1</v>
      </c>
      <c r="AA109" s="35">
        <v>1</v>
      </c>
      <c r="AB109" s="35">
        <v>1</v>
      </c>
      <c r="AC109" s="35">
        <v>3</v>
      </c>
      <c r="AD109" s="35">
        <v>13</v>
      </c>
      <c r="AE109" s="35">
        <v>5</v>
      </c>
      <c r="AF109" s="35">
        <v>0</v>
      </c>
      <c r="AG109" s="35">
        <v>0</v>
      </c>
      <c r="AH109" s="35">
        <v>0</v>
      </c>
      <c r="AI109" s="35">
        <v>12</v>
      </c>
      <c r="AJ109" s="35">
        <v>0</v>
      </c>
    </row>
    <row r="110" spans="1:37" s="40" customFormat="1">
      <c r="A110" s="10" t="s">
        <v>108</v>
      </c>
      <c r="B110" s="10" t="s">
        <v>47</v>
      </c>
      <c r="C110" s="10" t="s">
        <v>7</v>
      </c>
      <c r="D110" s="30">
        <v>42159</v>
      </c>
      <c r="E110" s="31">
        <v>0.27986111111111112</v>
      </c>
      <c r="F110" s="10" t="s">
        <v>12</v>
      </c>
      <c r="G110" s="10" t="s">
        <v>72</v>
      </c>
      <c r="H110" s="38">
        <f t="shared" si="8"/>
        <v>-0.188</v>
      </c>
      <c r="I110" s="33">
        <f t="shared" si="5"/>
        <v>2.0000000000000295E-3</v>
      </c>
      <c r="J110" s="33">
        <f t="shared" si="6"/>
        <v>0.31000000000000005</v>
      </c>
      <c r="K110" s="33">
        <f t="shared" si="7"/>
        <v>0.2</v>
      </c>
      <c r="L110" s="10">
        <v>20</v>
      </c>
      <c r="M110" s="10">
        <v>0</v>
      </c>
      <c r="N110" s="10">
        <v>8</v>
      </c>
      <c r="O110" s="10">
        <v>0</v>
      </c>
      <c r="P110" s="10">
        <v>0</v>
      </c>
      <c r="Q110" s="10">
        <v>0</v>
      </c>
      <c r="R110" s="10">
        <v>0</v>
      </c>
      <c r="S110" s="10">
        <v>10</v>
      </c>
      <c r="T110" s="10">
        <v>0</v>
      </c>
      <c r="U110" s="10">
        <v>16</v>
      </c>
      <c r="V110" s="10">
        <v>4</v>
      </c>
      <c r="W110" s="10">
        <v>20</v>
      </c>
      <c r="X110" s="10"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v>0</v>
      </c>
      <c r="AE110" s="10">
        <v>0</v>
      </c>
      <c r="AF110" s="10">
        <v>0</v>
      </c>
      <c r="AG110" s="10">
        <v>0</v>
      </c>
      <c r="AH110" s="10">
        <v>0</v>
      </c>
      <c r="AI110" s="10">
        <v>0</v>
      </c>
      <c r="AJ110" s="10">
        <v>0</v>
      </c>
    </row>
    <row r="111" spans="1:37" s="40" customFormat="1">
      <c r="A111" s="34">
        <v>37</v>
      </c>
      <c r="B111" s="10"/>
      <c r="C111" s="10"/>
      <c r="D111" s="10"/>
      <c r="E111" s="10"/>
      <c r="F111" s="10" t="s">
        <v>10</v>
      </c>
      <c r="G111" s="10" t="s">
        <v>13</v>
      </c>
      <c r="H111" s="32">
        <f t="shared" si="8"/>
        <v>-0.14249999999999999</v>
      </c>
      <c r="I111" s="33">
        <f t="shared" si="5"/>
        <v>0.44250000000000006</v>
      </c>
      <c r="J111" s="33">
        <f t="shared" si="6"/>
        <v>0.32050000000000001</v>
      </c>
      <c r="K111" s="33">
        <f t="shared" si="7"/>
        <v>0.12599999999999997</v>
      </c>
      <c r="L111" s="10">
        <v>20</v>
      </c>
      <c r="M111" s="10">
        <v>0</v>
      </c>
      <c r="N111" s="10">
        <v>13</v>
      </c>
      <c r="O111" s="10">
        <v>0</v>
      </c>
      <c r="P111" s="10">
        <v>5</v>
      </c>
      <c r="Q111" s="10">
        <v>0</v>
      </c>
      <c r="R111" s="10">
        <v>0</v>
      </c>
      <c r="S111" s="10">
        <v>2</v>
      </c>
      <c r="T111" s="10">
        <v>2</v>
      </c>
      <c r="U111" s="10">
        <v>15</v>
      </c>
      <c r="V111" s="10">
        <v>5</v>
      </c>
      <c r="W111" s="10">
        <v>20</v>
      </c>
      <c r="X111" s="10"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v>0</v>
      </c>
      <c r="AE111" s="10">
        <v>0</v>
      </c>
      <c r="AF111" s="10">
        <v>0</v>
      </c>
      <c r="AG111" s="10">
        <v>0</v>
      </c>
      <c r="AH111" s="10">
        <v>0</v>
      </c>
      <c r="AI111" s="10">
        <v>0</v>
      </c>
      <c r="AJ111" s="10">
        <v>0</v>
      </c>
    </row>
    <row r="112" spans="1:37" s="40" customFormat="1">
      <c r="A112" s="39"/>
      <c r="B112" s="39"/>
      <c r="C112" s="39"/>
      <c r="D112" s="39"/>
      <c r="E112" s="39"/>
      <c r="F112" s="35" t="s">
        <v>14</v>
      </c>
      <c r="G112" s="35" t="s">
        <v>15</v>
      </c>
      <c r="H112" s="36">
        <f t="shared" si="8"/>
        <v>0.36500000000000005</v>
      </c>
      <c r="I112" s="36">
        <f t="shared" si="5"/>
        <v>0.67400000000000015</v>
      </c>
      <c r="J112" s="36">
        <f t="shared" si="6"/>
        <v>0.41299999999999992</v>
      </c>
      <c r="K112" s="36">
        <f t="shared" si="7"/>
        <v>-0.18500000000000005</v>
      </c>
      <c r="L112" s="35">
        <v>19</v>
      </c>
      <c r="M112" s="35">
        <v>1</v>
      </c>
      <c r="N112" s="35">
        <v>8</v>
      </c>
      <c r="O112" s="35">
        <v>1</v>
      </c>
      <c r="P112" s="35">
        <v>18</v>
      </c>
      <c r="Q112" s="35">
        <v>0</v>
      </c>
      <c r="R112" s="35">
        <v>0</v>
      </c>
      <c r="S112" s="35">
        <v>2</v>
      </c>
      <c r="T112" s="35">
        <v>1</v>
      </c>
      <c r="U112" s="35">
        <v>2</v>
      </c>
      <c r="V112" s="35">
        <v>18</v>
      </c>
      <c r="W112" s="35">
        <v>19</v>
      </c>
      <c r="X112" s="35">
        <v>1</v>
      </c>
      <c r="Y112" s="35">
        <v>0</v>
      </c>
      <c r="Z112" s="35">
        <v>1</v>
      </c>
      <c r="AA112" s="35">
        <v>1</v>
      </c>
      <c r="AB112" s="35">
        <v>1</v>
      </c>
      <c r="AC112" s="35">
        <v>4</v>
      </c>
      <c r="AD112" s="35">
        <v>0</v>
      </c>
      <c r="AE112" s="35">
        <v>2</v>
      </c>
      <c r="AF112" s="35">
        <v>0</v>
      </c>
      <c r="AG112" s="35">
        <v>0</v>
      </c>
      <c r="AH112" s="35">
        <v>0</v>
      </c>
      <c r="AI112" s="35">
        <v>4</v>
      </c>
      <c r="AJ112" s="35">
        <v>1</v>
      </c>
      <c r="AK112" s="40" t="s">
        <v>109</v>
      </c>
    </row>
    <row r="113" spans="1:696" s="40" customFormat="1">
      <c r="A113" s="10" t="s">
        <v>110</v>
      </c>
      <c r="B113" s="10" t="s">
        <v>40</v>
      </c>
      <c r="C113" s="10" t="s">
        <v>7</v>
      </c>
      <c r="D113" s="30">
        <v>42160</v>
      </c>
      <c r="E113" s="31">
        <v>0.27152777777777776</v>
      </c>
      <c r="F113" s="41" t="s">
        <v>14</v>
      </c>
      <c r="G113" s="41" t="s">
        <v>15</v>
      </c>
      <c r="H113" s="38">
        <f t="shared" si="8"/>
        <v>0.32350000000000007</v>
      </c>
      <c r="I113" s="33">
        <f t="shared" si="5"/>
        <v>0.78950000000000009</v>
      </c>
      <c r="J113" s="33">
        <f t="shared" si="6"/>
        <v>0.54949999999999999</v>
      </c>
      <c r="K113" s="33">
        <f t="shared" si="7"/>
        <v>-0.10350000000000004</v>
      </c>
      <c r="L113" s="10">
        <v>20</v>
      </c>
      <c r="M113" s="10">
        <v>0</v>
      </c>
      <c r="N113" s="10">
        <v>15</v>
      </c>
      <c r="O113" s="10">
        <v>0</v>
      </c>
      <c r="P113" s="10">
        <v>14</v>
      </c>
      <c r="Q113" s="10">
        <v>0</v>
      </c>
      <c r="R113" s="10">
        <v>0</v>
      </c>
      <c r="S113" s="10">
        <v>0</v>
      </c>
      <c r="T113" s="10">
        <v>1</v>
      </c>
      <c r="U113" s="10">
        <v>4</v>
      </c>
      <c r="V113" s="10">
        <v>16</v>
      </c>
      <c r="W113" s="10">
        <v>17</v>
      </c>
      <c r="X113" s="10">
        <v>3</v>
      </c>
      <c r="Y113" s="10">
        <v>1</v>
      </c>
      <c r="Z113" s="10">
        <v>3</v>
      </c>
      <c r="AA113" s="10">
        <v>0</v>
      </c>
      <c r="AB113" s="10">
        <v>0</v>
      </c>
      <c r="AC113" s="10">
        <v>8</v>
      </c>
      <c r="AD113" s="10">
        <v>0</v>
      </c>
      <c r="AE113" s="10">
        <v>7</v>
      </c>
      <c r="AF113" s="10">
        <v>0</v>
      </c>
      <c r="AG113" s="10">
        <v>0</v>
      </c>
      <c r="AH113" s="10">
        <v>0</v>
      </c>
      <c r="AI113" s="10">
        <v>4</v>
      </c>
      <c r="AJ113" s="10">
        <v>8</v>
      </c>
      <c r="AK113" s="37" t="s">
        <v>58</v>
      </c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  <c r="II113" s="10"/>
      <c r="IJ113" s="10"/>
      <c r="IK113" s="10"/>
      <c r="IL113" s="10"/>
      <c r="IM113" s="10"/>
      <c r="IN113" s="10"/>
      <c r="IO113" s="10"/>
      <c r="IP113" s="10"/>
      <c r="IQ113" s="10"/>
      <c r="IR113" s="10"/>
      <c r="IS113" s="10"/>
      <c r="IT113" s="10"/>
      <c r="IU113" s="10"/>
      <c r="IV113" s="10"/>
      <c r="IW113" s="10"/>
      <c r="IX113" s="10"/>
      <c r="IY113" s="10"/>
      <c r="IZ113" s="10"/>
      <c r="JA113" s="10"/>
      <c r="JB113" s="10"/>
      <c r="JC113" s="10"/>
      <c r="JD113" s="10"/>
      <c r="JE113" s="10"/>
      <c r="JF113" s="10"/>
      <c r="JG113" s="10"/>
      <c r="JH113" s="10"/>
      <c r="JI113" s="10"/>
      <c r="JJ113" s="10"/>
      <c r="JK113" s="10"/>
      <c r="JL113" s="10"/>
      <c r="JM113" s="10"/>
      <c r="JN113" s="10"/>
      <c r="JO113" s="10"/>
      <c r="JP113" s="10"/>
      <c r="JQ113" s="10"/>
      <c r="JR113" s="10"/>
      <c r="JS113" s="10"/>
      <c r="JT113" s="10"/>
      <c r="JU113" s="10"/>
      <c r="JV113" s="10"/>
      <c r="JW113" s="10"/>
      <c r="JX113" s="10"/>
      <c r="JY113" s="10"/>
      <c r="JZ113" s="10"/>
      <c r="KA113" s="10"/>
      <c r="KB113" s="10"/>
      <c r="KC113" s="10"/>
      <c r="KD113" s="10"/>
      <c r="KE113" s="10"/>
      <c r="KF113" s="10"/>
      <c r="KG113" s="10"/>
      <c r="KH113" s="10"/>
      <c r="KI113" s="10"/>
      <c r="KJ113" s="10"/>
      <c r="KK113" s="10"/>
      <c r="KL113" s="10"/>
      <c r="KM113" s="10"/>
      <c r="KN113" s="10"/>
      <c r="KO113" s="10"/>
      <c r="KP113" s="10"/>
      <c r="KQ113" s="10"/>
      <c r="KR113" s="10"/>
      <c r="KS113" s="10"/>
      <c r="KT113" s="10"/>
      <c r="KU113" s="10"/>
      <c r="KV113" s="10"/>
      <c r="KW113" s="10"/>
      <c r="KX113" s="10"/>
      <c r="KY113" s="10"/>
      <c r="KZ113" s="10"/>
      <c r="LA113" s="10"/>
      <c r="LB113" s="10"/>
      <c r="LC113" s="10"/>
      <c r="LD113" s="10"/>
      <c r="LE113" s="10"/>
      <c r="LF113" s="10"/>
      <c r="LG113" s="10"/>
      <c r="LH113" s="10"/>
      <c r="LI113" s="10"/>
      <c r="LJ113" s="10"/>
      <c r="LK113" s="10"/>
      <c r="LL113" s="10"/>
      <c r="LM113" s="10"/>
      <c r="LN113" s="10"/>
      <c r="LO113" s="10"/>
      <c r="LP113" s="10"/>
      <c r="LQ113" s="10"/>
      <c r="LR113" s="10"/>
      <c r="LS113" s="10"/>
      <c r="LT113" s="10"/>
      <c r="LU113" s="10"/>
      <c r="LV113" s="10"/>
      <c r="LW113" s="10"/>
      <c r="LX113" s="10"/>
      <c r="LY113" s="10"/>
      <c r="LZ113" s="10"/>
      <c r="MA113" s="10"/>
      <c r="MB113" s="10"/>
      <c r="MC113" s="10"/>
      <c r="MD113" s="10"/>
      <c r="ME113" s="10"/>
      <c r="MF113" s="10"/>
      <c r="MG113" s="10"/>
      <c r="MH113" s="10"/>
      <c r="MI113" s="10"/>
      <c r="MJ113" s="10"/>
      <c r="MK113" s="10"/>
      <c r="ML113" s="10"/>
      <c r="MM113" s="10"/>
      <c r="MN113" s="10"/>
      <c r="MO113" s="10"/>
      <c r="MP113" s="10"/>
      <c r="MQ113" s="10"/>
      <c r="MR113" s="10"/>
      <c r="MS113" s="10"/>
      <c r="MT113" s="10"/>
      <c r="MU113" s="10"/>
      <c r="MV113" s="10"/>
      <c r="MW113" s="10"/>
      <c r="MX113" s="10"/>
      <c r="MY113" s="10"/>
      <c r="MZ113" s="10"/>
      <c r="NA113" s="10"/>
      <c r="NB113" s="10"/>
      <c r="NC113" s="10"/>
      <c r="ND113" s="10"/>
      <c r="NE113" s="10"/>
      <c r="NF113" s="10"/>
      <c r="NG113" s="10"/>
      <c r="NH113" s="10"/>
      <c r="NI113" s="10"/>
      <c r="NJ113" s="10"/>
      <c r="NK113" s="10"/>
      <c r="NL113" s="10"/>
      <c r="NM113" s="10"/>
      <c r="NN113" s="10"/>
      <c r="NO113" s="10"/>
      <c r="NP113" s="10"/>
      <c r="NQ113" s="10"/>
      <c r="NR113" s="10"/>
      <c r="NS113" s="10"/>
      <c r="NT113" s="10"/>
      <c r="NU113" s="10"/>
      <c r="NV113" s="10"/>
      <c r="NW113" s="10"/>
      <c r="NX113" s="10"/>
      <c r="NY113" s="10"/>
      <c r="NZ113" s="10"/>
      <c r="OA113" s="10"/>
      <c r="OB113" s="10"/>
      <c r="OC113" s="10"/>
      <c r="OD113" s="10"/>
      <c r="OE113" s="10"/>
      <c r="OF113" s="10"/>
      <c r="OG113" s="10"/>
      <c r="OH113" s="10"/>
      <c r="OI113" s="10"/>
      <c r="OJ113" s="10"/>
      <c r="OK113" s="10"/>
      <c r="OL113" s="10"/>
      <c r="OM113" s="10"/>
      <c r="ON113" s="10"/>
      <c r="OO113" s="10"/>
      <c r="OP113" s="10"/>
      <c r="OQ113" s="10"/>
      <c r="OR113" s="10"/>
      <c r="OS113" s="10"/>
      <c r="OT113" s="10"/>
      <c r="OU113" s="10"/>
      <c r="OV113" s="10"/>
      <c r="OW113" s="10"/>
      <c r="OX113" s="10"/>
      <c r="OY113" s="10"/>
      <c r="OZ113" s="10"/>
      <c r="PA113" s="10"/>
      <c r="PB113" s="10"/>
      <c r="PC113" s="10"/>
      <c r="PD113" s="10"/>
      <c r="PE113" s="10"/>
      <c r="PF113" s="10"/>
      <c r="PG113" s="10"/>
      <c r="PH113" s="10"/>
      <c r="PI113" s="10"/>
      <c r="PJ113" s="10"/>
      <c r="PK113" s="10"/>
      <c r="PL113" s="10"/>
      <c r="PM113" s="10"/>
      <c r="PN113" s="10"/>
      <c r="PO113" s="10"/>
      <c r="PP113" s="10"/>
      <c r="PQ113" s="10"/>
      <c r="PR113" s="10"/>
      <c r="PS113" s="10"/>
      <c r="PT113" s="10"/>
      <c r="PU113" s="10"/>
      <c r="PV113" s="10"/>
      <c r="PW113" s="10"/>
      <c r="PX113" s="10"/>
      <c r="PY113" s="10"/>
      <c r="PZ113" s="10"/>
      <c r="QA113" s="10"/>
      <c r="QB113" s="10"/>
      <c r="QC113" s="10"/>
      <c r="QD113" s="10"/>
      <c r="QE113" s="10"/>
      <c r="QF113" s="10"/>
      <c r="QG113" s="10"/>
      <c r="QH113" s="10"/>
      <c r="QI113" s="10"/>
      <c r="QJ113" s="10"/>
      <c r="QK113" s="10"/>
      <c r="QL113" s="10"/>
      <c r="QM113" s="10"/>
      <c r="QN113" s="10"/>
      <c r="QO113" s="10"/>
      <c r="QP113" s="10"/>
      <c r="QQ113" s="10"/>
      <c r="QR113" s="10"/>
      <c r="QS113" s="10"/>
      <c r="QT113" s="10"/>
      <c r="QU113" s="10"/>
      <c r="QV113" s="10"/>
      <c r="QW113" s="10"/>
      <c r="QX113" s="10"/>
      <c r="QY113" s="10"/>
      <c r="QZ113" s="10"/>
      <c r="RA113" s="10"/>
      <c r="RB113" s="10"/>
      <c r="RC113" s="10"/>
      <c r="RD113" s="10"/>
      <c r="RE113" s="10"/>
      <c r="RF113" s="10"/>
      <c r="RG113" s="10"/>
      <c r="RH113" s="10"/>
      <c r="RI113" s="10"/>
      <c r="RJ113" s="10"/>
      <c r="RK113" s="10"/>
      <c r="RL113" s="10"/>
      <c r="RM113" s="10"/>
      <c r="RN113" s="10"/>
      <c r="RO113" s="10"/>
      <c r="RP113" s="10"/>
      <c r="RQ113" s="10"/>
      <c r="RR113" s="10"/>
      <c r="RS113" s="10"/>
      <c r="RT113" s="10"/>
      <c r="RU113" s="10"/>
      <c r="RV113" s="10"/>
      <c r="RW113" s="10"/>
      <c r="RX113" s="10"/>
      <c r="RY113" s="10"/>
      <c r="RZ113" s="10"/>
      <c r="SA113" s="10"/>
      <c r="SB113" s="10"/>
      <c r="SC113" s="10"/>
      <c r="SD113" s="10"/>
      <c r="SE113" s="10"/>
      <c r="SF113" s="10"/>
      <c r="SG113" s="10"/>
      <c r="SH113" s="10"/>
      <c r="SI113" s="10"/>
      <c r="SJ113" s="10"/>
      <c r="SK113" s="10"/>
      <c r="SL113" s="10"/>
      <c r="SM113" s="10"/>
      <c r="SN113" s="10"/>
      <c r="SO113" s="10"/>
      <c r="SP113" s="10"/>
      <c r="SQ113" s="10"/>
      <c r="SR113" s="10"/>
      <c r="SS113" s="10"/>
      <c r="ST113" s="10"/>
      <c r="SU113" s="10"/>
      <c r="SV113" s="10"/>
      <c r="SW113" s="10"/>
      <c r="SX113" s="10"/>
      <c r="SY113" s="10"/>
      <c r="SZ113" s="10"/>
      <c r="TA113" s="10"/>
      <c r="TB113" s="10"/>
      <c r="TC113" s="10"/>
      <c r="TD113" s="10"/>
      <c r="TE113" s="10"/>
      <c r="TF113" s="10"/>
      <c r="TG113" s="10"/>
      <c r="TH113" s="10"/>
      <c r="TI113" s="10"/>
      <c r="TJ113" s="10"/>
      <c r="TK113" s="10"/>
      <c r="TL113" s="10"/>
      <c r="TM113" s="10"/>
      <c r="TN113" s="10"/>
      <c r="TO113" s="10"/>
      <c r="TP113" s="10"/>
      <c r="TQ113" s="10"/>
      <c r="TR113" s="10"/>
      <c r="TS113" s="10"/>
      <c r="TT113" s="10"/>
      <c r="TU113" s="10"/>
      <c r="TV113" s="10"/>
      <c r="TW113" s="10"/>
      <c r="TX113" s="10"/>
      <c r="TY113" s="10"/>
      <c r="TZ113" s="10"/>
      <c r="UA113" s="10"/>
      <c r="UB113" s="10"/>
      <c r="UC113" s="10"/>
      <c r="UD113" s="10"/>
      <c r="UE113" s="10"/>
      <c r="UF113" s="10"/>
      <c r="UG113" s="10"/>
      <c r="UH113" s="10"/>
      <c r="UI113" s="10"/>
      <c r="UJ113" s="10"/>
      <c r="UK113" s="10"/>
      <c r="UL113" s="10"/>
      <c r="UM113" s="10"/>
      <c r="UN113" s="10"/>
      <c r="UO113" s="10"/>
      <c r="UP113" s="10"/>
      <c r="UQ113" s="10"/>
      <c r="UR113" s="10"/>
      <c r="US113" s="10"/>
      <c r="UT113" s="10"/>
      <c r="UU113" s="10"/>
      <c r="UV113" s="10"/>
      <c r="UW113" s="10"/>
      <c r="UX113" s="10"/>
      <c r="UY113" s="10"/>
      <c r="UZ113" s="10"/>
      <c r="VA113" s="10"/>
      <c r="VB113" s="10"/>
      <c r="VC113" s="10"/>
      <c r="VD113" s="10"/>
      <c r="VE113" s="10"/>
      <c r="VF113" s="10"/>
      <c r="VG113" s="10"/>
      <c r="VH113" s="10"/>
      <c r="VI113" s="10"/>
      <c r="VJ113" s="10"/>
      <c r="VK113" s="10"/>
      <c r="VL113" s="10"/>
      <c r="VM113" s="10"/>
      <c r="VN113" s="10"/>
      <c r="VO113" s="10"/>
      <c r="VP113" s="10"/>
      <c r="VQ113" s="10"/>
      <c r="VR113" s="10"/>
      <c r="VS113" s="10"/>
      <c r="VT113" s="10"/>
      <c r="VU113" s="10"/>
      <c r="VV113" s="10"/>
      <c r="VW113" s="10"/>
      <c r="VX113" s="10"/>
      <c r="VY113" s="10"/>
      <c r="VZ113" s="10"/>
      <c r="WA113" s="10"/>
      <c r="WB113" s="10"/>
      <c r="WC113" s="10"/>
      <c r="WD113" s="10"/>
      <c r="WE113" s="10"/>
      <c r="WF113" s="10"/>
      <c r="WG113" s="10"/>
      <c r="WH113" s="10"/>
      <c r="WI113" s="10"/>
      <c r="WJ113" s="10"/>
      <c r="WK113" s="10"/>
      <c r="WL113" s="10"/>
      <c r="WM113" s="10"/>
      <c r="WN113" s="10"/>
      <c r="WO113" s="10"/>
      <c r="WP113" s="10"/>
      <c r="WQ113" s="10"/>
      <c r="WR113" s="10"/>
      <c r="WS113" s="10"/>
      <c r="WT113" s="10"/>
      <c r="WU113" s="10"/>
      <c r="WV113" s="10"/>
      <c r="WW113" s="10"/>
      <c r="WX113" s="10"/>
      <c r="WY113" s="10"/>
      <c r="WZ113" s="10"/>
      <c r="XA113" s="10"/>
      <c r="XB113" s="10"/>
      <c r="XC113" s="10"/>
      <c r="XD113" s="10"/>
      <c r="XE113" s="10"/>
      <c r="XF113" s="10"/>
      <c r="XG113" s="10"/>
      <c r="XH113" s="10"/>
      <c r="XI113" s="10"/>
      <c r="XJ113" s="10"/>
      <c r="XK113" s="10"/>
      <c r="XL113" s="10"/>
      <c r="XM113" s="10"/>
      <c r="XN113" s="10"/>
      <c r="XO113" s="10"/>
      <c r="XP113" s="10"/>
      <c r="XQ113" s="10"/>
      <c r="XR113" s="10"/>
      <c r="XS113" s="10"/>
      <c r="XT113" s="10"/>
      <c r="XU113" s="10"/>
      <c r="XV113" s="10"/>
      <c r="XW113" s="10"/>
      <c r="XX113" s="10"/>
      <c r="XY113" s="10"/>
      <c r="XZ113" s="10"/>
      <c r="YA113" s="10"/>
      <c r="YB113" s="10"/>
      <c r="YC113" s="10"/>
      <c r="YD113" s="10"/>
      <c r="YE113" s="10"/>
      <c r="YF113" s="10"/>
      <c r="YG113" s="10"/>
      <c r="YH113" s="10"/>
      <c r="YI113" s="10"/>
      <c r="YJ113" s="10"/>
      <c r="YK113" s="10"/>
      <c r="YL113" s="10"/>
      <c r="YM113" s="10"/>
      <c r="YN113" s="10"/>
      <c r="YO113" s="10"/>
      <c r="YP113" s="10"/>
      <c r="YQ113" s="10"/>
      <c r="YR113" s="10"/>
      <c r="YS113" s="10"/>
      <c r="YT113" s="10"/>
      <c r="YU113" s="10"/>
      <c r="YV113" s="10"/>
      <c r="YW113" s="10"/>
      <c r="YX113" s="10"/>
      <c r="YY113" s="10"/>
      <c r="YZ113" s="10"/>
      <c r="ZA113" s="10"/>
      <c r="ZB113" s="10"/>
      <c r="ZC113" s="10"/>
      <c r="ZD113" s="10"/>
      <c r="ZE113" s="10"/>
      <c r="ZF113" s="10"/>
      <c r="ZG113" s="10"/>
      <c r="ZH113" s="10"/>
      <c r="ZI113" s="10"/>
      <c r="ZJ113" s="10"/>
      <c r="ZK113" s="10"/>
      <c r="ZL113" s="10"/>
      <c r="ZM113" s="10"/>
      <c r="ZN113" s="10"/>
      <c r="ZO113" s="10"/>
      <c r="ZP113" s="10"/>
      <c r="ZQ113" s="10"/>
      <c r="ZR113" s="10"/>
      <c r="ZS113" s="10"/>
      <c r="ZT113" s="10"/>
    </row>
    <row r="114" spans="1:696" s="40" customFormat="1">
      <c r="A114" s="34">
        <v>38</v>
      </c>
      <c r="B114" s="10"/>
      <c r="C114" s="10"/>
      <c r="D114" s="10"/>
      <c r="E114" s="10"/>
      <c r="F114" s="41" t="s">
        <v>12</v>
      </c>
      <c r="G114" s="41" t="s">
        <v>15</v>
      </c>
      <c r="H114" s="32">
        <f t="shared" si="8"/>
        <v>0.38</v>
      </c>
      <c r="I114" s="33">
        <f t="shared" si="5"/>
        <v>0.97800000000000009</v>
      </c>
      <c r="J114" s="33">
        <f t="shared" si="6"/>
        <v>0.31000000000000005</v>
      </c>
      <c r="K114" s="33">
        <f t="shared" si="7"/>
        <v>-0.28000000000000003</v>
      </c>
      <c r="L114" s="10">
        <v>20</v>
      </c>
      <c r="M114" s="10">
        <v>0</v>
      </c>
      <c r="N114" s="10">
        <v>20</v>
      </c>
      <c r="O114" s="10">
        <v>0</v>
      </c>
      <c r="P114" s="10">
        <v>16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20</v>
      </c>
      <c r="W114" s="10">
        <v>20</v>
      </c>
      <c r="X114" s="10"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v>0</v>
      </c>
      <c r="AE114" s="10">
        <v>0</v>
      </c>
      <c r="AF114" s="10">
        <v>0</v>
      </c>
      <c r="AG114" s="10">
        <v>0</v>
      </c>
      <c r="AH114" s="10">
        <v>0</v>
      </c>
      <c r="AI114" s="10">
        <v>0</v>
      </c>
      <c r="AJ114" s="10">
        <v>0</v>
      </c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  <c r="HU114" s="10"/>
      <c r="HV114" s="10"/>
      <c r="HW114" s="10"/>
      <c r="HX114" s="10"/>
      <c r="HY114" s="10"/>
      <c r="HZ114" s="10"/>
      <c r="IA114" s="10"/>
      <c r="IB114" s="10"/>
      <c r="IC114" s="10"/>
      <c r="ID114" s="10"/>
      <c r="IE114" s="10"/>
      <c r="IF114" s="10"/>
      <c r="IG114" s="10"/>
      <c r="IH114" s="10"/>
      <c r="II114" s="10"/>
      <c r="IJ114" s="10"/>
      <c r="IK114" s="10"/>
      <c r="IL114" s="10"/>
      <c r="IM114" s="10"/>
      <c r="IN114" s="10"/>
      <c r="IO114" s="10"/>
      <c r="IP114" s="10"/>
      <c r="IQ114" s="10"/>
      <c r="IR114" s="10"/>
      <c r="IS114" s="10"/>
      <c r="IT114" s="10"/>
      <c r="IU114" s="10"/>
      <c r="IV114" s="10"/>
      <c r="IW114" s="10"/>
      <c r="IX114" s="10"/>
      <c r="IY114" s="10"/>
      <c r="IZ114" s="10"/>
      <c r="JA114" s="10"/>
      <c r="JB114" s="10"/>
      <c r="JC114" s="10"/>
      <c r="JD114" s="10"/>
      <c r="JE114" s="10"/>
      <c r="JF114" s="10"/>
      <c r="JG114" s="10"/>
      <c r="JH114" s="10"/>
      <c r="JI114" s="10"/>
      <c r="JJ114" s="10"/>
      <c r="JK114" s="10"/>
      <c r="JL114" s="10"/>
      <c r="JM114" s="10"/>
      <c r="JN114" s="10"/>
      <c r="JO114" s="10"/>
      <c r="JP114" s="10"/>
      <c r="JQ114" s="10"/>
      <c r="JR114" s="10"/>
      <c r="JS114" s="10"/>
      <c r="JT114" s="10"/>
      <c r="JU114" s="10"/>
      <c r="JV114" s="10"/>
      <c r="JW114" s="10"/>
      <c r="JX114" s="10"/>
      <c r="JY114" s="10"/>
      <c r="JZ114" s="10"/>
      <c r="KA114" s="10"/>
      <c r="KB114" s="10"/>
      <c r="KC114" s="10"/>
      <c r="KD114" s="10"/>
      <c r="KE114" s="10"/>
      <c r="KF114" s="10"/>
      <c r="KG114" s="10"/>
      <c r="KH114" s="10"/>
      <c r="KI114" s="10"/>
      <c r="KJ114" s="10"/>
      <c r="KK114" s="10"/>
      <c r="KL114" s="10"/>
      <c r="KM114" s="10"/>
      <c r="KN114" s="10"/>
      <c r="KO114" s="10"/>
      <c r="KP114" s="10"/>
      <c r="KQ114" s="10"/>
      <c r="KR114" s="10"/>
      <c r="KS114" s="10"/>
      <c r="KT114" s="10"/>
      <c r="KU114" s="10"/>
      <c r="KV114" s="10"/>
      <c r="KW114" s="10"/>
      <c r="KX114" s="10"/>
      <c r="KY114" s="10"/>
      <c r="KZ114" s="10"/>
      <c r="LA114" s="10"/>
      <c r="LB114" s="10"/>
      <c r="LC114" s="10"/>
      <c r="LD114" s="10"/>
      <c r="LE114" s="10"/>
      <c r="LF114" s="10"/>
      <c r="LG114" s="10"/>
      <c r="LH114" s="10"/>
      <c r="LI114" s="10"/>
      <c r="LJ114" s="10"/>
      <c r="LK114" s="10"/>
      <c r="LL114" s="10"/>
      <c r="LM114" s="10"/>
      <c r="LN114" s="10"/>
      <c r="LO114" s="10"/>
      <c r="LP114" s="10"/>
      <c r="LQ114" s="10"/>
      <c r="LR114" s="10"/>
      <c r="LS114" s="10"/>
      <c r="LT114" s="10"/>
      <c r="LU114" s="10"/>
      <c r="LV114" s="10"/>
      <c r="LW114" s="10"/>
      <c r="LX114" s="10"/>
      <c r="LY114" s="10"/>
      <c r="LZ114" s="10"/>
      <c r="MA114" s="10"/>
      <c r="MB114" s="10"/>
      <c r="MC114" s="10"/>
      <c r="MD114" s="10"/>
      <c r="ME114" s="10"/>
      <c r="MF114" s="10"/>
      <c r="MG114" s="10"/>
      <c r="MH114" s="10"/>
      <c r="MI114" s="10"/>
      <c r="MJ114" s="10"/>
      <c r="MK114" s="10"/>
      <c r="ML114" s="10"/>
      <c r="MM114" s="10"/>
      <c r="MN114" s="10"/>
      <c r="MO114" s="10"/>
      <c r="MP114" s="10"/>
      <c r="MQ114" s="10"/>
      <c r="MR114" s="10"/>
      <c r="MS114" s="10"/>
      <c r="MT114" s="10"/>
      <c r="MU114" s="10"/>
      <c r="MV114" s="10"/>
      <c r="MW114" s="10"/>
      <c r="MX114" s="10"/>
      <c r="MY114" s="10"/>
      <c r="MZ114" s="10"/>
      <c r="NA114" s="10"/>
      <c r="NB114" s="10"/>
      <c r="NC114" s="10"/>
      <c r="ND114" s="10"/>
      <c r="NE114" s="10"/>
      <c r="NF114" s="10"/>
      <c r="NG114" s="10"/>
      <c r="NH114" s="10"/>
      <c r="NI114" s="10"/>
      <c r="NJ114" s="10"/>
      <c r="NK114" s="10"/>
      <c r="NL114" s="10"/>
      <c r="NM114" s="10"/>
      <c r="NN114" s="10"/>
      <c r="NO114" s="10"/>
      <c r="NP114" s="10"/>
      <c r="NQ114" s="10"/>
      <c r="NR114" s="10"/>
      <c r="NS114" s="10"/>
      <c r="NT114" s="10"/>
      <c r="NU114" s="10"/>
      <c r="NV114" s="10"/>
      <c r="NW114" s="10"/>
      <c r="NX114" s="10"/>
      <c r="NY114" s="10"/>
      <c r="NZ114" s="10"/>
      <c r="OA114" s="10"/>
      <c r="OB114" s="10"/>
      <c r="OC114" s="10"/>
      <c r="OD114" s="10"/>
      <c r="OE114" s="10"/>
      <c r="OF114" s="10"/>
      <c r="OG114" s="10"/>
      <c r="OH114" s="10"/>
      <c r="OI114" s="10"/>
      <c r="OJ114" s="10"/>
      <c r="OK114" s="10"/>
      <c r="OL114" s="10"/>
      <c r="OM114" s="10"/>
      <c r="ON114" s="10"/>
      <c r="OO114" s="10"/>
      <c r="OP114" s="10"/>
      <c r="OQ114" s="10"/>
      <c r="OR114" s="10"/>
      <c r="OS114" s="10"/>
      <c r="OT114" s="10"/>
      <c r="OU114" s="10"/>
      <c r="OV114" s="10"/>
      <c r="OW114" s="10"/>
      <c r="OX114" s="10"/>
      <c r="OY114" s="10"/>
      <c r="OZ114" s="10"/>
      <c r="PA114" s="10"/>
      <c r="PB114" s="10"/>
      <c r="PC114" s="10"/>
      <c r="PD114" s="10"/>
      <c r="PE114" s="10"/>
      <c r="PF114" s="10"/>
      <c r="PG114" s="10"/>
      <c r="PH114" s="10"/>
      <c r="PI114" s="10"/>
      <c r="PJ114" s="10"/>
      <c r="PK114" s="10"/>
      <c r="PL114" s="10"/>
      <c r="PM114" s="10"/>
      <c r="PN114" s="10"/>
      <c r="PO114" s="10"/>
      <c r="PP114" s="10"/>
      <c r="PQ114" s="10"/>
      <c r="PR114" s="10"/>
      <c r="PS114" s="10"/>
      <c r="PT114" s="10"/>
      <c r="PU114" s="10"/>
      <c r="PV114" s="10"/>
      <c r="PW114" s="10"/>
      <c r="PX114" s="10"/>
      <c r="PY114" s="10"/>
      <c r="PZ114" s="10"/>
      <c r="QA114" s="10"/>
      <c r="QB114" s="10"/>
      <c r="QC114" s="10"/>
      <c r="QD114" s="10"/>
      <c r="QE114" s="10"/>
      <c r="QF114" s="10"/>
      <c r="QG114" s="10"/>
      <c r="QH114" s="10"/>
      <c r="QI114" s="10"/>
      <c r="QJ114" s="10"/>
      <c r="QK114" s="10"/>
      <c r="QL114" s="10"/>
      <c r="QM114" s="10"/>
      <c r="QN114" s="10"/>
      <c r="QO114" s="10"/>
      <c r="QP114" s="10"/>
      <c r="QQ114" s="10"/>
      <c r="QR114" s="10"/>
      <c r="QS114" s="10"/>
      <c r="QT114" s="10"/>
      <c r="QU114" s="10"/>
      <c r="QV114" s="10"/>
      <c r="QW114" s="10"/>
      <c r="QX114" s="10"/>
      <c r="QY114" s="10"/>
      <c r="QZ114" s="10"/>
      <c r="RA114" s="10"/>
      <c r="RB114" s="10"/>
      <c r="RC114" s="10"/>
      <c r="RD114" s="10"/>
      <c r="RE114" s="10"/>
      <c r="RF114" s="10"/>
      <c r="RG114" s="10"/>
      <c r="RH114" s="10"/>
      <c r="RI114" s="10"/>
      <c r="RJ114" s="10"/>
      <c r="RK114" s="10"/>
      <c r="RL114" s="10"/>
      <c r="RM114" s="10"/>
      <c r="RN114" s="10"/>
      <c r="RO114" s="10"/>
      <c r="RP114" s="10"/>
      <c r="RQ114" s="10"/>
      <c r="RR114" s="10"/>
      <c r="RS114" s="10"/>
      <c r="RT114" s="10"/>
      <c r="RU114" s="10"/>
      <c r="RV114" s="10"/>
      <c r="RW114" s="10"/>
      <c r="RX114" s="10"/>
      <c r="RY114" s="10"/>
      <c r="RZ114" s="10"/>
      <c r="SA114" s="10"/>
      <c r="SB114" s="10"/>
      <c r="SC114" s="10"/>
      <c r="SD114" s="10"/>
      <c r="SE114" s="10"/>
      <c r="SF114" s="10"/>
      <c r="SG114" s="10"/>
      <c r="SH114" s="10"/>
      <c r="SI114" s="10"/>
      <c r="SJ114" s="10"/>
      <c r="SK114" s="10"/>
      <c r="SL114" s="10"/>
      <c r="SM114" s="10"/>
      <c r="SN114" s="10"/>
      <c r="SO114" s="10"/>
      <c r="SP114" s="10"/>
      <c r="SQ114" s="10"/>
      <c r="SR114" s="10"/>
      <c r="SS114" s="10"/>
      <c r="ST114" s="10"/>
      <c r="SU114" s="10"/>
      <c r="SV114" s="10"/>
      <c r="SW114" s="10"/>
      <c r="SX114" s="10"/>
      <c r="SY114" s="10"/>
      <c r="SZ114" s="10"/>
      <c r="TA114" s="10"/>
      <c r="TB114" s="10"/>
      <c r="TC114" s="10"/>
      <c r="TD114" s="10"/>
      <c r="TE114" s="10"/>
      <c r="TF114" s="10"/>
      <c r="TG114" s="10"/>
      <c r="TH114" s="10"/>
      <c r="TI114" s="10"/>
      <c r="TJ114" s="10"/>
      <c r="TK114" s="10"/>
      <c r="TL114" s="10"/>
      <c r="TM114" s="10"/>
      <c r="TN114" s="10"/>
      <c r="TO114" s="10"/>
      <c r="TP114" s="10"/>
      <c r="TQ114" s="10"/>
      <c r="TR114" s="10"/>
      <c r="TS114" s="10"/>
      <c r="TT114" s="10"/>
      <c r="TU114" s="10"/>
      <c r="TV114" s="10"/>
      <c r="TW114" s="10"/>
      <c r="TX114" s="10"/>
      <c r="TY114" s="10"/>
      <c r="TZ114" s="10"/>
      <c r="UA114" s="10"/>
      <c r="UB114" s="10"/>
      <c r="UC114" s="10"/>
      <c r="UD114" s="10"/>
      <c r="UE114" s="10"/>
      <c r="UF114" s="10"/>
      <c r="UG114" s="10"/>
      <c r="UH114" s="10"/>
      <c r="UI114" s="10"/>
      <c r="UJ114" s="10"/>
      <c r="UK114" s="10"/>
      <c r="UL114" s="10"/>
      <c r="UM114" s="10"/>
      <c r="UN114" s="10"/>
      <c r="UO114" s="10"/>
      <c r="UP114" s="10"/>
      <c r="UQ114" s="10"/>
      <c r="UR114" s="10"/>
      <c r="US114" s="10"/>
      <c r="UT114" s="10"/>
      <c r="UU114" s="10"/>
      <c r="UV114" s="10"/>
      <c r="UW114" s="10"/>
      <c r="UX114" s="10"/>
      <c r="UY114" s="10"/>
      <c r="UZ114" s="10"/>
      <c r="VA114" s="10"/>
      <c r="VB114" s="10"/>
      <c r="VC114" s="10"/>
      <c r="VD114" s="10"/>
      <c r="VE114" s="10"/>
      <c r="VF114" s="10"/>
      <c r="VG114" s="10"/>
      <c r="VH114" s="10"/>
      <c r="VI114" s="10"/>
      <c r="VJ114" s="10"/>
      <c r="VK114" s="10"/>
      <c r="VL114" s="10"/>
      <c r="VM114" s="10"/>
      <c r="VN114" s="10"/>
      <c r="VO114" s="10"/>
      <c r="VP114" s="10"/>
      <c r="VQ114" s="10"/>
      <c r="VR114" s="10"/>
      <c r="VS114" s="10"/>
      <c r="VT114" s="10"/>
      <c r="VU114" s="10"/>
      <c r="VV114" s="10"/>
      <c r="VW114" s="10"/>
      <c r="VX114" s="10"/>
      <c r="VY114" s="10"/>
      <c r="VZ114" s="10"/>
      <c r="WA114" s="10"/>
      <c r="WB114" s="10"/>
      <c r="WC114" s="10"/>
      <c r="WD114" s="10"/>
      <c r="WE114" s="10"/>
      <c r="WF114" s="10"/>
      <c r="WG114" s="10"/>
      <c r="WH114" s="10"/>
      <c r="WI114" s="10"/>
      <c r="WJ114" s="10"/>
      <c r="WK114" s="10"/>
      <c r="WL114" s="10"/>
      <c r="WM114" s="10"/>
      <c r="WN114" s="10"/>
      <c r="WO114" s="10"/>
      <c r="WP114" s="10"/>
      <c r="WQ114" s="10"/>
      <c r="WR114" s="10"/>
      <c r="WS114" s="10"/>
      <c r="WT114" s="10"/>
      <c r="WU114" s="10"/>
      <c r="WV114" s="10"/>
      <c r="WW114" s="10"/>
      <c r="WX114" s="10"/>
      <c r="WY114" s="10"/>
      <c r="WZ114" s="10"/>
      <c r="XA114" s="10"/>
      <c r="XB114" s="10"/>
      <c r="XC114" s="10"/>
      <c r="XD114" s="10"/>
      <c r="XE114" s="10"/>
      <c r="XF114" s="10"/>
      <c r="XG114" s="10"/>
      <c r="XH114" s="10"/>
      <c r="XI114" s="10"/>
      <c r="XJ114" s="10"/>
      <c r="XK114" s="10"/>
      <c r="XL114" s="10"/>
      <c r="XM114" s="10"/>
      <c r="XN114" s="10"/>
      <c r="XO114" s="10"/>
      <c r="XP114" s="10"/>
      <c r="XQ114" s="10"/>
      <c r="XR114" s="10"/>
      <c r="XS114" s="10"/>
      <c r="XT114" s="10"/>
      <c r="XU114" s="10"/>
      <c r="XV114" s="10"/>
      <c r="XW114" s="10"/>
      <c r="XX114" s="10"/>
      <c r="XY114" s="10"/>
      <c r="XZ114" s="10"/>
      <c r="YA114" s="10"/>
      <c r="YB114" s="10"/>
      <c r="YC114" s="10"/>
      <c r="YD114" s="10"/>
      <c r="YE114" s="10"/>
      <c r="YF114" s="10"/>
      <c r="YG114" s="10"/>
      <c r="YH114" s="10"/>
      <c r="YI114" s="10"/>
      <c r="YJ114" s="10"/>
      <c r="YK114" s="10"/>
      <c r="YL114" s="10"/>
      <c r="YM114" s="10"/>
      <c r="YN114" s="10"/>
      <c r="YO114" s="10"/>
      <c r="YP114" s="10"/>
      <c r="YQ114" s="10"/>
      <c r="YR114" s="10"/>
      <c r="YS114" s="10"/>
      <c r="YT114" s="10"/>
      <c r="YU114" s="10"/>
      <c r="YV114" s="10"/>
      <c r="YW114" s="10"/>
      <c r="YX114" s="10"/>
      <c r="YY114" s="10"/>
      <c r="YZ114" s="10"/>
      <c r="ZA114" s="10"/>
      <c r="ZB114" s="10"/>
      <c r="ZC114" s="10"/>
      <c r="ZD114" s="10"/>
      <c r="ZE114" s="10"/>
      <c r="ZF114" s="10"/>
      <c r="ZG114" s="10"/>
      <c r="ZH114" s="10"/>
      <c r="ZI114" s="10"/>
      <c r="ZJ114" s="10"/>
      <c r="ZK114" s="10"/>
      <c r="ZL114" s="10"/>
      <c r="ZM114" s="10"/>
      <c r="ZN114" s="10"/>
      <c r="ZO114" s="10"/>
      <c r="ZP114" s="10"/>
      <c r="ZQ114" s="10"/>
      <c r="ZR114" s="10"/>
      <c r="ZS114" s="10"/>
      <c r="ZT114" s="10"/>
    </row>
    <row r="115" spans="1:696" s="40" customFormat="1">
      <c r="A115" s="35"/>
      <c r="B115" s="35"/>
      <c r="C115" s="35"/>
      <c r="D115" s="35"/>
      <c r="E115" s="35"/>
      <c r="F115" s="35" t="s">
        <v>10</v>
      </c>
      <c r="G115" s="35" t="s">
        <v>11</v>
      </c>
      <c r="H115" s="36">
        <f t="shared" si="8"/>
        <v>-4.0999999999999981E-2</v>
      </c>
      <c r="I115" s="36">
        <f t="shared" si="5"/>
        <v>0.33000000000000007</v>
      </c>
      <c r="J115" s="36">
        <f t="shared" si="6"/>
        <v>1.8500000000000016E-2</v>
      </c>
      <c r="K115" s="36">
        <f t="shared" si="7"/>
        <v>5.7999999999999982E-2</v>
      </c>
      <c r="L115" s="35">
        <v>9</v>
      </c>
      <c r="M115" s="35">
        <v>0</v>
      </c>
      <c r="N115" s="35">
        <v>4</v>
      </c>
      <c r="O115" s="35">
        <v>0</v>
      </c>
      <c r="P115" s="35">
        <v>8</v>
      </c>
      <c r="Q115" s="35">
        <v>0</v>
      </c>
      <c r="R115" s="35">
        <v>0</v>
      </c>
      <c r="S115" s="35">
        <v>0</v>
      </c>
      <c r="T115" s="35">
        <v>1</v>
      </c>
      <c r="U115" s="35">
        <v>12</v>
      </c>
      <c r="V115" s="35">
        <v>8</v>
      </c>
      <c r="W115" s="35">
        <v>20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  <c r="IT115" s="10"/>
      <c r="IU115" s="10"/>
      <c r="IV115" s="10"/>
      <c r="IW115" s="10"/>
      <c r="IX115" s="10"/>
      <c r="IY115" s="10"/>
      <c r="IZ115" s="10"/>
      <c r="JA115" s="10"/>
      <c r="JB115" s="10"/>
      <c r="JC115" s="10"/>
      <c r="JD115" s="10"/>
      <c r="JE115" s="10"/>
      <c r="JF115" s="10"/>
      <c r="JG115" s="10"/>
      <c r="JH115" s="10"/>
      <c r="JI115" s="10"/>
      <c r="JJ115" s="10"/>
      <c r="JK115" s="10"/>
      <c r="JL115" s="10"/>
      <c r="JM115" s="10"/>
      <c r="JN115" s="10"/>
      <c r="JO115" s="10"/>
      <c r="JP115" s="10"/>
      <c r="JQ115" s="10"/>
      <c r="JR115" s="10"/>
      <c r="JS115" s="10"/>
      <c r="JT115" s="10"/>
      <c r="JU115" s="10"/>
      <c r="JV115" s="10"/>
      <c r="JW115" s="10"/>
      <c r="JX115" s="10"/>
      <c r="JY115" s="10"/>
      <c r="JZ115" s="10"/>
      <c r="KA115" s="10"/>
      <c r="KB115" s="10"/>
      <c r="KC115" s="10"/>
      <c r="KD115" s="10"/>
      <c r="KE115" s="10"/>
      <c r="KF115" s="10"/>
      <c r="KG115" s="10"/>
      <c r="KH115" s="10"/>
      <c r="KI115" s="10"/>
      <c r="KJ115" s="10"/>
      <c r="KK115" s="10"/>
      <c r="KL115" s="10"/>
      <c r="KM115" s="10"/>
      <c r="KN115" s="10"/>
      <c r="KO115" s="10"/>
      <c r="KP115" s="10"/>
      <c r="KQ115" s="10"/>
      <c r="KR115" s="10"/>
      <c r="KS115" s="10"/>
      <c r="KT115" s="10"/>
      <c r="KU115" s="10"/>
      <c r="KV115" s="10"/>
      <c r="KW115" s="10"/>
      <c r="KX115" s="10"/>
      <c r="KY115" s="10"/>
      <c r="KZ115" s="10"/>
      <c r="LA115" s="10"/>
      <c r="LB115" s="10"/>
      <c r="LC115" s="10"/>
      <c r="LD115" s="10"/>
      <c r="LE115" s="10"/>
      <c r="LF115" s="10"/>
      <c r="LG115" s="10"/>
      <c r="LH115" s="10"/>
      <c r="LI115" s="10"/>
      <c r="LJ115" s="10"/>
      <c r="LK115" s="10"/>
      <c r="LL115" s="10"/>
      <c r="LM115" s="10"/>
      <c r="LN115" s="10"/>
      <c r="LO115" s="10"/>
      <c r="LP115" s="10"/>
      <c r="LQ115" s="10"/>
      <c r="LR115" s="10"/>
      <c r="LS115" s="10"/>
      <c r="LT115" s="10"/>
      <c r="LU115" s="10"/>
      <c r="LV115" s="10"/>
      <c r="LW115" s="10"/>
      <c r="LX115" s="10"/>
      <c r="LY115" s="10"/>
      <c r="LZ115" s="10"/>
      <c r="MA115" s="10"/>
      <c r="MB115" s="10"/>
      <c r="MC115" s="10"/>
      <c r="MD115" s="10"/>
      <c r="ME115" s="10"/>
      <c r="MF115" s="10"/>
      <c r="MG115" s="10"/>
      <c r="MH115" s="10"/>
      <c r="MI115" s="10"/>
      <c r="MJ115" s="10"/>
      <c r="MK115" s="10"/>
      <c r="ML115" s="10"/>
      <c r="MM115" s="10"/>
      <c r="MN115" s="10"/>
      <c r="MO115" s="10"/>
      <c r="MP115" s="10"/>
      <c r="MQ115" s="10"/>
      <c r="MR115" s="10"/>
      <c r="MS115" s="10"/>
      <c r="MT115" s="10"/>
      <c r="MU115" s="10"/>
      <c r="MV115" s="10"/>
      <c r="MW115" s="10"/>
      <c r="MX115" s="10"/>
      <c r="MY115" s="10"/>
      <c r="MZ115" s="10"/>
      <c r="NA115" s="10"/>
      <c r="NB115" s="10"/>
      <c r="NC115" s="10"/>
      <c r="ND115" s="10"/>
      <c r="NE115" s="10"/>
      <c r="NF115" s="10"/>
      <c r="NG115" s="10"/>
      <c r="NH115" s="10"/>
      <c r="NI115" s="10"/>
      <c r="NJ115" s="10"/>
      <c r="NK115" s="10"/>
      <c r="NL115" s="10"/>
      <c r="NM115" s="10"/>
      <c r="NN115" s="10"/>
      <c r="NO115" s="10"/>
      <c r="NP115" s="10"/>
      <c r="NQ115" s="10"/>
      <c r="NR115" s="10"/>
      <c r="NS115" s="10"/>
      <c r="NT115" s="10"/>
      <c r="NU115" s="10"/>
      <c r="NV115" s="10"/>
      <c r="NW115" s="10"/>
      <c r="NX115" s="10"/>
      <c r="NY115" s="10"/>
      <c r="NZ115" s="10"/>
      <c r="OA115" s="10"/>
      <c r="OB115" s="10"/>
      <c r="OC115" s="10"/>
      <c r="OD115" s="10"/>
      <c r="OE115" s="10"/>
      <c r="OF115" s="10"/>
      <c r="OG115" s="10"/>
      <c r="OH115" s="10"/>
      <c r="OI115" s="10"/>
      <c r="OJ115" s="10"/>
      <c r="OK115" s="10"/>
      <c r="OL115" s="10"/>
      <c r="OM115" s="10"/>
      <c r="ON115" s="10"/>
      <c r="OO115" s="10"/>
      <c r="OP115" s="10"/>
      <c r="OQ115" s="10"/>
      <c r="OR115" s="10"/>
      <c r="OS115" s="10"/>
      <c r="OT115" s="10"/>
      <c r="OU115" s="10"/>
      <c r="OV115" s="10"/>
      <c r="OW115" s="10"/>
      <c r="OX115" s="10"/>
      <c r="OY115" s="10"/>
      <c r="OZ115" s="10"/>
      <c r="PA115" s="10"/>
      <c r="PB115" s="10"/>
      <c r="PC115" s="10"/>
      <c r="PD115" s="10"/>
      <c r="PE115" s="10"/>
      <c r="PF115" s="10"/>
      <c r="PG115" s="10"/>
      <c r="PH115" s="10"/>
      <c r="PI115" s="10"/>
      <c r="PJ115" s="10"/>
      <c r="PK115" s="10"/>
      <c r="PL115" s="10"/>
      <c r="PM115" s="10"/>
      <c r="PN115" s="10"/>
      <c r="PO115" s="10"/>
      <c r="PP115" s="10"/>
      <c r="PQ115" s="10"/>
      <c r="PR115" s="10"/>
      <c r="PS115" s="10"/>
      <c r="PT115" s="10"/>
      <c r="PU115" s="10"/>
      <c r="PV115" s="10"/>
      <c r="PW115" s="10"/>
      <c r="PX115" s="10"/>
      <c r="PY115" s="10"/>
      <c r="PZ115" s="10"/>
      <c r="QA115" s="10"/>
      <c r="QB115" s="10"/>
      <c r="QC115" s="10"/>
      <c r="QD115" s="10"/>
      <c r="QE115" s="10"/>
      <c r="QF115" s="10"/>
      <c r="QG115" s="10"/>
      <c r="QH115" s="10"/>
      <c r="QI115" s="10"/>
      <c r="QJ115" s="10"/>
      <c r="QK115" s="10"/>
      <c r="QL115" s="10"/>
      <c r="QM115" s="10"/>
      <c r="QN115" s="10"/>
      <c r="QO115" s="10"/>
      <c r="QP115" s="10"/>
      <c r="QQ115" s="10"/>
      <c r="QR115" s="10"/>
      <c r="QS115" s="10"/>
      <c r="QT115" s="10"/>
      <c r="QU115" s="10"/>
      <c r="QV115" s="10"/>
      <c r="QW115" s="10"/>
      <c r="QX115" s="10"/>
      <c r="QY115" s="10"/>
      <c r="QZ115" s="10"/>
      <c r="RA115" s="10"/>
      <c r="RB115" s="10"/>
      <c r="RC115" s="10"/>
      <c r="RD115" s="10"/>
      <c r="RE115" s="10"/>
      <c r="RF115" s="10"/>
      <c r="RG115" s="10"/>
      <c r="RH115" s="10"/>
      <c r="RI115" s="10"/>
      <c r="RJ115" s="10"/>
      <c r="RK115" s="10"/>
      <c r="RL115" s="10"/>
      <c r="RM115" s="10"/>
      <c r="RN115" s="10"/>
      <c r="RO115" s="10"/>
      <c r="RP115" s="10"/>
      <c r="RQ115" s="10"/>
      <c r="RR115" s="10"/>
      <c r="RS115" s="10"/>
      <c r="RT115" s="10"/>
      <c r="RU115" s="10"/>
      <c r="RV115" s="10"/>
      <c r="RW115" s="10"/>
      <c r="RX115" s="10"/>
      <c r="RY115" s="10"/>
      <c r="RZ115" s="10"/>
      <c r="SA115" s="10"/>
      <c r="SB115" s="10"/>
      <c r="SC115" s="10"/>
      <c r="SD115" s="10"/>
      <c r="SE115" s="10"/>
      <c r="SF115" s="10"/>
      <c r="SG115" s="10"/>
      <c r="SH115" s="10"/>
      <c r="SI115" s="10"/>
      <c r="SJ115" s="10"/>
      <c r="SK115" s="10"/>
      <c r="SL115" s="10"/>
      <c r="SM115" s="10"/>
      <c r="SN115" s="10"/>
      <c r="SO115" s="10"/>
      <c r="SP115" s="10"/>
      <c r="SQ115" s="10"/>
      <c r="SR115" s="10"/>
      <c r="SS115" s="10"/>
      <c r="ST115" s="10"/>
      <c r="SU115" s="10"/>
      <c r="SV115" s="10"/>
      <c r="SW115" s="10"/>
      <c r="SX115" s="10"/>
      <c r="SY115" s="10"/>
      <c r="SZ115" s="10"/>
      <c r="TA115" s="10"/>
      <c r="TB115" s="10"/>
      <c r="TC115" s="10"/>
      <c r="TD115" s="10"/>
      <c r="TE115" s="10"/>
      <c r="TF115" s="10"/>
      <c r="TG115" s="10"/>
      <c r="TH115" s="10"/>
      <c r="TI115" s="10"/>
      <c r="TJ115" s="10"/>
      <c r="TK115" s="10"/>
      <c r="TL115" s="10"/>
      <c r="TM115" s="10"/>
      <c r="TN115" s="10"/>
      <c r="TO115" s="10"/>
      <c r="TP115" s="10"/>
      <c r="TQ115" s="10"/>
      <c r="TR115" s="10"/>
      <c r="TS115" s="10"/>
      <c r="TT115" s="10"/>
      <c r="TU115" s="10"/>
      <c r="TV115" s="10"/>
      <c r="TW115" s="10"/>
      <c r="TX115" s="10"/>
      <c r="TY115" s="10"/>
      <c r="TZ115" s="10"/>
      <c r="UA115" s="10"/>
      <c r="UB115" s="10"/>
      <c r="UC115" s="10"/>
      <c r="UD115" s="10"/>
      <c r="UE115" s="10"/>
      <c r="UF115" s="10"/>
      <c r="UG115" s="10"/>
      <c r="UH115" s="10"/>
      <c r="UI115" s="10"/>
      <c r="UJ115" s="10"/>
      <c r="UK115" s="10"/>
      <c r="UL115" s="10"/>
      <c r="UM115" s="10"/>
      <c r="UN115" s="10"/>
      <c r="UO115" s="10"/>
      <c r="UP115" s="10"/>
      <c r="UQ115" s="10"/>
      <c r="UR115" s="10"/>
      <c r="US115" s="10"/>
      <c r="UT115" s="10"/>
      <c r="UU115" s="10"/>
      <c r="UV115" s="10"/>
      <c r="UW115" s="10"/>
      <c r="UX115" s="10"/>
      <c r="UY115" s="10"/>
      <c r="UZ115" s="10"/>
      <c r="VA115" s="10"/>
      <c r="VB115" s="10"/>
      <c r="VC115" s="10"/>
      <c r="VD115" s="10"/>
      <c r="VE115" s="10"/>
      <c r="VF115" s="10"/>
      <c r="VG115" s="10"/>
      <c r="VH115" s="10"/>
      <c r="VI115" s="10"/>
      <c r="VJ115" s="10"/>
      <c r="VK115" s="10"/>
      <c r="VL115" s="10"/>
      <c r="VM115" s="10"/>
      <c r="VN115" s="10"/>
      <c r="VO115" s="10"/>
      <c r="VP115" s="10"/>
      <c r="VQ115" s="10"/>
      <c r="VR115" s="10"/>
      <c r="VS115" s="10"/>
      <c r="VT115" s="10"/>
      <c r="VU115" s="10"/>
      <c r="VV115" s="10"/>
      <c r="VW115" s="10"/>
      <c r="VX115" s="10"/>
      <c r="VY115" s="10"/>
      <c r="VZ115" s="10"/>
      <c r="WA115" s="10"/>
      <c r="WB115" s="10"/>
      <c r="WC115" s="10"/>
      <c r="WD115" s="10"/>
      <c r="WE115" s="10"/>
      <c r="WF115" s="10"/>
      <c r="WG115" s="10"/>
      <c r="WH115" s="10"/>
      <c r="WI115" s="10"/>
      <c r="WJ115" s="10"/>
      <c r="WK115" s="10"/>
      <c r="WL115" s="10"/>
      <c r="WM115" s="10"/>
      <c r="WN115" s="10"/>
      <c r="WO115" s="10"/>
      <c r="WP115" s="10"/>
      <c r="WQ115" s="10"/>
      <c r="WR115" s="10"/>
      <c r="WS115" s="10"/>
      <c r="WT115" s="10"/>
      <c r="WU115" s="10"/>
      <c r="WV115" s="10"/>
      <c r="WW115" s="10"/>
      <c r="WX115" s="10"/>
      <c r="WY115" s="10"/>
      <c r="WZ115" s="10"/>
      <c r="XA115" s="10"/>
      <c r="XB115" s="10"/>
      <c r="XC115" s="10"/>
      <c r="XD115" s="10"/>
      <c r="XE115" s="10"/>
      <c r="XF115" s="10"/>
      <c r="XG115" s="10"/>
      <c r="XH115" s="10"/>
      <c r="XI115" s="10"/>
      <c r="XJ115" s="10"/>
      <c r="XK115" s="10"/>
      <c r="XL115" s="10"/>
      <c r="XM115" s="10"/>
      <c r="XN115" s="10"/>
      <c r="XO115" s="10"/>
      <c r="XP115" s="10"/>
      <c r="XQ115" s="10"/>
      <c r="XR115" s="10"/>
      <c r="XS115" s="10"/>
      <c r="XT115" s="10"/>
      <c r="XU115" s="10"/>
      <c r="XV115" s="10"/>
      <c r="XW115" s="10"/>
      <c r="XX115" s="10"/>
      <c r="XY115" s="10"/>
      <c r="XZ115" s="10"/>
      <c r="YA115" s="10"/>
      <c r="YB115" s="10"/>
      <c r="YC115" s="10"/>
      <c r="YD115" s="10"/>
      <c r="YE115" s="10"/>
      <c r="YF115" s="10"/>
      <c r="YG115" s="10"/>
      <c r="YH115" s="10"/>
      <c r="YI115" s="10"/>
      <c r="YJ115" s="10"/>
      <c r="YK115" s="10"/>
      <c r="YL115" s="10"/>
      <c r="YM115" s="10"/>
      <c r="YN115" s="10"/>
      <c r="YO115" s="10"/>
      <c r="YP115" s="10"/>
      <c r="YQ115" s="10"/>
      <c r="YR115" s="10"/>
      <c r="YS115" s="10"/>
      <c r="YT115" s="10"/>
      <c r="YU115" s="10"/>
      <c r="YV115" s="10"/>
      <c r="YW115" s="10"/>
      <c r="YX115" s="10"/>
      <c r="YY115" s="10"/>
      <c r="YZ115" s="10"/>
      <c r="ZA115" s="10"/>
      <c r="ZB115" s="10"/>
      <c r="ZC115" s="10"/>
      <c r="ZD115" s="10"/>
      <c r="ZE115" s="10"/>
      <c r="ZF115" s="10"/>
      <c r="ZG115" s="10"/>
      <c r="ZH115" s="10"/>
      <c r="ZI115" s="10"/>
      <c r="ZJ115" s="10"/>
      <c r="ZK115" s="10"/>
      <c r="ZL115" s="10"/>
      <c r="ZM115" s="10"/>
      <c r="ZN115" s="10"/>
      <c r="ZO115" s="10"/>
      <c r="ZP115" s="10"/>
      <c r="ZQ115" s="10"/>
      <c r="ZR115" s="10"/>
      <c r="ZS115" s="10"/>
      <c r="ZT115" s="10"/>
    </row>
    <row r="116" spans="1:696" s="40" customFormat="1">
      <c r="A116" s="10" t="s">
        <v>111</v>
      </c>
      <c r="B116" s="10" t="s">
        <v>6</v>
      </c>
      <c r="C116" s="10" t="s">
        <v>62</v>
      </c>
      <c r="D116" s="30">
        <v>42161</v>
      </c>
      <c r="E116" s="31">
        <v>0.27569444444444446</v>
      </c>
      <c r="F116" s="10" t="s">
        <v>14</v>
      </c>
      <c r="G116" s="10" t="s">
        <v>15</v>
      </c>
      <c r="H116" s="38">
        <f t="shared" si="8"/>
        <v>-0.14749999999999999</v>
      </c>
      <c r="I116" s="33">
        <f t="shared" si="5"/>
        <v>-0.15699999999999997</v>
      </c>
      <c r="J116" s="33">
        <f t="shared" si="6"/>
        <v>0.72250000000000003</v>
      </c>
      <c r="K116" s="33">
        <f t="shared" si="7"/>
        <v>0.2155</v>
      </c>
      <c r="L116" s="10">
        <v>20</v>
      </c>
      <c r="M116" s="10">
        <v>0</v>
      </c>
      <c r="N116" s="10">
        <v>2</v>
      </c>
      <c r="O116" s="10">
        <v>0</v>
      </c>
      <c r="P116" s="10">
        <v>3</v>
      </c>
      <c r="Q116" s="10">
        <v>0</v>
      </c>
      <c r="R116" s="10">
        <v>0</v>
      </c>
      <c r="S116" s="10">
        <v>14</v>
      </c>
      <c r="T116" s="10">
        <v>1</v>
      </c>
      <c r="U116" s="10">
        <v>15</v>
      </c>
      <c r="V116" s="10">
        <v>5</v>
      </c>
      <c r="W116" s="10">
        <v>20</v>
      </c>
      <c r="X116" s="10"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15</v>
      </c>
      <c r="AD116" s="10">
        <v>0</v>
      </c>
      <c r="AE116" s="10">
        <v>0</v>
      </c>
      <c r="AF116" s="10">
        <v>0</v>
      </c>
      <c r="AG116" s="10">
        <v>0</v>
      </c>
      <c r="AH116" s="10">
        <v>0</v>
      </c>
      <c r="AI116" s="10">
        <v>15</v>
      </c>
      <c r="AJ116" s="10">
        <v>0</v>
      </c>
    </row>
    <row r="117" spans="1:696" s="40" customFormat="1">
      <c r="A117" s="34">
        <v>39</v>
      </c>
      <c r="B117" s="10" t="s">
        <v>112</v>
      </c>
      <c r="C117" s="10"/>
      <c r="D117" s="10"/>
      <c r="E117" s="10"/>
      <c r="F117" s="10" t="s">
        <v>10</v>
      </c>
      <c r="G117" s="10" t="s">
        <v>13</v>
      </c>
      <c r="H117" s="32">
        <f t="shared" si="8"/>
        <v>-7.650000000000004E-2</v>
      </c>
      <c r="I117" s="33">
        <f t="shared" si="5"/>
        <v>0.15749999999999997</v>
      </c>
      <c r="J117" s="33">
        <f t="shared" si="6"/>
        <v>0.8600000000000001</v>
      </c>
      <c r="K117" s="33">
        <f t="shared" si="7"/>
        <v>0.17800000000000002</v>
      </c>
      <c r="L117" s="10">
        <v>20</v>
      </c>
      <c r="M117" s="10">
        <v>0</v>
      </c>
      <c r="N117" s="10">
        <v>7</v>
      </c>
      <c r="O117" s="10">
        <v>0</v>
      </c>
      <c r="P117" s="10">
        <v>2</v>
      </c>
      <c r="Q117" s="10">
        <v>0</v>
      </c>
      <c r="R117" s="10">
        <v>0</v>
      </c>
      <c r="S117" s="10">
        <v>4</v>
      </c>
      <c r="T117" s="10">
        <v>1</v>
      </c>
      <c r="U117" s="10">
        <v>13</v>
      </c>
      <c r="V117" s="10">
        <v>7</v>
      </c>
      <c r="W117" s="10">
        <v>20</v>
      </c>
      <c r="X117" s="10"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20</v>
      </c>
      <c r="AD117" s="10">
        <v>0</v>
      </c>
      <c r="AE117" s="10">
        <v>0</v>
      </c>
      <c r="AF117" s="10">
        <v>0</v>
      </c>
      <c r="AG117" s="10">
        <v>0</v>
      </c>
      <c r="AH117" s="10">
        <v>0</v>
      </c>
      <c r="AI117" s="10">
        <v>20</v>
      </c>
      <c r="AJ117" s="10">
        <v>0</v>
      </c>
    </row>
    <row r="118" spans="1:696" s="40" customFormat="1">
      <c r="A118" s="35"/>
      <c r="B118" s="35"/>
      <c r="C118" s="35"/>
      <c r="D118" s="35"/>
      <c r="E118" s="35"/>
      <c r="F118" s="35" t="s">
        <v>12</v>
      </c>
      <c r="G118" s="35" t="s">
        <v>15</v>
      </c>
      <c r="H118" s="36">
        <f t="shared" si="8"/>
        <v>-0.254</v>
      </c>
      <c r="I118" s="36">
        <f t="shared" si="5"/>
        <v>0.25400000000000006</v>
      </c>
      <c r="J118" s="36">
        <f t="shared" si="6"/>
        <v>0.42000000000000004</v>
      </c>
      <c r="K118" s="36">
        <f t="shared" si="7"/>
        <v>0.25600000000000001</v>
      </c>
      <c r="L118" s="35">
        <v>20</v>
      </c>
      <c r="M118" s="35">
        <v>0</v>
      </c>
      <c r="N118" s="35">
        <v>8</v>
      </c>
      <c r="O118" s="35">
        <v>0</v>
      </c>
      <c r="P118" s="35">
        <v>3</v>
      </c>
      <c r="Q118" s="35">
        <v>0</v>
      </c>
      <c r="R118" s="35">
        <v>0</v>
      </c>
      <c r="S118" s="35">
        <v>2</v>
      </c>
      <c r="T118" s="35">
        <v>1</v>
      </c>
      <c r="U118" s="35">
        <v>18</v>
      </c>
      <c r="V118" s="35">
        <v>2</v>
      </c>
      <c r="W118" s="35">
        <v>20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4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4</v>
      </c>
      <c r="AJ118" s="35">
        <v>0</v>
      </c>
    </row>
    <row r="119" spans="1:696" s="40" customFormat="1">
      <c r="A119" s="10" t="s">
        <v>113</v>
      </c>
      <c r="B119" s="10" t="s">
        <v>40</v>
      </c>
      <c r="C119" s="10" t="s">
        <v>62</v>
      </c>
      <c r="D119" s="30">
        <v>42163</v>
      </c>
      <c r="E119" s="31">
        <v>0.26527777777777778</v>
      </c>
      <c r="F119" s="10" t="s">
        <v>12</v>
      </c>
      <c r="G119" s="10" t="s">
        <v>15</v>
      </c>
      <c r="H119" s="38">
        <f t="shared" si="8"/>
        <v>0.20250000000000001</v>
      </c>
      <c r="I119" s="33">
        <f t="shared" si="5"/>
        <v>0.51600000000000001</v>
      </c>
      <c r="J119" s="33">
        <f t="shared" si="6"/>
        <v>0.72250000000000003</v>
      </c>
      <c r="K119" s="33">
        <f t="shared" si="7"/>
        <v>-6.25E-2</v>
      </c>
      <c r="L119" s="10">
        <v>20</v>
      </c>
      <c r="M119" s="10">
        <v>0</v>
      </c>
      <c r="N119" s="10">
        <v>6</v>
      </c>
      <c r="O119" s="10">
        <v>0</v>
      </c>
      <c r="P119" s="10">
        <v>15</v>
      </c>
      <c r="Q119" s="10">
        <v>0</v>
      </c>
      <c r="R119" s="10">
        <v>0</v>
      </c>
      <c r="S119" s="10">
        <v>3</v>
      </c>
      <c r="T119" s="10">
        <v>0</v>
      </c>
      <c r="U119" s="10">
        <v>5</v>
      </c>
      <c r="V119" s="10">
        <v>15</v>
      </c>
      <c r="W119" s="10">
        <v>20</v>
      </c>
      <c r="X119" s="10"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15</v>
      </c>
      <c r="AD119" s="10">
        <v>0</v>
      </c>
      <c r="AE119" s="10">
        <v>6</v>
      </c>
      <c r="AF119" s="10">
        <v>0</v>
      </c>
      <c r="AG119" s="10">
        <v>0</v>
      </c>
      <c r="AH119" s="10">
        <v>0</v>
      </c>
      <c r="AI119" s="10">
        <v>15</v>
      </c>
      <c r="AJ119" s="10">
        <v>0</v>
      </c>
    </row>
    <row r="120" spans="1:696" s="40" customFormat="1">
      <c r="A120" s="34">
        <v>40</v>
      </c>
      <c r="B120" s="10"/>
      <c r="C120" s="10"/>
      <c r="D120" s="10"/>
      <c r="E120" s="10"/>
      <c r="F120" s="10" t="s">
        <v>10</v>
      </c>
      <c r="G120" s="10" t="s">
        <v>13</v>
      </c>
      <c r="H120" s="32">
        <f t="shared" si="8"/>
        <v>-0.249</v>
      </c>
      <c r="I120" s="33">
        <f t="shared" si="5"/>
        <v>9.1500000000000026E-2</v>
      </c>
      <c r="J120" s="33">
        <f t="shared" si="6"/>
        <v>0.3650000000000001</v>
      </c>
      <c r="K120" s="33">
        <f t="shared" si="7"/>
        <v>0.22500000000000001</v>
      </c>
      <c r="L120" s="10">
        <v>20</v>
      </c>
      <c r="M120" s="10">
        <v>0</v>
      </c>
      <c r="N120" s="10">
        <v>9</v>
      </c>
      <c r="O120" s="10">
        <v>0</v>
      </c>
      <c r="P120" s="10">
        <v>0</v>
      </c>
      <c r="Q120" s="10">
        <v>0</v>
      </c>
      <c r="R120" s="10">
        <v>0</v>
      </c>
      <c r="S120" s="10">
        <v>7</v>
      </c>
      <c r="T120" s="10">
        <v>2</v>
      </c>
      <c r="U120" s="10">
        <v>18</v>
      </c>
      <c r="V120" s="10">
        <v>2</v>
      </c>
      <c r="W120" s="10">
        <v>20</v>
      </c>
      <c r="X120" s="10"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2</v>
      </c>
      <c r="AD120" s="10">
        <v>0</v>
      </c>
      <c r="AE120" s="10">
        <v>2</v>
      </c>
      <c r="AF120" s="10">
        <v>0</v>
      </c>
      <c r="AG120" s="10">
        <v>0</v>
      </c>
      <c r="AH120" s="10">
        <v>0</v>
      </c>
      <c r="AI120" s="10">
        <v>2</v>
      </c>
      <c r="AJ120" s="10">
        <v>0</v>
      </c>
    </row>
    <row r="121" spans="1:696" s="40" customFormat="1">
      <c r="A121" s="35"/>
      <c r="B121" s="35"/>
      <c r="C121" s="35"/>
      <c r="D121" s="35"/>
      <c r="E121" s="35"/>
      <c r="F121" s="35" t="s">
        <v>14</v>
      </c>
      <c r="G121" s="35" t="s">
        <v>15</v>
      </c>
      <c r="H121" s="36">
        <f t="shared" si="8"/>
        <v>0.38</v>
      </c>
      <c r="I121" s="36">
        <f t="shared" si="5"/>
        <v>0.81</v>
      </c>
      <c r="J121" s="36">
        <f t="shared" si="6"/>
        <v>0.8600000000000001</v>
      </c>
      <c r="K121" s="36">
        <f t="shared" si="7"/>
        <v>-0.19000000000000003</v>
      </c>
      <c r="L121" s="35">
        <v>20</v>
      </c>
      <c r="M121" s="35">
        <v>0</v>
      </c>
      <c r="N121" s="35">
        <v>20</v>
      </c>
      <c r="O121" s="35">
        <v>0</v>
      </c>
      <c r="P121" s="35">
        <v>10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20</v>
      </c>
      <c r="W121" s="35">
        <v>20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20</v>
      </c>
      <c r="AD121" s="35">
        <v>0</v>
      </c>
      <c r="AE121" s="35">
        <v>1</v>
      </c>
      <c r="AF121" s="35">
        <v>0</v>
      </c>
      <c r="AG121" s="35">
        <v>0</v>
      </c>
      <c r="AH121" s="35">
        <v>0</v>
      </c>
      <c r="AI121" s="35">
        <v>20</v>
      </c>
      <c r="AJ121" s="35">
        <v>0</v>
      </c>
    </row>
    <row r="122" spans="1:696" s="40" customFormat="1">
      <c r="A122" s="10" t="s">
        <v>114</v>
      </c>
      <c r="B122" s="10" t="s">
        <v>36</v>
      </c>
      <c r="C122" s="10" t="s">
        <v>62</v>
      </c>
      <c r="D122" s="30">
        <v>42163</v>
      </c>
      <c r="E122" s="31">
        <v>0.27708333333333335</v>
      </c>
      <c r="F122" s="10" t="s">
        <v>10</v>
      </c>
      <c r="G122" s="10" t="s">
        <v>15</v>
      </c>
      <c r="H122" s="38">
        <f t="shared" si="8"/>
        <v>0.30900000000000005</v>
      </c>
      <c r="I122" s="33">
        <f t="shared" si="5"/>
        <v>0.55400000000000005</v>
      </c>
      <c r="J122" s="33">
        <f t="shared" si="6"/>
        <v>0.85200000000000009</v>
      </c>
      <c r="K122" s="33">
        <f t="shared" si="7"/>
        <v>-0.16150000000000006</v>
      </c>
      <c r="L122" s="10">
        <v>20</v>
      </c>
      <c r="M122" s="10">
        <v>0</v>
      </c>
      <c r="N122" s="10">
        <v>9</v>
      </c>
      <c r="O122" s="10">
        <v>0</v>
      </c>
      <c r="P122" s="10">
        <v>13</v>
      </c>
      <c r="Q122" s="10">
        <v>0</v>
      </c>
      <c r="R122" s="10">
        <v>0</v>
      </c>
      <c r="S122" s="10">
        <v>2</v>
      </c>
      <c r="T122" s="10">
        <v>0</v>
      </c>
      <c r="U122" s="10">
        <v>2</v>
      </c>
      <c r="V122" s="10">
        <v>18</v>
      </c>
      <c r="W122" s="10">
        <v>20</v>
      </c>
      <c r="X122" s="10"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20</v>
      </c>
      <c r="AD122" s="10">
        <v>0</v>
      </c>
      <c r="AE122" s="10">
        <v>12</v>
      </c>
      <c r="AF122" s="10">
        <v>0</v>
      </c>
      <c r="AG122" s="10">
        <v>1</v>
      </c>
      <c r="AH122" s="10">
        <v>0</v>
      </c>
      <c r="AI122" s="10">
        <v>13</v>
      </c>
      <c r="AJ122" s="10">
        <v>1</v>
      </c>
      <c r="AK122" s="37" t="s">
        <v>58</v>
      </c>
    </row>
    <row r="123" spans="1:696" s="40" customFormat="1">
      <c r="A123" s="34">
        <v>41</v>
      </c>
      <c r="B123" s="10"/>
      <c r="C123" s="10"/>
      <c r="D123" s="10"/>
      <c r="E123" s="10"/>
      <c r="F123" s="10" t="s">
        <v>14</v>
      </c>
      <c r="G123" s="10" t="s">
        <v>13</v>
      </c>
      <c r="H123" s="32">
        <f t="shared" si="8"/>
        <v>0.16699999999999995</v>
      </c>
      <c r="I123" s="33">
        <f t="shared" si="5"/>
        <v>0.58400000000000007</v>
      </c>
      <c r="J123" s="33">
        <f t="shared" si="6"/>
        <v>0.8600000000000001</v>
      </c>
      <c r="K123" s="33">
        <f t="shared" si="7"/>
        <v>-1.0000000000000009E-2</v>
      </c>
      <c r="L123" s="10">
        <v>20</v>
      </c>
      <c r="M123" s="10">
        <v>0</v>
      </c>
      <c r="N123" s="10">
        <v>12</v>
      </c>
      <c r="O123" s="10">
        <v>0</v>
      </c>
      <c r="P123" s="10">
        <v>11</v>
      </c>
      <c r="Q123" s="10">
        <v>0</v>
      </c>
      <c r="R123" s="10">
        <v>0</v>
      </c>
      <c r="S123" s="10">
        <v>2</v>
      </c>
      <c r="T123" s="10">
        <v>0</v>
      </c>
      <c r="U123" s="10">
        <v>6</v>
      </c>
      <c r="V123" s="10">
        <v>14</v>
      </c>
      <c r="W123" s="10">
        <v>20</v>
      </c>
      <c r="X123" s="10"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20</v>
      </c>
      <c r="AD123" s="10">
        <v>0</v>
      </c>
      <c r="AE123" s="10">
        <v>8</v>
      </c>
      <c r="AF123" s="10">
        <v>0</v>
      </c>
      <c r="AG123" s="10">
        <v>0</v>
      </c>
      <c r="AH123" s="10">
        <v>0</v>
      </c>
      <c r="AI123" s="10">
        <v>20</v>
      </c>
      <c r="AJ123" s="10">
        <v>0</v>
      </c>
    </row>
    <row r="124" spans="1:696" s="40" customFormat="1">
      <c r="A124" s="35"/>
      <c r="B124" s="35"/>
      <c r="C124" s="35"/>
      <c r="D124" s="35"/>
      <c r="E124" s="35"/>
      <c r="F124" s="35" t="s">
        <v>12</v>
      </c>
      <c r="G124" s="35" t="s">
        <v>15</v>
      </c>
      <c r="H124" s="36">
        <f t="shared" si="8"/>
        <v>-1.0500000000000009E-2</v>
      </c>
      <c r="I124" s="36">
        <f t="shared" si="5"/>
        <v>0.49600000000000005</v>
      </c>
      <c r="J124" s="36">
        <f t="shared" si="6"/>
        <v>0.75900000000000001</v>
      </c>
      <c r="K124" s="36">
        <f t="shared" si="7"/>
        <v>0.13999999999999999</v>
      </c>
      <c r="L124" s="35">
        <v>20</v>
      </c>
      <c r="M124" s="35">
        <v>0</v>
      </c>
      <c r="N124" s="35">
        <v>15</v>
      </c>
      <c r="O124" s="35">
        <v>0</v>
      </c>
      <c r="P124" s="35">
        <v>6</v>
      </c>
      <c r="Q124" s="35">
        <v>0</v>
      </c>
      <c r="R124" s="35">
        <v>0</v>
      </c>
      <c r="S124" s="35">
        <v>3</v>
      </c>
      <c r="T124" s="35">
        <v>0</v>
      </c>
      <c r="U124" s="35">
        <v>11</v>
      </c>
      <c r="V124" s="35">
        <v>9</v>
      </c>
      <c r="W124" s="35">
        <v>20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15</v>
      </c>
      <c r="AD124" s="35">
        <v>0</v>
      </c>
      <c r="AE124" s="35">
        <v>12</v>
      </c>
      <c r="AF124" s="35">
        <v>0</v>
      </c>
      <c r="AG124" s="35">
        <v>1</v>
      </c>
      <c r="AH124" s="35">
        <v>0</v>
      </c>
      <c r="AI124" s="35">
        <v>20</v>
      </c>
      <c r="AJ124" s="35">
        <v>0</v>
      </c>
    </row>
    <row r="125" spans="1:696" s="40" customFormat="1">
      <c r="A125" s="10" t="s">
        <v>115</v>
      </c>
      <c r="B125" s="10" t="s">
        <v>40</v>
      </c>
      <c r="C125" s="10" t="s">
        <v>7</v>
      </c>
      <c r="D125" s="30">
        <v>42164</v>
      </c>
      <c r="E125" s="31">
        <v>0.26666666666666666</v>
      </c>
      <c r="F125" s="41" t="s">
        <v>12</v>
      </c>
      <c r="G125" s="41" t="s">
        <v>15</v>
      </c>
      <c r="H125" s="38">
        <f t="shared" si="8"/>
        <v>0.4945</v>
      </c>
      <c r="I125" s="33">
        <f t="shared" si="5"/>
        <v>1.0835000000000001</v>
      </c>
      <c r="J125" s="33">
        <f t="shared" si="6"/>
        <v>0.23199999999999998</v>
      </c>
      <c r="K125" s="33">
        <f t="shared" si="7"/>
        <v>-0.16100000000000006</v>
      </c>
      <c r="L125" s="41">
        <v>20</v>
      </c>
      <c r="M125" s="41">
        <v>0</v>
      </c>
      <c r="N125" s="41">
        <v>20</v>
      </c>
      <c r="O125" s="41">
        <v>0</v>
      </c>
      <c r="P125" s="41">
        <v>20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20</v>
      </c>
      <c r="W125" s="41">
        <v>17</v>
      </c>
      <c r="X125" s="41">
        <v>3</v>
      </c>
      <c r="Y125" s="41">
        <v>2</v>
      </c>
      <c r="Z125" s="41">
        <v>3</v>
      </c>
      <c r="AA125" s="41">
        <v>1</v>
      </c>
      <c r="AB125" s="41">
        <v>0</v>
      </c>
      <c r="AC125" s="41">
        <v>3</v>
      </c>
      <c r="AD125" s="41">
        <v>11</v>
      </c>
      <c r="AE125" s="41">
        <v>5</v>
      </c>
      <c r="AF125" s="41">
        <v>0</v>
      </c>
      <c r="AG125" s="41">
        <v>1</v>
      </c>
      <c r="AH125" s="41">
        <v>0</v>
      </c>
      <c r="AI125" s="41">
        <v>5</v>
      </c>
      <c r="AJ125" s="41">
        <v>0</v>
      </c>
    </row>
    <row r="126" spans="1:696" s="40" customFormat="1">
      <c r="A126" s="34">
        <v>42</v>
      </c>
      <c r="B126" s="10"/>
      <c r="C126" s="10"/>
      <c r="D126" s="10"/>
      <c r="E126" s="10"/>
      <c r="F126" s="41" t="s">
        <v>14</v>
      </c>
      <c r="G126" s="41" t="s">
        <v>15</v>
      </c>
      <c r="H126" s="32">
        <f t="shared" si="8"/>
        <v>0.42049999999999998</v>
      </c>
      <c r="I126" s="33">
        <f t="shared" si="5"/>
        <v>1.0900000000000001</v>
      </c>
      <c r="J126" s="33">
        <f t="shared" si="6"/>
        <v>0.89150000000000007</v>
      </c>
      <c r="K126" s="33">
        <f t="shared" si="7"/>
        <v>-0.16550000000000001</v>
      </c>
      <c r="L126" s="41">
        <v>20</v>
      </c>
      <c r="M126" s="41">
        <v>0</v>
      </c>
      <c r="N126" s="41">
        <v>20</v>
      </c>
      <c r="O126" s="41">
        <v>0</v>
      </c>
      <c r="P126" s="41">
        <v>20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20</v>
      </c>
      <c r="W126" s="41">
        <v>17</v>
      </c>
      <c r="X126" s="41">
        <v>3</v>
      </c>
      <c r="Y126" s="41">
        <v>1</v>
      </c>
      <c r="Z126" s="41">
        <v>1</v>
      </c>
      <c r="AA126" s="41">
        <v>0</v>
      </c>
      <c r="AB126" s="41">
        <v>0</v>
      </c>
      <c r="AC126" s="41">
        <v>20</v>
      </c>
      <c r="AD126" s="41">
        <v>0</v>
      </c>
      <c r="AE126" s="41">
        <v>20</v>
      </c>
      <c r="AF126" s="41">
        <v>0</v>
      </c>
      <c r="AG126" s="41">
        <v>0</v>
      </c>
      <c r="AH126" s="41">
        <v>0</v>
      </c>
      <c r="AI126" s="41">
        <v>20</v>
      </c>
      <c r="AJ126" s="41">
        <v>0</v>
      </c>
    </row>
    <row r="127" spans="1:696" s="42" customFormat="1" ht="16" thickBot="1">
      <c r="A127" s="35"/>
      <c r="B127" s="35"/>
      <c r="C127" s="35"/>
      <c r="D127" s="35"/>
      <c r="E127" s="35"/>
      <c r="F127" s="35" t="s">
        <v>10</v>
      </c>
      <c r="G127" s="35" t="s">
        <v>15</v>
      </c>
      <c r="H127" s="36">
        <f t="shared" si="8"/>
        <v>0.27850000000000003</v>
      </c>
      <c r="I127" s="36">
        <f t="shared" si="5"/>
        <v>0.90550000000000008</v>
      </c>
      <c r="J127" s="36">
        <f t="shared" si="6"/>
        <v>0.8600000000000001</v>
      </c>
      <c r="K127" s="36">
        <f t="shared" si="7"/>
        <v>-0.12200000000000001</v>
      </c>
      <c r="L127" s="35">
        <v>20</v>
      </c>
      <c r="M127" s="35">
        <v>0</v>
      </c>
      <c r="N127" s="35">
        <v>17</v>
      </c>
      <c r="O127" s="35">
        <v>0</v>
      </c>
      <c r="P127" s="35">
        <v>17</v>
      </c>
      <c r="Q127" s="35">
        <v>0</v>
      </c>
      <c r="R127" s="35">
        <v>0</v>
      </c>
      <c r="S127" s="35">
        <v>1</v>
      </c>
      <c r="T127" s="35">
        <v>1</v>
      </c>
      <c r="U127" s="35">
        <v>3</v>
      </c>
      <c r="V127" s="35">
        <v>17</v>
      </c>
      <c r="W127" s="35">
        <v>20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20</v>
      </c>
      <c r="AD127" s="35">
        <v>0</v>
      </c>
      <c r="AE127" s="35">
        <v>11</v>
      </c>
      <c r="AF127" s="35">
        <v>0</v>
      </c>
      <c r="AG127" s="35">
        <v>0</v>
      </c>
      <c r="AH127" s="35">
        <v>0</v>
      </c>
      <c r="AI127" s="35">
        <v>20</v>
      </c>
      <c r="AJ127" s="35">
        <v>0</v>
      </c>
    </row>
    <row r="128" spans="1:696" s="40" customFormat="1">
      <c r="A128" s="10" t="s">
        <v>126</v>
      </c>
      <c r="B128" s="10" t="s">
        <v>47</v>
      </c>
      <c r="C128" s="10" t="s">
        <v>62</v>
      </c>
      <c r="D128" s="30">
        <v>42168</v>
      </c>
      <c r="E128" s="31">
        <v>0.27638888888888885</v>
      </c>
      <c r="F128" s="41" t="s">
        <v>14</v>
      </c>
      <c r="G128" s="41" t="s">
        <v>15</v>
      </c>
      <c r="H128" s="38">
        <f t="shared" si="8"/>
        <v>0.42099999999999999</v>
      </c>
      <c r="I128" s="33">
        <f t="shared" si="5"/>
        <v>0.82500000000000007</v>
      </c>
      <c r="J128" s="33">
        <f t="shared" si="6"/>
        <v>0.67200000000000015</v>
      </c>
      <c r="K128" s="33">
        <f t="shared" si="7"/>
        <v>-0.17700000000000002</v>
      </c>
      <c r="L128" s="41">
        <v>20</v>
      </c>
      <c r="M128" s="41">
        <v>0</v>
      </c>
      <c r="N128" s="41">
        <v>10</v>
      </c>
      <c r="O128" s="41">
        <v>0</v>
      </c>
      <c r="P128" s="41">
        <v>20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20</v>
      </c>
      <c r="W128" s="41">
        <v>20</v>
      </c>
      <c r="X128" s="41">
        <v>0</v>
      </c>
      <c r="Y128" s="41">
        <v>2</v>
      </c>
      <c r="Z128" s="41">
        <v>0</v>
      </c>
      <c r="AA128" s="41">
        <v>0</v>
      </c>
      <c r="AB128" s="41">
        <v>0</v>
      </c>
      <c r="AC128" s="41">
        <v>16</v>
      </c>
      <c r="AD128" s="41">
        <v>4</v>
      </c>
      <c r="AE128" s="41">
        <v>8</v>
      </c>
      <c r="AF128" s="41">
        <v>0</v>
      </c>
      <c r="AG128" s="41">
        <v>0</v>
      </c>
      <c r="AH128" s="41">
        <v>0</v>
      </c>
      <c r="AI128" s="41">
        <v>20</v>
      </c>
      <c r="AJ128" s="41">
        <v>0</v>
      </c>
    </row>
    <row r="129" spans="1:37" s="40" customFormat="1">
      <c r="A129" s="34">
        <v>43</v>
      </c>
      <c r="B129" s="10"/>
      <c r="C129" s="10"/>
      <c r="D129" s="10"/>
      <c r="E129" s="10"/>
      <c r="F129" s="41" t="s">
        <v>10</v>
      </c>
      <c r="G129" s="41" t="s">
        <v>13</v>
      </c>
      <c r="H129" s="32">
        <f t="shared" si="8"/>
        <v>-3.5999999999999983E-2</v>
      </c>
      <c r="I129" s="33">
        <f t="shared" si="5"/>
        <v>0.41600000000000004</v>
      </c>
      <c r="J129" s="33">
        <f t="shared" si="6"/>
        <v>0.31000000000000005</v>
      </c>
      <c r="K129" s="33">
        <f t="shared" si="7"/>
        <v>3.5999999999999983E-2</v>
      </c>
      <c r="L129" s="41">
        <v>20</v>
      </c>
      <c r="M129" s="41">
        <v>0</v>
      </c>
      <c r="N129" s="41">
        <v>12</v>
      </c>
      <c r="O129" s="41">
        <v>0</v>
      </c>
      <c r="P129" s="41">
        <v>5</v>
      </c>
      <c r="Q129" s="41">
        <v>0</v>
      </c>
      <c r="R129" s="41">
        <v>0</v>
      </c>
      <c r="S129" s="41">
        <v>2</v>
      </c>
      <c r="T129" s="41">
        <v>2</v>
      </c>
      <c r="U129" s="41">
        <v>12</v>
      </c>
      <c r="V129" s="41">
        <v>8</v>
      </c>
      <c r="W129" s="41">
        <v>20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</row>
    <row r="130" spans="1:37" s="40" customFormat="1">
      <c r="A130" s="35"/>
      <c r="B130" s="35"/>
      <c r="C130" s="35"/>
      <c r="D130" s="35"/>
      <c r="E130" s="35"/>
      <c r="F130" s="35" t="s">
        <v>12</v>
      </c>
      <c r="G130" s="35" t="s">
        <v>15</v>
      </c>
      <c r="H130" s="36">
        <f t="shared" si="8"/>
        <v>0.38</v>
      </c>
      <c r="I130" s="36">
        <f t="shared" si="5"/>
        <v>0.69800000000000006</v>
      </c>
      <c r="J130" s="36">
        <f t="shared" si="6"/>
        <v>0.54150000000000009</v>
      </c>
      <c r="K130" s="36">
        <f t="shared" si="7"/>
        <v>-0.19000000000000003</v>
      </c>
      <c r="L130" s="35">
        <v>20</v>
      </c>
      <c r="M130" s="35">
        <v>0</v>
      </c>
      <c r="N130" s="35">
        <v>20</v>
      </c>
      <c r="O130" s="35">
        <v>0</v>
      </c>
      <c r="P130" s="35">
        <v>6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20</v>
      </c>
      <c r="W130" s="35">
        <v>20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13</v>
      </c>
      <c r="AD130" s="35">
        <v>7</v>
      </c>
      <c r="AE130" s="35">
        <v>3</v>
      </c>
      <c r="AF130" s="35">
        <v>0</v>
      </c>
      <c r="AG130" s="35">
        <v>0</v>
      </c>
      <c r="AH130" s="35">
        <v>0</v>
      </c>
      <c r="AI130" s="35">
        <v>20</v>
      </c>
      <c r="AJ130" s="35">
        <v>0</v>
      </c>
    </row>
    <row r="131" spans="1:37" s="40" customFormat="1">
      <c r="A131" s="43" t="s">
        <v>127</v>
      </c>
      <c r="B131" s="43" t="s">
        <v>47</v>
      </c>
      <c r="C131" s="43" t="s">
        <v>62</v>
      </c>
      <c r="D131" s="44">
        <v>42168</v>
      </c>
      <c r="E131" s="45">
        <v>0.28680555555555554</v>
      </c>
      <c r="F131" s="43" t="s">
        <v>10</v>
      </c>
      <c r="G131" s="43" t="s">
        <v>13</v>
      </c>
      <c r="H131" s="38">
        <f t="shared" si="8"/>
        <v>-4.0999999999999981E-2</v>
      </c>
      <c r="I131" s="33">
        <f t="shared" ref="I131:I151" si="9">(N131/20*0.53)+(P131/20*0.56)-(AG131/20*0.13)-(S131/20*0.42)</f>
        <v>0.51650000000000007</v>
      </c>
      <c r="J131" s="33">
        <f t="shared" ref="J131:J151" si="10">(AC131/20*0.53)+(L131/20*0.53)-(AD131/20*0.41)-(M131/20*0.43)-(AJ131/20*0.02)+(X132/20*0.21)+(AI131/20*0.01)-((20-AI131)/20*0.01)-(W131/20*0.21)</f>
        <v>0.36649999999999994</v>
      </c>
      <c r="K131" s="33">
        <f t="shared" ref="K131:K151" si="11">-(AB131/20*0.17)-(AH131/20*0.21)+(AA131/20*0.59)+(Z131/20*0.36)+(U131/20*0.32)+(Y131/20*0.13)-(V131/20*0.28)+(AI131/20*0.09)-(T131/20*0.44)</f>
        <v>5.7999999999999982E-2</v>
      </c>
      <c r="L131" s="43">
        <v>19</v>
      </c>
      <c r="M131" s="43">
        <v>0</v>
      </c>
      <c r="N131" s="43">
        <v>15</v>
      </c>
      <c r="O131" s="43">
        <v>0</v>
      </c>
      <c r="P131" s="43">
        <v>8</v>
      </c>
      <c r="Q131" s="43">
        <v>0</v>
      </c>
      <c r="R131" s="43">
        <v>0</v>
      </c>
      <c r="S131" s="43">
        <v>5</v>
      </c>
      <c r="T131" s="43">
        <v>1</v>
      </c>
      <c r="U131" s="43">
        <v>12</v>
      </c>
      <c r="V131" s="43">
        <v>8</v>
      </c>
      <c r="W131" s="43">
        <v>19</v>
      </c>
      <c r="X131" s="43">
        <v>1</v>
      </c>
      <c r="Y131" s="43">
        <v>0</v>
      </c>
      <c r="Z131" s="43">
        <v>0</v>
      </c>
      <c r="AA131" s="43">
        <v>0</v>
      </c>
      <c r="AB131" s="43">
        <v>0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0</v>
      </c>
      <c r="AJ131" s="43">
        <v>1</v>
      </c>
      <c r="AK131" s="40" t="s">
        <v>58</v>
      </c>
    </row>
    <row r="132" spans="1:37" s="40" customFormat="1">
      <c r="A132" s="46">
        <v>44</v>
      </c>
      <c r="B132" s="41"/>
      <c r="C132" s="41"/>
      <c r="D132" s="41"/>
      <c r="E132" s="41"/>
      <c r="F132" s="41" t="s">
        <v>14</v>
      </c>
      <c r="G132" s="41" t="s">
        <v>15</v>
      </c>
      <c r="H132" s="32">
        <f t="shared" si="8"/>
        <v>0.20250000000000001</v>
      </c>
      <c r="I132" s="33">
        <f t="shared" si="9"/>
        <v>0.6705000000000001</v>
      </c>
      <c r="J132" s="33">
        <f t="shared" si="10"/>
        <v>0.91349999999999998</v>
      </c>
      <c r="K132" s="33">
        <f t="shared" si="11"/>
        <v>-4.0000000000000008E-2</v>
      </c>
      <c r="L132" s="41">
        <v>20</v>
      </c>
      <c r="M132" s="41">
        <v>0</v>
      </c>
      <c r="N132" s="41">
        <v>15</v>
      </c>
      <c r="O132" s="41">
        <v>0</v>
      </c>
      <c r="P132" s="41">
        <v>12</v>
      </c>
      <c r="Q132" s="41">
        <v>0</v>
      </c>
      <c r="R132" s="41">
        <v>0</v>
      </c>
      <c r="S132" s="41">
        <v>3</v>
      </c>
      <c r="T132" s="41">
        <v>0</v>
      </c>
      <c r="U132" s="41">
        <v>5</v>
      </c>
      <c r="V132" s="41">
        <v>15</v>
      </c>
      <c r="W132" s="41">
        <v>13</v>
      </c>
      <c r="X132" s="41">
        <v>7</v>
      </c>
      <c r="Y132" s="41">
        <v>0</v>
      </c>
      <c r="Z132" s="41">
        <v>0</v>
      </c>
      <c r="AA132" s="41">
        <v>0</v>
      </c>
      <c r="AB132" s="41">
        <v>0</v>
      </c>
      <c r="AC132" s="41">
        <v>20</v>
      </c>
      <c r="AD132" s="41">
        <v>0</v>
      </c>
      <c r="AE132" s="41">
        <v>20</v>
      </c>
      <c r="AF132" s="41">
        <v>0</v>
      </c>
      <c r="AG132" s="41">
        <v>0</v>
      </c>
      <c r="AH132" s="41">
        <v>0</v>
      </c>
      <c r="AI132" s="41">
        <v>20</v>
      </c>
      <c r="AJ132" s="41">
        <v>20</v>
      </c>
      <c r="AK132" s="40" t="s">
        <v>128</v>
      </c>
    </row>
    <row r="133" spans="1:37" s="40" customFormat="1">
      <c r="A133" s="35"/>
      <c r="B133" s="35"/>
      <c r="C133" s="35"/>
      <c r="D133" s="35"/>
      <c r="E133" s="35"/>
      <c r="F133" s="35" t="s">
        <v>12</v>
      </c>
      <c r="G133" s="35" t="s">
        <v>15</v>
      </c>
      <c r="H133" s="36">
        <f t="shared" si="8"/>
        <v>-0.32500000000000001</v>
      </c>
      <c r="I133" s="36">
        <f t="shared" si="9"/>
        <v>-0.105</v>
      </c>
      <c r="J133" s="36">
        <f t="shared" si="10"/>
        <v>-6.2E-2</v>
      </c>
      <c r="K133" s="36">
        <f t="shared" si="11"/>
        <v>0.29799999999999999</v>
      </c>
      <c r="L133" s="35">
        <v>6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5</v>
      </c>
      <c r="T133" s="35">
        <v>1</v>
      </c>
      <c r="U133" s="35">
        <v>20</v>
      </c>
      <c r="V133" s="35">
        <v>0</v>
      </c>
      <c r="W133" s="35">
        <v>20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1</v>
      </c>
      <c r="AK133" s="40" t="s">
        <v>58</v>
      </c>
    </row>
    <row r="134" spans="1:37" s="40" customFormat="1">
      <c r="A134" s="10" t="s">
        <v>129</v>
      </c>
      <c r="B134" s="10" t="s">
        <v>6</v>
      </c>
      <c r="C134" s="10" t="s">
        <v>7</v>
      </c>
      <c r="D134" s="30">
        <v>42168</v>
      </c>
      <c r="E134" s="31">
        <v>0.29236111111111113</v>
      </c>
      <c r="F134" s="10" t="s">
        <v>10</v>
      </c>
      <c r="G134" s="10" t="s">
        <v>13</v>
      </c>
      <c r="H134" s="38">
        <f t="shared" si="8"/>
        <v>-0.21850000000000003</v>
      </c>
      <c r="I134" s="33">
        <f t="shared" si="9"/>
        <v>-6.8999999999999978E-2</v>
      </c>
      <c r="J134" s="33">
        <f t="shared" si="10"/>
        <v>0.2195</v>
      </c>
      <c r="K134" s="33">
        <f t="shared" si="11"/>
        <v>0.20800000000000002</v>
      </c>
      <c r="L134" s="10">
        <v>15</v>
      </c>
      <c r="M134" s="10">
        <v>0</v>
      </c>
      <c r="N134" s="10">
        <v>4</v>
      </c>
      <c r="O134" s="10">
        <v>0</v>
      </c>
      <c r="P134" s="10">
        <v>2</v>
      </c>
      <c r="Q134" s="10">
        <v>0</v>
      </c>
      <c r="R134" s="10">
        <v>0</v>
      </c>
      <c r="S134" s="10">
        <v>11</v>
      </c>
      <c r="T134" s="10">
        <v>1</v>
      </c>
      <c r="U134" s="10">
        <v>17</v>
      </c>
      <c r="V134" s="10">
        <v>3</v>
      </c>
      <c r="W134" s="10">
        <v>20</v>
      </c>
      <c r="X134" s="10"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v>0</v>
      </c>
      <c r="AE134" s="10">
        <v>0</v>
      </c>
      <c r="AF134" s="10">
        <v>0</v>
      </c>
      <c r="AG134" s="10">
        <v>0</v>
      </c>
      <c r="AH134" s="10">
        <v>0</v>
      </c>
      <c r="AI134" s="10">
        <v>0</v>
      </c>
      <c r="AJ134" s="10">
        <v>0</v>
      </c>
    </row>
    <row r="135" spans="1:37" s="40" customFormat="1">
      <c r="A135" s="34">
        <v>45</v>
      </c>
      <c r="B135" s="10"/>
      <c r="C135" s="10"/>
      <c r="D135" s="10"/>
      <c r="E135" s="10"/>
      <c r="F135" s="10" t="s">
        <v>12</v>
      </c>
      <c r="G135" s="10" t="s">
        <v>15</v>
      </c>
      <c r="H135" s="32">
        <f t="shared" si="8"/>
        <v>-7.8499999999999986E-2</v>
      </c>
      <c r="I135" s="33">
        <f t="shared" si="9"/>
        <v>7.9000000000000015E-2</v>
      </c>
      <c r="J135" s="33">
        <f t="shared" si="10"/>
        <v>0.37949999999999995</v>
      </c>
      <c r="K135" s="33">
        <f t="shared" si="11"/>
        <v>0.16999999999999996</v>
      </c>
      <c r="L135" s="10">
        <v>20</v>
      </c>
      <c r="M135" s="10">
        <v>0</v>
      </c>
      <c r="N135" s="10">
        <v>8</v>
      </c>
      <c r="O135" s="10">
        <v>0</v>
      </c>
      <c r="P135" s="10">
        <v>5</v>
      </c>
      <c r="Q135" s="10">
        <v>0</v>
      </c>
      <c r="R135" s="10">
        <v>0</v>
      </c>
      <c r="S135" s="10">
        <v>13</v>
      </c>
      <c r="T135" s="10">
        <v>1</v>
      </c>
      <c r="U135" s="10">
        <v>14</v>
      </c>
      <c r="V135" s="10">
        <v>6</v>
      </c>
      <c r="W135" s="10">
        <v>16</v>
      </c>
      <c r="X135" s="10">
        <v>4</v>
      </c>
      <c r="Y135" s="10">
        <v>0</v>
      </c>
      <c r="Z135" s="10">
        <v>1</v>
      </c>
      <c r="AA135" s="10">
        <v>1</v>
      </c>
      <c r="AB135" s="10">
        <v>0</v>
      </c>
      <c r="AC135" s="10">
        <v>1</v>
      </c>
      <c r="AD135" s="10">
        <v>0</v>
      </c>
      <c r="AE135" s="10">
        <v>0</v>
      </c>
      <c r="AF135" s="10">
        <v>0</v>
      </c>
      <c r="AG135" s="10">
        <v>0</v>
      </c>
      <c r="AH135" s="10">
        <v>0</v>
      </c>
      <c r="AI135" s="10">
        <v>1</v>
      </c>
      <c r="AJ135" s="10">
        <v>0</v>
      </c>
    </row>
    <row r="136" spans="1:37" s="40" customFormat="1">
      <c r="A136" s="35"/>
      <c r="B136" s="35"/>
      <c r="C136" s="35"/>
      <c r="D136" s="35"/>
      <c r="E136" s="35"/>
      <c r="F136" s="35" t="s">
        <v>14</v>
      </c>
      <c r="G136" s="35" t="s">
        <v>15</v>
      </c>
      <c r="H136" s="36">
        <f t="shared" si="8"/>
        <v>-0.17299999999999999</v>
      </c>
      <c r="I136" s="36">
        <f t="shared" si="9"/>
        <v>-2.2999999999999993E-2</v>
      </c>
      <c r="J136" s="36">
        <f t="shared" si="10"/>
        <v>0.3165</v>
      </c>
      <c r="K136" s="36">
        <f t="shared" si="11"/>
        <v>0.13400000000000001</v>
      </c>
      <c r="L136" s="35">
        <v>20</v>
      </c>
      <c r="M136" s="35">
        <v>0</v>
      </c>
      <c r="N136" s="35">
        <v>6</v>
      </c>
      <c r="O136" s="35">
        <v>0</v>
      </c>
      <c r="P136" s="35">
        <v>1</v>
      </c>
      <c r="Q136" s="35">
        <v>0</v>
      </c>
      <c r="R136" s="35">
        <v>0</v>
      </c>
      <c r="S136" s="35">
        <v>10</v>
      </c>
      <c r="T136" s="35">
        <v>3</v>
      </c>
      <c r="U136" s="35">
        <v>16</v>
      </c>
      <c r="V136" s="35">
        <v>4</v>
      </c>
      <c r="W136" s="35">
        <v>20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4</v>
      </c>
      <c r="AK136" s="40" t="s">
        <v>128</v>
      </c>
    </row>
    <row r="137" spans="1:37" s="40" customFormat="1">
      <c r="A137" s="10" t="s">
        <v>130</v>
      </c>
      <c r="B137" s="10" t="s">
        <v>47</v>
      </c>
      <c r="C137" s="10" t="s">
        <v>7</v>
      </c>
      <c r="D137" s="30">
        <v>42172</v>
      </c>
      <c r="E137" s="31">
        <v>0.27083333333333331</v>
      </c>
      <c r="F137" s="10" t="s">
        <v>10</v>
      </c>
      <c r="G137" s="10" t="s">
        <v>13</v>
      </c>
      <c r="H137" s="38">
        <f t="shared" si="8"/>
        <v>0.24300000000000005</v>
      </c>
      <c r="I137" s="33">
        <f t="shared" si="9"/>
        <v>0.73350000000000004</v>
      </c>
      <c r="J137" s="33">
        <f t="shared" si="10"/>
        <v>0.89149999999999996</v>
      </c>
      <c r="K137" s="33">
        <f t="shared" si="11"/>
        <v>-1.5500000000000014E-2</v>
      </c>
      <c r="L137" s="10">
        <v>20</v>
      </c>
      <c r="M137" s="10">
        <v>0</v>
      </c>
      <c r="N137" s="10">
        <v>15</v>
      </c>
      <c r="O137" s="10">
        <v>0</v>
      </c>
      <c r="P137" s="10">
        <v>12</v>
      </c>
      <c r="Q137" s="10">
        <v>0</v>
      </c>
      <c r="R137" s="10">
        <v>0</v>
      </c>
      <c r="S137" s="10">
        <v>0</v>
      </c>
      <c r="T137" s="10">
        <v>0</v>
      </c>
      <c r="U137" s="10">
        <v>5</v>
      </c>
      <c r="V137" s="10">
        <v>15</v>
      </c>
      <c r="W137" s="10">
        <v>19</v>
      </c>
      <c r="X137" s="10">
        <v>1</v>
      </c>
      <c r="Y137" s="10">
        <v>1</v>
      </c>
      <c r="Z137" s="10">
        <v>1</v>
      </c>
      <c r="AA137" s="10">
        <v>0</v>
      </c>
      <c r="AB137" s="10">
        <v>0</v>
      </c>
      <c r="AC137" s="10">
        <v>20</v>
      </c>
      <c r="AD137" s="10">
        <v>0</v>
      </c>
      <c r="AE137" s="10">
        <v>5</v>
      </c>
      <c r="AF137" s="10">
        <v>0</v>
      </c>
      <c r="AG137" s="10">
        <v>0</v>
      </c>
      <c r="AH137" s="10">
        <v>0</v>
      </c>
      <c r="AI137" s="10">
        <v>20</v>
      </c>
      <c r="AJ137" s="10">
        <v>0</v>
      </c>
    </row>
    <row r="138" spans="1:37" s="40" customFormat="1">
      <c r="A138" s="34">
        <v>46</v>
      </c>
      <c r="B138" s="10"/>
      <c r="C138" s="10"/>
      <c r="D138" s="10"/>
      <c r="E138" s="10"/>
      <c r="F138" s="10" t="s">
        <v>14</v>
      </c>
      <c r="G138" s="10" t="s">
        <v>15</v>
      </c>
      <c r="H138" s="32">
        <f t="shared" si="8"/>
        <v>0.42899999999999999</v>
      </c>
      <c r="I138" s="33">
        <f t="shared" si="9"/>
        <v>0.65350000000000008</v>
      </c>
      <c r="J138" s="33">
        <f t="shared" si="10"/>
        <v>0.88100000000000001</v>
      </c>
      <c r="K138" s="33">
        <f t="shared" si="11"/>
        <v>-7.3500000000000038E-2</v>
      </c>
      <c r="L138" s="10">
        <v>20</v>
      </c>
      <c r="M138" s="10">
        <v>0</v>
      </c>
      <c r="N138" s="10">
        <v>17</v>
      </c>
      <c r="O138" s="10">
        <v>0</v>
      </c>
      <c r="P138" s="10">
        <v>8</v>
      </c>
      <c r="Q138" s="10">
        <v>0</v>
      </c>
      <c r="R138" s="10">
        <v>0</v>
      </c>
      <c r="S138" s="10">
        <v>1</v>
      </c>
      <c r="T138" s="10">
        <v>0</v>
      </c>
      <c r="U138" s="10">
        <v>1</v>
      </c>
      <c r="V138" s="10">
        <v>19</v>
      </c>
      <c r="W138" s="10">
        <v>18</v>
      </c>
      <c r="X138" s="10">
        <v>2</v>
      </c>
      <c r="Y138" s="10">
        <v>0</v>
      </c>
      <c r="Z138" s="10">
        <v>2</v>
      </c>
      <c r="AA138" s="10">
        <v>2</v>
      </c>
      <c r="AB138" s="10">
        <v>1</v>
      </c>
      <c r="AC138" s="10">
        <v>20</v>
      </c>
      <c r="AD138" s="10">
        <v>0</v>
      </c>
      <c r="AE138" s="10">
        <v>7</v>
      </c>
      <c r="AF138" s="10">
        <v>0</v>
      </c>
      <c r="AG138" s="10">
        <v>0</v>
      </c>
      <c r="AH138" s="10">
        <v>0</v>
      </c>
      <c r="AI138" s="10">
        <v>20</v>
      </c>
      <c r="AJ138" s="10">
        <v>0</v>
      </c>
      <c r="AK138" s="40" t="s">
        <v>131</v>
      </c>
    </row>
    <row r="139" spans="1:37" s="40" customFormat="1">
      <c r="A139" s="35"/>
      <c r="B139" s="35"/>
      <c r="C139" s="35"/>
      <c r="D139" s="35"/>
      <c r="E139" s="35"/>
      <c r="F139" s="35" t="s">
        <v>12</v>
      </c>
      <c r="G139" s="35" t="s">
        <v>15</v>
      </c>
      <c r="H139" s="36">
        <f t="shared" si="8"/>
        <v>-0.33</v>
      </c>
      <c r="I139" s="36">
        <f t="shared" si="9"/>
        <v>-0.252</v>
      </c>
      <c r="J139" s="36">
        <f t="shared" si="10"/>
        <v>0.14550000000000005</v>
      </c>
      <c r="K139" s="36">
        <f t="shared" si="11"/>
        <v>0.32</v>
      </c>
      <c r="L139" s="35">
        <v>13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12</v>
      </c>
      <c r="T139" s="35">
        <v>0</v>
      </c>
      <c r="U139" s="35">
        <v>20</v>
      </c>
      <c r="V139" s="35">
        <v>0</v>
      </c>
      <c r="W139" s="35">
        <v>20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</row>
    <row r="140" spans="1:37" s="40" customFormat="1">
      <c r="A140" s="10" t="s">
        <v>132</v>
      </c>
      <c r="B140" s="10" t="s">
        <v>40</v>
      </c>
      <c r="C140" s="10" t="s">
        <v>7</v>
      </c>
      <c r="D140" s="30">
        <v>42172</v>
      </c>
      <c r="E140" s="31">
        <v>0.28125</v>
      </c>
      <c r="F140" s="10" t="s">
        <v>14</v>
      </c>
      <c r="G140" s="10" t="s">
        <v>15</v>
      </c>
      <c r="H140" s="38">
        <f t="shared" si="8"/>
        <v>-8.0999999999999989E-2</v>
      </c>
      <c r="I140" s="33">
        <f t="shared" si="9"/>
        <v>0.27350000000000008</v>
      </c>
      <c r="J140" s="33">
        <f t="shared" si="10"/>
        <v>0.32100000000000001</v>
      </c>
      <c r="K140" s="33">
        <f t="shared" si="11"/>
        <v>0.25599999999999995</v>
      </c>
      <c r="L140" s="10">
        <v>20</v>
      </c>
      <c r="M140" s="10">
        <v>0</v>
      </c>
      <c r="N140" s="10">
        <v>9</v>
      </c>
      <c r="O140" s="10">
        <v>0</v>
      </c>
      <c r="P140" s="10">
        <v>5</v>
      </c>
      <c r="Q140" s="10">
        <v>0</v>
      </c>
      <c r="R140" s="10">
        <v>0</v>
      </c>
      <c r="S140" s="10">
        <v>5</v>
      </c>
      <c r="T140" s="10">
        <v>1</v>
      </c>
      <c r="U140" s="10">
        <v>16</v>
      </c>
      <c r="V140" s="10">
        <v>4</v>
      </c>
      <c r="W140" s="10">
        <v>18</v>
      </c>
      <c r="X140" s="10">
        <v>2</v>
      </c>
      <c r="Y140" s="10">
        <v>0</v>
      </c>
      <c r="Z140" s="10">
        <v>2</v>
      </c>
      <c r="AA140" s="10">
        <v>2</v>
      </c>
      <c r="AB140" s="10">
        <v>2</v>
      </c>
      <c r="AC140" s="10">
        <v>0</v>
      </c>
      <c r="AD140" s="10">
        <v>0</v>
      </c>
      <c r="AE140" s="10">
        <v>0</v>
      </c>
      <c r="AF140" s="10">
        <v>0</v>
      </c>
      <c r="AG140" s="10">
        <v>0</v>
      </c>
      <c r="AH140" s="10">
        <v>0</v>
      </c>
      <c r="AI140" s="10">
        <v>0</v>
      </c>
      <c r="AJ140" s="10">
        <v>10</v>
      </c>
      <c r="AK140" s="40" t="s">
        <v>93</v>
      </c>
    </row>
    <row r="141" spans="1:37" s="40" customFormat="1">
      <c r="A141" s="34">
        <v>47</v>
      </c>
      <c r="B141" s="10"/>
      <c r="C141" s="10"/>
      <c r="D141" s="10"/>
      <c r="E141" s="10"/>
      <c r="F141" s="10" t="s">
        <v>12</v>
      </c>
      <c r="G141" s="10" t="s">
        <v>15</v>
      </c>
      <c r="H141" s="32">
        <f t="shared" si="8"/>
        <v>-0.25900000000000001</v>
      </c>
      <c r="I141" s="33">
        <f t="shared" si="9"/>
        <v>8.1000000000000016E-2</v>
      </c>
      <c r="J141" s="33">
        <f t="shared" si="10"/>
        <v>-0.16799999999999998</v>
      </c>
      <c r="K141" s="33">
        <f t="shared" si="11"/>
        <v>0.26</v>
      </c>
      <c r="L141" s="10">
        <v>2</v>
      </c>
      <c r="M141" s="10">
        <v>0</v>
      </c>
      <c r="N141" s="10">
        <v>2</v>
      </c>
      <c r="O141" s="10">
        <v>0</v>
      </c>
      <c r="P141" s="10">
        <v>1</v>
      </c>
      <c r="Q141" s="10">
        <v>0</v>
      </c>
      <c r="R141" s="10">
        <v>0</v>
      </c>
      <c r="S141" s="10">
        <v>0</v>
      </c>
      <c r="T141" s="10">
        <v>0</v>
      </c>
      <c r="U141" s="10">
        <v>18</v>
      </c>
      <c r="V141" s="10">
        <v>2</v>
      </c>
      <c r="W141" s="10">
        <v>20</v>
      </c>
      <c r="X141" s="10">
        <v>0</v>
      </c>
      <c r="Y141" s="10">
        <v>0</v>
      </c>
      <c r="Z141" s="10">
        <v>0</v>
      </c>
      <c r="AA141" s="10">
        <v>0</v>
      </c>
      <c r="AB141" s="10">
        <v>0</v>
      </c>
      <c r="AC141" s="10">
        <v>0</v>
      </c>
      <c r="AD141" s="10">
        <v>0</v>
      </c>
      <c r="AE141" s="10">
        <v>0</v>
      </c>
      <c r="AF141" s="10">
        <v>0</v>
      </c>
      <c r="AG141" s="10">
        <v>0</v>
      </c>
      <c r="AH141" s="10">
        <v>0</v>
      </c>
      <c r="AI141" s="10">
        <v>0</v>
      </c>
      <c r="AJ141" s="10">
        <v>1</v>
      </c>
      <c r="AK141" s="40" t="s">
        <v>58</v>
      </c>
    </row>
    <row r="142" spans="1:37" s="40" customFormat="1">
      <c r="A142" s="35"/>
      <c r="B142" s="35"/>
      <c r="C142" s="35"/>
      <c r="D142" s="35"/>
      <c r="E142" s="35"/>
      <c r="F142" s="35" t="s">
        <v>10</v>
      </c>
      <c r="G142" s="35" t="s">
        <v>13</v>
      </c>
      <c r="H142" s="36">
        <f t="shared" si="8"/>
        <v>-0.23350000000000001</v>
      </c>
      <c r="I142" s="36">
        <f t="shared" si="9"/>
        <v>-0.23549999999999999</v>
      </c>
      <c r="J142" s="36">
        <f t="shared" si="10"/>
        <v>0.58800000000000008</v>
      </c>
      <c r="K142" s="36">
        <f t="shared" si="11"/>
        <v>0.28499999999999998</v>
      </c>
      <c r="L142" s="35">
        <v>20</v>
      </c>
      <c r="M142" s="35">
        <v>0</v>
      </c>
      <c r="N142" s="35">
        <v>3</v>
      </c>
      <c r="O142" s="35">
        <v>0</v>
      </c>
      <c r="P142" s="35">
        <v>0</v>
      </c>
      <c r="Q142" s="35">
        <v>0</v>
      </c>
      <c r="R142" s="35">
        <v>0</v>
      </c>
      <c r="S142" s="35">
        <v>15</v>
      </c>
      <c r="T142" s="35">
        <v>1</v>
      </c>
      <c r="U142" s="35">
        <v>18</v>
      </c>
      <c r="V142" s="35">
        <v>2</v>
      </c>
      <c r="W142" s="35">
        <v>20</v>
      </c>
      <c r="X142" s="35">
        <v>0</v>
      </c>
      <c r="Y142" s="35">
        <v>1</v>
      </c>
      <c r="Z142" s="35">
        <v>0</v>
      </c>
      <c r="AA142" s="35">
        <v>0</v>
      </c>
      <c r="AB142" s="35">
        <v>0</v>
      </c>
      <c r="AC142" s="35">
        <v>9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9</v>
      </c>
      <c r="AJ142" s="35">
        <v>1</v>
      </c>
      <c r="AK142" s="40" t="s">
        <v>58</v>
      </c>
    </row>
    <row r="143" spans="1:37" s="40" customFormat="1">
      <c r="A143" s="10" t="s">
        <v>137</v>
      </c>
      <c r="B143" s="10" t="s">
        <v>40</v>
      </c>
      <c r="C143" s="10" t="s">
        <v>7</v>
      </c>
      <c r="D143" s="30">
        <v>42173</v>
      </c>
      <c r="E143" s="31">
        <v>0.28125</v>
      </c>
      <c r="F143" s="10" t="s">
        <v>14</v>
      </c>
      <c r="G143" s="10" t="s">
        <v>15</v>
      </c>
      <c r="H143" s="38">
        <f t="shared" si="8"/>
        <v>-0.33</v>
      </c>
      <c r="I143" s="33">
        <f t="shared" si="9"/>
        <v>0.50750000000000006</v>
      </c>
      <c r="J143" s="33">
        <f t="shared" si="10"/>
        <v>0.87150000000000005</v>
      </c>
      <c r="K143" s="33">
        <f t="shared" si="11"/>
        <v>0.41000000000000003</v>
      </c>
      <c r="L143" s="10">
        <v>20</v>
      </c>
      <c r="M143" s="10">
        <v>0</v>
      </c>
      <c r="N143" s="10">
        <v>12</v>
      </c>
      <c r="O143" s="10">
        <v>0</v>
      </c>
      <c r="P143" s="10">
        <v>7</v>
      </c>
      <c r="Q143" s="10">
        <v>0</v>
      </c>
      <c r="R143" s="10">
        <v>0</v>
      </c>
      <c r="S143" s="10">
        <v>0</v>
      </c>
      <c r="T143" s="10">
        <v>0</v>
      </c>
      <c r="U143" s="10">
        <v>20</v>
      </c>
      <c r="V143" s="10">
        <v>0</v>
      </c>
      <c r="W143" s="10">
        <v>17</v>
      </c>
      <c r="X143" s="10">
        <v>3</v>
      </c>
      <c r="Y143" s="10">
        <v>0</v>
      </c>
      <c r="Z143" s="10">
        <v>0</v>
      </c>
      <c r="AA143" s="10">
        <v>0</v>
      </c>
      <c r="AB143" s="10">
        <v>0</v>
      </c>
      <c r="AC143" s="10">
        <v>20</v>
      </c>
      <c r="AD143" s="10">
        <v>0</v>
      </c>
      <c r="AE143" s="10">
        <v>10</v>
      </c>
      <c r="AF143" s="10">
        <v>0</v>
      </c>
      <c r="AG143" s="10">
        <v>1</v>
      </c>
      <c r="AH143" s="10">
        <v>0</v>
      </c>
      <c r="AI143" s="10">
        <v>20</v>
      </c>
      <c r="AJ143" s="10">
        <v>20</v>
      </c>
      <c r="AK143" s="40" t="s">
        <v>138</v>
      </c>
    </row>
    <row r="144" spans="1:37" s="40" customFormat="1">
      <c r="A144" s="34">
        <v>48</v>
      </c>
      <c r="B144" s="10"/>
      <c r="C144" s="10"/>
      <c r="D144" s="10"/>
      <c r="E144" s="10"/>
      <c r="F144" s="10" t="s">
        <v>12</v>
      </c>
      <c r="G144" s="10" t="s">
        <v>15</v>
      </c>
      <c r="H144" s="32">
        <f t="shared" si="8"/>
        <v>-0.20300000000000001</v>
      </c>
      <c r="I144" s="33">
        <f t="shared" si="9"/>
        <v>0.12000000000000002</v>
      </c>
      <c r="J144" s="33">
        <f t="shared" si="10"/>
        <v>0.72250000000000003</v>
      </c>
      <c r="K144" s="33">
        <f t="shared" si="11"/>
        <v>0.3085</v>
      </c>
      <c r="L144" s="10">
        <v>20</v>
      </c>
      <c r="M144" s="10">
        <v>0</v>
      </c>
      <c r="N144" s="10">
        <v>4</v>
      </c>
      <c r="O144" s="10">
        <v>0</v>
      </c>
      <c r="P144" s="10">
        <v>2</v>
      </c>
      <c r="Q144" s="10">
        <v>0</v>
      </c>
      <c r="R144" s="10">
        <v>0</v>
      </c>
      <c r="S144" s="10">
        <v>2</v>
      </c>
      <c r="T144" s="10">
        <v>0</v>
      </c>
      <c r="U144" s="10">
        <v>17</v>
      </c>
      <c r="V144" s="10">
        <v>3</v>
      </c>
      <c r="W144" s="10">
        <v>20</v>
      </c>
      <c r="X144" s="10">
        <v>0</v>
      </c>
      <c r="Y144" s="10">
        <v>1</v>
      </c>
      <c r="Z144" s="10">
        <v>0</v>
      </c>
      <c r="AA144" s="10">
        <v>0</v>
      </c>
      <c r="AB144" s="10">
        <v>0</v>
      </c>
      <c r="AC144" s="10">
        <v>15</v>
      </c>
      <c r="AD144" s="10">
        <v>0</v>
      </c>
      <c r="AE144" s="10">
        <v>10</v>
      </c>
      <c r="AF144" s="10">
        <v>0</v>
      </c>
      <c r="AG144" s="10">
        <v>0</v>
      </c>
      <c r="AH144" s="10">
        <v>0</v>
      </c>
      <c r="AI144" s="10">
        <v>16</v>
      </c>
      <c r="AJ144" s="10">
        <v>1</v>
      </c>
      <c r="AK144" s="40" t="s">
        <v>139</v>
      </c>
    </row>
    <row r="145" spans="1:37" s="40" customFormat="1">
      <c r="A145" s="35"/>
      <c r="B145" s="35"/>
      <c r="C145" s="35"/>
      <c r="D145" s="35"/>
      <c r="E145" s="35"/>
      <c r="F145" s="35" t="s">
        <v>10</v>
      </c>
      <c r="G145" s="35" t="s">
        <v>13</v>
      </c>
      <c r="H145" s="36">
        <f t="shared" si="8"/>
        <v>-0.33</v>
      </c>
      <c r="I145" s="36">
        <f t="shared" si="9"/>
        <v>0</v>
      </c>
      <c r="J145" s="36">
        <f t="shared" si="10"/>
        <v>0.20149999999999998</v>
      </c>
      <c r="K145" s="36">
        <f t="shared" si="11"/>
        <v>0.36499999999999999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20</v>
      </c>
      <c r="V145" s="35">
        <v>0</v>
      </c>
      <c r="W145" s="35">
        <v>20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12</v>
      </c>
      <c r="AD145" s="35">
        <v>0</v>
      </c>
      <c r="AE145" s="35">
        <v>8</v>
      </c>
      <c r="AF145" s="35">
        <v>0</v>
      </c>
      <c r="AG145" s="35">
        <v>0</v>
      </c>
      <c r="AH145" s="35">
        <v>0</v>
      </c>
      <c r="AI145" s="35">
        <v>10</v>
      </c>
      <c r="AJ145" s="35">
        <v>1</v>
      </c>
      <c r="AK145" s="40" t="s">
        <v>139</v>
      </c>
    </row>
    <row r="146" spans="1:37" s="40" customFormat="1">
      <c r="A146" s="10" t="s">
        <v>159</v>
      </c>
      <c r="B146" s="10" t="s">
        <v>6</v>
      </c>
      <c r="C146" s="10" t="s">
        <v>7</v>
      </c>
      <c r="D146" s="30">
        <v>42174</v>
      </c>
      <c r="E146" s="31">
        <v>0.26944444444444443</v>
      </c>
      <c r="F146" s="10" t="s">
        <v>14</v>
      </c>
      <c r="G146" s="10" t="s">
        <v>15</v>
      </c>
      <c r="H146" s="38">
        <f t="shared" si="8"/>
        <v>0.68599999999999994</v>
      </c>
      <c r="I146" s="33">
        <f t="shared" si="9"/>
        <v>0.46250000000000008</v>
      </c>
      <c r="J146" s="33">
        <f t="shared" si="10"/>
        <v>0.8204999999999999</v>
      </c>
      <c r="K146" s="33">
        <f t="shared" si="11"/>
        <v>2.5999999999999954E-2</v>
      </c>
      <c r="L146" s="10">
        <v>20</v>
      </c>
      <c r="M146" s="10">
        <v>0</v>
      </c>
      <c r="N146" s="10">
        <v>14</v>
      </c>
      <c r="O146" s="10">
        <v>6</v>
      </c>
      <c r="P146" s="10">
        <v>5</v>
      </c>
      <c r="Q146" s="10">
        <v>0</v>
      </c>
      <c r="R146" s="10">
        <v>0</v>
      </c>
      <c r="S146" s="10">
        <v>2</v>
      </c>
      <c r="T146" s="10">
        <v>0</v>
      </c>
      <c r="U146" s="10">
        <v>0</v>
      </c>
      <c r="V146" s="10">
        <v>20</v>
      </c>
      <c r="W146" s="10">
        <v>11</v>
      </c>
      <c r="X146" s="10">
        <v>9</v>
      </c>
      <c r="Y146" s="10">
        <v>0</v>
      </c>
      <c r="Z146" s="10">
        <v>6</v>
      </c>
      <c r="AA146" s="10">
        <v>6</v>
      </c>
      <c r="AB146" s="10">
        <v>6</v>
      </c>
      <c r="AC146" s="10">
        <v>15</v>
      </c>
      <c r="AD146" s="10">
        <v>0</v>
      </c>
      <c r="AE146" s="10">
        <v>6</v>
      </c>
      <c r="AF146" s="10">
        <v>0</v>
      </c>
      <c r="AG146" s="10">
        <v>1</v>
      </c>
      <c r="AH146" s="10">
        <v>0</v>
      </c>
      <c r="AI146" s="10">
        <v>16</v>
      </c>
      <c r="AJ146" s="10">
        <v>8</v>
      </c>
      <c r="AK146" s="40" t="s">
        <v>58</v>
      </c>
    </row>
    <row r="147" spans="1:37" s="40" customFormat="1">
      <c r="A147" s="34">
        <v>49</v>
      </c>
      <c r="B147" s="10"/>
      <c r="C147" s="10"/>
      <c r="D147" s="10"/>
      <c r="E147" s="10"/>
      <c r="F147" s="10" t="s">
        <v>12</v>
      </c>
      <c r="G147" s="10" t="s">
        <v>15</v>
      </c>
      <c r="H147" s="32">
        <f t="shared" si="8"/>
        <v>2.4999999999999994E-2</v>
      </c>
      <c r="I147" s="33">
        <f t="shared" si="9"/>
        <v>0.16000000000000003</v>
      </c>
      <c r="J147" s="33">
        <f t="shared" si="10"/>
        <v>0.79649999999999999</v>
      </c>
      <c r="K147" s="33">
        <f t="shared" si="11"/>
        <v>8.299999999999999E-2</v>
      </c>
      <c r="L147" s="10">
        <v>20</v>
      </c>
      <c r="M147" s="10">
        <v>0</v>
      </c>
      <c r="N147" s="10">
        <v>10</v>
      </c>
      <c r="O147" s="10">
        <v>0</v>
      </c>
      <c r="P147" s="10">
        <v>0</v>
      </c>
      <c r="Q147" s="10">
        <v>0</v>
      </c>
      <c r="R147" s="10">
        <v>0</v>
      </c>
      <c r="S147" s="10">
        <v>5</v>
      </c>
      <c r="T147" s="10">
        <v>0</v>
      </c>
      <c r="U147" s="10">
        <v>10</v>
      </c>
      <c r="V147" s="10">
        <v>10</v>
      </c>
      <c r="W147" s="10">
        <v>19</v>
      </c>
      <c r="X147" s="10">
        <v>1</v>
      </c>
      <c r="Y147" s="10">
        <v>0</v>
      </c>
      <c r="Z147" s="10">
        <v>0</v>
      </c>
      <c r="AA147" s="10">
        <v>0</v>
      </c>
      <c r="AB147" s="10">
        <v>0</v>
      </c>
      <c r="AC147" s="10">
        <v>15</v>
      </c>
      <c r="AD147" s="10">
        <v>3</v>
      </c>
      <c r="AE147" s="10">
        <v>1</v>
      </c>
      <c r="AF147" s="10">
        <v>0</v>
      </c>
      <c r="AG147" s="10">
        <v>0</v>
      </c>
      <c r="AH147" s="10">
        <v>0</v>
      </c>
      <c r="AI147" s="10">
        <v>14</v>
      </c>
      <c r="AJ147" s="10">
        <v>0</v>
      </c>
    </row>
    <row r="148" spans="1:37" s="40" customFormat="1">
      <c r="A148" s="35"/>
      <c r="B148" s="35"/>
      <c r="C148" s="35"/>
      <c r="D148" s="35"/>
      <c r="E148" s="35"/>
      <c r="F148" s="35" t="s">
        <v>10</v>
      </c>
      <c r="G148" s="35" t="s">
        <v>13</v>
      </c>
      <c r="H148" s="36">
        <f t="shared" si="8"/>
        <v>9.5999999999999974E-2</v>
      </c>
      <c r="I148" s="36">
        <f t="shared" si="9"/>
        <v>0.54600000000000004</v>
      </c>
      <c r="J148" s="36">
        <f t="shared" si="10"/>
        <v>0.71100000000000008</v>
      </c>
      <c r="K148" s="36">
        <f t="shared" si="11"/>
        <v>4.9999999999999906E-3</v>
      </c>
      <c r="L148" s="35">
        <v>20</v>
      </c>
      <c r="M148" s="35">
        <v>0</v>
      </c>
      <c r="N148" s="35">
        <v>14</v>
      </c>
      <c r="O148" s="35">
        <v>0</v>
      </c>
      <c r="P148" s="35">
        <v>10</v>
      </c>
      <c r="Q148" s="35">
        <v>0</v>
      </c>
      <c r="R148" s="35">
        <v>0</v>
      </c>
      <c r="S148" s="35">
        <v>5</v>
      </c>
      <c r="T148" s="35">
        <v>0</v>
      </c>
      <c r="U148" s="35">
        <v>8</v>
      </c>
      <c r="V148" s="35">
        <v>12</v>
      </c>
      <c r="W148" s="35">
        <v>8</v>
      </c>
      <c r="X148" s="35">
        <v>12</v>
      </c>
      <c r="Y148" s="35">
        <v>0</v>
      </c>
      <c r="Z148" s="35">
        <v>0</v>
      </c>
      <c r="AA148" s="35">
        <v>0</v>
      </c>
      <c r="AB148" s="35">
        <v>0</v>
      </c>
      <c r="AC148" s="35">
        <v>10</v>
      </c>
      <c r="AD148" s="35">
        <v>0</v>
      </c>
      <c r="AE148" s="35">
        <v>1</v>
      </c>
      <c r="AF148" s="35">
        <v>0</v>
      </c>
      <c r="AG148" s="35">
        <v>0</v>
      </c>
      <c r="AH148" s="35">
        <v>0</v>
      </c>
      <c r="AI148" s="35">
        <v>10</v>
      </c>
      <c r="AJ148" s="35">
        <v>0</v>
      </c>
    </row>
    <row r="149" spans="1:37" s="40" customFormat="1">
      <c r="A149" s="10" t="s">
        <v>140</v>
      </c>
      <c r="B149" s="10" t="s">
        <v>47</v>
      </c>
      <c r="C149" s="10" t="s">
        <v>7</v>
      </c>
      <c r="D149" s="30">
        <v>42175</v>
      </c>
      <c r="E149" s="31">
        <v>0.2638888888888889</v>
      </c>
      <c r="F149" s="10" t="s">
        <v>12</v>
      </c>
      <c r="G149" s="10" t="s">
        <v>15</v>
      </c>
      <c r="H149" s="38">
        <f t="shared" si="8"/>
        <v>2.9999999999999995E-2</v>
      </c>
      <c r="I149" s="33">
        <f t="shared" si="9"/>
        <v>0.35450000000000009</v>
      </c>
      <c r="J149" s="33">
        <f t="shared" si="10"/>
        <v>0.49900000000000011</v>
      </c>
      <c r="K149" s="33">
        <f t="shared" si="11"/>
        <v>-2.0000000000000122E-3</v>
      </c>
      <c r="L149" s="10">
        <v>20</v>
      </c>
      <c r="M149" s="10">
        <v>0</v>
      </c>
      <c r="N149" s="10">
        <v>11</v>
      </c>
      <c r="O149" s="10">
        <v>0</v>
      </c>
      <c r="P149" s="10">
        <v>9</v>
      </c>
      <c r="Q149" s="10">
        <v>0</v>
      </c>
      <c r="R149" s="10">
        <v>0</v>
      </c>
      <c r="S149" s="10">
        <v>9</v>
      </c>
      <c r="T149" s="10">
        <v>1</v>
      </c>
      <c r="U149" s="10">
        <v>10</v>
      </c>
      <c r="V149" s="10">
        <v>10</v>
      </c>
      <c r="W149" s="10">
        <v>20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0">
        <v>0</v>
      </c>
      <c r="AD149" s="10">
        <v>0</v>
      </c>
      <c r="AE149" s="10">
        <v>0</v>
      </c>
      <c r="AF149" s="10">
        <v>0</v>
      </c>
      <c r="AG149" s="10">
        <v>0</v>
      </c>
      <c r="AH149" s="10">
        <v>0</v>
      </c>
      <c r="AI149" s="10">
        <v>0</v>
      </c>
      <c r="AJ149" s="10">
        <v>0</v>
      </c>
    </row>
    <row r="150" spans="1:37" s="40" customFormat="1">
      <c r="A150" s="34">
        <v>50</v>
      </c>
      <c r="B150" s="10"/>
      <c r="C150" s="10"/>
      <c r="D150" s="10"/>
      <c r="E150" s="10"/>
      <c r="F150" s="10" t="s">
        <v>14</v>
      </c>
      <c r="G150" s="10" t="s">
        <v>15</v>
      </c>
      <c r="H150" s="32">
        <f t="shared" si="8"/>
        <v>0.30900000000000005</v>
      </c>
      <c r="I150" s="33">
        <f t="shared" si="9"/>
        <v>0.82699999999999996</v>
      </c>
      <c r="J150" s="33">
        <f t="shared" si="10"/>
        <v>0.71899999999999997</v>
      </c>
      <c r="K150" s="33">
        <f t="shared" si="11"/>
        <v>-0.18400000000000005</v>
      </c>
      <c r="L150" s="10">
        <v>20</v>
      </c>
      <c r="M150" s="10">
        <v>0</v>
      </c>
      <c r="N150" s="10">
        <v>18</v>
      </c>
      <c r="O150" s="10">
        <v>0</v>
      </c>
      <c r="P150" s="10">
        <v>14</v>
      </c>
      <c r="Q150" s="10">
        <v>0</v>
      </c>
      <c r="R150" s="10">
        <v>0</v>
      </c>
      <c r="S150" s="10">
        <v>2</v>
      </c>
      <c r="T150" s="10">
        <v>0</v>
      </c>
      <c r="U150" s="10">
        <v>2</v>
      </c>
      <c r="V150" s="10">
        <v>18</v>
      </c>
      <c r="W150" s="10">
        <v>2</v>
      </c>
      <c r="X150" s="10">
        <v>18</v>
      </c>
      <c r="Y150" s="10">
        <v>0</v>
      </c>
      <c r="Z150" s="10">
        <v>0</v>
      </c>
      <c r="AA150" s="10">
        <v>0</v>
      </c>
      <c r="AB150" s="10">
        <v>0</v>
      </c>
      <c r="AC150" s="10">
        <v>8</v>
      </c>
      <c r="AD150" s="10">
        <v>0</v>
      </c>
      <c r="AE150" s="10">
        <v>2</v>
      </c>
      <c r="AF150" s="10">
        <v>0</v>
      </c>
      <c r="AG150" s="10">
        <v>0</v>
      </c>
      <c r="AH150" s="10">
        <v>0</v>
      </c>
      <c r="AI150" s="10">
        <v>8</v>
      </c>
      <c r="AJ150" s="10">
        <v>0</v>
      </c>
    </row>
    <row r="151" spans="1:37" s="40" customFormat="1">
      <c r="A151" s="35"/>
      <c r="B151" s="35"/>
      <c r="C151" s="35"/>
      <c r="D151" s="35"/>
      <c r="E151" s="35"/>
      <c r="F151" s="35" t="s">
        <v>10</v>
      </c>
      <c r="G151" s="35" t="s">
        <v>13</v>
      </c>
      <c r="H151" s="36">
        <f t="shared" si="8"/>
        <v>-0.28949999999999998</v>
      </c>
      <c r="I151" s="36">
        <f t="shared" si="9"/>
        <v>-0.10299999999999998</v>
      </c>
      <c r="J151" s="36">
        <f t="shared" si="10"/>
        <v>0.8600000000000001</v>
      </c>
      <c r="K151" s="36">
        <f t="shared" si="11"/>
        <v>0.35799999999999998</v>
      </c>
      <c r="L151" s="35">
        <v>20</v>
      </c>
      <c r="M151" s="35">
        <v>0</v>
      </c>
      <c r="N151" s="35">
        <v>8</v>
      </c>
      <c r="O151" s="35">
        <v>0</v>
      </c>
      <c r="P151" s="35">
        <v>0</v>
      </c>
      <c r="Q151" s="35">
        <v>0</v>
      </c>
      <c r="R151" s="35">
        <v>0</v>
      </c>
      <c r="S151" s="35">
        <v>15</v>
      </c>
      <c r="T151" s="35">
        <v>1</v>
      </c>
      <c r="U151" s="35">
        <v>19</v>
      </c>
      <c r="V151" s="35">
        <v>1</v>
      </c>
      <c r="W151" s="35">
        <v>20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20</v>
      </c>
      <c r="AD151" s="35">
        <v>0</v>
      </c>
      <c r="AE151" s="35">
        <v>4</v>
      </c>
      <c r="AF151" s="35">
        <v>0</v>
      </c>
      <c r="AG151" s="35">
        <v>0</v>
      </c>
      <c r="AH151" s="35">
        <v>0</v>
      </c>
      <c r="AI151" s="35">
        <v>20</v>
      </c>
      <c r="AJ151" s="35">
        <v>0</v>
      </c>
      <c r="AK151" s="40" t="s">
        <v>141</v>
      </c>
    </row>
    <row r="152" spans="1:37">
      <c r="A152" s="1"/>
      <c r="B152" s="1"/>
      <c r="C152" s="1"/>
      <c r="D152" s="1"/>
      <c r="E152" s="1"/>
      <c r="F152" s="1"/>
      <c r="G152" s="1"/>
      <c r="H152" s="23">
        <f>AVERAGE(H2:H151)</f>
        <v>0.1230933333333334</v>
      </c>
      <c r="I152" s="23">
        <f>AVERAGE(I2:I151)</f>
        <v>0.39101000000000008</v>
      </c>
      <c r="J152" s="23">
        <f>AVERAGE(J2:J151)</f>
        <v>0.57615666666666621</v>
      </c>
      <c r="K152" s="23">
        <f>AVERAGE(K2:K151)</f>
        <v>3.7799999999999986E-2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7">
      <c r="A153" s="1"/>
      <c r="B153" s="1"/>
      <c r="C153" s="1"/>
      <c r="D153" s="1"/>
      <c r="E153" s="1"/>
      <c r="F153" s="1"/>
      <c r="G153" s="1"/>
      <c r="H153" s="23">
        <f>STDEV(H2:H151)/7.07</f>
        <v>4.2534538169805076E-2</v>
      </c>
      <c r="I153" s="23">
        <f t="shared" ref="I153:K153" si="12">STDEV(I2:I151)/7.07</f>
        <v>4.8085136200536185E-2</v>
      </c>
      <c r="J153" s="23">
        <f t="shared" si="12"/>
        <v>4.025801433176561E-2</v>
      </c>
      <c r="K153" s="23">
        <f t="shared" si="12"/>
        <v>2.841729762136674E-2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7">
      <c r="A154" s="1"/>
      <c r="B154" s="1"/>
      <c r="C154" s="1"/>
      <c r="D154" s="1"/>
      <c r="E154" s="1"/>
      <c r="F154" s="1"/>
      <c r="G154" s="1"/>
      <c r="I154" s="23"/>
      <c r="J154" s="23"/>
      <c r="K154" s="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7">
      <c r="A155" s="1"/>
      <c r="B155" s="1"/>
      <c r="C155" s="1"/>
      <c r="D155" s="1"/>
      <c r="E155" s="1"/>
      <c r="F155" s="1"/>
      <c r="G155" s="1"/>
      <c r="I155" s="23"/>
      <c r="J155" s="23"/>
      <c r="K155" s="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7">
      <c r="A156" s="1"/>
      <c r="B156" s="1"/>
      <c r="C156" s="1"/>
      <c r="D156" s="1"/>
      <c r="E156" s="1"/>
      <c r="F156" s="1"/>
      <c r="G156" s="1"/>
      <c r="I156" s="23"/>
      <c r="J156" s="23"/>
      <c r="K156" s="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7">
      <c r="A157" s="1"/>
      <c r="B157" s="1"/>
      <c r="C157" s="1"/>
      <c r="D157" s="1"/>
      <c r="E157" s="1"/>
      <c r="F157" s="1"/>
      <c r="G157" s="1"/>
      <c r="I157" s="23"/>
      <c r="J157" s="23"/>
      <c r="K157" s="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7">
      <c r="A158" s="1"/>
      <c r="B158" s="1"/>
      <c r="C158" s="1"/>
      <c r="D158" s="1"/>
      <c r="E158" s="1"/>
      <c r="F158" s="1"/>
      <c r="G158" s="1"/>
      <c r="I158" s="23"/>
      <c r="J158" s="23"/>
      <c r="K158" s="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7">
      <c r="A159" s="1"/>
      <c r="B159" s="1"/>
      <c r="C159" s="1"/>
      <c r="D159" s="1"/>
      <c r="E159" s="1"/>
      <c r="F159" s="1"/>
      <c r="G159" s="1"/>
      <c r="I159" s="23"/>
      <c r="J159" s="23"/>
      <c r="K159" s="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7">
      <c r="A160" s="1"/>
      <c r="B160" s="1"/>
      <c r="C160" s="1"/>
      <c r="D160" s="1"/>
      <c r="E160" s="1"/>
      <c r="F160" s="1"/>
      <c r="G160" s="1"/>
      <c r="I160" s="23"/>
      <c r="J160" s="23"/>
      <c r="K160" s="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>
      <c r="A161" s="1"/>
      <c r="B161" s="1"/>
      <c r="C161" s="1"/>
      <c r="D161" s="1"/>
      <c r="E161" s="1"/>
      <c r="F161" s="1"/>
      <c r="G161" s="1"/>
      <c r="I161" s="23"/>
      <c r="J161" s="23"/>
      <c r="K161" s="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>
      <c r="A162" s="1"/>
      <c r="B162" s="1"/>
      <c r="C162" s="1"/>
      <c r="D162" s="1"/>
      <c r="E162" s="1"/>
      <c r="F162" s="1"/>
      <c r="G162" s="1"/>
      <c r="I162" s="23"/>
      <c r="J162" s="23"/>
      <c r="K162" s="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>
      <c r="A163" s="1"/>
      <c r="B163" s="1"/>
      <c r="C163" s="1"/>
      <c r="D163" s="1"/>
      <c r="E163" s="1"/>
      <c r="F163" s="1"/>
      <c r="G163" s="1"/>
      <c r="I163" s="23"/>
      <c r="J163" s="23"/>
      <c r="K163" s="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>
      <c r="A164" s="1"/>
      <c r="B164" s="1"/>
      <c r="C164" s="1"/>
      <c r="D164" s="1"/>
      <c r="E164" s="1"/>
      <c r="F164" s="1"/>
      <c r="G164" s="1"/>
      <c r="I164" s="23"/>
      <c r="J164" s="23"/>
      <c r="K164" s="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>
      <c r="A165" s="1"/>
      <c r="B165" s="1"/>
      <c r="C165" s="1"/>
      <c r="D165" s="1"/>
      <c r="E165" s="1"/>
      <c r="F165" s="1"/>
      <c r="G165" s="1"/>
      <c r="I165" s="23"/>
      <c r="J165" s="23"/>
      <c r="K165" s="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>
      <c r="A166" s="1"/>
      <c r="B166" s="1"/>
      <c r="C166" s="1"/>
      <c r="D166" s="1"/>
      <c r="E166" s="1"/>
      <c r="F166" s="1"/>
      <c r="G166" s="1"/>
      <c r="I166" s="23"/>
      <c r="J166" s="23"/>
      <c r="K166" s="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>
      <c r="A167" s="1"/>
      <c r="B167" s="1"/>
      <c r="C167" s="1"/>
      <c r="D167" s="1"/>
      <c r="E167" s="1"/>
      <c r="F167" s="1"/>
      <c r="G167" s="1"/>
      <c r="I167" s="23"/>
      <c r="J167" s="23"/>
      <c r="K167" s="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>
      <selection activeCell="A19" sqref="A19:D22"/>
    </sheetView>
  </sheetViews>
  <sheetFormatPr baseColWidth="10" defaultRowHeight="15" x14ac:dyDescent="0"/>
  <cols>
    <col min="1" max="1" width="14.83203125" customWidth="1"/>
    <col min="2" max="4" width="6" style="1" customWidth="1"/>
    <col min="5" max="5" width="1.1640625" customWidth="1"/>
    <col min="6" max="8" width="6" customWidth="1"/>
    <col min="9" max="9" width="1.1640625" customWidth="1"/>
    <col min="10" max="12" width="6" customWidth="1"/>
    <col min="13" max="13" width="1.1640625" customWidth="1"/>
    <col min="14" max="16" width="6" customWidth="1"/>
    <col min="17" max="17" width="1.1640625" customWidth="1"/>
    <col min="18" max="20" width="6" customWidth="1"/>
  </cols>
  <sheetData>
    <row r="1" spans="1:20">
      <c r="B1" s="6" t="s">
        <v>122</v>
      </c>
      <c r="F1" s="5" t="s">
        <v>123</v>
      </c>
      <c r="J1" s="6" t="s">
        <v>120</v>
      </c>
      <c r="N1" s="5" t="s">
        <v>121</v>
      </c>
      <c r="R1" s="5" t="s">
        <v>133</v>
      </c>
    </row>
    <row r="2" spans="1:20" s="5" customFormat="1">
      <c r="B2" s="7" t="s">
        <v>45</v>
      </c>
      <c r="C2" s="7" t="s">
        <v>7</v>
      </c>
      <c r="D2" s="7" t="s">
        <v>116</v>
      </c>
      <c r="F2" s="7" t="s">
        <v>45</v>
      </c>
      <c r="G2" s="7" t="s">
        <v>7</v>
      </c>
      <c r="H2" s="7" t="s">
        <v>116</v>
      </c>
      <c r="J2" s="7" t="s">
        <v>45</v>
      </c>
      <c r="K2" s="7" t="s">
        <v>7</v>
      </c>
      <c r="L2" s="7" t="s">
        <v>116</v>
      </c>
      <c r="N2" s="7" t="s">
        <v>45</v>
      </c>
      <c r="O2" s="7" t="s">
        <v>7</v>
      </c>
      <c r="P2" s="7" t="s">
        <v>116</v>
      </c>
      <c r="R2" s="7" t="s">
        <v>45</v>
      </c>
      <c r="S2" s="7" t="s">
        <v>7</v>
      </c>
      <c r="T2" s="7" t="s">
        <v>116</v>
      </c>
    </row>
    <row r="3" spans="1:20">
      <c r="A3" t="s">
        <v>125</v>
      </c>
      <c r="B3" s="1">
        <v>2</v>
      </c>
      <c r="C3" s="1">
        <f>D3-B3</f>
        <v>48</v>
      </c>
      <c r="D3" s="1">
        <v>50</v>
      </c>
      <c r="F3" s="1">
        <v>5</v>
      </c>
      <c r="G3" s="1">
        <f>H3-F3</f>
        <v>45</v>
      </c>
      <c r="H3" s="1">
        <v>50</v>
      </c>
      <c r="J3" s="1">
        <v>32</v>
      </c>
      <c r="K3" s="1">
        <f>L3-J3</f>
        <v>18</v>
      </c>
      <c r="L3" s="1">
        <v>50</v>
      </c>
      <c r="N3" s="1">
        <v>3</v>
      </c>
      <c r="O3" s="1">
        <f>P3-N3</f>
        <v>47</v>
      </c>
      <c r="P3" s="1">
        <v>50</v>
      </c>
      <c r="R3" s="1">
        <v>3</v>
      </c>
      <c r="S3" s="1">
        <f>T3-R3</f>
        <v>47</v>
      </c>
      <c r="T3" s="1">
        <v>50</v>
      </c>
    </row>
    <row r="4" spans="1:20">
      <c r="A4" t="s">
        <v>58</v>
      </c>
      <c r="B4" s="1">
        <v>6</v>
      </c>
      <c r="C4" s="1">
        <f>D4-B4</f>
        <v>44</v>
      </c>
      <c r="D4" s="1">
        <v>50</v>
      </c>
      <c r="F4" s="1">
        <v>9</v>
      </c>
      <c r="G4" s="1">
        <f t="shared" ref="G4:G5" si="0">H4-F4</f>
        <v>41</v>
      </c>
      <c r="H4" s="1">
        <v>50</v>
      </c>
      <c r="J4" s="1">
        <v>39</v>
      </c>
      <c r="K4" s="1">
        <f>L4-J4</f>
        <v>11</v>
      </c>
      <c r="L4" s="1">
        <v>50</v>
      </c>
      <c r="N4" s="1">
        <v>19</v>
      </c>
      <c r="O4" s="1">
        <f t="shared" ref="O4:O5" si="1">P4-N4</f>
        <v>31</v>
      </c>
      <c r="P4" s="1">
        <v>50</v>
      </c>
      <c r="R4" s="1">
        <v>3</v>
      </c>
      <c r="S4" s="1">
        <f>T4-R4</f>
        <v>47</v>
      </c>
      <c r="T4" s="1">
        <v>50</v>
      </c>
    </row>
    <row r="5" spans="1:20">
      <c r="A5" t="s">
        <v>109</v>
      </c>
      <c r="B5" s="1">
        <v>10</v>
      </c>
      <c r="C5" s="1">
        <f>D5-B5</f>
        <v>40</v>
      </c>
      <c r="D5" s="1">
        <v>50</v>
      </c>
      <c r="F5" s="1">
        <v>11</v>
      </c>
      <c r="G5" s="1">
        <f t="shared" si="0"/>
        <v>39</v>
      </c>
      <c r="H5" s="1">
        <v>50</v>
      </c>
      <c r="J5" s="1">
        <v>37</v>
      </c>
      <c r="K5" s="1">
        <f>L5-J5</f>
        <v>13</v>
      </c>
      <c r="L5" s="1">
        <v>50</v>
      </c>
      <c r="N5" s="1">
        <v>29</v>
      </c>
      <c r="O5" s="1">
        <f t="shared" si="1"/>
        <v>21</v>
      </c>
      <c r="P5" s="1">
        <v>50</v>
      </c>
      <c r="R5" s="1">
        <v>7</v>
      </c>
      <c r="S5" s="1">
        <f>T5-R5</f>
        <v>43</v>
      </c>
      <c r="T5" s="1">
        <v>50</v>
      </c>
    </row>
    <row r="6" spans="1:20">
      <c r="B6" s="8" t="s">
        <v>142</v>
      </c>
      <c r="F6" t="s">
        <v>143</v>
      </c>
      <c r="G6" s="1"/>
      <c r="H6" s="1"/>
      <c r="J6" s="3" t="s">
        <v>145</v>
      </c>
      <c r="K6" s="1"/>
      <c r="L6" s="1"/>
      <c r="N6" s="8" t="s">
        <v>147</v>
      </c>
      <c r="O6" s="1"/>
      <c r="P6" s="1"/>
      <c r="R6" s="3" t="s">
        <v>149</v>
      </c>
      <c r="S6" s="1"/>
      <c r="T6" s="1"/>
    </row>
    <row r="7" spans="1:20">
      <c r="B7" s="8" t="s">
        <v>158</v>
      </c>
      <c r="F7" t="s">
        <v>144</v>
      </c>
      <c r="G7" s="1"/>
      <c r="H7" s="1"/>
      <c r="J7" s="3" t="s">
        <v>146</v>
      </c>
      <c r="K7" s="1"/>
      <c r="L7" s="1"/>
      <c r="N7" s="8" t="s">
        <v>148</v>
      </c>
      <c r="O7" s="1"/>
      <c r="P7" s="1"/>
      <c r="R7" s="3" t="s">
        <v>146</v>
      </c>
      <c r="S7" s="1"/>
      <c r="T7" s="1"/>
    </row>
    <row r="10" spans="1:20">
      <c r="B10" s="6" t="s">
        <v>124</v>
      </c>
      <c r="F10" s="5" t="s">
        <v>23</v>
      </c>
      <c r="J10" s="5" t="s">
        <v>18</v>
      </c>
    </row>
    <row r="11" spans="1:20">
      <c r="B11" s="7" t="s">
        <v>45</v>
      </c>
      <c r="C11" s="7" t="s">
        <v>7</v>
      </c>
      <c r="D11" s="7" t="s">
        <v>116</v>
      </c>
      <c r="F11" s="7" t="s">
        <v>45</v>
      </c>
      <c r="G11" s="7" t="s">
        <v>7</v>
      </c>
      <c r="H11" s="7" t="s">
        <v>116</v>
      </c>
    </row>
    <row r="12" spans="1:20">
      <c r="A12" t="s">
        <v>117</v>
      </c>
      <c r="B12" s="1">
        <v>46</v>
      </c>
      <c r="C12" s="1">
        <f>D12-B12</f>
        <v>4</v>
      </c>
      <c r="D12" s="1">
        <v>50</v>
      </c>
      <c r="F12" s="1">
        <v>28</v>
      </c>
      <c r="G12" s="1">
        <f>H12-F12</f>
        <v>22</v>
      </c>
      <c r="H12" s="1">
        <v>50</v>
      </c>
    </row>
    <row r="13" spans="1:20">
      <c r="A13" t="s">
        <v>118</v>
      </c>
      <c r="B13" s="1">
        <v>34</v>
      </c>
      <c r="C13" s="1">
        <f>D13-B13</f>
        <v>16</v>
      </c>
      <c r="D13" s="1">
        <v>50</v>
      </c>
      <c r="F13" s="1">
        <v>28</v>
      </c>
      <c r="G13" s="1">
        <f>H13-F13</f>
        <v>22</v>
      </c>
      <c r="H13" s="1">
        <v>50</v>
      </c>
    </row>
    <row r="14" spans="1:20">
      <c r="A14" t="s">
        <v>119</v>
      </c>
      <c r="B14" s="1">
        <v>29</v>
      </c>
      <c r="C14" s="1">
        <f>D14-B14</f>
        <v>21</v>
      </c>
      <c r="D14" s="1">
        <v>50</v>
      </c>
      <c r="F14" s="1">
        <v>25</v>
      </c>
      <c r="G14" s="1">
        <f>H14-F14</f>
        <v>25</v>
      </c>
      <c r="H14" s="1">
        <v>50</v>
      </c>
    </row>
    <row r="15" spans="1:20">
      <c r="B15" s="8" t="s">
        <v>150</v>
      </c>
      <c r="F15" s="3" t="s">
        <v>152</v>
      </c>
    </row>
    <row r="16" spans="1:20">
      <c r="B16" s="8" t="s">
        <v>151</v>
      </c>
      <c r="F16" s="3" t="s">
        <v>153</v>
      </c>
    </row>
    <row r="19" spans="1:4">
      <c r="A19" t="s">
        <v>134</v>
      </c>
      <c r="B19" s="3" t="s">
        <v>121</v>
      </c>
    </row>
    <row r="20" spans="1:4">
      <c r="A20" s="4" t="s">
        <v>2</v>
      </c>
      <c r="B20" s="2" t="s">
        <v>215</v>
      </c>
      <c r="C20" s="2" t="s">
        <v>216</v>
      </c>
      <c r="D20" s="2" t="s">
        <v>116</v>
      </c>
    </row>
    <row r="21" spans="1:4">
      <c r="A21" t="s">
        <v>2</v>
      </c>
      <c r="B21" s="1">
        <v>4</v>
      </c>
      <c r="C21" s="1">
        <f>D21-B21</f>
        <v>0</v>
      </c>
      <c r="D21" s="1">
        <v>4</v>
      </c>
    </row>
    <row r="22" spans="1:4">
      <c r="A22" t="s">
        <v>217</v>
      </c>
      <c r="B22" s="1">
        <v>17</v>
      </c>
      <c r="C22" s="1">
        <f>D22-B22</f>
        <v>12</v>
      </c>
      <c r="D22" s="1">
        <v>29</v>
      </c>
    </row>
    <row r="23" spans="1:4">
      <c r="A23" t="s">
        <v>136</v>
      </c>
      <c r="B23" s="1">
        <v>7</v>
      </c>
      <c r="C23" s="1">
        <f t="shared" ref="C23" si="2">D23-B23</f>
        <v>10</v>
      </c>
      <c r="D23" s="1">
        <v>17</v>
      </c>
    </row>
    <row r="24" spans="1:4">
      <c r="B24" s="8" t="s">
        <v>154</v>
      </c>
    </row>
    <row r="25" spans="1:4">
      <c r="B25" s="8" t="s">
        <v>155</v>
      </c>
    </row>
    <row r="28" spans="1:4">
      <c r="A28" t="s">
        <v>135</v>
      </c>
      <c r="B28" s="3" t="s">
        <v>133</v>
      </c>
    </row>
    <row r="29" spans="1:4">
      <c r="A29" s="4" t="s">
        <v>2</v>
      </c>
      <c r="B29" s="2" t="s">
        <v>45</v>
      </c>
      <c r="C29" s="2" t="s">
        <v>7</v>
      </c>
      <c r="D29" s="2" t="s">
        <v>116</v>
      </c>
    </row>
    <row r="30" spans="1:4">
      <c r="A30" t="s">
        <v>45</v>
      </c>
      <c r="B30" s="1">
        <v>1</v>
      </c>
      <c r="C30" s="1">
        <f>D30-B30</f>
        <v>3</v>
      </c>
      <c r="D30" s="1">
        <v>4</v>
      </c>
    </row>
    <row r="31" spans="1:4">
      <c r="A31" t="s">
        <v>7</v>
      </c>
      <c r="B31" s="1">
        <v>4</v>
      </c>
      <c r="C31" s="1">
        <f t="shared" ref="C31:C32" si="3">D31-B31</f>
        <v>25</v>
      </c>
      <c r="D31" s="1">
        <v>29</v>
      </c>
    </row>
    <row r="32" spans="1:4">
      <c r="A32" t="s">
        <v>136</v>
      </c>
      <c r="B32" s="1">
        <v>2</v>
      </c>
      <c r="C32" s="1">
        <f t="shared" si="3"/>
        <v>15</v>
      </c>
      <c r="D32" s="1">
        <v>17</v>
      </c>
    </row>
    <row r="33" spans="2:31">
      <c r="B33" s="3" t="s">
        <v>156</v>
      </c>
    </row>
    <row r="34" spans="2:31">
      <c r="B34" s="3" t="s">
        <v>157</v>
      </c>
    </row>
    <row r="37" spans="2:31">
      <c r="B37" s="3"/>
    </row>
    <row r="40" spans="2:31">
      <c r="AC40" s="7" t="s">
        <v>160</v>
      </c>
      <c r="AD40" s="7" t="s">
        <v>121</v>
      </c>
      <c r="AE40" s="7" t="s">
        <v>124</v>
      </c>
    </row>
    <row r="41" spans="2:31">
      <c r="AB41" t="s">
        <v>125</v>
      </c>
      <c r="AC41" s="1">
        <v>1.74</v>
      </c>
      <c r="AD41" s="1">
        <v>0.12</v>
      </c>
      <c r="AE41" s="1">
        <v>15.32</v>
      </c>
    </row>
    <row r="42" spans="2:31">
      <c r="AB42" t="s">
        <v>58</v>
      </c>
      <c r="AC42" s="1">
        <v>3.44</v>
      </c>
      <c r="AD42" s="1">
        <v>0.72</v>
      </c>
      <c r="AE42" s="1">
        <v>13.1</v>
      </c>
    </row>
    <row r="43" spans="2:31">
      <c r="AB43" t="s">
        <v>109</v>
      </c>
      <c r="AC43" s="1">
        <v>5.7</v>
      </c>
      <c r="AD43" s="1">
        <v>2.04</v>
      </c>
      <c r="AE43" s="1">
        <v>11.3</v>
      </c>
    </row>
    <row r="45" spans="2:31">
      <c r="AC45" s="14" t="s">
        <v>160</v>
      </c>
      <c r="AD45" s="5"/>
    </row>
    <row r="46" spans="2:31">
      <c r="AC46" s="15" t="s">
        <v>80</v>
      </c>
      <c r="AD46" s="15" t="s">
        <v>164</v>
      </c>
    </row>
    <row r="47" spans="2:31">
      <c r="AB47" t="s">
        <v>161</v>
      </c>
      <c r="AC47">
        <v>117</v>
      </c>
      <c r="AD47">
        <v>8.3999999999999995E-3</v>
      </c>
    </row>
    <row r="48" spans="2:31">
      <c r="AB48" t="s">
        <v>162</v>
      </c>
      <c r="AC48">
        <v>203</v>
      </c>
      <c r="AD48">
        <v>3.2000000000000002E-3</v>
      </c>
    </row>
    <row r="49" spans="28:30">
      <c r="AB49" t="s">
        <v>163</v>
      </c>
      <c r="AC49">
        <v>320</v>
      </c>
      <c r="AD49" s="9" t="s">
        <v>165</v>
      </c>
    </row>
    <row r="51" spans="28:30">
      <c r="AC51" s="6" t="s">
        <v>121</v>
      </c>
    </row>
    <row r="52" spans="28:30">
      <c r="AC52" s="15" t="s">
        <v>80</v>
      </c>
      <c r="AD52" s="15" t="s">
        <v>164</v>
      </c>
    </row>
    <row r="53" spans="28:30">
      <c r="AB53" t="s">
        <v>161</v>
      </c>
      <c r="AC53">
        <v>96</v>
      </c>
      <c r="AD53" s="9" t="s">
        <v>165</v>
      </c>
    </row>
    <row r="54" spans="28:30">
      <c r="AB54" t="s">
        <v>162</v>
      </c>
      <c r="AC54">
        <v>153.5</v>
      </c>
      <c r="AD54">
        <v>5.9999999999999995E-4</v>
      </c>
    </row>
    <row r="55" spans="28:30">
      <c r="AB55" t="s">
        <v>163</v>
      </c>
      <c r="AC55">
        <v>197.5</v>
      </c>
      <c r="AD55" s="9" t="s">
        <v>165</v>
      </c>
    </row>
    <row r="57" spans="28:30">
      <c r="AC57" s="14" t="s">
        <v>124</v>
      </c>
    </row>
    <row r="58" spans="28:30">
      <c r="AC58" s="15" t="s">
        <v>80</v>
      </c>
      <c r="AD58" s="15" t="s">
        <v>164</v>
      </c>
    </row>
    <row r="59" spans="28:30">
      <c r="AB59" t="s">
        <v>161</v>
      </c>
      <c r="AC59">
        <v>-163</v>
      </c>
      <c r="AD59">
        <v>5.9999999999999995E-4</v>
      </c>
    </row>
    <row r="60" spans="28:30">
      <c r="AB60" t="s">
        <v>162</v>
      </c>
      <c r="AC60">
        <v>-139</v>
      </c>
      <c r="AD60">
        <v>1.1000000000000001E-3</v>
      </c>
    </row>
    <row r="61" spans="28:30">
      <c r="AB61" t="s">
        <v>163</v>
      </c>
      <c r="AC61">
        <v>-270</v>
      </c>
      <c r="AD61" s="9" t="s">
        <v>165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topLeftCell="A36" workbookViewId="0">
      <selection activeCell="F51" sqref="F51"/>
    </sheetView>
  </sheetViews>
  <sheetFormatPr baseColWidth="10" defaultRowHeight="15" x14ac:dyDescent="0"/>
  <cols>
    <col min="1" max="1" width="14.83203125" customWidth="1"/>
    <col min="2" max="8" width="6" customWidth="1"/>
    <col min="9" max="9" width="1.1640625" customWidth="1"/>
    <col min="10" max="12" width="6" customWidth="1"/>
    <col min="13" max="13" width="1.1640625" customWidth="1"/>
    <col min="14" max="16" width="6" customWidth="1"/>
    <col min="17" max="17" width="1.1640625" customWidth="1"/>
    <col min="18" max="20" width="6" customWidth="1"/>
  </cols>
  <sheetData>
    <row r="1" spans="1:20">
      <c r="B1" s="6" t="s">
        <v>122</v>
      </c>
      <c r="C1" s="1"/>
      <c r="D1" s="1"/>
      <c r="F1" s="5" t="s">
        <v>123</v>
      </c>
      <c r="J1" s="6" t="s">
        <v>120</v>
      </c>
      <c r="N1" s="5" t="s">
        <v>121</v>
      </c>
      <c r="R1" s="5" t="s">
        <v>133</v>
      </c>
    </row>
    <row r="2" spans="1:20">
      <c r="A2" s="5"/>
      <c r="B2" s="7" t="s">
        <v>45</v>
      </c>
      <c r="C2" s="7" t="s">
        <v>7</v>
      </c>
      <c r="D2" s="7" t="s">
        <v>116</v>
      </c>
      <c r="E2" s="5"/>
      <c r="F2" s="7" t="s">
        <v>45</v>
      </c>
      <c r="G2" s="7" t="s">
        <v>7</v>
      </c>
      <c r="H2" s="7" t="s">
        <v>116</v>
      </c>
      <c r="I2" s="5"/>
      <c r="J2" s="7" t="s">
        <v>45</v>
      </c>
      <c r="K2" s="7" t="s">
        <v>7</v>
      </c>
      <c r="L2" s="7" t="s">
        <v>116</v>
      </c>
      <c r="M2" s="5"/>
      <c r="N2" s="7" t="s">
        <v>45</v>
      </c>
      <c r="O2" s="7" t="s">
        <v>7</v>
      </c>
      <c r="P2" s="7" t="s">
        <v>116</v>
      </c>
      <c r="Q2" s="5"/>
      <c r="R2" s="7" t="s">
        <v>45</v>
      </c>
      <c r="S2" s="7" t="s">
        <v>7</v>
      </c>
      <c r="T2" s="7" t="s">
        <v>116</v>
      </c>
    </row>
    <row r="3" spans="1:20">
      <c r="A3" t="s">
        <v>125</v>
      </c>
      <c r="B3">
        <v>1</v>
      </c>
      <c r="C3">
        <f>D3-B3</f>
        <v>24</v>
      </c>
      <c r="D3">
        <v>25</v>
      </c>
      <c r="F3">
        <v>4</v>
      </c>
      <c r="G3">
        <v>20</v>
      </c>
      <c r="H3">
        <v>24</v>
      </c>
      <c r="J3">
        <v>18</v>
      </c>
      <c r="K3">
        <v>6</v>
      </c>
      <c r="L3">
        <v>24</v>
      </c>
      <c r="N3">
        <v>1</v>
      </c>
      <c r="O3">
        <f>P3-N3</f>
        <v>23</v>
      </c>
      <c r="P3">
        <v>24</v>
      </c>
      <c r="R3">
        <v>0</v>
      </c>
      <c r="S3">
        <f t="shared" ref="S3:S5" si="0">T3-R3</f>
        <v>24</v>
      </c>
      <c r="T3">
        <v>24</v>
      </c>
    </row>
    <row r="4" spans="1:20">
      <c r="A4" t="s">
        <v>58</v>
      </c>
      <c r="B4">
        <v>3</v>
      </c>
      <c r="C4">
        <f t="shared" ref="C4:C5" si="1">D4-B4</f>
        <v>22</v>
      </c>
      <c r="D4">
        <v>25</v>
      </c>
      <c r="F4">
        <v>4</v>
      </c>
      <c r="G4">
        <v>20</v>
      </c>
      <c r="H4">
        <v>24</v>
      </c>
      <c r="J4">
        <v>23</v>
      </c>
      <c r="K4">
        <v>1</v>
      </c>
      <c r="L4">
        <v>24</v>
      </c>
      <c r="N4">
        <v>9</v>
      </c>
      <c r="O4">
        <f t="shared" ref="O4:O5" si="2">P4-N4</f>
        <v>15</v>
      </c>
      <c r="P4">
        <v>24</v>
      </c>
      <c r="R4">
        <v>0</v>
      </c>
      <c r="S4">
        <f t="shared" si="0"/>
        <v>24</v>
      </c>
      <c r="T4">
        <v>24</v>
      </c>
    </row>
    <row r="5" spans="1:20">
      <c r="A5" t="s">
        <v>109</v>
      </c>
      <c r="B5">
        <v>8</v>
      </c>
      <c r="C5">
        <f t="shared" si="1"/>
        <v>17</v>
      </c>
      <c r="D5">
        <v>25</v>
      </c>
      <c r="F5">
        <v>5</v>
      </c>
      <c r="G5">
        <v>19</v>
      </c>
      <c r="H5">
        <v>24</v>
      </c>
      <c r="J5">
        <v>17</v>
      </c>
      <c r="K5">
        <v>7</v>
      </c>
      <c r="L5">
        <v>24</v>
      </c>
      <c r="N5">
        <v>14</v>
      </c>
      <c r="O5">
        <f t="shared" si="2"/>
        <v>10</v>
      </c>
      <c r="P5">
        <v>24</v>
      </c>
      <c r="R5">
        <v>1</v>
      </c>
      <c r="S5">
        <f t="shared" si="0"/>
        <v>23</v>
      </c>
      <c r="T5">
        <v>24</v>
      </c>
    </row>
    <row r="6" spans="1:20">
      <c r="B6" s="12" t="s">
        <v>239</v>
      </c>
      <c r="D6" s="12"/>
      <c r="F6" t="s">
        <v>166</v>
      </c>
      <c r="J6" s="12" t="s">
        <v>168</v>
      </c>
      <c r="N6" s="12" t="s">
        <v>170</v>
      </c>
      <c r="R6" t="s">
        <v>171</v>
      </c>
    </row>
    <row r="7" spans="1:20">
      <c r="B7" s="12" t="s">
        <v>240</v>
      </c>
      <c r="D7" s="12"/>
      <c r="F7" t="s">
        <v>167</v>
      </c>
      <c r="J7" s="12" t="s">
        <v>169</v>
      </c>
      <c r="N7" s="12" t="s">
        <v>148</v>
      </c>
      <c r="R7" t="s">
        <v>172</v>
      </c>
    </row>
    <row r="10" spans="1:20">
      <c r="B10" s="6" t="s">
        <v>124</v>
      </c>
      <c r="C10" s="1"/>
      <c r="D10" s="1"/>
      <c r="F10" s="5" t="s">
        <v>23</v>
      </c>
    </row>
    <row r="11" spans="1:20">
      <c r="B11" s="7" t="s">
        <v>45</v>
      </c>
      <c r="C11" s="7" t="s">
        <v>7</v>
      </c>
      <c r="D11" s="7" t="s">
        <v>116</v>
      </c>
      <c r="E11" s="5"/>
      <c r="F11" s="7" t="s">
        <v>45</v>
      </c>
      <c r="G11" s="7" t="s">
        <v>7</v>
      </c>
      <c r="H11" s="7" t="s">
        <v>116</v>
      </c>
    </row>
    <row r="12" spans="1:20">
      <c r="A12" t="s">
        <v>117</v>
      </c>
      <c r="B12">
        <v>23</v>
      </c>
      <c r="C12">
        <f t="shared" ref="C12:C14" si="3">D12-B12</f>
        <v>1</v>
      </c>
      <c r="D12">
        <v>24</v>
      </c>
      <c r="F12">
        <v>12</v>
      </c>
      <c r="G12">
        <f t="shared" ref="G12:G14" si="4">H12-F12</f>
        <v>12</v>
      </c>
      <c r="H12">
        <v>24</v>
      </c>
    </row>
    <row r="13" spans="1:20">
      <c r="A13" t="s">
        <v>118</v>
      </c>
      <c r="B13">
        <v>14</v>
      </c>
      <c r="C13">
        <f t="shared" si="3"/>
        <v>10</v>
      </c>
      <c r="D13">
        <v>24</v>
      </c>
      <c r="F13">
        <v>14</v>
      </c>
      <c r="G13">
        <f t="shared" si="4"/>
        <v>10</v>
      </c>
      <c r="H13">
        <v>24</v>
      </c>
    </row>
    <row r="14" spans="1:20">
      <c r="A14" t="s">
        <v>119</v>
      </c>
      <c r="B14">
        <v>13</v>
      </c>
      <c r="C14">
        <f t="shared" si="3"/>
        <v>11</v>
      </c>
      <c r="D14">
        <v>24</v>
      </c>
      <c r="F14">
        <v>11</v>
      </c>
      <c r="G14">
        <f t="shared" si="4"/>
        <v>13</v>
      </c>
      <c r="H14">
        <v>24</v>
      </c>
    </row>
    <row r="15" spans="1:20">
      <c r="B15" s="12" t="s">
        <v>173</v>
      </c>
      <c r="F15" t="s">
        <v>175</v>
      </c>
    </row>
    <row r="16" spans="1:20">
      <c r="B16" s="12" t="s">
        <v>174</v>
      </c>
      <c r="F16" t="s">
        <v>176</v>
      </c>
    </row>
    <row r="19" spans="1:4">
      <c r="A19" t="s">
        <v>134</v>
      </c>
      <c r="B19" s="3" t="s">
        <v>121</v>
      </c>
      <c r="C19" s="1"/>
      <c r="D19" s="1"/>
    </row>
    <row r="20" spans="1:4">
      <c r="A20" s="13" t="s">
        <v>2</v>
      </c>
      <c r="B20" s="7" t="s">
        <v>45</v>
      </c>
      <c r="C20" s="7" t="s">
        <v>7</v>
      </c>
      <c r="D20" s="7" t="s">
        <v>116</v>
      </c>
    </row>
    <row r="21" spans="1:4">
      <c r="A21" t="s">
        <v>45</v>
      </c>
      <c r="B21">
        <v>2</v>
      </c>
      <c r="C21">
        <v>0</v>
      </c>
      <c r="D21">
        <v>2</v>
      </c>
    </row>
    <row r="22" spans="1:4">
      <c r="A22" t="s">
        <v>7</v>
      </c>
      <c r="B22">
        <v>9</v>
      </c>
      <c r="C22">
        <v>5</v>
      </c>
      <c r="D22">
        <v>14</v>
      </c>
    </row>
    <row r="23" spans="1:4">
      <c r="A23" t="s">
        <v>136</v>
      </c>
      <c r="B23">
        <v>3</v>
      </c>
      <c r="C23">
        <v>5</v>
      </c>
      <c r="D23">
        <v>8</v>
      </c>
    </row>
    <row r="24" spans="1:4">
      <c r="B24" t="s">
        <v>177</v>
      </c>
    </row>
    <row r="25" spans="1:4">
      <c r="B25" t="s">
        <v>178</v>
      </c>
    </row>
    <row r="28" spans="1:4">
      <c r="A28" t="s">
        <v>135</v>
      </c>
      <c r="B28" s="3" t="s">
        <v>133</v>
      </c>
    </row>
    <row r="29" spans="1:4">
      <c r="A29" s="13" t="s">
        <v>2</v>
      </c>
      <c r="B29" s="7" t="s">
        <v>45</v>
      </c>
      <c r="C29" s="7" t="s">
        <v>7</v>
      </c>
      <c r="D29" s="7" t="s">
        <v>116</v>
      </c>
    </row>
    <row r="30" spans="1:4">
      <c r="A30" t="s">
        <v>45</v>
      </c>
      <c r="B30">
        <v>0</v>
      </c>
      <c r="C30">
        <v>2</v>
      </c>
      <c r="D30">
        <v>2</v>
      </c>
    </row>
    <row r="31" spans="1:4">
      <c r="A31" t="s">
        <v>7</v>
      </c>
      <c r="B31">
        <v>1</v>
      </c>
      <c r="C31">
        <v>13</v>
      </c>
      <c r="D31">
        <v>14</v>
      </c>
    </row>
    <row r="32" spans="1:4">
      <c r="A32" t="s">
        <v>136</v>
      </c>
      <c r="B32">
        <v>0</v>
      </c>
      <c r="C32">
        <v>8</v>
      </c>
      <c r="D32">
        <v>8</v>
      </c>
    </row>
    <row r="33" spans="2:31">
      <c r="B33" t="s">
        <v>179</v>
      </c>
    </row>
    <row r="34" spans="2:31">
      <c r="B34" t="s">
        <v>180</v>
      </c>
    </row>
    <row r="37" spans="2:31">
      <c r="B37" s="3"/>
      <c r="C37" s="1"/>
      <c r="D37" s="1"/>
    </row>
    <row r="40" spans="2:31">
      <c r="AC40" s="7" t="s">
        <v>160</v>
      </c>
      <c r="AD40" s="7" t="s">
        <v>121</v>
      </c>
      <c r="AE40" s="7" t="s">
        <v>124</v>
      </c>
    </row>
    <row r="41" spans="2:31">
      <c r="AB41" t="s">
        <v>125</v>
      </c>
      <c r="AC41" s="1">
        <v>1.88</v>
      </c>
      <c r="AD41" s="1">
        <v>4.2000000000000003E-2</v>
      </c>
      <c r="AE41" s="1">
        <v>10.7</v>
      </c>
    </row>
    <row r="42" spans="2:31">
      <c r="AB42" t="s">
        <v>58</v>
      </c>
      <c r="AC42" s="1">
        <v>5.33</v>
      </c>
      <c r="AD42" s="1">
        <v>0.75</v>
      </c>
      <c r="AE42" s="1">
        <v>5.08</v>
      </c>
    </row>
    <row r="43" spans="2:31">
      <c r="AB43" t="s">
        <v>109</v>
      </c>
      <c r="AC43" s="1">
        <v>6.79</v>
      </c>
      <c r="AD43" s="1">
        <v>2.42</v>
      </c>
      <c r="AE43" s="1">
        <v>3.83</v>
      </c>
    </row>
    <row r="45" spans="2:31">
      <c r="AC45" s="14" t="s">
        <v>160</v>
      </c>
      <c r="AD45" s="5"/>
    </row>
    <row r="46" spans="2:31">
      <c r="AC46" s="7" t="s">
        <v>80</v>
      </c>
      <c r="AD46" s="7" t="s">
        <v>164</v>
      </c>
    </row>
    <row r="47" spans="2:31">
      <c r="AB47" t="s">
        <v>161</v>
      </c>
      <c r="AC47" s="11">
        <v>57.5</v>
      </c>
      <c r="AD47">
        <v>4.3E-3</v>
      </c>
    </row>
    <row r="48" spans="2:31">
      <c r="AB48" t="s">
        <v>162</v>
      </c>
      <c r="AC48" s="11">
        <v>43</v>
      </c>
      <c r="AD48">
        <v>0.14000000000000001</v>
      </c>
    </row>
    <row r="49" spans="1:30">
      <c r="J49" t="s">
        <v>222</v>
      </c>
      <c r="V49" t="s">
        <v>232</v>
      </c>
      <c r="AB49" t="s">
        <v>163</v>
      </c>
      <c r="AC49" s="11">
        <v>105</v>
      </c>
      <c r="AD49" s="9" t="s">
        <v>165</v>
      </c>
    </row>
    <row r="51" spans="1:30">
      <c r="A51" s="4" t="s">
        <v>8</v>
      </c>
      <c r="B51" s="4" t="s">
        <v>259</v>
      </c>
      <c r="C51" s="4" t="s">
        <v>258</v>
      </c>
      <c r="D51" s="4" t="s">
        <v>260</v>
      </c>
      <c r="E51" s="4" t="s">
        <v>261</v>
      </c>
      <c r="AC51" s="6" t="s">
        <v>121</v>
      </c>
      <c r="AD51" s="5"/>
    </row>
    <row r="52" spans="1:30">
      <c r="A52" t="s">
        <v>125</v>
      </c>
      <c r="B52" s="25">
        <v>-2.8000000000000001E-2</v>
      </c>
      <c r="C52" s="25">
        <v>0.33800000000000002</v>
      </c>
      <c r="D52" s="25">
        <v>0.44800000000000001</v>
      </c>
      <c r="E52" s="25">
        <v>7.9000000000000001E-2</v>
      </c>
      <c r="AC52" s="7" t="s">
        <v>80</v>
      </c>
      <c r="AD52" s="7" t="s">
        <v>164</v>
      </c>
    </row>
    <row r="53" spans="1:30">
      <c r="A53" t="s">
        <v>58</v>
      </c>
      <c r="B53" s="25">
        <v>0.20899999999999999</v>
      </c>
      <c r="C53" s="25">
        <v>0.46200000000000002</v>
      </c>
      <c r="D53" s="25">
        <v>0.60399999999999998</v>
      </c>
      <c r="E53" s="25">
        <v>-5.5E-2</v>
      </c>
      <c r="AB53" t="s">
        <v>161</v>
      </c>
      <c r="AC53" s="11">
        <v>41.5</v>
      </c>
      <c r="AD53" s="9">
        <v>2E-3</v>
      </c>
    </row>
    <row r="54" spans="1:30">
      <c r="A54" t="s">
        <v>109</v>
      </c>
      <c r="B54" s="25">
        <v>0.41599999999999998</v>
      </c>
      <c r="C54" s="25">
        <v>0.41799999999999998</v>
      </c>
      <c r="D54" s="25">
        <v>0.879</v>
      </c>
      <c r="E54" s="25">
        <v>-0.214</v>
      </c>
      <c r="AB54" t="s">
        <v>162</v>
      </c>
      <c r="AC54" s="11">
        <v>64.5</v>
      </c>
      <c r="AD54">
        <v>6.7999999999999996E-3</v>
      </c>
    </row>
    <row r="55" spans="1:30">
      <c r="AB55" t="s">
        <v>163</v>
      </c>
      <c r="AC55" s="11">
        <v>68</v>
      </c>
      <c r="AD55" s="9" t="s">
        <v>165</v>
      </c>
    </row>
    <row r="57" spans="1:30">
      <c r="A57" s="4" t="s">
        <v>223</v>
      </c>
      <c r="B57" s="4" t="s">
        <v>218</v>
      </c>
      <c r="C57" s="4" t="s">
        <v>219</v>
      </c>
      <c r="D57" s="4" t="s">
        <v>220</v>
      </c>
      <c r="E57" s="4" t="s">
        <v>221</v>
      </c>
      <c r="AC57" s="14" t="s">
        <v>124</v>
      </c>
    </row>
    <row r="58" spans="1:30">
      <c r="A58" s="26" t="s">
        <v>224</v>
      </c>
      <c r="B58" s="12">
        <v>4.9800000000000004</v>
      </c>
      <c r="C58">
        <v>1.64</v>
      </c>
      <c r="D58" s="12">
        <v>3.37</v>
      </c>
      <c r="E58" s="28">
        <v>-3.1</v>
      </c>
      <c r="AC58" s="7" t="s">
        <v>80</v>
      </c>
      <c r="AD58" s="7" t="s">
        <v>164</v>
      </c>
    </row>
    <row r="59" spans="1:30">
      <c r="A59" s="26" t="s">
        <v>225</v>
      </c>
      <c r="B59" t="s">
        <v>230</v>
      </c>
      <c r="C59">
        <v>0.11</v>
      </c>
      <c r="D59">
        <v>3.0000000000000001E-3</v>
      </c>
      <c r="E59">
        <v>5.0000000000000001E-3</v>
      </c>
      <c r="AB59" t="s">
        <v>161</v>
      </c>
      <c r="AC59" s="11">
        <v>-101</v>
      </c>
      <c r="AD59">
        <v>2.0000000000000001E-4</v>
      </c>
    </row>
    <row r="60" spans="1:30">
      <c r="A60" s="26" t="s">
        <v>226</v>
      </c>
      <c r="B60" s="12">
        <v>4.18</v>
      </c>
      <c r="C60" s="27">
        <v>-0.8</v>
      </c>
      <c r="D60" s="28">
        <v>4.9000000000000004</v>
      </c>
      <c r="E60" s="12">
        <v>-3.97</v>
      </c>
      <c r="AB60" t="s">
        <v>162</v>
      </c>
      <c r="AC60" s="11">
        <v>-18</v>
      </c>
      <c r="AD60">
        <v>0.27</v>
      </c>
    </row>
    <row r="61" spans="1:30">
      <c r="A61" s="26" t="s">
        <v>227</v>
      </c>
      <c r="B61" t="s">
        <v>230</v>
      </c>
      <c r="C61">
        <v>0.43</v>
      </c>
      <c r="D61" t="s">
        <v>230</v>
      </c>
      <c r="E61">
        <v>1E-3</v>
      </c>
      <c r="AB61" t="s">
        <v>163</v>
      </c>
      <c r="AC61" s="11">
        <v>-105</v>
      </c>
      <c r="AD61" s="9" t="s">
        <v>165</v>
      </c>
    </row>
    <row r="62" spans="1:30">
      <c r="A62" t="s">
        <v>228</v>
      </c>
      <c r="B62" s="12">
        <v>8.34</v>
      </c>
      <c r="C62">
        <v>1.63</v>
      </c>
      <c r="D62" s="28">
        <v>8.9</v>
      </c>
      <c r="E62" s="12">
        <v>-6.04</v>
      </c>
    </row>
    <row r="63" spans="1:30">
      <c r="A63" t="s">
        <v>229</v>
      </c>
      <c r="B63" t="s">
        <v>230</v>
      </c>
      <c r="C63">
        <v>0.12</v>
      </c>
      <c r="D63" t="s">
        <v>230</v>
      </c>
      <c r="E63" t="s">
        <v>230</v>
      </c>
    </row>
    <row r="65" spans="10:22">
      <c r="J65" t="s">
        <v>231</v>
      </c>
      <c r="V65" t="s">
        <v>183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workbookViewId="0">
      <selection activeCell="T46" sqref="T46"/>
    </sheetView>
  </sheetViews>
  <sheetFormatPr baseColWidth="10" defaultRowHeight="15" x14ac:dyDescent="0"/>
  <cols>
    <col min="1" max="1" width="18" customWidth="1"/>
    <col min="2" max="4" width="6" customWidth="1"/>
    <col min="5" max="5" width="2.33203125" customWidth="1"/>
    <col min="6" max="12" width="12" customWidth="1"/>
  </cols>
  <sheetData>
    <row r="1" spans="1:16">
      <c r="B1" s="6" t="s">
        <v>122</v>
      </c>
      <c r="C1" s="1"/>
      <c r="D1" s="1"/>
      <c r="M1" s="5" t="s">
        <v>237</v>
      </c>
      <c r="N1" s="6"/>
      <c r="O1" s="1"/>
      <c r="P1" s="1"/>
    </row>
    <row r="2" spans="1:16">
      <c r="A2" s="5"/>
      <c r="B2" s="7" t="s">
        <v>45</v>
      </c>
      <c r="C2" s="7" t="s">
        <v>7</v>
      </c>
      <c r="D2" s="7" t="s">
        <v>116</v>
      </c>
      <c r="E2" s="5"/>
      <c r="F2" s="7" t="s">
        <v>186</v>
      </c>
      <c r="G2" s="7" t="s">
        <v>254</v>
      </c>
      <c r="H2" s="16" t="s">
        <v>255</v>
      </c>
      <c r="I2" s="16" t="s">
        <v>256</v>
      </c>
      <c r="J2" s="16" t="s">
        <v>18</v>
      </c>
      <c r="K2" s="16" t="s">
        <v>20</v>
      </c>
      <c r="M2" s="4" t="s">
        <v>2</v>
      </c>
      <c r="N2" s="2" t="s">
        <v>236</v>
      </c>
      <c r="O2" s="2" t="s">
        <v>235</v>
      </c>
      <c r="P2" s="2" t="s">
        <v>116</v>
      </c>
    </row>
    <row r="3" spans="1:16">
      <c r="A3" t="s">
        <v>125</v>
      </c>
      <c r="B3" s="1">
        <v>1</v>
      </c>
      <c r="C3" s="1">
        <f>D3-B3</f>
        <v>24</v>
      </c>
      <c r="D3" s="1">
        <v>25</v>
      </c>
      <c r="F3" s="17">
        <v>0.2</v>
      </c>
      <c r="G3" s="17">
        <v>0.04</v>
      </c>
      <c r="H3" s="17">
        <v>1.8</v>
      </c>
      <c r="I3" s="17">
        <v>7.32</v>
      </c>
      <c r="J3" s="17">
        <v>7.8</v>
      </c>
      <c r="K3" s="17">
        <v>5.72</v>
      </c>
      <c r="M3" t="s">
        <v>2</v>
      </c>
      <c r="N3" s="1">
        <v>4</v>
      </c>
      <c r="O3" s="1">
        <f>P3-N3</f>
        <v>0</v>
      </c>
      <c r="P3" s="1">
        <v>4</v>
      </c>
    </row>
    <row r="4" spans="1:16">
      <c r="A4" t="s">
        <v>58</v>
      </c>
      <c r="B4" s="1">
        <v>2</v>
      </c>
      <c r="C4" s="1">
        <f>D4-B4</f>
        <v>23</v>
      </c>
      <c r="D4" s="1">
        <v>25</v>
      </c>
      <c r="F4" s="17">
        <v>0.72</v>
      </c>
      <c r="G4" s="17">
        <v>0.72</v>
      </c>
      <c r="H4" s="17">
        <v>5.12</v>
      </c>
      <c r="I4" s="17">
        <v>13.36</v>
      </c>
      <c r="J4" s="17">
        <v>11.12</v>
      </c>
      <c r="K4" s="17">
        <v>7.32</v>
      </c>
      <c r="M4" t="s">
        <v>217</v>
      </c>
      <c r="N4" s="1">
        <v>12</v>
      </c>
      <c r="O4" s="1">
        <v>9</v>
      </c>
      <c r="P4" s="1">
        <v>21</v>
      </c>
    </row>
    <row r="5" spans="1:16">
      <c r="A5" t="s">
        <v>109</v>
      </c>
      <c r="B5" s="2">
        <v>8</v>
      </c>
      <c r="C5" s="2">
        <f>D5-B5</f>
        <v>17</v>
      </c>
      <c r="D5" s="2">
        <v>25</v>
      </c>
      <c r="E5" s="4"/>
      <c r="F5" s="18">
        <v>1.1200000000000001</v>
      </c>
      <c r="G5" s="18">
        <v>2.3199999999999998</v>
      </c>
      <c r="H5" s="18">
        <v>6.52</v>
      </c>
      <c r="I5" s="18">
        <v>12.68</v>
      </c>
      <c r="J5" s="18">
        <v>10.84</v>
      </c>
      <c r="K5" s="18">
        <v>6.4</v>
      </c>
      <c r="N5" s="12" t="s">
        <v>233</v>
      </c>
    </row>
    <row r="6" spans="1:16">
      <c r="B6" s="19" t="s">
        <v>239</v>
      </c>
      <c r="C6" s="1"/>
      <c r="F6" s="12" t="s">
        <v>187</v>
      </c>
      <c r="G6" s="12" t="s">
        <v>190</v>
      </c>
      <c r="H6" s="12" t="s">
        <v>193</v>
      </c>
      <c r="I6" s="12" t="s">
        <v>202</v>
      </c>
      <c r="J6" t="s">
        <v>196</v>
      </c>
      <c r="K6" t="s">
        <v>199</v>
      </c>
      <c r="N6" s="19" t="s">
        <v>234</v>
      </c>
    </row>
    <row r="7" spans="1:16">
      <c r="B7" s="19" t="s">
        <v>240</v>
      </c>
      <c r="C7" s="1"/>
      <c r="F7" t="s">
        <v>188</v>
      </c>
      <c r="G7" s="12" t="s">
        <v>191</v>
      </c>
      <c r="H7" t="s">
        <v>194</v>
      </c>
      <c r="I7" t="s">
        <v>203</v>
      </c>
      <c r="J7" t="s">
        <v>197</v>
      </c>
      <c r="K7" t="s">
        <v>200</v>
      </c>
    </row>
    <row r="8" spans="1:16">
      <c r="F8" s="12" t="s">
        <v>189</v>
      </c>
      <c r="G8" s="12" t="s">
        <v>192</v>
      </c>
      <c r="H8" s="12" t="s">
        <v>195</v>
      </c>
      <c r="I8" s="12" t="s">
        <v>204</v>
      </c>
      <c r="J8" t="s">
        <v>198</v>
      </c>
      <c r="K8" s="12" t="s">
        <v>201</v>
      </c>
    </row>
    <row r="9" spans="1:16">
      <c r="F9" t="s">
        <v>247</v>
      </c>
      <c r="G9" s="12" t="s">
        <v>245</v>
      </c>
      <c r="H9" s="12" t="s">
        <v>249</v>
      </c>
      <c r="I9" s="12" t="s">
        <v>243</v>
      </c>
      <c r="J9" s="12" t="s">
        <v>251</v>
      </c>
      <c r="K9" s="29" t="s">
        <v>252</v>
      </c>
    </row>
    <row r="10" spans="1:16" ht="17">
      <c r="A10" s="5"/>
      <c r="F10" t="s">
        <v>248</v>
      </c>
      <c r="G10" s="12" t="s">
        <v>246</v>
      </c>
      <c r="H10" s="12" t="s">
        <v>148</v>
      </c>
      <c r="I10" s="12" t="s">
        <v>244</v>
      </c>
      <c r="J10" s="12" t="s">
        <v>250</v>
      </c>
      <c r="K10" s="29" t="s">
        <v>253</v>
      </c>
      <c r="M10" s="21"/>
    </row>
    <row r="11" spans="1:16" ht="17">
      <c r="A11" s="5"/>
      <c r="B11" s="5" t="s">
        <v>123</v>
      </c>
      <c r="G11" s="12"/>
      <c r="I11" s="12"/>
      <c r="M11" s="21"/>
    </row>
    <row r="12" spans="1:16" ht="17">
      <c r="B12" s="7" t="s">
        <v>45</v>
      </c>
      <c r="C12" s="7" t="s">
        <v>7</v>
      </c>
      <c r="D12" s="7" t="s">
        <v>116</v>
      </c>
      <c r="F12" s="16" t="s">
        <v>30</v>
      </c>
      <c r="G12" s="20" t="s">
        <v>26</v>
      </c>
      <c r="M12" s="21" t="s">
        <v>210</v>
      </c>
    </row>
    <row r="13" spans="1:16">
      <c r="A13" t="s">
        <v>125</v>
      </c>
      <c r="B13" s="1">
        <v>3</v>
      </c>
      <c r="C13" s="1">
        <f>D13-B13</f>
        <v>22</v>
      </c>
      <c r="D13" s="1">
        <v>25</v>
      </c>
      <c r="F13" s="1">
        <v>0.02</v>
      </c>
      <c r="G13" s="1">
        <v>9.48</v>
      </c>
    </row>
    <row r="14" spans="1:16">
      <c r="A14" t="s">
        <v>58</v>
      </c>
      <c r="B14" s="1">
        <v>4</v>
      </c>
      <c r="C14" s="1">
        <f t="shared" ref="C14:C15" si="0">D14-B14</f>
        <v>21</v>
      </c>
      <c r="D14" s="1">
        <v>25</v>
      </c>
      <c r="F14" s="1">
        <v>0.02</v>
      </c>
      <c r="G14" s="1">
        <v>11.32</v>
      </c>
    </row>
    <row r="15" spans="1:16">
      <c r="A15" t="s">
        <v>109</v>
      </c>
      <c r="B15" s="2">
        <v>5</v>
      </c>
      <c r="C15" s="2">
        <f t="shared" si="0"/>
        <v>20</v>
      </c>
      <c r="D15" s="2">
        <v>25</v>
      </c>
      <c r="E15" s="4"/>
      <c r="F15" s="2">
        <v>0.22</v>
      </c>
      <c r="G15" s="2">
        <v>13.36</v>
      </c>
    </row>
    <row r="16" spans="1:16">
      <c r="B16" t="s">
        <v>241</v>
      </c>
      <c r="C16" s="1"/>
      <c r="D16" s="1"/>
      <c r="F16" t="s">
        <v>205</v>
      </c>
      <c r="G16" t="s">
        <v>207</v>
      </c>
    </row>
    <row r="17" spans="1:18">
      <c r="B17" t="s">
        <v>242</v>
      </c>
      <c r="C17" s="1"/>
      <c r="D17" s="1"/>
      <c r="F17" t="s">
        <v>206</v>
      </c>
      <c r="G17" t="s">
        <v>208</v>
      </c>
    </row>
    <row r="18" spans="1:18">
      <c r="F18" t="s">
        <v>206</v>
      </c>
      <c r="G18" s="12" t="s">
        <v>209</v>
      </c>
    </row>
    <row r="19" spans="1:18" ht="17">
      <c r="A19" s="5"/>
      <c r="H19" s="21" t="s">
        <v>238</v>
      </c>
      <c r="R19" s="5" t="s">
        <v>257</v>
      </c>
    </row>
    <row r="23" spans="1:18" ht="17">
      <c r="A23" s="22" t="s">
        <v>214</v>
      </c>
    </row>
    <row r="29" spans="1:18" ht="17">
      <c r="M29" s="22" t="s">
        <v>211</v>
      </c>
    </row>
    <row r="35" spans="8:8" ht="17">
      <c r="H35" s="21" t="s">
        <v>212</v>
      </c>
    </row>
    <row r="51" spans="8:8" ht="17">
      <c r="H51" s="22" t="s">
        <v>213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Raw Data</vt:lpstr>
      <vt:lpstr>Full Summary Data</vt:lpstr>
      <vt:lpstr>N=25 Summary Data</vt:lpstr>
      <vt:lpstr>Revised Full Summary</vt:lpstr>
    </vt:vector>
  </TitlesOfParts>
  <Company>Beloit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Yasukawa</dc:creator>
  <cp:lastModifiedBy>Ken Yasukawa</cp:lastModifiedBy>
  <dcterms:created xsi:type="dcterms:W3CDTF">2015-05-20T18:23:38Z</dcterms:created>
  <dcterms:modified xsi:type="dcterms:W3CDTF">2015-07-30T19:41:02Z</dcterms:modified>
</cp:coreProperties>
</file>