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60" yWindow="705" windowWidth="7560" windowHeight="6660"/>
  </bookViews>
  <sheets>
    <sheet name="Folha2" sheetId="2" r:id="rId1"/>
    <sheet name="Folha3" sheetId="3" r:id="rId2"/>
  </sheets>
  <calcPr calcId="125725"/>
</workbook>
</file>

<file path=xl/calcChain.xml><?xml version="1.0" encoding="utf-8"?>
<calcChain xmlns="http://schemas.openxmlformats.org/spreadsheetml/2006/main">
  <c r="U20" i="3"/>
  <c r="U21" s="1"/>
  <c r="U22" s="1"/>
  <c r="U23" s="1"/>
  <c r="U24" s="1"/>
  <c r="U25" s="1"/>
  <c r="U26" s="1"/>
  <c r="U19"/>
  <c r="U8"/>
  <c r="U9" s="1"/>
  <c r="U10" s="1"/>
  <c r="U11" s="1"/>
  <c r="U12" s="1"/>
  <c r="U13" s="1"/>
  <c r="U14" s="1"/>
  <c r="U7"/>
  <c r="L19"/>
  <c r="L20" s="1"/>
  <c r="L21" s="1"/>
  <c r="L22" s="1"/>
  <c r="L23" s="1"/>
  <c r="L24" s="1"/>
  <c r="L25" s="1"/>
  <c r="L26" s="1"/>
  <c r="O54" i="2"/>
  <c r="O51"/>
  <c r="O29"/>
  <c r="O43"/>
  <c r="P23"/>
  <c r="P24" s="1"/>
  <c r="O22"/>
  <c r="P42"/>
  <c r="P43" s="1"/>
  <c r="P46"/>
  <c r="P44"/>
  <c r="P45" s="1"/>
  <c r="P25"/>
  <c r="P52"/>
  <c r="P53" s="1"/>
  <c r="P32"/>
  <c r="P30"/>
  <c r="P31" s="1"/>
  <c r="O32"/>
  <c r="O52"/>
  <c r="O53" s="1"/>
  <c r="O30"/>
  <c r="O31" s="1"/>
  <c r="P21"/>
  <c r="P22" s="1"/>
  <c r="L7" i="3" l="1"/>
  <c r="L8" s="1"/>
  <c r="L9" s="1"/>
  <c r="L10" s="1"/>
  <c r="L11" s="1"/>
  <c r="L12" s="1"/>
  <c r="L13" s="1"/>
  <c r="L14" s="1"/>
  <c r="P54" i="2"/>
  <c r="Q6" l="1"/>
  <c r="Q7"/>
  <c r="Q8"/>
  <c r="Q3"/>
  <c r="Q4"/>
  <c r="Q2"/>
  <c r="P2"/>
  <c r="P8"/>
  <c r="P7"/>
  <c r="P6"/>
  <c r="P3"/>
  <c r="P4"/>
  <c r="O2"/>
  <c r="O3"/>
  <c r="O4"/>
  <c r="O5"/>
  <c r="O6"/>
  <c r="O7"/>
  <c r="O8"/>
  <c r="O9"/>
  <c r="O10"/>
  <c r="O11"/>
  <c r="N4"/>
  <c r="N5"/>
  <c r="N6"/>
  <c r="N7"/>
  <c r="N8"/>
  <c r="N9"/>
  <c r="N10"/>
  <c r="N11"/>
  <c r="N3"/>
  <c r="M3"/>
  <c r="O23" s="1"/>
  <c r="M4"/>
  <c r="O44" s="1"/>
  <c r="M5"/>
  <c r="M6"/>
  <c r="M7"/>
  <c r="M8"/>
  <c r="M9"/>
  <c r="M10"/>
  <c r="M11"/>
</calcChain>
</file>

<file path=xl/sharedStrings.xml><?xml version="1.0" encoding="utf-8"?>
<sst xmlns="http://schemas.openxmlformats.org/spreadsheetml/2006/main" count="216" uniqueCount="31">
  <si>
    <t>eps=4</t>
  </si>
  <si>
    <t>eps=10</t>
  </si>
  <si>
    <t>eps=20</t>
  </si>
  <si>
    <t>eps=80</t>
  </si>
  <si>
    <t>Asp274</t>
  </si>
  <si>
    <t>propionate</t>
  </si>
  <si>
    <t>C18</t>
  </si>
  <si>
    <t>C17</t>
  </si>
  <si>
    <t>Fe-S cluster</t>
  </si>
  <si>
    <t>reduced</t>
  </si>
  <si>
    <t>oxidized</t>
  </si>
  <si>
    <t>Added electrons</t>
  </si>
  <si>
    <t>H+ in</t>
  </si>
  <si>
    <t>reduced cluster</t>
  </si>
  <si>
    <t>oxidized cluster</t>
  </si>
  <si>
    <t>Fe-S redox potential</t>
  </si>
  <si>
    <t>substrate potential (w/ reduced cluster)</t>
  </si>
  <si>
    <t>substrate potential (w/ oxidized cluster)</t>
  </si>
  <si>
    <t>n.d</t>
  </si>
  <si>
    <t>n.a.</t>
  </si>
  <si>
    <t>n.d.</t>
  </si>
  <si>
    <t>reduced cluster, "pristine" substrate</t>
  </si>
  <si>
    <t>oxidized cluster, one-electron reduced substrate</t>
  </si>
  <si>
    <t>reduced cluster, one-electron reduced substrate</t>
  </si>
  <si>
    <t>oxidized cluster, two-electron reduced substrate</t>
  </si>
  <si>
    <t>Asp274 …. C17</t>
  </si>
  <si>
    <t>propionate … C18</t>
  </si>
  <si>
    <t>propionate….C18</t>
  </si>
  <si>
    <t>Propionate … C18</t>
  </si>
  <si>
    <t>Asp274 … C17</t>
  </si>
  <si>
    <t>Asp274… C17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</si>
</sst>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rgb="FF808000"/>
      <name val="Calibri"/>
      <family val="2"/>
      <scheme val="minor"/>
    </font>
    <font>
      <sz val="10.5"/>
      <color theme="1"/>
      <name val="Courier New"/>
      <family val="3"/>
    </font>
    <font>
      <sz val="12"/>
      <color theme="1"/>
      <name val="Courier New"/>
      <family val="3"/>
    </font>
    <font>
      <sz val="10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 wrapText="1"/>
    </xf>
    <xf numFmtId="2" fontId="0" fillId="0" borderId="0" xfId="0" applyNumberFormat="1"/>
    <xf numFmtId="2" fontId="0" fillId="2" borderId="0" xfId="0" applyNumberFormat="1" applyFill="1" applyBorder="1"/>
    <xf numFmtId="2" fontId="0" fillId="0" borderId="0" xfId="0" applyNumberForma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0" xfId="0" applyFont="1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7" xfId="0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7898337022127675"/>
          <c:y val="3.4315296535235476E-2"/>
          <c:w val="0.79096199292421077"/>
          <c:h val="0.93471541904187971"/>
        </c:manualLayout>
      </c:layout>
      <c:scatterChart>
        <c:scatterStyle val="lineMarker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Folha3!$L$5:$L$14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Folha3!$M$5:$M$14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24.675999999869646</c:v>
                </c:pt>
                <c:pt idx="3">
                  <c:v>24.675999999869646</c:v>
                </c:pt>
                <c:pt idx="4">
                  <c:v>20.339999999850988</c:v>
                </c:pt>
                <c:pt idx="5">
                  <c:v>20.339999999850988</c:v>
                </c:pt>
              </c:numCache>
            </c:numRef>
          </c:yVal>
        </c:ser>
        <c:ser>
          <c:idx val="1"/>
          <c:order val="1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Folha3!$L$5:$L$14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Folha3!$N$5:$N$14</c:f>
              <c:numCache>
                <c:formatCode>0.0</c:formatCode>
                <c:ptCount val="10"/>
                <c:pt idx="0">
                  <c:v>-2.3999999994412065</c:v>
                </c:pt>
                <c:pt idx="1">
                  <c:v>-2.3999999994412065</c:v>
                </c:pt>
                <c:pt idx="2">
                  <c:v>6.7670000006332884</c:v>
                </c:pt>
                <c:pt idx="3">
                  <c:v>6.7670000006332884</c:v>
                </c:pt>
                <c:pt idx="4">
                  <c:v>-7.8700000001117587</c:v>
                </c:pt>
                <c:pt idx="5">
                  <c:v>-7.8700000001117587</c:v>
                </c:pt>
                <c:pt idx="6">
                  <c:v>10.984999999934814</c:v>
                </c:pt>
                <c:pt idx="7">
                  <c:v>10.984999999934814</c:v>
                </c:pt>
                <c:pt idx="8">
                  <c:v>-9.8399999998509884</c:v>
                </c:pt>
                <c:pt idx="9">
                  <c:v>-9.8399999998509884</c:v>
                </c:pt>
              </c:numCache>
            </c:numRef>
          </c:yVal>
        </c:ser>
        <c:axId val="77596160"/>
        <c:axId val="77598080"/>
      </c:scatterChart>
      <c:valAx>
        <c:axId val="77596160"/>
        <c:scaling>
          <c:orientation val="minMax"/>
        </c:scaling>
        <c:delete val="1"/>
        <c:axPos val="b"/>
        <c:numFmt formatCode="General" sourceLinked="1"/>
        <c:tickLblPos val="none"/>
        <c:crossAx val="77598080"/>
        <c:crosses val="autoZero"/>
        <c:crossBetween val="midCat"/>
      </c:valAx>
      <c:valAx>
        <c:axId val="77598080"/>
        <c:scaling>
          <c:orientation val="minMax"/>
          <c:max val="40"/>
          <c:min val="-50"/>
        </c:scaling>
        <c:axPos val="l"/>
        <c:numFmt formatCode="General" sourceLinked="1"/>
        <c:tickLblPos val="nextTo"/>
        <c:txPr>
          <a:bodyPr/>
          <a:lstStyle/>
          <a:p>
            <a:pPr>
              <a:defRPr sz="1400" baseline="0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7759616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7898337022127681"/>
          <c:y val="3.4315296535235476E-2"/>
          <c:w val="0.79096199292421077"/>
          <c:h val="0.93471541904187994"/>
        </c:manualLayout>
      </c:layout>
      <c:scatterChart>
        <c:scatterStyle val="lineMarker"/>
        <c:ser>
          <c:idx val="2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Folha3!$L$17:$L$26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Folha3!$M$17:$M$26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9.1670000000744949</c:v>
                </c:pt>
                <c:pt idx="3">
                  <c:v>9.1670000000744949</c:v>
                </c:pt>
                <c:pt idx="4">
                  <c:v>-5.5899999998509884</c:v>
                </c:pt>
                <c:pt idx="5">
                  <c:v>-5.5899999998509884</c:v>
                </c:pt>
                <c:pt idx="6">
                  <c:v>13.265000000195585</c:v>
                </c:pt>
                <c:pt idx="7">
                  <c:v>13.265000000195585</c:v>
                </c:pt>
                <c:pt idx="8">
                  <c:v>-8.150000000372529</c:v>
                </c:pt>
                <c:pt idx="9">
                  <c:v>-8.150000000372529</c:v>
                </c:pt>
              </c:numCache>
            </c:numRef>
          </c:yVal>
        </c:ser>
        <c:ser>
          <c:idx val="3"/>
          <c:order val="1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Folha3!$L$17:$L$26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Folha3!$N$17:$N$26</c:f>
              <c:numCache>
                <c:formatCode>General</c:formatCode>
                <c:ptCount val="10"/>
                <c:pt idx="4" formatCode="0.0">
                  <c:v>-1.2199999997392297</c:v>
                </c:pt>
                <c:pt idx="5" formatCode="0.0">
                  <c:v>-1.2199999997392297</c:v>
                </c:pt>
                <c:pt idx="6" formatCode="0.0">
                  <c:v>-6.2199999998323392</c:v>
                </c:pt>
                <c:pt idx="7" formatCode="0.0">
                  <c:v>-6.2199999998323392</c:v>
                </c:pt>
                <c:pt idx="8" formatCode="0.0">
                  <c:v>-43.75</c:v>
                </c:pt>
                <c:pt idx="9" formatCode="0.0">
                  <c:v>-43.75</c:v>
                </c:pt>
              </c:numCache>
            </c:numRef>
          </c:yVal>
        </c:ser>
        <c:axId val="81696640"/>
        <c:axId val="81698176"/>
      </c:scatterChart>
      <c:valAx>
        <c:axId val="81696640"/>
        <c:scaling>
          <c:orientation val="minMax"/>
        </c:scaling>
        <c:delete val="1"/>
        <c:axPos val="b"/>
        <c:numFmt formatCode="General" sourceLinked="1"/>
        <c:tickLblPos val="none"/>
        <c:crossAx val="81698176"/>
        <c:crosses val="autoZero"/>
        <c:crossBetween val="midCat"/>
      </c:valAx>
      <c:valAx>
        <c:axId val="81698176"/>
        <c:scaling>
          <c:orientation val="minMax"/>
          <c:max val="40"/>
          <c:min val="-50"/>
        </c:scaling>
        <c:axPos val="l"/>
        <c:numFmt formatCode="0.0" sourceLinked="1"/>
        <c:tickLblPos val="nextTo"/>
        <c:txPr>
          <a:bodyPr/>
          <a:lstStyle/>
          <a:p>
            <a:pPr>
              <a:defRPr sz="1400" baseline="0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81696640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9526</xdr:colOff>
      <xdr:row>27</xdr:row>
      <xdr:rowOff>76199</xdr:rowOff>
    </xdr:from>
    <xdr:to>
      <xdr:col>18</xdr:col>
      <xdr:colOff>19050</xdr:colOff>
      <xdr:row>67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95250</xdr:colOff>
      <xdr:row>9</xdr:row>
      <xdr:rowOff>171450</xdr:rowOff>
    </xdr:from>
    <xdr:to>
      <xdr:col>29</xdr:col>
      <xdr:colOff>104774</xdr:colOff>
      <xdr:row>49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topLeftCell="B1" workbookViewId="0">
      <selection activeCell="M38" sqref="M38:R54"/>
    </sheetView>
  </sheetViews>
  <sheetFormatPr defaultRowHeight="15"/>
  <cols>
    <col min="1" max="1" width="11.28515625" bestFit="1" customWidth="1"/>
    <col min="2" max="2" width="15.7109375" bestFit="1" customWidth="1"/>
    <col min="3" max="3" width="12.7109375" bestFit="1" customWidth="1"/>
    <col min="4" max="4" width="16.42578125" bestFit="1" customWidth="1"/>
    <col min="5" max="6" width="9.140625" customWidth="1"/>
    <col min="7" max="7" width="16.42578125" bestFit="1" customWidth="1"/>
    <col min="8" max="8" width="9.140625" customWidth="1"/>
    <col min="9" max="11" width="11.7109375" customWidth="1"/>
    <col min="12" max="12" width="9.140625" style="3" customWidth="1"/>
    <col min="13" max="13" width="14.85546875" style="3" bestFit="1" customWidth="1"/>
    <col min="14" max="14" width="16.42578125" style="3" bestFit="1" customWidth="1"/>
    <col min="15" max="15" width="20.85546875" style="3" customWidth="1"/>
    <col min="16" max="16" width="21.28515625" style="3" customWidth="1"/>
    <col min="17" max="17" width="6.7109375" style="3" customWidth="1"/>
    <col min="18" max="19" width="9.140625" style="3"/>
  </cols>
  <sheetData>
    <row r="1" spans="1:26" ht="15.75" thickBot="1">
      <c r="A1" t="s">
        <v>8</v>
      </c>
      <c r="B1" t="s">
        <v>11</v>
      </c>
      <c r="C1" t="s">
        <v>12</v>
      </c>
      <c r="D1" t="s">
        <v>12</v>
      </c>
      <c r="E1" t="s">
        <v>1</v>
      </c>
      <c r="F1" t="s">
        <v>0</v>
      </c>
      <c r="G1" t="s">
        <v>1</v>
      </c>
      <c r="H1" t="s">
        <v>2</v>
      </c>
      <c r="I1" t="s">
        <v>3</v>
      </c>
      <c r="M1" t="s">
        <v>13</v>
      </c>
      <c r="N1" t="s">
        <v>14</v>
      </c>
      <c r="O1" t="s">
        <v>15</v>
      </c>
      <c r="P1" s="3" t="s">
        <v>16</v>
      </c>
      <c r="Q1" s="3" t="s">
        <v>17</v>
      </c>
      <c r="V1" s="8"/>
      <c r="Z1" s="10"/>
    </row>
    <row r="2" spans="1:26">
      <c r="A2" t="s">
        <v>9</v>
      </c>
      <c r="B2">
        <v>0</v>
      </c>
      <c r="C2" s="1" t="s">
        <v>4</v>
      </c>
      <c r="D2" s="1" t="s">
        <v>5</v>
      </c>
      <c r="E2" s="15">
        <v>-6803684.5300000003</v>
      </c>
      <c r="F2" s="16">
        <v>-6803631.6699999999</v>
      </c>
      <c r="G2" s="15">
        <v>-6803684.5300000003</v>
      </c>
      <c r="H2" s="15">
        <v>-6803702.9900000002</v>
      </c>
      <c r="I2" s="17">
        <v>-6803717.0700000003</v>
      </c>
      <c r="J2" s="3"/>
      <c r="K2" s="3"/>
      <c r="L2" s="1"/>
      <c r="M2" s="6">
        <v>0</v>
      </c>
      <c r="N2" s="6">
        <v>0</v>
      </c>
      <c r="O2" s="7">
        <f t="shared" ref="O2:O11" si="0">(E12-E2)/(96.485/4.184)</f>
        <v>2.7015929937215182</v>
      </c>
      <c r="P2" s="7">
        <f>-(E5-E2)/(96.485/4.184)</f>
        <v>2.7774804373656079</v>
      </c>
      <c r="Q2" s="7">
        <f>-(E15-E12)/(96.485/4.184)</f>
        <v>2.8056672021234665</v>
      </c>
      <c r="V2" s="8"/>
      <c r="Z2" s="10"/>
    </row>
    <row r="3" spans="1:26">
      <c r="A3" t="s">
        <v>9</v>
      </c>
      <c r="B3">
        <v>0</v>
      </c>
      <c r="C3" s="1" t="s">
        <v>7</v>
      </c>
      <c r="D3" s="1" t="s">
        <v>5</v>
      </c>
      <c r="E3" s="3">
        <v>-6803659.1699999999</v>
      </c>
      <c r="F3" s="2">
        <v>-6803607.21</v>
      </c>
      <c r="G3" s="3">
        <v>-6803659.1699999999</v>
      </c>
      <c r="H3" s="3">
        <v>-6803677.4299999997</v>
      </c>
      <c r="I3" s="18">
        <v>-6803691.3700000001</v>
      </c>
      <c r="J3" s="3"/>
      <c r="K3" s="3"/>
      <c r="L3" s="1"/>
      <c r="M3" s="7">
        <f t="shared" ref="M3:M11" si="1">E3-E$2</f>
        <v>25.360000000335276</v>
      </c>
      <c r="N3" s="7">
        <f t="shared" ref="N3:N11" si="2">E13-E$12</f>
        <v>25.25</v>
      </c>
      <c r="O3" s="7">
        <f t="shared" si="0"/>
        <v>2.6968229258207792</v>
      </c>
      <c r="P3" s="7">
        <f>-(E6-E3)/(96.485/4.184)</f>
        <v>3.9500498523021874</v>
      </c>
      <c r="Q3" s="7">
        <f>-(E16-E13)/(96.485/4.184)</f>
        <v>3.9673955536823189</v>
      </c>
      <c r="V3" s="8"/>
      <c r="Z3" s="10"/>
    </row>
    <row r="4" spans="1:26">
      <c r="A4" t="s">
        <v>9</v>
      </c>
      <c r="B4">
        <v>0</v>
      </c>
      <c r="C4" s="1" t="s">
        <v>4</v>
      </c>
      <c r="D4" s="1" t="s">
        <v>6</v>
      </c>
      <c r="E4" s="3">
        <v>-6803664.1900000004</v>
      </c>
      <c r="F4" s="2">
        <v>-6803612.0199999996</v>
      </c>
      <c r="G4" s="3">
        <v>-6803664.1900000004</v>
      </c>
      <c r="H4" s="3">
        <v>-6803682.3899999997</v>
      </c>
      <c r="I4" s="18">
        <v>-6803696.2599999998</v>
      </c>
      <c r="J4" s="3"/>
      <c r="K4" s="3"/>
      <c r="L4" s="1"/>
      <c r="M4" s="7">
        <f t="shared" si="1"/>
        <v>20.339999999850988</v>
      </c>
      <c r="N4" s="7">
        <f t="shared" si="2"/>
        <v>19.980000000447035</v>
      </c>
      <c r="O4" s="7">
        <f t="shared" si="0"/>
        <v>2.685981862483438</v>
      </c>
      <c r="P4" s="7">
        <f>-(E7-E4)/(96.485/4.184)</f>
        <v>3.9019155308905398</v>
      </c>
      <c r="Q4" s="7">
        <f>-(E17-E14)/(96.485/4.184)</f>
        <v>3.9092874540245495</v>
      </c>
      <c r="V4" s="8"/>
      <c r="Z4" s="10"/>
    </row>
    <row r="5" spans="1:26">
      <c r="A5" t="s">
        <v>9</v>
      </c>
      <c r="B5">
        <v>1</v>
      </c>
      <c r="C5" s="1" t="s">
        <v>4</v>
      </c>
      <c r="D5" s="1" t="s">
        <v>5</v>
      </c>
      <c r="E5" s="3">
        <v>-6803748.5800000001</v>
      </c>
      <c r="F5" s="2">
        <v>-6803681.46</v>
      </c>
      <c r="G5" s="3">
        <v>-6803748.5800000001</v>
      </c>
      <c r="H5" s="3">
        <v>-6803771.8700000001</v>
      </c>
      <c r="I5" s="18">
        <v>-6803789.5700000003</v>
      </c>
      <c r="J5" s="3"/>
      <c r="K5" s="3"/>
      <c r="L5" s="1"/>
      <c r="M5" s="7">
        <f t="shared" si="1"/>
        <v>-64.049999999813735</v>
      </c>
      <c r="N5" s="7">
        <f t="shared" si="2"/>
        <v>-64.699999999254942</v>
      </c>
      <c r="O5" s="7">
        <f t="shared" si="0"/>
        <v>2.6734062289636591</v>
      </c>
      <c r="P5" s="3" t="s">
        <v>18</v>
      </c>
      <c r="Q5" s="3" t="s">
        <v>18</v>
      </c>
      <c r="V5" s="8"/>
      <c r="Z5" s="10"/>
    </row>
    <row r="6" spans="1:26">
      <c r="A6" t="s">
        <v>9</v>
      </c>
      <c r="B6">
        <v>1</v>
      </c>
      <c r="C6" s="1" t="s">
        <v>7</v>
      </c>
      <c r="D6" s="1" t="s">
        <v>5</v>
      </c>
      <c r="E6" s="19">
        <v>-6803750.2599999998</v>
      </c>
      <c r="F6" s="2">
        <v>-6803684.3700000001</v>
      </c>
      <c r="G6" s="19">
        <v>-6803750.2599999998</v>
      </c>
      <c r="H6" s="3">
        <v>-6803773.1100000003</v>
      </c>
      <c r="I6" s="18">
        <v>-6803790.5</v>
      </c>
      <c r="J6" s="3"/>
      <c r="K6" s="3"/>
      <c r="L6" s="1"/>
      <c r="M6" s="7">
        <f t="shared" si="1"/>
        <v>-65.729999999515712</v>
      </c>
      <c r="N6" s="7">
        <f t="shared" si="2"/>
        <v>-66.239999999292195</v>
      </c>
      <c r="O6" s="7">
        <f t="shared" si="0"/>
        <v>2.6794772244406473</v>
      </c>
      <c r="P6" s="7">
        <f>-(E9-E6)/(96.485/4.184)</f>
        <v>2.8347212520129306</v>
      </c>
      <c r="Q6" s="7">
        <f>-(E19-E16)/(96.485/4.184)</f>
        <v>2.8533678810096976</v>
      </c>
      <c r="V6" s="8"/>
      <c r="Z6" s="10"/>
    </row>
    <row r="7" spans="1:26">
      <c r="A7" t="s">
        <v>9</v>
      </c>
      <c r="B7">
        <v>1</v>
      </c>
      <c r="C7" s="1" t="s">
        <v>4</v>
      </c>
      <c r="D7" s="1" t="s">
        <v>6</v>
      </c>
      <c r="E7" s="3">
        <v>-6803754.1699999999</v>
      </c>
      <c r="F7" s="2">
        <v>-6803687.4000000004</v>
      </c>
      <c r="G7" s="3">
        <v>-6803754.1699999999</v>
      </c>
      <c r="H7" s="3">
        <v>-6803777.3200000003</v>
      </c>
      <c r="I7" s="18">
        <v>-6803794.9199999999</v>
      </c>
      <c r="J7" s="3"/>
      <c r="K7" s="3"/>
      <c r="L7" s="1"/>
      <c r="M7" s="7">
        <f t="shared" si="1"/>
        <v>-69.639999999664724</v>
      </c>
      <c r="N7" s="7">
        <f t="shared" si="2"/>
        <v>-70.169999999925494</v>
      </c>
      <c r="O7" s="7">
        <f t="shared" si="0"/>
        <v>2.6786099393494283</v>
      </c>
      <c r="P7" s="7">
        <f>-(E10-E7)/(96.485/4.184)</f>
        <v>2.4691605949288959</v>
      </c>
      <c r="Q7" s="7">
        <f>-(E20-E17)/(96.485/4.184)</f>
        <v>2.4891081515019122</v>
      </c>
      <c r="V7" s="8"/>
      <c r="Z7" s="10"/>
    </row>
    <row r="8" spans="1:26">
      <c r="A8" t="s">
        <v>9</v>
      </c>
      <c r="B8">
        <v>1</v>
      </c>
      <c r="C8" s="1" t="s">
        <v>7</v>
      </c>
      <c r="D8" s="1" t="s">
        <v>6</v>
      </c>
      <c r="E8" s="3">
        <v>-6803756.7300000004</v>
      </c>
      <c r="F8" s="2" t="s">
        <v>20</v>
      </c>
      <c r="G8" s="3">
        <v>-6803756.7300000004</v>
      </c>
      <c r="H8" s="3">
        <v>-6803779.8200000003</v>
      </c>
      <c r="I8" s="18">
        <v>-6803797.3399999999</v>
      </c>
      <c r="J8" s="3"/>
      <c r="K8" s="3"/>
      <c r="L8" s="1"/>
      <c r="M8" s="7">
        <f t="shared" si="1"/>
        <v>-72.200000000186265</v>
      </c>
      <c r="N8" s="7">
        <f t="shared" si="2"/>
        <v>-72.139999999664724</v>
      </c>
      <c r="O8" s="7">
        <f t="shared" si="0"/>
        <v>2.7041948489547889</v>
      </c>
      <c r="P8" s="7">
        <f>-(E11-E8)/(96.485/4.184)</f>
        <v>4.2236782919382492</v>
      </c>
      <c r="Q8" s="7">
        <f>-(E21-E18)/(96.485/4.184)</f>
        <v>4.2479622739269747</v>
      </c>
      <c r="V8" s="8"/>
      <c r="Z8" s="10"/>
    </row>
    <row r="9" spans="1:26">
      <c r="A9" t="s">
        <v>9</v>
      </c>
      <c r="B9">
        <v>2</v>
      </c>
      <c r="C9" s="1" t="s">
        <v>7</v>
      </c>
      <c r="D9" s="1" t="s">
        <v>5</v>
      </c>
      <c r="E9" s="3">
        <v>-6803815.6299999999</v>
      </c>
      <c r="F9" s="2">
        <v>-6803728.1500000004</v>
      </c>
      <c r="G9" s="3">
        <v>-6803815.6299999999</v>
      </c>
      <c r="H9" s="3">
        <v>-6803845.79</v>
      </c>
      <c r="I9" s="18">
        <v>-6803868.6600000001</v>
      </c>
      <c r="J9" s="3"/>
      <c r="K9" s="3"/>
      <c r="L9" s="1"/>
      <c r="M9" s="7">
        <f t="shared" si="1"/>
        <v>-131.09999999962747</v>
      </c>
      <c r="N9" s="7">
        <f t="shared" si="2"/>
        <v>-132.03999999910593</v>
      </c>
      <c r="O9" s="7">
        <f t="shared" si="0"/>
        <v>2.6608305954438802</v>
      </c>
      <c r="P9" s="3" t="s">
        <v>19</v>
      </c>
      <c r="Q9" s="3" t="s">
        <v>19</v>
      </c>
      <c r="V9" s="8"/>
      <c r="Z9" s="10"/>
    </row>
    <row r="10" spans="1:26">
      <c r="A10" t="s">
        <v>9</v>
      </c>
      <c r="B10">
        <v>2</v>
      </c>
      <c r="C10" s="1" t="s">
        <v>4</v>
      </c>
      <c r="D10" s="1" t="s">
        <v>6</v>
      </c>
      <c r="E10" s="3">
        <v>-6803811.1100000003</v>
      </c>
      <c r="F10" s="2">
        <v>-6803721.46</v>
      </c>
      <c r="G10" s="3">
        <v>-6803811.1100000003</v>
      </c>
      <c r="H10" s="3">
        <v>-6803842.0700000003</v>
      </c>
      <c r="I10" s="18">
        <v>-6803865.5599999996</v>
      </c>
      <c r="J10" s="3"/>
      <c r="K10" s="3"/>
      <c r="L10" s="1"/>
      <c r="M10" s="7">
        <f t="shared" si="1"/>
        <v>-126.58000000007451</v>
      </c>
      <c r="N10" s="7">
        <f t="shared" si="2"/>
        <v>-127.5699999993667</v>
      </c>
      <c r="O10" s="7">
        <f t="shared" si="0"/>
        <v>2.658662382776412</v>
      </c>
      <c r="P10" s="3" t="s">
        <v>19</v>
      </c>
      <c r="Q10" s="3" t="s">
        <v>19</v>
      </c>
      <c r="V10" s="8"/>
      <c r="Z10" s="10"/>
    </row>
    <row r="11" spans="1:26" ht="15.75" thickBot="1">
      <c r="A11" t="s">
        <v>9</v>
      </c>
      <c r="B11">
        <v>2</v>
      </c>
      <c r="C11" s="1" t="s">
        <v>7</v>
      </c>
      <c r="D11" s="1" t="s">
        <v>6</v>
      </c>
      <c r="E11" s="20">
        <v>-6803854.1299999999</v>
      </c>
      <c r="F11" s="21">
        <v>-6803766.7300000004</v>
      </c>
      <c r="G11" s="20">
        <v>-6803854.1299999999</v>
      </c>
      <c r="H11" s="20">
        <v>-6803884.1900000004</v>
      </c>
      <c r="I11" s="22">
        <v>-6803906.9500000002</v>
      </c>
      <c r="J11" s="3"/>
      <c r="K11" s="3"/>
      <c r="L11" s="1"/>
      <c r="M11" s="7">
        <f t="shared" si="1"/>
        <v>-169.59999999962747</v>
      </c>
      <c r="N11" s="7">
        <f t="shared" si="2"/>
        <v>-170.09999999962747</v>
      </c>
      <c r="O11" s="7">
        <f t="shared" si="0"/>
        <v>2.6799108669660638</v>
      </c>
      <c r="P11" s="3" t="s">
        <v>19</v>
      </c>
      <c r="Q11" s="3" t="s">
        <v>19</v>
      </c>
      <c r="V11" s="8"/>
      <c r="Z11" s="10"/>
    </row>
    <row r="12" spans="1:26">
      <c r="A12" t="s">
        <v>10</v>
      </c>
      <c r="B12">
        <v>0</v>
      </c>
      <c r="C12" s="1" t="s">
        <v>4</v>
      </c>
      <c r="D12" s="1" t="s">
        <v>5</v>
      </c>
      <c r="E12" s="15">
        <v>-6803622.2300000004</v>
      </c>
      <c r="F12" s="16">
        <v>-6803592.9800000004</v>
      </c>
      <c r="G12" s="15">
        <v>-6803622.2300000004</v>
      </c>
      <c r="H12" s="15">
        <v>-6803632.6299999999</v>
      </c>
      <c r="I12" s="17">
        <v>-6803640.6399999997</v>
      </c>
      <c r="J12" s="3"/>
      <c r="K12" s="3"/>
      <c r="L12" s="4"/>
      <c r="V12" s="8"/>
      <c r="Z12" s="10"/>
    </row>
    <row r="13" spans="1:26">
      <c r="A13" t="s">
        <v>10</v>
      </c>
      <c r="B13">
        <v>0</v>
      </c>
      <c r="C13" s="1" t="s">
        <v>7</v>
      </c>
      <c r="D13" s="1" t="s">
        <v>5</v>
      </c>
      <c r="E13" s="3">
        <v>-6803596.9800000004</v>
      </c>
      <c r="F13" s="2">
        <v>-6803567.7599999998</v>
      </c>
      <c r="G13" s="3">
        <v>-6803596.9800000004</v>
      </c>
      <c r="H13" s="3">
        <v>-6803607.3700000001</v>
      </c>
      <c r="I13" s="18">
        <v>-6803615.3700000001</v>
      </c>
      <c r="J13" s="3"/>
      <c r="K13" s="3"/>
      <c r="L13" s="4"/>
      <c r="V13" s="8"/>
    </row>
    <row r="14" spans="1:26">
      <c r="A14" t="s">
        <v>10</v>
      </c>
      <c r="B14">
        <v>0</v>
      </c>
      <c r="C14" s="1" t="s">
        <v>4</v>
      </c>
      <c r="D14" s="1" t="s">
        <v>6</v>
      </c>
      <c r="E14" s="3">
        <v>-6803602.25</v>
      </c>
      <c r="F14" s="2">
        <v>-6803573.5199999996</v>
      </c>
      <c r="G14" s="3">
        <v>-6803602.25</v>
      </c>
      <c r="H14" s="3">
        <v>-6803612.4500000002</v>
      </c>
      <c r="I14" s="18">
        <v>-6803620.2999999998</v>
      </c>
      <c r="J14" s="3"/>
      <c r="K14" s="3"/>
      <c r="L14" s="4"/>
      <c r="S14"/>
      <c r="U14" s="8"/>
    </row>
    <row r="15" spans="1:26">
      <c r="A15" t="s">
        <v>10</v>
      </c>
      <c r="B15">
        <v>1</v>
      </c>
      <c r="C15" s="1" t="s">
        <v>4</v>
      </c>
      <c r="D15" s="1" t="s">
        <v>5</v>
      </c>
      <c r="E15" s="3">
        <v>-6803686.9299999997</v>
      </c>
      <c r="F15" s="2">
        <v>-6803646.6600000001</v>
      </c>
      <c r="G15" s="3">
        <v>-6803686.9299999997</v>
      </c>
      <c r="H15" s="3">
        <v>-6803701.0800000001</v>
      </c>
      <c r="I15" s="18">
        <v>-6803711.9100000001</v>
      </c>
      <c r="J15" s="3"/>
      <c r="K15" s="3"/>
      <c r="L15" s="4"/>
      <c r="S15"/>
      <c r="U15" s="8"/>
    </row>
    <row r="16" spans="1:26">
      <c r="A16" t="s">
        <v>10</v>
      </c>
      <c r="B16">
        <v>1</v>
      </c>
      <c r="C16" s="1" t="s">
        <v>7</v>
      </c>
      <c r="D16" s="1" t="s">
        <v>5</v>
      </c>
      <c r="E16" s="3">
        <v>-6803688.4699999997</v>
      </c>
      <c r="F16" s="2">
        <v>-6803648.79</v>
      </c>
      <c r="G16" s="3">
        <v>-6803688.4699999997</v>
      </c>
      <c r="H16" s="3">
        <v>-6803702.4199999999</v>
      </c>
      <c r="I16" s="18">
        <v>-6803713.1100000003</v>
      </c>
      <c r="J16" s="3"/>
      <c r="K16" s="3"/>
      <c r="L16" s="4"/>
      <c r="M16" s="7"/>
      <c r="S16"/>
      <c r="U16" s="8"/>
    </row>
    <row r="17" spans="1:22">
      <c r="A17" t="s">
        <v>10</v>
      </c>
      <c r="B17">
        <v>1</v>
      </c>
      <c r="C17" s="1" t="s">
        <v>4</v>
      </c>
      <c r="D17" s="1" t="s">
        <v>6</v>
      </c>
      <c r="E17" s="3">
        <v>-6803692.4000000004</v>
      </c>
      <c r="F17" s="2">
        <v>-6803652.3200000003</v>
      </c>
      <c r="G17" s="3">
        <v>-6803692.4000000004</v>
      </c>
      <c r="H17" s="3">
        <v>-6803706.4800000004</v>
      </c>
      <c r="I17" s="18">
        <v>-6803717.2699999996</v>
      </c>
      <c r="J17" s="3"/>
      <c r="K17" s="3"/>
      <c r="L17" s="4"/>
      <c r="M17" s="7"/>
      <c r="S17"/>
      <c r="U17" s="8"/>
    </row>
    <row r="18" spans="1:22">
      <c r="A18" t="s">
        <v>10</v>
      </c>
      <c r="B18">
        <v>1</v>
      </c>
      <c r="C18" s="1" t="s">
        <v>7</v>
      </c>
      <c r="D18" s="1" t="s">
        <v>6</v>
      </c>
      <c r="E18" s="3">
        <v>-6803694.3700000001</v>
      </c>
      <c r="F18" s="2">
        <v>-6803653.7400000002</v>
      </c>
      <c r="G18" s="3">
        <v>-6803694.3700000001</v>
      </c>
      <c r="H18" s="3">
        <v>-6803708.6100000003</v>
      </c>
      <c r="I18" s="18">
        <v>-6803719.4800000004</v>
      </c>
      <c r="J18" s="3"/>
      <c r="K18" s="3"/>
      <c r="L18" s="4"/>
      <c r="S18"/>
      <c r="U18" s="8"/>
    </row>
    <row r="19" spans="1:22">
      <c r="A19" t="s">
        <v>10</v>
      </c>
      <c r="B19">
        <v>2</v>
      </c>
      <c r="C19" s="1" t="s">
        <v>7</v>
      </c>
      <c r="D19" s="1" t="s">
        <v>5</v>
      </c>
      <c r="E19" s="3">
        <v>-6803754.2699999996</v>
      </c>
      <c r="F19" s="2">
        <v>-6803696.1600000001</v>
      </c>
      <c r="G19" s="3">
        <v>-6803754.2699999996</v>
      </c>
      <c r="H19" s="3">
        <v>-6803774.4800000004</v>
      </c>
      <c r="I19" s="18">
        <v>-6803789.8799999999</v>
      </c>
      <c r="J19" s="3"/>
      <c r="K19" s="3"/>
      <c r="L19" s="4"/>
      <c r="V19" s="8"/>
    </row>
    <row r="20" spans="1:22">
      <c r="A20" t="s">
        <v>10</v>
      </c>
      <c r="B20">
        <v>2</v>
      </c>
      <c r="C20" s="1" t="s">
        <v>4</v>
      </c>
      <c r="D20" s="1" t="s">
        <v>6</v>
      </c>
      <c r="E20" s="3">
        <v>-6803749.7999999998</v>
      </c>
      <c r="F20" s="2">
        <v>-6803690.0999999996</v>
      </c>
      <c r="G20" s="3">
        <v>-6803749.7999999998</v>
      </c>
      <c r="H20" s="3">
        <v>-6803770.5999999996</v>
      </c>
      <c r="I20" s="18">
        <v>-6803786.3099999996</v>
      </c>
      <c r="J20" s="3"/>
      <c r="K20" s="3"/>
      <c r="L20" s="4"/>
      <c r="M20" t="s">
        <v>12</v>
      </c>
      <c r="N20" t="s">
        <v>12</v>
      </c>
      <c r="O20" s="3" t="s">
        <v>21</v>
      </c>
      <c r="P20" s="3" t="s">
        <v>22</v>
      </c>
      <c r="V20" s="8"/>
    </row>
    <row r="21" spans="1:22" ht="15.75" thickBot="1">
      <c r="A21" t="s">
        <v>10</v>
      </c>
      <c r="B21">
        <v>2</v>
      </c>
      <c r="C21" s="1" t="s">
        <v>7</v>
      </c>
      <c r="D21" s="1" t="s">
        <v>6</v>
      </c>
      <c r="E21" s="20">
        <v>-6803792.3300000001</v>
      </c>
      <c r="F21" s="21">
        <v>-6803734.2800000003</v>
      </c>
      <c r="G21" s="20">
        <v>-6803792.3300000001</v>
      </c>
      <c r="H21" s="20">
        <v>-6803812.4500000002</v>
      </c>
      <c r="I21" s="22">
        <v>-6803827.7400000002</v>
      </c>
      <c r="J21" s="3"/>
      <c r="K21" s="3"/>
      <c r="L21" s="4"/>
      <c r="M21" s="1" t="s">
        <v>4</v>
      </c>
      <c r="N21" s="1" t="s">
        <v>5</v>
      </c>
      <c r="O21" s="13">
        <v>0</v>
      </c>
      <c r="P21" s="13">
        <f>E15-E2</f>
        <v>-2.3999999994412065</v>
      </c>
      <c r="V21" s="8"/>
    </row>
    <row r="22" spans="1:22">
      <c r="C22" s="1"/>
      <c r="D22" s="1"/>
      <c r="E22" s="3"/>
      <c r="F22" s="3"/>
      <c r="G22" s="3"/>
      <c r="H22" s="3"/>
      <c r="I22" s="3"/>
      <c r="J22" s="3"/>
      <c r="K22" s="3"/>
      <c r="L22" s="4"/>
      <c r="M22" s="1" t="s">
        <v>25</v>
      </c>
      <c r="N22" s="1" t="s">
        <v>5</v>
      </c>
      <c r="O22" s="13">
        <f>$E$28</f>
        <v>31.438999999851035</v>
      </c>
      <c r="P22" s="13">
        <f>$E$31+P21</f>
        <v>11.219000000661254</v>
      </c>
      <c r="V22" s="8"/>
    </row>
    <row r="23" spans="1:22" s="3" customFormat="1">
      <c r="C23" s="11"/>
      <c r="D23" s="11"/>
      <c r="L23" s="4"/>
      <c r="M23" s="1" t="s">
        <v>7</v>
      </c>
      <c r="N23" s="1" t="s">
        <v>5</v>
      </c>
      <c r="O23" s="13">
        <f>M3</f>
        <v>25.360000000335276</v>
      </c>
      <c r="P23" s="13">
        <f>E16-E$2</f>
        <v>-3.9399999994784594</v>
      </c>
      <c r="V23" s="12"/>
    </row>
    <row r="24" spans="1:22" s="3" customFormat="1">
      <c r="C24" s="11"/>
      <c r="D24" s="11"/>
      <c r="L24" s="4"/>
      <c r="M24" s="1" t="s">
        <v>7</v>
      </c>
      <c r="N24" s="1" t="s">
        <v>27</v>
      </c>
      <c r="O24" s="13"/>
      <c r="P24" s="13">
        <f>$E$32+P23</f>
        <v>6.853000000521547</v>
      </c>
      <c r="V24" s="12"/>
    </row>
    <row r="25" spans="1:22" s="3" customFormat="1">
      <c r="C25" s="11"/>
      <c r="D25" s="11"/>
      <c r="L25" s="4"/>
      <c r="M25" s="1" t="s">
        <v>7</v>
      </c>
      <c r="N25" s="1" t="s">
        <v>6</v>
      </c>
      <c r="O25" s="13"/>
      <c r="P25" s="13">
        <f>E18-E$2</f>
        <v>-9.8399999998509884</v>
      </c>
      <c r="V25" s="12"/>
    </row>
    <row r="26" spans="1:22" s="3" customFormat="1">
      <c r="E26" s="11" t="s">
        <v>1</v>
      </c>
      <c r="F26" s="3" t="s">
        <v>0</v>
      </c>
      <c r="G26" s="11" t="s">
        <v>1</v>
      </c>
      <c r="H26" s="11" t="s">
        <v>2</v>
      </c>
      <c r="I26" s="3" t="s">
        <v>3</v>
      </c>
      <c r="V26" s="12"/>
    </row>
    <row r="27" spans="1:22" s="3" customFormat="1">
      <c r="B27" s="3">
        <v>0</v>
      </c>
      <c r="C27" s="3" t="s">
        <v>4</v>
      </c>
      <c r="D27" s="3" t="s">
        <v>28</v>
      </c>
      <c r="E27" s="14">
        <v>24.675999999869646</v>
      </c>
      <c r="F27" s="13">
        <v>23.965999999906899</v>
      </c>
      <c r="G27" s="14">
        <v>24.675999999869646</v>
      </c>
      <c r="H27" s="14">
        <v>24.955999999897585</v>
      </c>
      <c r="I27" s="13">
        <v>25.196000000121103</v>
      </c>
      <c r="M27" t="s">
        <v>12</v>
      </c>
      <c r="N27" t="s">
        <v>12</v>
      </c>
      <c r="O27" s="3" t="s">
        <v>23</v>
      </c>
      <c r="P27" s="3" t="s">
        <v>24</v>
      </c>
      <c r="V27" s="12"/>
    </row>
    <row r="28" spans="1:22" s="3" customFormat="1">
      <c r="B28" s="3">
        <v>0</v>
      </c>
      <c r="C28" s="3" t="s">
        <v>29</v>
      </c>
      <c r="D28" s="3" t="s">
        <v>5</v>
      </c>
      <c r="E28" s="14">
        <v>31.438999999851035</v>
      </c>
      <c r="F28" s="13">
        <v>31.308999999962793</v>
      </c>
      <c r="G28" s="14">
        <v>31.438999999851035</v>
      </c>
      <c r="H28" s="14">
        <v>31.498999999906914</v>
      </c>
      <c r="I28" s="13">
        <v>31.558999999962793</v>
      </c>
      <c r="M28" s="1" t="s">
        <v>4</v>
      </c>
      <c r="N28" s="1" t="s">
        <v>5</v>
      </c>
      <c r="O28" s="13">
        <v>0</v>
      </c>
      <c r="P28" s="13"/>
      <c r="V28" s="12"/>
    </row>
    <row r="29" spans="1:22" s="3" customFormat="1">
      <c r="B29" s="3">
        <v>1</v>
      </c>
      <c r="C29" s="3" t="s">
        <v>4</v>
      </c>
      <c r="D29" s="3" t="s">
        <v>28</v>
      </c>
      <c r="E29" s="14">
        <v>9.1670000000744949</v>
      </c>
      <c r="F29" s="13">
        <v>8.8970000000558684</v>
      </c>
      <c r="G29" s="14">
        <v>9.1670000000744949</v>
      </c>
      <c r="H29" s="14">
        <v>9.286999999953423</v>
      </c>
      <c r="I29" s="13">
        <v>9.3870000000465552</v>
      </c>
      <c r="M29" s="1" t="s">
        <v>25</v>
      </c>
      <c r="N29" s="1" t="s">
        <v>5</v>
      </c>
      <c r="O29" s="13">
        <f>O28+E31</f>
        <v>13.61900000010246</v>
      </c>
      <c r="P29" s="13"/>
      <c r="V29" s="12"/>
    </row>
    <row r="30" spans="1:22" s="3" customFormat="1">
      <c r="B30" s="3">
        <v>1</v>
      </c>
      <c r="C30" s="3" t="s">
        <v>30</v>
      </c>
      <c r="D30" s="3" t="s">
        <v>6</v>
      </c>
      <c r="E30" s="14">
        <v>18.855000000046573</v>
      </c>
      <c r="F30" s="13">
        <v>18.254999999953441</v>
      </c>
      <c r="G30" s="14">
        <v>18.855000000046573</v>
      </c>
      <c r="H30" s="14">
        <v>19.125000000065199</v>
      </c>
      <c r="I30" s="13">
        <v>19.355000000046573</v>
      </c>
      <c r="M30" s="1" t="s">
        <v>7</v>
      </c>
      <c r="N30" s="1" t="s">
        <v>5</v>
      </c>
      <c r="O30" s="13">
        <f>E6-E5</f>
        <v>-1.6799999997019768</v>
      </c>
      <c r="P30" s="13">
        <f>E19-E$5</f>
        <v>-5.6899999994784594</v>
      </c>
      <c r="V30" s="12"/>
    </row>
    <row r="31" spans="1:22" s="3" customFormat="1">
      <c r="B31" s="3">
        <v>1</v>
      </c>
      <c r="C31" s="3" t="s">
        <v>30</v>
      </c>
      <c r="D31" s="3" t="s">
        <v>5</v>
      </c>
      <c r="E31" s="14">
        <v>13.61900000010246</v>
      </c>
      <c r="F31" s="13">
        <v>13.069000000055894</v>
      </c>
      <c r="G31" s="14">
        <v>13.61900000010246</v>
      </c>
      <c r="H31" s="14">
        <v>13.799000000037267</v>
      </c>
      <c r="I31" s="13">
        <v>13.938999999934822</v>
      </c>
      <c r="M31" s="1" t="s">
        <v>7</v>
      </c>
      <c r="N31" s="1" t="s">
        <v>27</v>
      </c>
      <c r="O31" s="13">
        <f>O30+E32</f>
        <v>9.1130000002980296</v>
      </c>
      <c r="P31" s="13">
        <f>E34+P30</f>
        <v>-8.7689999995250218</v>
      </c>
      <c r="V31" s="12"/>
    </row>
    <row r="32" spans="1:22" s="3" customFormat="1">
      <c r="B32" s="3">
        <v>1</v>
      </c>
      <c r="C32" s="3" t="s">
        <v>7</v>
      </c>
      <c r="D32" s="3" t="s">
        <v>28</v>
      </c>
      <c r="E32" s="14">
        <v>10.793000000000006</v>
      </c>
      <c r="F32" s="13">
        <v>10.353000000055886</v>
      </c>
      <c r="G32" s="14">
        <v>10.793000000000006</v>
      </c>
      <c r="H32" s="14">
        <v>11.002999999962753</v>
      </c>
      <c r="I32" s="13">
        <v>11.182999999897561</v>
      </c>
      <c r="M32" s="1" t="s">
        <v>7</v>
      </c>
      <c r="N32" s="1" t="s">
        <v>6</v>
      </c>
      <c r="O32" s="13">
        <f>E8-E5</f>
        <v>-8.150000000372529</v>
      </c>
      <c r="P32" s="13">
        <f>E21-E$5</f>
        <v>-43.75</v>
      </c>
      <c r="V32" s="12"/>
    </row>
    <row r="33" spans="2:22" s="3" customFormat="1">
      <c r="B33" s="3">
        <v>2</v>
      </c>
      <c r="C33" s="3" t="s">
        <v>30</v>
      </c>
      <c r="D33" s="3" t="s">
        <v>6</v>
      </c>
      <c r="E33" s="14">
        <v>-5.0000000000931095</v>
      </c>
      <c r="F33" s="13">
        <v>-5.7799999998882186</v>
      </c>
      <c r="G33" s="14">
        <v>-5.0000000000931095</v>
      </c>
      <c r="H33" s="14">
        <v>-4.7000000000465434</v>
      </c>
      <c r="I33" s="13">
        <v>-4.4500000000465434</v>
      </c>
      <c r="V33" s="12"/>
    </row>
    <row r="34" spans="2:22" s="3" customFormat="1">
      <c r="B34" s="3">
        <v>2</v>
      </c>
      <c r="C34" s="3" t="s">
        <v>7</v>
      </c>
      <c r="D34" s="3" t="s">
        <v>28</v>
      </c>
      <c r="E34" s="14">
        <v>-3.0790000000465625</v>
      </c>
      <c r="F34" s="13">
        <v>-3.2990000000186228</v>
      </c>
      <c r="G34" s="14">
        <v>-3.0790000000465625</v>
      </c>
      <c r="H34" s="14">
        <v>-2.9489999999254906</v>
      </c>
      <c r="I34" s="13">
        <v>-2.8290000000465625</v>
      </c>
      <c r="V34" s="12"/>
    </row>
    <row r="35" spans="2:22" s="3" customFormat="1">
      <c r="V35" s="12"/>
    </row>
    <row r="36" spans="2:22" s="3" customFormat="1">
      <c r="V36" s="12"/>
    </row>
    <row r="37" spans="2:22" s="3" customFormat="1">
      <c r="F37" s="11"/>
      <c r="G37" s="11"/>
      <c r="V37" s="12"/>
    </row>
    <row r="38" spans="2:22" s="3" customFormat="1">
      <c r="F38" s="11"/>
      <c r="G38" s="11"/>
      <c r="V38" s="12"/>
    </row>
    <row r="39" spans="2:22" s="3" customFormat="1">
      <c r="F39" s="11"/>
      <c r="G39" s="11"/>
      <c r="V39" s="12"/>
    </row>
    <row r="40" spans="2:22" s="3" customFormat="1">
      <c r="F40" s="11"/>
      <c r="G40" s="11"/>
      <c r="V40" s="12"/>
    </row>
    <row r="41" spans="2:22" s="3" customFormat="1">
      <c r="F41" s="11"/>
      <c r="G41" s="11"/>
      <c r="M41" t="s">
        <v>12</v>
      </c>
      <c r="N41" t="s">
        <v>12</v>
      </c>
      <c r="O41" s="3" t="s">
        <v>21</v>
      </c>
      <c r="P41" s="3" t="s">
        <v>22</v>
      </c>
      <c r="V41" s="12"/>
    </row>
    <row r="42" spans="2:22" s="3" customFormat="1">
      <c r="F42" s="11"/>
      <c r="G42" s="11"/>
      <c r="M42" s="1" t="s">
        <v>4</v>
      </c>
      <c r="N42" s="1" t="s">
        <v>5</v>
      </c>
      <c r="O42" s="13">
        <v>0</v>
      </c>
      <c r="P42" s="13">
        <f>E15-E2</f>
        <v>-2.3999999994412065</v>
      </c>
      <c r="V42" s="12"/>
    </row>
    <row r="43" spans="2:22" s="3" customFormat="1">
      <c r="F43" s="11"/>
      <c r="G43" s="11"/>
      <c r="M43" s="1" t="s">
        <v>4</v>
      </c>
      <c r="N43" s="1" t="s">
        <v>26</v>
      </c>
      <c r="O43" s="13">
        <f>E27</f>
        <v>24.675999999869646</v>
      </c>
      <c r="P43" s="13">
        <f>P42+E29</f>
        <v>6.7670000006332884</v>
      </c>
      <c r="V43" s="12"/>
    </row>
    <row r="44" spans="2:22" s="3" customFormat="1">
      <c r="F44" s="11"/>
      <c r="G44" s="11"/>
      <c r="M44" s="1" t="s">
        <v>4</v>
      </c>
      <c r="N44" s="1" t="s">
        <v>6</v>
      </c>
      <c r="O44" s="13">
        <f>M4</f>
        <v>20.339999999850988</v>
      </c>
      <c r="P44" s="13">
        <f>E17-E$2</f>
        <v>-7.8700000001117587</v>
      </c>
      <c r="V44" s="12"/>
    </row>
    <row r="45" spans="2:22" s="3" customFormat="1">
      <c r="F45" s="11"/>
      <c r="G45" s="11"/>
      <c r="M45" s="1" t="s">
        <v>25</v>
      </c>
      <c r="N45" s="1" t="s">
        <v>6</v>
      </c>
      <c r="O45" s="13"/>
      <c r="P45" s="13">
        <f>P44+E30</f>
        <v>10.984999999934814</v>
      </c>
      <c r="U45" s="12"/>
    </row>
    <row r="46" spans="2:22" s="3" customFormat="1">
      <c r="M46" s="1" t="s">
        <v>7</v>
      </c>
      <c r="N46" s="1" t="s">
        <v>6</v>
      </c>
      <c r="O46" s="13"/>
      <c r="P46" s="13">
        <f>E18-E$2</f>
        <v>-9.8399999998509884</v>
      </c>
      <c r="U46" s="12"/>
    </row>
    <row r="47" spans="2:22">
      <c r="S47"/>
      <c r="U47" s="8"/>
    </row>
    <row r="48" spans="2:22">
      <c r="M48"/>
      <c r="N48"/>
      <c r="O48"/>
      <c r="S48"/>
      <c r="U48" s="8"/>
    </row>
    <row r="49" spans="5:21">
      <c r="M49" t="s">
        <v>12</v>
      </c>
      <c r="N49" t="s">
        <v>12</v>
      </c>
      <c r="O49" s="3" t="s">
        <v>23</v>
      </c>
      <c r="P49" s="3" t="s">
        <v>24</v>
      </c>
      <c r="S49"/>
      <c r="U49" s="8"/>
    </row>
    <row r="50" spans="5:21">
      <c r="M50" s="1" t="s">
        <v>4</v>
      </c>
      <c r="N50" s="1" t="s">
        <v>5</v>
      </c>
      <c r="O50" s="13">
        <v>0</v>
      </c>
      <c r="P50" s="13"/>
      <c r="S50"/>
      <c r="U50" s="8"/>
    </row>
    <row r="51" spans="5:21">
      <c r="M51" s="1" t="s">
        <v>4</v>
      </c>
      <c r="N51" s="1" t="s">
        <v>26</v>
      </c>
      <c r="O51" s="13">
        <f>O50+E29</f>
        <v>9.1670000000744949</v>
      </c>
      <c r="P51" s="13"/>
      <c r="S51"/>
      <c r="U51" s="8"/>
    </row>
    <row r="52" spans="5:21">
      <c r="M52" s="1" t="s">
        <v>4</v>
      </c>
      <c r="N52" s="1" t="s">
        <v>6</v>
      </c>
      <c r="O52" s="13">
        <f>E7-E5</f>
        <v>-5.5899999998509884</v>
      </c>
      <c r="P52" s="13">
        <f>E20-E$5</f>
        <v>-1.2199999997392297</v>
      </c>
      <c r="S52"/>
      <c r="U52" s="8"/>
    </row>
    <row r="53" spans="5:21">
      <c r="M53" s="1" t="s">
        <v>25</v>
      </c>
      <c r="N53" s="1" t="s">
        <v>6</v>
      </c>
      <c r="O53" s="13">
        <f>O52+E30</f>
        <v>13.265000000195585</v>
      </c>
      <c r="P53" s="13">
        <f>P52+E33</f>
        <v>-6.2199999998323392</v>
      </c>
      <c r="S53"/>
      <c r="U53" s="8"/>
    </row>
    <row r="54" spans="5:21">
      <c r="M54" s="1" t="s">
        <v>7</v>
      </c>
      <c r="N54" s="1" t="s">
        <v>6</v>
      </c>
      <c r="O54" s="13">
        <f>E8-E5+O50</f>
        <v>-8.150000000372529</v>
      </c>
      <c r="P54" s="13">
        <f>P52+E21-E20</f>
        <v>-43.75</v>
      </c>
      <c r="S54"/>
      <c r="U54" s="8"/>
    </row>
    <row r="55" spans="5:21">
      <c r="S55"/>
      <c r="U55" s="8"/>
    </row>
    <row r="56" spans="5:21">
      <c r="S56"/>
      <c r="U56" s="8"/>
    </row>
    <row r="57" spans="5:21">
      <c r="S57"/>
      <c r="U57" s="8"/>
    </row>
    <row r="58" spans="5:21">
      <c r="S58"/>
      <c r="U58" s="8"/>
    </row>
    <row r="59" spans="5:21">
      <c r="E59" s="5"/>
      <c r="F59" s="5"/>
      <c r="G59" s="5"/>
      <c r="H59" s="5"/>
      <c r="I59" s="5"/>
      <c r="J59" s="5"/>
      <c r="K59" s="5"/>
      <c r="S59"/>
      <c r="U59" s="8"/>
    </row>
    <row r="60" spans="5:21">
      <c r="E60" s="5"/>
      <c r="F60" s="5"/>
      <c r="G60" s="5"/>
      <c r="H60" s="5"/>
      <c r="I60" s="5"/>
      <c r="J60" s="5"/>
      <c r="K60" s="5"/>
      <c r="S60"/>
      <c r="U60" s="8"/>
    </row>
    <row r="61" spans="5:21">
      <c r="E61" s="5"/>
      <c r="F61" s="5"/>
      <c r="G61" s="5"/>
      <c r="H61" s="5"/>
      <c r="I61" s="5"/>
      <c r="J61" s="5"/>
      <c r="K61" s="5"/>
      <c r="S61"/>
      <c r="U61" s="8"/>
    </row>
    <row r="62" spans="5:21">
      <c r="E62" s="5"/>
      <c r="F62" s="5"/>
      <c r="G62" s="5"/>
      <c r="H62" s="5"/>
      <c r="I62" s="5"/>
      <c r="J62" s="5"/>
      <c r="K62" s="5"/>
      <c r="S62"/>
      <c r="U62" s="8"/>
    </row>
    <row r="63" spans="5:21">
      <c r="E63" s="5"/>
      <c r="F63" s="5"/>
      <c r="G63" s="5"/>
      <c r="H63" s="5"/>
      <c r="I63" s="5"/>
      <c r="J63" s="5"/>
      <c r="K63" s="5"/>
      <c r="S63"/>
      <c r="U63" s="8"/>
    </row>
    <row r="64" spans="5:21">
      <c r="E64" s="5"/>
      <c r="F64" s="5"/>
      <c r="G64" s="5"/>
      <c r="H64" s="5"/>
      <c r="I64" s="5"/>
      <c r="J64" s="5"/>
      <c r="K64" s="5"/>
      <c r="S64"/>
      <c r="U64" s="8"/>
    </row>
    <row r="65" spans="5:21">
      <c r="E65" s="5"/>
      <c r="F65" s="5"/>
      <c r="G65" s="5"/>
      <c r="H65" s="5"/>
      <c r="I65" s="5"/>
      <c r="J65" s="5"/>
      <c r="K65" s="5"/>
      <c r="S65"/>
      <c r="U65" s="8"/>
    </row>
    <row r="66" spans="5:21">
      <c r="E66" s="5"/>
      <c r="F66" s="5"/>
      <c r="G66" s="5"/>
      <c r="H66" s="5"/>
      <c r="I66" s="5"/>
      <c r="J66" s="5"/>
      <c r="K66" s="5"/>
      <c r="S66"/>
      <c r="U66" s="8"/>
    </row>
    <row r="67" spans="5:21">
      <c r="E67" s="5"/>
      <c r="F67" s="5"/>
      <c r="G67" s="5"/>
      <c r="H67" s="5"/>
      <c r="I67" s="5"/>
      <c r="J67" s="5"/>
      <c r="K67" s="5"/>
      <c r="S67"/>
      <c r="U67" s="8"/>
    </row>
    <row r="68" spans="5:21">
      <c r="E68" s="5"/>
      <c r="F68" s="5"/>
      <c r="G68" s="5"/>
      <c r="H68" s="5"/>
      <c r="I68" s="5"/>
      <c r="J68" s="5"/>
      <c r="K68" s="5"/>
      <c r="S68"/>
      <c r="U68" s="8"/>
    </row>
    <row r="69" spans="5:21">
      <c r="S69"/>
      <c r="U69" s="8"/>
    </row>
    <row r="70" spans="5:21">
      <c r="S70"/>
      <c r="U70" s="8"/>
    </row>
    <row r="71" spans="5:21">
      <c r="S71"/>
      <c r="U71" s="8"/>
    </row>
    <row r="72" spans="5:21">
      <c r="S72"/>
      <c r="U72" s="8"/>
    </row>
    <row r="73" spans="5:21">
      <c r="S73"/>
      <c r="U73" s="8"/>
    </row>
    <row r="74" spans="5:21">
      <c r="S74"/>
      <c r="U74" s="8"/>
    </row>
    <row r="75" spans="5:21">
      <c r="S75"/>
      <c r="U75" s="8"/>
    </row>
    <row r="76" spans="5:21">
      <c r="S76"/>
      <c r="U76" s="8"/>
    </row>
    <row r="77" spans="5:21">
      <c r="S77"/>
      <c r="U77" s="8"/>
    </row>
    <row r="78" spans="5:21">
      <c r="S78"/>
      <c r="U78" s="8"/>
    </row>
    <row r="79" spans="5:21">
      <c r="S79"/>
      <c r="U79" s="8"/>
    </row>
    <row r="80" spans="5:21">
      <c r="S80"/>
      <c r="U80" s="8"/>
    </row>
    <row r="81" spans="19:22">
      <c r="S81"/>
      <c r="U81" s="8"/>
    </row>
    <row r="82" spans="19:22">
      <c r="S82"/>
      <c r="U82" s="8"/>
    </row>
    <row r="83" spans="19:22">
      <c r="S83"/>
      <c r="U83" s="8"/>
    </row>
    <row r="84" spans="19:22">
      <c r="S84"/>
      <c r="U84" s="8"/>
    </row>
    <row r="85" spans="19:22">
      <c r="S85"/>
      <c r="U85" s="8"/>
    </row>
    <row r="86" spans="19:22">
      <c r="S86"/>
      <c r="U86" s="8"/>
    </row>
    <row r="87" spans="19:22">
      <c r="S87"/>
      <c r="U87" s="8"/>
    </row>
    <row r="88" spans="19:22">
      <c r="S88"/>
      <c r="U88" s="8"/>
    </row>
    <row r="89" spans="19:22">
      <c r="V89" s="8"/>
    </row>
    <row r="90" spans="19:22">
      <c r="V90" s="8"/>
    </row>
    <row r="91" spans="19:22">
      <c r="V91" s="8"/>
    </row>
    <row r="92" spans="19:22">
      <c r="V92" s="8"/>
    </row>
    <row r="93" spans="19:22">
      <c r="V93" s="8"/>
    </row>
    <row r="94" spans="19:22" ht="15.75">
      <c r="V94" s="9"/>
    </row>
  </sheetData>
  <sortState ref="A29:H45">
    <sortCondition ref="B29:B45"/>
    <sortCondition ref="C29:C45"/>
    <sortCondition ref="D29:D45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W34"/>
  <sheetViews>
    <sheetView topLeftCell="B1" zoomScaleNormal="100" workbookViewId="0">
      <selection activeCell="N26" sqref="N26"/>
    </sheetView>
  </sheetViews>
  <sheetFormatPr defaultRowHeight="15"/>
  <cols>
    <col min="5" max="5" width="13.42578125" bestFit="1" customWidth="1"/>
    <col min="6" max="6" width="16.42578125" bestFit="1" customWidth="1"/>
    <col min="7" max="7" width="44.85546875" style="23" bestFit="1" customWidth="1"/>
    <col min="8" max="8" width="45.140625" style="23" bestFit="1" customWidth="1"/>
  </cols>
  <sheetData>
    <row r="1" spans="5:23">
      <c r="L1">
        <v>1</v>
      </c>
      <c r="U1">
        <v>1</v>
      </c>
    </row>
    <row r="4" spans="5:23">
      <c r="E4" t="s">
        <v>12</v>
      </c>
      <c r="F4" t="s">
        <v>12</v>
      </c>
      <c r="G4" s="23" t="s">
        <v>21</v>
      </c>
      <c r="H4" s="23" t="s">
        <v>22</v>
      </c>
    </row>
    <row r="5" spans="5:23">
      <c r="E5" t="s">
        <v>4</v>
      </c>
      <c r="F5" t="s">
        <v>5</v>
      </c>
      <c r="G5" s="23">
        <v>0</v>
      </c>
      <c r="H5" s="23">
        <v>-2.3999999994412065</v>
      </c>
      <c r="L5">
        <v>0</v>
      </c>
      <c r="M5">
        <v>0</v>
      </c>
      <c r="N5" s="23">
        <v>-2.3999999994412065</v>
      </c>
      <c r="U5">
        <v>0</v>
      </c>
      <c r="V5">
        <v>0</v>
      </c>
      <c r="W5" s="23">
        <v>-2.3999999994412065</v>
      </c>
    </row>
    <row r="6" spans="5:23">
      <c r="E6" t="s">
        <v>25</v>
      </c>
      <c r="F6" t="s">
        <v>5</v>
      </c>
      <c r="G6" s="23">
        <v>31.438999999851035</v>
      </c>
      <c r="H6" s="23">
        <v>11.219000000661254</v>
      </c>
      <c r="L6">
        <v>1</v>
      </c>
      <c r="M6">
        <v>0</v>
      </c>
      <c r="N6" s="23">
        <v>-2.3999999994412065</v>
      </c>
      <c r="U6">
        <v>1</v>
      </c>
      <c r="V6">
        <v>0</v>
      </c>
      <c r="W6" s="23">
        <v>-2.3999999994412065</v>
      </c>
    </row>
    <row r="7" spans="5:23">
      <c r="E7" t="s">
        <v>7</v>
      </c>
      <c r="F7" t="s">
        <v>5</v>
      </c>
      <c r="G7" s="23">
        <v>25.360000000335276</v>
      </c>
      <c r="H7" s="23">
        <v>-3.9399999994784594</v>
      </c>
      <c r="L7">
        <f>L6+$L$1</f>
        <v>2</v>
      </c>
      <c r="M7">
        <v>24.675999999869646</v>
      </c>
      <c r="N7" s="23">
        <v>6.7670000006332884</v>
      </c>
      <c r="U7">
        <f>U6+$L$1</f>
        <v>2</v>
      </c>
      <c r="V7" s="23">
        <v>31.438999999851035</v>
      </c>
      <c r="W7" s="23">
        <v>11.219000000661254</v>
      </c>
    </row>
    <row r="8" spans="5:23">
      <c r="E8" t="s">
        <v>7</v>
      </c>
      <c r="F8" t="s">
        <v>27</v>
      </c>
      <c r="H8" s="23">
        <v>6.853000000521547</v>
      </c>
      <c r="L8">
        <f>L7+1</f>
        <v>3</v>
      </c>
      <c r="M8">
        <v>24.675999999869646</v>
      </c>
      <c r="N8" s="23">
        <v>6.7670000006332884</v>
      </c>
      <c r="U8">
        <f>U7+1</f>
        <v>3</v>
      </c>
      <c r="V8" s="23">
        <v>31.438999999851035</v>
      </c>
      <c r="W8" s="23">
        <v>11.219000000661254</v>
      </c>
    </row>
    <row r="9" spans="5:23">
      <c r="E9" t="s">
        <v>7</v>
      </c>
      <c r="F9" t="s">
        <v>6</v>
      </c>
      <c r="H9" s="23">
        <v>-9.8399999998509884</v>
      </c>
      <c r="L9">
        <f>L8+$L$1</f>
        <v>4</v>
      </c>
      <c r="M9">
        <v>20.339999999850988</v>
      </c>
      <c r="N9" s="23">
        <v>-7.8700000001117587</v>
      </c>
      <c r="U9">
        <f>U8+$L$1</f>
        <v>4</v>
      </c>
      <c r="V9" s="23">
        <v>25.360000000335276</v>
      </c>
      <c r="W9" s="23">
        <v>-3.9399999994784594</v>
      </c>
    </row>
    <row r="10" spans="5:23">
      <c r="L10">
        <f>L9+1</f>
        <v>5</v>
      </c>
      <c r="M10">
        <v>20.339999999850988</v>
      </c>
      <c r="N10" s="23">
        <v>-7.8700000001117587</v>
      </c>
      <c r="U10">
        <f>U9+1</f>
        <v>5</v>
      </c>
      <c r="V10" s="23">
        <v>25.360000000335276</v>
      </c>
      <c r="W10" s="23">
        <v>-3.9399999994784594</v>
      </c>
    </row>
    <row r="11" spans="5:23">
      <c r="E11" t="s">
        <v>12</v>
      </c>
      <c r="F11" t="s">
        <v>12</v>
      </c>
      <c r="G11" s="23" t="s">
        <v>23</v>
      </c>
      <c r="H11" s="23" t="s">
        <v>24</v>
      </c>
      <c r="L11">
        <f>L10+$L$1</f>
        <v>6</v>
      </c>
      <c r="N11" s="23">
        <v>10.984999999934814</v>
      </c>
      <c r="U11">
        <f>U10+$L$1</f>
        <v>6</v>
      </c>
      <c r="W11" s="23">
        <v>6.853000000521547</v>
      </c>
    </row>
    <row r="12" spans="5:23">
      <c r="E12" t="s">
        <v>4</v>
      </c>
      <c r="F12" t="s">
        <v>5</v>
      </c>
      <c r="G12" s="23">
        <v>0</v>
      </c>
      <c r="L12">
        <f>L11+1</f>
        <v>7</v>
      </c>
      <c r="N12" s="23">
        <v>10.984999999934814</v>
      </c>
      <c r="U12">
        <f>U11+1</f>
        <v>7</v>
      </c>
      <c r="W12" s="23">
        <v>6.853000000521547</v>
      </c>
    </row>
    <row r="13" spans="5:23">
      <c r="E13" t="s">
        <v>25</v>
      </c>
      <c r="F13" t="s">
        <v>5</v>
      </c>
      <c r="G13" s="23">
        <v>13.61900000010246</v>
      </c>
      <c r="L13">
        <f>L12+$L$1</f>
        <v>8</v>
      </c>
      <c r="N13" s="23">
        <v>-9.8399999998509884</v>
      </c>
      <c r="U13">
        <f>U12+$L$1</f>
        <v>8</v>
      </c>
      <c r="W13" s="23">
        <v>-9.8399999998509884</v>
      </c>
    </row>
    <row r="14" spans="5:23">
      <c r="E14" t="s">
        <v>7</v>
      </c>
      <c r="F14" t="s">
        <v>5</v>
      </c>
      <c r="G14" s="23">
        <v>-1.6799999997019768</v>
      </c>
      <c r="H14" s="23">
        <v>-5.6899999994784594</v>
      </c>
      <c r="L14">
        <f>L13+1</f>
        <v>9</v>
      </c>
      <c r="N14" s="23">
        <v>-9.8399999998509884</v>
      </c>
      <c r="U14">
        <f>U13+1</f>
        <v>9</v>
      </c>
      <c r="W14" s="23">
        <v>-9.8399999998509884</v>
      </c>
    </row>
    <row r="15" spans="5:23">
      <c r="E15" t="s">
        <v>7</v>
      </c>
      <c r="F15" t="s">
        <v>27</v>
      </c>
      <c r="G15" s="23">
        <v>9.1130000002980296</v>
      </c>
      <c r="H15" s="23">
        <v>-8.7689999995250218</v>
      </c>
    </row>
    <row r="16" spans="5:23">
      <c r="E16" t="s">
        <v>7</v>
      </c>
      <c r="F16" t="s">
        <v>6</v>
      </c>
      <c r="G16" s="23">
        <v>-8.150000000372529</v>
      </c>
      <c r="H16" s="23">
        <v>-43.75</v>
      </c>
    </row>
    <row r="17" spans="5:23">
      <c r="L17">
        <v>0</v>
      </c>
      <c r="M17" s="23">
        <v>0</v>
      </c>
      <c r="U17">
        <v>0</v>
      </c>
      <c r="V17" s="23">
        <v>0</v>
      </c>
    </row>
    <row r="18" spans="5:23">
      <c r="G18"/>
      <c r="L18">
        <v>1</v>
      </c>
      <c r="M18" s="23">
        <v>0</v>
      </c>
      <c r="U18">
        <v>1</v>
      </c>
      <c r="V18" s="23">
        <v>0</v>
      </c>
    </row>
    <row r="19" spans="5:23">
      <c r="G19"/>
      <c r="L19">
        <f>L18+$L$1</f>
        <v>2</v>
      </c>
      <c r="M19" s="23">
        <v>9.1670000000744949</v>
      </c>
      <c r="U19">
        <f>U18+$L$1</f>
        <v>2</v>
      </c>
      <c r="V19" s="23">
        <v>13.61900000010246</v>
      </c>
    </row>
    <row r="20" spans="5:23">
      <c r="G20"/>
      <c r="L20">
        <f>L19+1</f>
        <v>3</v>
      </c>
      <c r="M20" s="23">
        <v>9.1670000000744949</v>
      </c>
      <c r="U20">
        <f>U19+1</f>
        <v>3</v>
      </c>
      <c r="V20" s="23">
        <v>13.61900000010246</v>
      </c>
    </row>
    <row r="21" spans="5:23">
      <c r="E21" t="s">
        <v>12</v>
      </c>
      <c r="F21" t="s">
        <v>12</v>
      </c>
      <c r="G21" t="s">
        <v>21</v>
      </c>
      <c r="H21" s="23" t="s">
        <v>22</v>
      </c>
      <c r="L21">
        <f>L20+$L$1</f>
        <v>4</v>
      </c>
      <c r="M21" s="23">
        <v>-5.5899999998509884</v>
      </c>
      <c r="N21" s="23">
        <v>-1.2199999997392297</v>
      </c>
      <c r="U21">
        <f>U20+$L$1</f>
        <v>4</v>
      </c>
      <c r="V21" s="23">
        <v>-1.6799999997019768</v>
      </c>
      <c r="W21" s="23">
        <v>-5.6899999994784594</v>
      </c>
    </row>
    <row r="22" spans="5:23">
      <c r="E22" t="s">
        <v>4</v>
      </c>
      <c r="F22" t="s">
        <v>5</v>
      </c>
      <c r="G22">
        <v>0</v>
      </c>
      <c r="H22" s="23">
        <v>-2.3999999994412065</v>
      </c>
      <c r="I22" s="23"/>
      <c r="L22">
        <f>L21+1</f>
        <v>5</v>
      </c>
      <c r="M22" s="23">
        <v>-5.5899999998509884</v>
      </c>
      <c r="N22" s="23">
        <v>-1.2199999997392297</v>
      </c>
      <c r="U22">
        <f>U21+1</f>
        <v>5</v>
      </c>
      <c r="V22" s="23">
        <v>-1.6799999997019768</v>
      </c>
      <c r="W22" s="23">
        <v>-5.6899999994784594</v>
      </c>
    </row>
    <row r="23" spans="5:23">
      <c r="E23" t="s">
        <v>4</v>
      </c>
      <c r="F23" t="s">
        <v>26</v>
      </c>
      <c r="G23">
        <v>24.675999999869646</v>
      </c>
      <c r="H23" s="23">
        <v>6.7670000006332884</v>
      </c>
      <c r="I23" s="23"/>
      <c r="L23">
        <f>L22+$L$1</f>
        <v>6</v>
      </c>
      <c r="M23" s="23">
        <v>13.265000000195585</v>
      </c>
      <c r="N23" s="23">
        <v>-6.2199999998323392</v>
      </c>
      <c r="U23">
        <f>U22+$L$1</f>
        <v>6</v>
      </c>
      <c r="V23" s="23">
        <v>9.1130000002980296</v>
      </c>
      <c r="W23" s="23">
        <v>-8.7689999995250218</v>
      </c>
    </row>
    <row r="24" spans="5:23">
      <c r="E24" t="s">
        <v>4</v>
      </c>
      <c r="F24" t="s">
        <v>6</v>
      </c>
      <c r="G24">
        <v>20.339999999850988</v>
      </c>
      <c r="H24" s="23">
        <v>-7.8700000001117587</v>
      </c>
      <c r="I24" s="23"/>
      <c r="L24">
        <f>L23+1</f>
        <v>7</v>
      </c>
      <c r="M24" s="23">
        <v>13.265000000195585</v>
      </c>
      <c r="N24" s="23">
        <v>-6.2199999998323392</v>
      </c>
      <c r="U24">
        <f>U23+1</f>
        <v>7</v>
      </c>
      <c r="V24" s="23">
        <v>9.1130000002980296</v>
      </c>
      <c r="W24" s="23">
        <v>-8.7689999995250218</v>
      </c>
    </row>
    <row r="25" spans="5:23">
      <c r="E25" t="s">
        <v>25</v>
      </c>
      <c r="F25" t="s">
        <v>6</v>
      </c>
      <c r="G25"/>
      <c r="H25" s="23">
        <v>10.984999999934814</v>
      </c>
      <c r="I25" s="23"/>
      <c r="L25">
        <f>L24+$L$1</f>
        <v>8</v>
      </c>
      <c r="M25" s="23">
        <v>-8.150000000372529</v>
      </c>
      <c r="N25" s="23">
        <v>-43.75</v>
      </c>
      <c r="U25">
        <f>U24+$L$1</f>
        <v>8</v>
      </c>
      <c r="V25" s="23">
        <v>-8.150000000372529</v>
      </c>
      <c r="W25" s="23">
        <v>-43.75</v>
      </c>
    </row>
    <row r="26" spans="5:23">
      <c r="E26" t="s">
        <v>7</v>
      </c>
      <c r="F26" t="s">
        <v>6</v>
      </c>
      <c r="G26"/>
      <c r="H26" s="23">
        <v>-9.8399999998509884</v>
      </c>
      <c r="I26" s="23"/>
      <c r="L26">
        <f>L25+1</f>
        <v>9</v>
      </c>
      <c r="M26" s="23">
        <v>-8.150000000372529</v>
      </c>
      <c r="N26" s="23">
        <v>-43.75</v>
      </c>
      <c r="U26">
        <f>U25+1</f>
        <v>9</v>
      </c>
      <c r="V26" s="23">
        <v>-8.150000000372529</v>
      </c>
      <c r="W26" s="23">
        <v>-43.75</v>
      </c>
    </row>
    <row r="27" spans="5:23">
      <c r="G27"/>
      <c r="I27" s="23"/>
    </row>
    <row r="29" spans="5:23">
      <c r="E29" t="s">
        <v>12</v>
      </c>
      <c r="F29" t="s">
        <v>12</v>
      </c>
      <c r="G29" s="23" t="s">
        <v>23</v>
      </c>
      <c r="H29" s="23" t="s">
        <v>24</v>
      </c>
    </row>
    <row r="30" spans="5:23">
      <c r="E30" t="s">
        <v>4</v>
      </c>
      <c r="F30" t="s">
        <v>5</v>
      </c>
      <c r="G30" s="23">
        <v>0</v>
      </c>
    </row>
    <row r="31" spans="5:23">
      <c r="E31" t="s">
        <v>4</v>
      </c>
      <c r="F31" t="s">
        <v>26</v>
      </c>
      <c r="G31" s="23">
        <v>9.1670000000744949</v>
      </c>
    </row>
    <row r="32" spans="5:23">
      <c r="E32" t="s">
        <v>4</v>
      </c>
      <c r="F32" t="s">
        <v>6</v>
      </c>
      <c r="G32" s="23">
        <v>-5.5899999998509884</v>
      </c>
      <c r="H32" s="23">
        <v>-1.2199999997392297</v>
      </c>
    </row>
    <row r="33" spans="5:8">
      <c r="E33" t="s">
        <v>25</v>
      </c>
      <c r="F33" t="s">
        <v>6</v>
      </c>
      <c r="G33" s="23">
        <v>13.265000000195585</v>
      </c>
      <c r="H33" s="23">
        <v>-6.2199999998323392</v>
      </c>
    </row>
    <row r="34" spans="5:8">
      <c r="E34" t="s">
        <v>7</v>
      </c>
      <c r="F34" t="s">
        <v>6</v>
      </c>
      <c r="G34" s="23">
        <v>-8.150000000372529</v>
      </c>
      <c r="H34" s="23">
        <v>-43.75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Folha2</vt:lpstr>
      <vt:lpstr>Folha3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Silva</dc:creator>
  <cp:lastModifiedBy>Pedro Silva</cp:lastModifiedBy>
  <dcterms:created xsi:type="dcterms:W3CDTF">2013-05-29T11:26:20Z</dcterms:created>
  <dcterms:modified xsi:type="dcterms:W3CDTF">2014-03-22T11:29:03Z</dcterms:modified>
</cp:coreProperties>
</file>